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CD-SECCION-1050\MAYO-AGOSTO-2023\SCRIPT BASE DE DATOS EJEMPLOS MODELO NEGOCIOS A UTILIZAR\"/>
    </mc:Choice>
  </mc:AlternateContent>
  <xr:revisionPtr revIDLastSave="0" documentId="13_ncr:1_{E137C945-D196-4F66-A0F5-53B0B67867EB}" xr6:coauthVersionLast="47" xr6:coauthVersionMax="47" xr10:uidLastSave="{00000000-0000-0000-0000-000000000000}"/>
  <bookViews>
    <workbookView xWindow="49170" yWindow="-120" windowWidth="29040" windowHeight="15990" activeTab="1" xr2:uid="{81A12474-083A-4106-940B-37F6B72B9A76}"/>
  </bookViews>
  <sheets>
    <sheet name="ANALISIS" sheetId="2" r:id="rId1"/>
    <sheet name="DASHBOARD" sheetId="4" r:id="rId2"/>
    <sheet name="TIENDA ACCESORIOS BELLEZA" sheetId="1" r:id="rId3"/>
  </sheets>
  <definedNames>
    <definedName name="_xlcn.WorksheetConnection_BASEDEDATOSDEPRODUCTOSYACCESORIOSDEBELLAS.xlsxTABLA_VENTAS1" hidden="1">TABLA_VENTAS[]</definedName>
    <definedName name="SegmentaciónDeDatos_CIUDAD">#N/A</definedName>
    <definedName name="SegmentaciónDeDatos_CLIENTES">#N/A</definedName>
    <definedName name="SegmentaciónDeDatos_FECHA__año">#N/A</definedName>
    <definedName name="SegmentaciónDeDatos_FECHA__mes">#N/A</definedName>
    <definedName name="SegmentaciónDeDatos_PRODUCTOS">#N/A</definedName>
    <definedName name="SegmentaciónDeDatos_REGION">#N/A</definedName>
    <definedName name="SegmentaciónDeDatos_VENDEDOR">#N/A</definedName>
  </definedNames>
  <calcPr calcId="191029"/>
  <pivotCaches>
    <pivotCache cacheId="470" r:id="rId4"/>
    <pivotCache cacheId="472" r:id="rId5"/>
    <pivotCache cacheId="1254" r:id="rId6"/>
    <pivotCache cacheId="1275" r:id="rId7"/>
    <pivotCache cacheId="1278" r:id="rId8"/>
    <pivotCache cacheId="1281" r:id="rId9"/>
    <pivotCache cacheId="1284" r:id="rId10"/>
    <pivotCache cacheId="1287" r:id="rId11"/>
    <pivotCache cacheId="1290" r:id="rId12"/>
    <pivotCache cacheId="1293" r:id="rId13"/>
  </pivotCaches>
  <extLst>
    <ext xmlns:x14="http://schemas.microsoft.com/office/spreadsheetml/2009/9/main" uri="{876F7934-8845-4945-9796-88D515C7AA90}">
      <x14:pivotCaches>
        <pivotCache cacheId="501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_VENTAS" name="TABLA_VENTAS" connection="WorksheetConnection_BASE DE DATOS DE PRODUCTOS Y ACCESORIOS DE BELLAS.xlsx!TABLA_VENTAS"/>
        </x15:modelTables>
        <x15:extLst>
          <ext xmlns:x16="http://schemas.microsoft.com/office/spreadsheetml/2014/11/main" uri="{9835A34E-60A6-4A7C-AAB8-D5F71C897F49}">
            <x16:modelTimeGroupings>
              <x16:modelTimeGrouping tableName="TABLA_VENTAS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N3" i="1" s="1"/>
  <c r="O3" i="1" s="1"/>
  <c r="L4" i="1"/>
  <c r="M4" i="1" s="1"/>
  <c r="N4" i="1" s="1"/>
  <c r="O4" i="1" s="1"/>
  <c r="L5" i="1"/>
  <c r="M5" i="1" s="1"/>
  <c r="N5" i="1" s="1"/>
  <c r="O5" i="1" s="1"/>
  <c r="L6" i="1"/>
  <c r="M6" i="1" s="1"/>
  <c r="N6" i="1" s="1"/>
  <c r="O6" i="1" s="1"/>
  <c r="L7" i="1"/>
  <c r="M7" i="1" s="1"/>
  <c r="N7" i="1" s="1"/>
  <c r="O7" i="1" s="1"/>
  <c r="L8" i="1"/>
  <c r="M8" i="1" s="1"/>
  <c r="N8" i="1" s="1"/>
  <c r="O8" i="1" s="1"/>
  <c r="L9" i="1"/>
  <c r="M9" i="1" s="1"/>
  <c r="N9" i="1" s="1"/>
  <c r="O9" i="1" s="1"/>
  <c r="L10" i="1"/>
  <c r="M10" i="1" s="1"/>
  <c r="N10" i="1" s="1"/>
  <c r="O10" i="1" s="1"/>
  <c r="L11" i="1"/>
  <c r="M11" i="1" s="1"/>
  <c r="N11" i="1" s="1"/>
  <c r="O11" i="1" s="1"/>
  <c r="L12" i="1"/>
  <c r="M12" i="1" s="1"/>
  <c r="N12" i="1" s="1"/>
  <c r="O12" i="1" s="1"/>
  <c r="L13" i="1"/>
  <c r="M13" i="1" s="1"/>
  <c r="N13" i="1" s="1"/>
  <c r="O13" i="1" s="1"/>
  <c r="L14" i="1"/>
  <c r="M14" i="1" s="1"/>
  <c r="N14" i="1" s="1"/>
  <c r="O14" i="1" s="1"/>
  <c r="L15" i="1"/>
  <c r="M15" i="1" s="1"/>
  <c r="N15" i="1" s="1"/>
  <c r="O15" i="1" s="1"/>
  <c r="L16" i="1"/>
  <c r="M16" i="1" s="1"/>
  <c r="N16" i="1" s="1"/>
  <c r="O16" i="1" s="1"/>
  <c r="L17" i="1"/>
  <c r="M17" i="1" s="1"/>
  <c r="N17" i="1" s="1"/>
  <c r="O17" i="1" s="1"/>
  <c r="L18" i="1"/>
  <c r="M18" i="1" s="1"/>
  <c r="N18" i="1" s="1"/>
  <c r="O18" i="1" s="1"/>
  <c r="L19" i="1"/>
  <c r="M19" i="1" s="1"/>
  <c r="N19" i="1" s="1"/>
  <c r="O19" i="1" s="1"/>
  <c r="L20" i="1"/>
  <c r="M20" i="1" s="1"/>
  <c r="N20" i="1" s="1"/>
  <c r="O20" i="1" s="1"/>
  <c r="L21" i="1"/>
  <c r="M21" i="1" s="1"/>
  <c r="N21" i="1" s="1"/>
  <c r="O21" i="1" s="1"/>
  <c r="L22" i="1"/>
  <c r="M22" i="1" s="1"/>
  <c r="N22" i="1" s="1"/>
  <c r="O22" i="1" s="1"/>
  <c r="L23" i="1"/>
  <c r="M23" i="1" s="1"/>
  <c r="N23" i="1" s="1"/>
  <c r="O23" i="1" s="1"/>
  <c r="L24" i="1"/>
  <c r="M24" i="1" s="1"/>
  <c r="N24" i="1" s="1"/>
  <c r="O24" i="1" s="1"/>
  <c r="L25" i="1"/>
  <c r="M25" i="1" s="1"/>
  <c r="N25" i="1" s="1"/>
  <c r="O25" i="1" s="1"/>
  <c r="L26" i="1"/>
  <c r="M26" i="1" s="1"/>
  <c r="N26" i="1" s="1"/>
  <c r="O26" i="1" s="1"/>
  <c r="L27" i="1"/>
  <c r="M27" i="1" s="1"/>
  <c r="N27" i="1" s="1"/>
  <c r="O27" i="1" s="1"/>
  <c r="L28" i="1"/>
  <c r="M28" i="1" s="1"/>
  <c r="N28" i="1" s="1"/>
  <c r="O28" i="1" s="1"/>
  <c r="L29" i="1"/>
  <c r="M29" i="1" s="1"/>
  <c r="N29" i="1" s="1"/>
  <c r="O29" i="1" s="1"/>
  <c r="L30" i="1"/>
  <c r="M30" i="1" s="1"/>
  <c r="N30" i="1" s="1"/>
  <c r="O30" i="1" s="1"/>
  <c r="L31" i="1"/>
  <c r="M31" i="1" s="1"/>
  <c r="N31" i="1" s="1"/>
  <c r="O31" i="1" s="1"/>
  <c r="L32" i="1"/>
  <c r="M32" i="1" s="1"/>
  <c r="N32" i="1" s="1"/>
  <c r="O32" i="1" s="1"/>
  <c r="L33" i="1"/>
  <c r="M33" i="1" s="1"/>
  <c r="N33" i="1" s="1"/>
  <c r="O33" i="1" s="1"/>
  <c r="L34" i="1"/>
  <c r="M34" i="1" s="1"/>
  <c r="N34" i="1" s="1"/>
  <c r="O34" i="1" s="1"/>
  <c r="L35" i="1"/>
  <c r="M35" i="1" s="1"/>
  <c r="N35" i="1" s="1"/>
  <c r="O35" i="1" s="1"/>
  <c r="L36" i="1"/>
  <c r="M36" i="1" s="1"/>
  <c r="N36" i="1" s="1"/>
  <c r="O36" i="1" s="1"/>
  <c r="L37" i="1"/>
  <c r="M37" i="1" s="1"/>
  <c r="N37" i="1" s="1"/>
  <c r="O37" i="1" s="1"/>
  <c r="L38" i="1"/>
  <c r="M38" i="1" s="1"/>
  <c r="N38" i="1" s="1"/>
  <c r="O38" i="1" s="1"/>
  <c r="L39" i="1"/>
  <c r="M39" i="1" s="1"/>
  <c r="N39" i="1" s="1"/>
  <c r="O39" i="1" s="1"/>
  <c r="L40" i="1"/>
  <c r="M40" i="1" s="1"/>
  <c r="N40" i="1" s="1"/>
  <c r="O40" i="1" s="1"/>
  <c r="L41" i="1"/>
  <c r="M41" i="1" s="1"/>
  <c r="N41" i="1" s="1"/>
  <c r="O41" i="1" s="1"/>
  <c r="L42" i="1"/>
  <c r="M42" i="1" s="1"/>
  <c r="N42" i="1" s="1"/>
  <c r="O42" i="1" s="1"/>
  <c r="L43" i="1"/>
  <c r="M43" i="1" s="1"/>
  <c r="N43" i="1" s="1"/>
  <c r="O43" i="1" s="1"/>
  <c r="L44" i="1"/>
  <c r="M44" i="1" s="1"/>
  <c r="N44" i="1" s="1"/>
  <c r="O44" i="1" s="1"/>
  <c r="L45" i="1"/>
  <c r="M45" i="1" s="1"/>
  <c r="N45" i="1" s="1"/>
  <c r="O45" i="1" s="1"/>
  <c r="L46" i="1"/>
  <c r="M46" i="1" s="1"/>
  <c r="N46" i="1" s="1"/>
  <c r="O46" i="1" s="1"/>
  <c r="L47" i="1"/>
  <c r="M47" i="1" s="1"/>
  <c r="N47" i="1" s="1"/>
  <c r="O47" i="1" s="1"/>
  <c r="L48" i="1"/>
  <c r="M48" i="1" s="1"/>
  <c r="N48" i="1" s="1"/>
  <c r="O48" i="1" s="1"/>
  <c r="L49" i="1"/>
  <c r="M49" i="1" s="1"/>
  <c r="N49" i="1" s="1"/>
  <c r="O49" i="1" s="1"/>
  <c r="L50" i="1"/>
  <c r="M50" i="1" s="1"/>
  <c r="N50" i="1" s="1"/>
  <c r="O50" i="1" s="1"/>
  <c r="L51" i="1"/>
  <c r="M51" i="1" s="1"/>
  <c r="N51" i="1" s="1"/>
  <c r="O51" i="1" s="1"/>
  <c r="L52" i="1"/>
  <c r="M52" i="1" s="1"/>
  <c r="N52" i="1" s="1"/>
  <c r="O52" i="1" s="1"/>
  <c r="L53" i="1"/>
  <c r="M53" i="1" s="1"/>
  <c r="N53" i="1" s="1"/>
  <c r="O53" i="1" s="1"/>
  <c r="L54" i="1"/>
  <c r="M54" i="1" s="1"/>
  <c r="N54" i="1" s="1"/>
  <c r="O54" i="1" s="1"/>
  <c r="L55" i="1"/>
  <c r="M55" i="1" s="1"/>
  <c r="N55" i="1" s="1"/>
  <c r="O55" i="1" s="1"/>
  <c r="L56" i="1"/>
  <c r="M56" i="1" s="1"/>
  <c r="N56" i="1" s="1"/>
  <c r="O56" i="1" s="1"/>
  <c r="L57" i="1"/>
  <c r="M57" i="1" s="1"/>
  <c r="N57" i="1" s="1"/>
  <c r="O57" i="1" s="1"/>
  <c r="L58" i="1"/>
  <c r="M58" i="1" s="1"/>
  <c r="N58" i="1" s="1"/>
  <c r="O58" i="1" s="1"/>
  <c r="L59" i="1"/>
  <c r="M59" i="1" s="1"/>
  <c r="N59" i="1" s="1"/>
  <c r="O59" i="1" s="1"/>
  <c r="L60" i="1"/>
  <c r="M60" i="1" s="1"/>
  <c r="N60" i="1" s="1"/>
  <c r="O60" i="1" s="1"/>
  <c r="L61" i="1"/>
  <c r="M61" i="1" s="1"/>
  <c r="N61" i="1" s="1"/>
  <c r="O61" i="1" s="1"/>
  <c r="L62" i="1"/>
  <c r="M62" i="1" s="1"/>
  <c r="N62" i="1" s="1"/>
  <c r="O62" i="1" s="1"/>
  <c r="L63" i="1"/>
  <c r="M63" i="1" s="1"/>
  <c r="N63" i="1" s="1"/>
  <c r="O63" i="1" s="1"/>
  <c r="L64" i="1"/>
  <c r="M64" i="1" s="1"/>
  <c r="N64" i="1" s="1"/>
  <c r="O64" i="1" s="1"/>
  <c r="L65" i="1"/>
  <c r="M65" i="1" s="1"/>
  <c r="N65" i="1" s="1"/>
  <c r="O65" i="1" s="1"/>
  <c r="L66" i="1"/>
  <c r="M66" i="1" s="1"/>
  <c r="N66" i="1" s="1"/>
  <c r="O66" i="1" s="1"/>
  <c r="L67" i="1"/>
  <c r="M67" i="1" s="1"/>
  <c r="N67" i="1" s="1"/>
  <c r="O67" i="1" s="1"/>
  <c r="L68" i="1"/>
  <c r="M68" i="1" s="1"/>
  <c r="N68" i="1" s="1"/>
  <c r="O68" i="1" s="1"/>
  <c r="L69" i="1"/>
  <c r="M69" i="1" s="1"/>
  <c r="N69" i="1" s="1"/>
  <c r="O69" i="1" s="1"/>
  <c r="L70" i="1"/>
  <c r="M70" i="1" s="1"/>
  <c r="N70" i="1" s="1"/>
  <c r="O70" i="1" s="1"/>
  <c r="L71" i="1"/>
  <c r="M71" i="1" s="1"/>
  <c r="N71" i="1" s="1"/>
  <c r="O71" i="1" s="1"/>
  <c r="L72" i="1"/>
  <c r="M72" i="1" s="1"/>
  <c r="N72" i="1" s="1"/>
  <c r="O72" i="1" s="1"/>
  <c r="L73" i="1"/>
  <c r="M73" i="1" s="1"/>
  <c r="N73" i="1" s="1"/>
  <c r="O73" i="1" s="1"/>
  <c r="L74" i="1"/>
  <c r="M74" i="1" s="1"/>
  <c r="N74" i="1" s="1"/>
  <c r="O74" i="1" s="1"/>
  <c r="L75" i="1"/>
  <c r="M75" i="1" s="1"/>
  <c r="N75" i="1" s="1"/>
  <c r="O75" i="1" s="1"/>
  <c r="L76" i="1"/>
  <c r="M76" i="1" s="1"/>
  <c r="N76" i="1" s="1"/>
  <c r="O76" i="1" s="1"/>
  <c r="L77" i="1"/>
  <c r="M77" i="1" s="1"/>
  <c r="N77" i="1" s="1"/>
  <c r="O77" i="1" s="1"/>
  <c r="L78" i="1"/>
  <c r="M78" i="1" s="1"/>
  <c r="N78" i="1" s="1"/>
  <c r="O78" i="1" s="1"/>
  <c r="L79" i="1"/>
  <c r="M79" i="1" s="1"/>
  <c r="N79" i="1" s="1"/>
  <c r="O79" i="1" s="1"/>
  <c r="L80" i="1"/>
  <c r="M80" i="1" s="1"/>
  <c r="N80" i="1" s="1"/>
  <c r="O80" i="1" s="1"/>
  <c r="L81" i="1"/>
  <c r="M81" i="1" s="1"/>
  <c r="N81" i="1" s="1"/>
  <c r="O81" i="1" s="1"/>
  <c r="L82" i="1"/>
  <c r="M82" i="1" s="1"/>
  <c r="N82" i="1" s="1"/>
  <c r="O82" i="1" s="1"/>
  <c r="L83" i="1"/>
  <c r="M83" i="1" s="1"/>
  <c r="N83" i="1" s="1"/>
  <c r="O83" i="1" s="1"/>
  <c r="L84" i="1"/>
  <c r="M84" i="1" s="1"/>
  <c r="N84" i="1" s="1"/>
  <c r="O84" i="1" s="1"/>
  <c r="L85" i="1"/>
  <c r="M85" i="1" s="1"/>
  <c r="N85" i="1" s="1"/>
  <c r="O85" i="1" s="1"/>
  <c r="L86" i="1"/>
  <c r="M86" i="1" s="1"/>
  <c r="N86" i="1" s="1"/>
  <c r="O86" i="1" s="1"/>
  <c r="L87" i="1"/>
  <c r="M87" i="1" s="1"/>
  <c r="N87" i="1" s="1"/>
  <c r="O87" i="1" s="1"/>
  <c r="L88" i="1"/>
  <c r="M88" i="1" s="1"/>
  <c r="N88" i="1" s="1"/>
  <c r="O88" i="1" s="1"/>
  <c r="L89" i="1"/>
  <c r="M89" i="1" s="1"/>
  <c r="N89" i="1" s="1"/>
  <c r="O89" i="1" s="1"/>
  <c r="L90" i="1"/>
  <c r="M90" i="1" s="1"/>
  <c r="N90" i="1" s="1"/>
  <c r="O90" i="1" s="1"/>
  <c r="L91" i="1"/>
  <c r="M91" i="1" s="1"/>
  <c r="N91" i="1" s="1"/>
  <c r="O91" i="1" s="1"/>
  <c r="L92" i="1"/>
  <c r="M92" i="1" s="1"/>
  <c r="N92" i="1" s="1"/>
  <c r="O92" i="1" s="1"/>
  <c r="L93" i="1"/>
  <c r="M93" i="1" s="1"/>
  <c r="N93" i="1" s="1"/>
  <c r="O93" i="1" s="1"/>
  <c r="L94" i="1"/>
  <c r="M94" i="1" s="1"/>
  <c r="N94" i="1" s="1"/>
  <c r="O94" i="1" s="1"/>
  <c r="L95" i="1"/>
  <c r="M95" i="1" s="1"/>
  <c r="N95" i="1" s="1"/>
  <c r="O95" i="1" s="1"/>
  <c r="L96" i="1"/>
  <c r="M96" i="1" s="1"/>
  <c r="N96" i="1" s="1"/>
  <c r="O96" i="1" s="1"/>
  <c r="L97" i="1"/>
  <c r="M97" i="1" s="1"/>
  <c r="N97" i="1" s="1"/>
  <c r="O97" i="1" s="1"/>
  <c r="L98" i="1"/>
  <c r="M98" i="1" s="1"/>
  <c r="N98" i="1" s="1"/>
  <c r="O98" i="1" s="1"/>
  <c r="L99" i="1"/>
  <c r="M99" i="1" s="1"/>
  <c r="N99" i="1" s="1"/>
  <c r="O99" i="1" s="1"/>
  <c r="L100" i="1"/>
  <c r="M100" i="1" s="1"/>
  <c r="N100" i="1" s="1"/>
  <c r="O100" i="1" s="1"/>
  <c r="L101" i="1"/>
  <c r="M101" i="1" s="1"/>
  <c r="N101" i="1" s="1"/>
  <c r="O101" i="1" s="1"/>
  <c r="L102" i="1"/>
  <c r="M102" i="1" s="1"/>
  <c r="N102" i="1" s="1"/>
  <c r="O102" i="1" s="1"/>
  <c r="L103" i="1"/>
  <c r="M103" i="1" s="1"/>
  <c r="N103" i="1" s="1"/>
  <c r="O103" i="1" s="1"/>
  <c r="L104" i="1"/>
  <c r="M104" i="1" s="1"/>
  <c r="N104" i="1" s="1"/>
  <c r="O104" i="1" s="1"/>
  <c r="L105" i="1"/>
  <c r="M105" i="1" s="1"/>
  <c r="N105" i="1" s="1"/>
  <c r="O105" i="1" s="1"/>
  <c r="L106" i="1"/>
  <c r="M106" i="1" s="1"/>
  <c r="N106" i="1" s="1"/>
  <c r="O106" i="1" s="1"/>
  <c r="L107" i="1"/>
  <c r="M107" i="1" s="1"/>
  <c r="N107" i="1" s="1"/>
  <c r="O107" i="1" s="1"/>
  <c r="L108" i="1"/>
  <c r="M108" i="1" s="1"/>
  <c r="N108" i="1" s="1"/>
  <c r="O108" i="1" s="1"/>
  <c r="L109" i="1"/>
  <c r="M109" i="1" s="1"/>
  <c r="N109" i="1" s="1"/>
  <c r="O109" i="1" s="1"/>
  <c r="L110" i="1"/>
  <c r="M110" i="1" s="1"/>
  <c r="N110" i="1" s="1"/>
  <c r="O110" i="1" s="1"/>
  <c r="L111" i="1"/>
  <c r="M111" i="1" s="1"/>
  <c r="N111" i="1" s="1"/>
  <c r="O111" i="1" s="1"/>
  <c r="L112" i="1"/>
  <c r="M112" i="1" s="1"/>
  <c r="N112" i="1" s="1"/>
  <c r="O112" i="1" s="1"/>
  <c r="L113" i="1"/>
  <c r="M113" i="1" s="1"/>
  <c r="N113" i="1" s="1"/>
  <c r="O113" i="1" s="1"/>
  <c r="L114" i="1"/>
  <c r="M114" i="1" s="1"/>
  <c r="N114" i="1" s="1"/>
  <c r="O114" i="1" s="1"/>
  <c r="L115" i="1"/>
  <c r="M115" i="1" s="1"/>
  <c r="N115" i="1" s="1"/>
  <c r="O115" i="1" s="1"/>
  <c r="L116" i="1"/>
  <c r="M116" i="1" s="1"/>
  <c r="N116" i="1" s="1"/>
  <c r="O116" i="1" s="1"/>
  <c r="L117" i="1"/>
  <c r="M117" i="1" s="1"/>
  <c r="N117" i="1" s="1"/>
  <c r="O117" i="1" s="1"/>
  <c r="L118" i="1"/>
  <c r="M118" i="1" s="1"/>
  <c r="N118" i="1" s="1"/>
  <c r="O118" i="1" s="1"/>
  <c r="L119" i="1"/>
  <c r="M119" i="1" s="1"/>
  <c r="N119" i="1" s="1"/>
  <c r="O119" i="1" s="1"/>
  <c r="L120" i="1"/>
  <c r="M120" i="1" s="1"/>
  <c r="N120" i="1" s="1"/>
  <c r="O120" i="1" s="1"/>
  <c r="L121" i="1"/>
  <c r="M121" i="1" s="1"/>
  <c r="N121" i="1" s="1"/>
  <c r="O121" i="1" s="1"/>
  <c r="L122" i="1"/>
  <c r="M122" i="1" s="1"/>
  <c r="N122" i="1" s="1"/>
  <c r="O122" i="1" s="1"/>
  <c r="L123" i="1"/>
  <c r="M123" i="1" s="1"/>
  <c r="N123" i="1" s="1"/>
  <c r="O123" i="1" s="1"/>
  <c r="L124" i="1"/>
  <c r="M124" i="1" s="1"/>
  <c r="N124" i="1" s="1"/>
  <c r="O124" i="1" s="1"/>
  <c r="L125" i="1"/>
  <c r="M125" i="1" s="1"/>
  <c r="N125" i="1" s="1"/>
  <c r="O125" i="1" s="1"/>
  <c r="L126" i="1"/>
  <c r="M126" i="1" s="1"/>
  <c r="N126" i="1" s="1"/>
  <c r="O126" i="1" s="1"/>
  <c r="L127" i="1"/>
  <c r="M127" i="1" s="1"/>
  <c r="N127" i="1" s="1"/>
  <c r="O127" i="1" s="1"/>
  <c r="L128" i="1"/>
  <c r="M128" i="1" s="1"/>
  <c r="N128" i="1" s="1"/>
  <c r="O128" i="1" s="1"/>
  <c r="L129" i="1"/>
  <c r="M129" i="1" s="1"/>
  <c r="N129" i="1" s="1"/>
  <c r="O129" i="1" s="1"/>
  <c r="L130" i="1"/>
  <c r="M130" i="1" s="1"/>
  <c r="N130" i="1" s="1"/>
  <c r="O130" i="1" s="1"/>
  <c r="L131" i="1"/>
  <c r="M131" i="1" s="1"/>
  <c r="N131" i="1" s="1"/>
  <c r="O131" i="1" s="1"/>
  <c r="L132" i="1"/>
  <c r="M132" i="1" s="1"/>
  <c r="N132" i="1" s="1"/>
  <c r="O132" i="1" s="1"/>
  <c r="L133" i="1"/>
  <c r="M133" i="1" s="1"/>
  <c r="N133" i="1" s="1"/>
  <c r="O133" i="1" s="1"/>
  <c r="L134" i="1"/>
  <c r="M134" i="1" s="1"/>
  <c r="N134" i="1" s="1"/>
  <c r="O134" i="1" s="1"/>
  <c r="L135" i="1"/>
  <c r="M135" i="1" s="1"/>
  <c r="N135" i="1" s="1"/>
  <c r="O135" i="1" s="1"/>
  <c r="L136" i="1"/>
  <c r="M136" i="1" s="1"/>
  <c r="N136" i="1" s="1"/>
  <c r="O136" i="1" s="1"/>
  <c r="L137" i="1"/>
  <c r="M137" i="1" s="1"/>
  <c r="N137" i="1" s="1"/>
  <c r="O137" i="1" s="1"/>
  <c r="L138" i="1"/>
  <c r="M138" i="1" s="1"/>
  <c r="N138" i="1" s="1"/>
  <c r="O138" i="1" s="1"/>
  <c r="L139" i="1"/>
  <c r="M139" i="1" s="1"/>
  <c r="N139" i="1" s="1"/>
  <c r="O139" i="1" s="1"/>
  <c r="L140" i="1"/>
  <c r="M140" i="1" s="1"/>
  <c r="N140" i="1" s="1"/>
  <c r="O140" i="1" s="1"/>
  <c r="L141" i="1"/>
  <c r="M141" i="1" s="1"/>
  <c r="N141" i="1" s="1"/>
  <c r="O141" i="1" s="1"/>
  <c r="L142" i="1"/>
  <c r="M142" i="1" s="1"/>
  <c r="N142" i="1" s="1"/>
  <c r="O142" i="1" s="1"/>
  <c r="L143" i="1"/>
  <c r="M143" i="1" s="1"/>
  <c r="N143" i="1" s="1"/>
  <c r="O143" i="1" s="1"/>
  <c r="L144" i="1"/>
  <c r="M144" i="1" s="1"/>
  <c r="N144" i="1" s="1"/>
  <c r="O144" i="1" s="1"/>
  <c r="L145" i="1"/>
  <c r="M145" i="1" s="1"/>
  <c r="N145" i="1" s="1"/>
  <c r="O145" i="1" s="1"/>
  <c r="L146" i="1"/>
  <c r="M146" i="1" s="1"/>
  <c r="N146" i="1" s="1"/>
  <c r="O146" i="1" s="1"/>
  <c r="L147" i="1"/>
  <c r="M147" i="1" s="1"/>
  <c r="N147" i="1" s="1"/>
  <c r="O147" i="1" s="1"/>
  <c r="L148" i="1"/>
  <c r="M148" i="1" s="1"/>
  <c r="N148" i="1" s="1"/>
  <c r="O148" i="1" s="1"/>
  <c r="L149" i="1"/>
  <c r="M149" i="1" s="1"/>
  <c r="N149" i="1" s="1"/>
  <c r="O149" i="1" s="1"/>
  <c r="L150" i="1"/>
  <c r="M150" i="1" s="1"/>
  <c r="N150" i="1" s="1"/>
  <c r="O150" i="1" s="1"/>
  <c r="L151" i="1"/>
  <c r="M151" i="1" s="1"/>
  <c r="N151" i="1" s="1"/>
  <c r="O151" i="1" s="1"/>
  <c r="L152" i="1"/>
  <c r="M152" i="1" s="1"/>
  <c r="N152" i="1" s="1"/>
  <c r="O152" i="1" s="1"/>
  <c r="L153" i="1"/>
  <c r="M153" i="1" s="1"/>
  <c r="N153" i="1" s="1"/>
  <c r="O153" i="1" s="1"/>
  <c r="L154" i="1"/>
  <c r="M154" i="1" s="1"/>
  <c r="N154" i="1" s="1"/>
  <c r="O154" i="1" s="1"/>
  <c r="L155" i="1"/>
  <c r="M155" i="1" s="1"/>
  <c r="N155" i="1" s="1"/>
  <c r="O155" i="1" s="1"/>
  <c r="L156" i="1"/>
  <c r="M156" i="1" s="1"/>
  <c r="N156" i="1" s="1"/>
  <c r="O156" i="1" s="1"/>
  <c r="L157" i="1"/>
  <c r="M157" i="1" s="1"/>
  <c r="N157" i="1" s="1"/>
  <c r="O157" i="1" s="1"/>
  <c r="L158" i="1"/>
  <c r="M158" i="1" s="1"/>
  <c r="N158" i="1" s="1"/>
  <c r="O158" i="1" s="1"/>
  <c r="L159" i="1"/>
  <c r="M159" i="1" s="1"/>
  <c r="N159" i="1" s="1"/>
  <c r="O159" i="1" s="1"/>
  <c r="L160" i="1"/>
  <c r="M160" i="1" s="1"/>
  <c r="N160" i="1" s="1"/>
  <c r="O160" i="1" s="1"/>
  <c r="L161" i="1"/>
  <c r="M161" i="1" s="1"/>
  <c r="N161" i="1" s="1"/>
  <c r="O161" i="1" s="1"/>
  <c r="L162" i="1"/>
  <c r="M162" i="1" s="1"/>
  <c r="N162" i="1" s="1"/>
  <c r="O162" i="1" s="1"/>
  <c r="L163" i="1"/>
  <c r="M163" i="1" s="1"/>
  <c r="N163" i="1" s="1"/>
  <c r="O163" i="1" s="1"/>
  <c r="L164" i="1"/>
  <c r="M164" i="1" s="1"/>
  <c r="N164" i="1" s="1"/>
  <c r="O164" i="1" s="1"/>
  <c r="L165" i="1"/>
  <c r="M165" i="1" s="1"/>
  <c r="N165" i="1" s="1"/>
  <c r="O165" i="1" s="1"/>
  <c r="L166" i="1"/>
  <c r="M166" i="1" s="1"/>
  <c r="N166" i="1" s="1"/>
  <c r="O166" i="1" s="1"/>
  <c r="L167" i="1"/>
  <c r="M167" i="1" s="1"/>
  <c r="N167" i="1" s="1"/>
  <c r="O167" i="1" s="1"/>
  <c r="L168" i="1"/>
  <c r="M168" i="1" s="1"/>
  <c r="N168" i="1" s="1"/>
  <c r="O168" i="1" s="1"/>
  <c r="L169" i="1"/>
  <c r="M169" i="1" s="1"/>
  <c r="N169" i="1" s="1"/>
  <c r="O169" i="1" s="1"/>
  <c r="L170" i="1"/>
  <c r="M170" i="1" s="1"/>
  <c r="N170" i="1" s="1"/>
  <c r="O170" i="1" s="1"/>
  <c r="L171" i="1"/>
  <c r="M171" i="1" s="1"/>
  <c r="N171" i="1" s="1"/>
  <c r="O171" i="1" s="1"/>
  <c r="L172" i="1"/>
  <c r="M172" i="1" s="1"/>
  <c r="N172" i="1" s="1"/>
  <c r="O172" i="1" s="1"/>
  <c r="L173" i="1"/>
  <c r="M173" i="1" s="1"/>
  <c r="N173" i="1" s="1"/>
  <c r="O173" i="1" s="1"/>
  <c r="L174" i="1"/>
  <c r="M174" i="1" s="1"/>
  <c r="N174" i="1" s="1"/>
  <c r="O174" i="1" s="1"/>
  <c r="L175" i="1"/>
  <c r="M175" i="1" s="1"/>
  <c r="N175" i="1" s="1"/>
  <c r="O175" i="1" s="1"/>
  <c r="L176" i="1"/>
  <c r="M176" i="1" s="1"/>
  <c r="N176" i="1" s="1"/>
  <c r="O176" i="1" s="1"/>
  <c r="L177" i="1"/>
  <c r="M177" i="1" s="1"/>
  <c r="N177" i="1" s="1"/>
  <c r="O177" i="1" s="1"/>
  <c r="L178" i="1"/>
  <c r="M178" i="1" s="1"/>
  <c r="N178" i="1" s="1"/>
  <c r="O178" i="1" s="1"/>
  <c r="L179" i="1"/>
  <c r="M179" i="1" s="1"/>
  <c r="N179" i="1" s="1"/>
  <c r="O179" i="1" s="1"/>
  <c r="L180" i="1"/>
  <c r="M180" i="1" s="1"/>
  <c r="N180" i="1" s="1"/>
  <c r="O180" i="1" s="1"/>
  <c r="L181" i="1"/>
  <c r="M181" i="1" s="1"/>
  <c r="N181" i="1" s="1"/>
  <c r="O181" i="1" s="1"/>
  <c r="L182" i="1"/>
  <c r="M182" i="1" s="1"/>
  <c r="N182" i="1" s="1"/>
  <c r="O182" i="1" s="1"/>
  <c r="L183" i="1"/>
  <c r="M183" i="1" s="1"/>
  <c r="N183" i="1" s="1"/>
  <c r="O183" i="1" s="1"/>
  <c r="L184" i="1"/>
  <c r="M184" i="1" s="1"/>
  <c r="N184" i="1" s="1"/>
  <c r="O184" i="1" s="1"/>
  <c r="L185" i="1"/>
  <c r="M185" i="1" s="1"/>
  <c r="N185" i="1" s="1"/>
  <c r="O185" i="1" s="1"/>
  <c r="L186" i="1"/>
  <c r="M186" i="1" s="1"/>
  <c r="N186" i="1" s="1"/>
  <c r="O186" i="1" s="1"/>
  <c r="L187" i="1"/>
  <c r="M187" i="1" s="1"/>
  <c r="N187" i="1" s="1"/>
  <c r="O187" i="1" s="1"/>
  <c r="L188" i="1"/>
  <c r="M188" i="1" s="1"/>
  <c r="N188" i="1" s="1"/>
  <c r="O188" i="1" s="1"/>
  <c r="L189" i="1"/>
  <c r="M189" i="1" s="1"/>
  <c r="N189" i="1" s="1"/>
  <c r="O189" i="1" s="1"/>
  <c r="L190" i="1"/>
  <c r="M190" i="1" s="1"/>
  <c r="N190" i="1" s="1"/>
  <c r="O190" i="1" s="1"/>
  <c r="L191" i="1"/>
  <c r="M191" i="1" s="1"/>
  <c r="N191" i="1" s="1"/>
  <c r="O191" i="1" s="1"/>
  <c r="L192" i="1"/>
  <c r="M192" i="1" s="1"/>
  <c r="N192" i="1" s="1"/>
  <c r="O192" i="1" s="1"/>
  <c r="L193" i="1"/>
  <c r="M193" i="1" s="1"/>
  <c r="N193" i="1" s="1"/>
  <c r="O193" i="1" s="1"/>
  <c r="L194" i="1"/>
  <c r="M194" i="1" s="1"/>
  <c r="N194" i="1" s="1"/>
  <c r="O194" i="1" s="1"/>
  <c r="L195" i="1"/>
  <c r="M195" i="1" s="1"/>
  <c r="N195" i="1" s="1"/>
  <c r="O195" i="1" s="1"/>
  <c r="L196" i="1"/>
  <c r="M196" i="1" s="1"/>
  <c r="N196" i="1" s="1"/>
  <c r="O196" i="1" s="1"/>
  <c r="L197" i="1"/>
  <c r="M197" i="1" s="1"/>
  <c r="N197" i="1" s="1"/>
  <c r="O197" i="1" s="1"/>
  <c r="L198" i="1"/>
  <c r="M198" i="1" s="1"/>
  <c r="N198" i="1" s="1"/>
  <c r="O198" i="1" s="1"/>
  <c r="L199" i="1"/>
  <c r="M199" i="1" s="1"/>
  <c r="N199" i="1" s="1"/>
  <c r="O199" i="1" s="1"/>
  <c r="L200" i="1"/>
  <c r="M200" i="1" s="1"/>
  <c r="N200" i="1" s="1"/>
  <c r="O200" i="1" s="1"/>
  <c r="L201" i="1"/>
  <c r="M201" i="1" s="1"/>
  <c r="N201" i="1" s="1"/>
  <c r="O201" i="1" s="1"/>
  <c r="L202" i="1"/>
  <c r="M202" i="1" s="1"/>
  <c r="N202" i="1" s="1"/>
  <c r="O202" i="1" s="1"/>
  <c r="L203" i="1"/>
  <c r="M203" i="1" s="1"/>
  <c r="N203" i="1" s="1"/>
  <c r="O203" i="1" s="1"/>
  <c r="L204" i="1"/>
  <c r="M204" i="1" s="1"/>
  <c r="N204" i="1" s="1"/>
  <c r="O204" i="1" s="1"/>
  <c r="L205" i="1"/>
  <c r="M205" i="1" s="1"/>
  <c r="N205" i="1" s="1"/>
  <c r="O205" i="1" s="1"/>
  <c r="L206" i="1"/>
  <c r="M206" i="1" s="1"/>
  <c r="N206" i="1" s="1"/>
  <c r="O206" i="1" s="1"/>
  <c r="L207" i="1"/>
  <c r="M207" i="1" s="1"/>
  <c r="N207" i="1" s="1"/>
  <c r="O207" i="1" s="1"/>
  <c r="L208" i="1"/>
  <c r="M208" i="1" s="1"/>
  <c r="N208" i="1" s="1"/>
  <c r="O208" i="1" s="1"/>
  <c r="L209" i="1"/>
  <c r="M209" i="1" s="1"/>
  <c r="N209" i="1" s="1"/>
  <c r="O209" i="1" s="1"/>
  <c r="L210" i="1"/>
  <c r="M210" i="1" s="1"/>
  <c r="N210" i="1" s="1"/>
  <c r="O210" i="1" s="1"/>
  <c r="L211" i="1"/>
  <c r="M211" i="1" s="1"/>
  <c r="N211" i="1" s="1"/>
  <c r="O211" i="1" s="1"/>
  <c r="L212" i="1"/>
  <c r="M212" i="1" s="1"/>
  <c r="N212" i="1" s="1"/>
  <c r="O212" i="1" s="1"/>
  <c r="L213" i="1"/>
  <c r="M213" i="1" s="1"/>
  <c r="N213" i="1" s="1"/>
  <c r="O213" i="1" s="1"/>
  <c r="L214" i="1"/>
  <c r="M214" i="1" s="1"/>
  <c r="N214" i="1" s="1"/>
  <c r="O214" i="1" s="1"/>
  <c r="L215" i="1"/>
  <c r="M215" i="1" s="1"/>
  <c r="N215" i="1" s="1"/>
  <c r="O215" i="1" s="1"/>
  <c r="L216" i="1"/>
  <c r="M216" i="1" s="1"/>
  <c r="N216" i="1" s="1"/>
  <c r="O216" i="1" s="1"/>
  <c r="L217" i="1"/>
  <c r="M217" i="1" s="1"/>
  <c r="N217" i="1" s="1"/>
  <c r="O217" i="1" s="1"/>
  <c r="L218" i="1"/>
  <c r="M218" i="1" s="1"/>
  <c r="N218" i="1" s="1"/>
  <c r="O218" i="1" s="1"/>
  <c r="L219" i="1"/>
  <c r="M219" i="1" s="1"/>
  <c r="N219" i="1" s="1"/>
  <c r="O219" i="1" s="1"/>
  <c r="L220" i="1"/>
  <c r="M220" i="1" s="1"/>
  <c r="N220" i="1" s="1"/>
  <c r="O220" i="1" s="1"/>
  <c r="L221" i="1"/>
  <c r="M221" i="1" s="1"/>
  <c r="N221" i="1" s="1"/>
  <c r="O221" i="1" s="1"/>
  <c r="L222" i="1"/>
  <c r="M222" i="1" s="1"/>
  <c r="N222" i="1" s="1"/>
  <c r="O222" i="1" s="1"/>
  <c r="L223" i="1"/>
  <c r="M223" i="1" s="1"/>
  <c r="N223" i="1" s="1"/>
  <c r="O223" i="1" s="1"/>
  <c r="L224" i="1"/>
  <c r="M224" i="1" s="1"/>
  <c r="N224" i="1" s="1"/>
  <c r="O224" i="1" s="1"/>
  <c r="L225" i="1"/>
  <c r="M225" i="1" s="1"/>
  <c r="N225" i="1" s="1"/>
  <c r="O225" i="1" s="1"/>
  <c r="L226" i="1"/>
  <c r="M226" i="1" s="1"/>
  <c r="N226" i="1" s="1"/>
  <c r="O226" i="1" s="1"/>
  <c r="L227" i="1"/>
  <c r="M227" i="1" s="1"/>
  <c r="N227" i="1" s="1"/>
  <c r="O227" i="1" s="1"/>
  <c r="L228" i="1"/>
  <c r="M228" i="1" s="1"/>
  <c r="N228" i="1" s="1"/>
  <c r="O228" i="1" s="1"/>
  <c r="L229" i="1"/>
  <c r="M229" i="1" s="1"/>
  <c r="N229" i="1" s="1"/>
  <c r="O229" i="1" s="1"/>
  <c r="L230" i="1"/>
  <c r="M230" i="1" s="1"/>
  <c r="N230" i="1" s="1"/>
  <c r="O230" i="1" s="1"/>
  <c r="L231" i="1"/>
  <c r="M231" i="1" s="1"/>
  <c r="N231" i="1" s="1"/>
  <c r="O231" i="1" s="1"/>
  <c r="L232" i="1"/>
  <c r="M232" i="1" s="1"/>
  <c r="N232" i="1" s="1"/>
  <c r="O232" i="1" s="1"/>
  <c r="L233" i="1"/>
  <c r="M233" i="1" s="1"/>
  <c r="N233" i="1" s="1"/>
  <c r="O233" i="1" s="1"/>
  <c r="L234" i="1"/>
  <c r="M234" i="1" s="1"/>
  <c r="N234" i="1" s="1"/>
  <c r="O234" i="1" s="1"/>
  <c r="L235" i="1"/>
  <c r="M235" i="1" s="1"/>
  <c r="N235" i="1" s="1"/>
  <c r="O235" i="1" s="1"/>
  <c r="L236" i="1"/>
  <c r="M236" i="1" s="1"/>
  <c r="N236" i="1" s="1"/>
  <c r="O236" i="1" s="1"/>
  <c r="L237" i="1"/>
  <c r="M237" i="1" s="1"/>
  <c r="N237" i="1" s="1"/>
  <c r="O237" i="1" s="1"/>
  <c r="L238" i="1"/>
  <c r="M238" i="1" s="1"/>
  <c r="N238" i="1" s="1"/>
  <c r="O238" i="1" s="1"/>
  <c r="L239" i="1"/>
  <c r="M239" i="1" s="1"/>
  <c r="N239" i="1" s="1"/>
  <c r="O239" i="1" s="1"/>
  <c r="L240" i="1"/>
  <c r="M240" i="1" s="1"/>
  <c r="N240" i="1" s="1"/>
  <c r="O240" i="1" s="1"/>
  <c r="L241" i="1"/>
  <c r="M241" i="1" s="1"/>
  <c r="N241" i="1" s="1"/>
  <c r="O241" i="1" s="1"/>
  <c r="L242" i="1"/>
  <c r="M242" i="1" s="1"/>
  <c r="N242" i="1" s="1"/>
  <c r="O242" i="1" s="1"/>
  <c r="L243" i="1"/>
  <c r="M243" i="1" s="1"/>
  <c r="N243" i="1" s="1"/>
  <c r="O243" i="1" s="1"/>
  <c r="L244" i="1"/>
  <c r="M244" i="1" s="1"/>
  <c r="N244" i="1" s="1"/>
  <c r="O244" i="1" s="1"/>
  <c r="L245" i="1"/>
  <c r="M245" i="1" s="1"/>
  <c r="N245" i="1" s="1"/>
  <c r="O245" i="1" s="1"/>
  <c r="L246" i="1"/>
  <c r="M246" i="1" s="1"/>
  <c r="N246" i="1" s="1"/>
  <c r="O246" i="1" s="1"/>
  <c r="L247" i="1"/>
  <c r="M247" i="1" s="1"/>
  <c r="N247" i="1" s="1"/>
  <c r="O247" i="1" s="1"/>
  <c r="L248" i="1"/>
  <c r="M248" i="1" s="1"/>
  <c r="N248" i="1" s="1"/>
  <c r="O248" i="1" s="1"/>
  <c r="L249" i="1"/>
  <c r="M249" i="1" s="1"/>
  <c r="N249" i="1" s="1"/>
  <c r="O249" i="1" s="1"/>
  <c r="L250" i="1"/>
  <c r="M250" i="1" s="1"/>
  <c r="N250" i="1" s="1"/>
  <c r="O250" i="1" s="1"/>
  <c r="L251" i="1"/>
  <c r="M251" i="1" s="1"/>
  <c r="N251" i="1" s="1"/>
  <c r="O251" i="1" s="1"/>
  <c r="L252" i="1"/>
  <c r="M252" i="1" s="1"/>
  <c r="N252" i="1" s="1"/>
  <c r="O252" i="1" s="1"/>
  <c r="L253" i="1"/>
  <c r="M253" i="1" s="1"/>
  <c r="N253" i="1" s="1"/>
  <c r="O253" i="1" s="1"/>
  <c r="L254" i="1"/>
  <c r="M254" i="1" s="1"/>
  <c r="N254" i="1" s="1"/>
  <c r="O254" i="1" s="1"/>
  <c r="L255" i="1"/>
  <c r="M255" i="1" s="1"/>
  <c r="N255" i="1" s="1"/>
  <c r="O255" i="1" s="1"/>
  <c r="L256" i="1"/>
  <c r="M256" i="1" s="1"/>
  <c r="N256" i="1" s="1"/>
  <c r="O256" i="1" s="1"/>
  <c r="L257" i="1"/>
  <c r="M257" i="1" s="1"/>
  <c r="N257" i="1" s="1"/>
  <c r="O257" i="1" s="1"/>
  <c r="L258" i="1"/>
  <c r="M258" i="1" s="1"/>
  <c r="N258" i="1" s="1"/>
  <c r="O258" i="1" s="1"/>
  <c r="L259" i="1"/>
  <c r="M259" i="1" s="1"/>
  <c r="N259" i="1" s="1"/>
  <c r="O259" i="1" s="1"/>
  <c r="L260" i="1"/>
  <c r="M260" i="1" s="1"/>
  <c r="N260" i="1" s="1"/>
  <c r="O260" i="1" s="1"/>
  <c r="L261" i="1"/>
  <c r="M261" i="1" s="1"/>
  <c r="N261" i="1" s="1"/>
  <c r="O261" i="1" s="1"/>
  <c r="L262" i="1"/>
  <c r="M262" i="1" s="1"/>
  <c r="N262" i="1" s="1"/>
  <c r="O262" i="1" s="1"/>
  <c r="L263" i="1"/>
  <c r="M263" i="1" s="1"/>
  <c r="N263" i="1" s="1"/>
  <c r="O263" i="1" s="1"/>
  <c r="L264" i="1"/>
  <c r="M264" i="1" s="1"/>
  <c r="N264" i="1" s="1"/>
  <c r="O264" i="1" s="1"/>
  <c r="L265" i="1"/>
  <c r="M265" i="1" s="1"/>
  <c r="N265" i="1" s="1"/>
  <c r="O265" i="1" s="1"/>
  <c r="L266" i="1"/>
  <c r="M266" i="1" s="1"/>
  <c r="N266" i="1" s="1"/>
  <c r="O266" i="1" s="1"/>
  <c r="L267" i="1"/>
  <c r="M267" i="1" s="1"/>
  <c r="N267" i="1" s="1"/>
  <c r="O267" i="1" s="1"/>
  <c r="L268" i="1"/>
  <c r="M268" i="1" s="1"/>
  <c r="N268" i="1" s="1"/>
  <c r="O268" i="1" s="1"/>
  <c r="L269" i="1"/>
  <c r="M269" i="1" s="1"/>
  <c r="N269" i="1" s="1"/>
  <c r="O269" i="1" s="1"/>
  <c r="L270" i="1"/>
  <c r="M270" i="1" s="1"/>
  <c r="N270" i="1" s="1"/>
  <c r="O270" i="1" s="1"/>
  <c r="L271" i="1"/>
  <c r="M271" i="1" s="1"/>
  <c r="N271" i="1" s="1"/>
  <c r="O271" i="1" s="1"/>
  <c r="L272" i="1"/>
  <c r="M272" i="1" s="1"/>
  <c r="N272" i="1" s="1"/>
  <c r="O272" i="1" s="1"/>
  <c r="L273" i="1"/>
  <c r="M273" i="1" s="1"/>
  <c r="N273" i="1" s="1"/>
  <c r="O273" i="1" s="1"/>
  <c r="L274" i="1"/>
  <c r="M274" i="1" s="1"/>
  <c r="N274" i="1" s="1"/>
  <c r="O274" i="1" s="1"/>
  <c r="L275" i="1"/>
  <c r="M275" i="1" s="1"/>
  <c r="N275" i="1" s="1"/>
  <c r="O275" i="1" s="1"/>
  <c r="L276" i="1"/>
  <c r="M276" i="1" s="1"/>
  <c r="N276" i="1" s="1"/>
  <c r="O276" i="1" s="1"/>
  <c r="L277" i="1"/>
  <c r="M277" i="1" s="1"/>
  <c r="N277" i="1" s="1"/>
  <c r="O277" i="1" s="1"/>
  <c r="L278" i="1"/>
  <c r="M278" i="1" s="1"/>
  <c r="N278" i="1" s="1"/>
  <c r="O278" i="1" s="1"/>
  <c r="L279" i="1"/>
  <c r="M279" i="1" s="1"/>
  <c r="N279" i="1" s="1"/>
  <c r="O279" i="1" s="1"/>
  <c r="L280" i="1"/>
  <c r="M280" i="1" s="1"/>
  <c r="N280" i="1" s="1"/>
  <c r="O280" i="1" s="1"/>
  <c r="L281" i="1"/>
  <c r="M281" i="1" s="1"/>
  <c r="N281" i="1" s="1"/>
  <c r="O281" i="1" s="1"/>
  <c r="L282" i="1"/>
  <c r="M282" i="1" s="1"/>
  <c r="N282" i="1" s="1"/>
  <c r="O282" i="1" s="1"/>
  <c r="L283" i="1"/>
  <c r="M283" i="1" s="1"/>
  <c r="N283" i="1" s="1"/>
  <c r="O283" i="1" s="1"/>
  <c r="L284" i="1"/>
  <c r="M284" i="1" s="1"/>
  <c r="N284" i="1" s="1"/>
  <c r="O284" i="1" s="1"/>
  <c r="L285" i="1"/>
  <c r="M285" i="1" s="1"/>
  <c r="N285" i="1" s="1"/>
  <c r="O285" i="1" s="1"/>
  <c r="L286" i="1"/>
  <c r="M286" i="1" s="1"/>
  <c r="N286" i="1" s="1"/>
  <c r="O286" i="1" s="1"/>
  <c r="L287" i="1"/>
  <c r="M287" i="1" s="1"/>
  <c r="N287" i="1" s="1"/>
  <c r="O287" i="1" s="1"/>
  <c r="L288" i="1"/>
  <c r="M288" i="1" s="1"/>
  <c r="N288" i="1" s="1"/>
  <c r="O288" i="1" s="1"/>
  <c r="L289" i="1"/>
  <c r="M289" i="1" s="1"/>
  <c r="N289" i="1" s="1"/>
  <c r="O289" i="1" s="1"/>
  <c r="L290" i="1"/>
  <c r="M290" i="1" s="1"/>
  <c r="N290" i="1" s="1"/>
  <c r="O290" i="1" s="1"/>
  <c r="L291" i="1"/>
  <c r="M291" i="1" s="1"/>
  <c r="N291" i="1" s="1"/>
  <c r="O291" i="1" s="1"/>
  <c r="L292" i="1"/>
  <c r="M292" i="1" s="1"/>
  <c r="N292" i="1" s="1"/>
  <c r="O292" i="1" s="1"/>
  <c r="L293" i="1"/>
  <c r="M293" i="1" s="1"/>
  <c r="N293" i="1" s="1"/>
  <c r="O293" i="1" s="1"/>
  <c r="L294" i="1"/>
  <c r="M294" i="1" s="1"/>
  <c r="N294" i="1" s="1"/>
  <c r="O294" i="1" s="1"/>
  <c r="L295" i="1"/>
  <c r="M295" i="1" s="1"/>
  <c r="N295" i="1" s="1"/>
  <c r="O295" i="1" s="1"/>
  <c r="L296" i="1"/>
  <c r="M296" i="1" s="1"/>
  <c r="N296" i="1" s="1"/>
  <c r="O296" i="1" s="1"/>
  <c r="L297" i="1"/>
  <c r="M297" i="1" s="1"/>
  <c r="N297" i="1" s="1"/>
  <c r="O297" i="1" s="1"/>
  <c r="L298" i="1"/>
  <c r="M298" i="1" s="1"/>
  <c r="N298" i="1" s="1"/>
  <c r="O298" i="1" s="1"/>
  <c r="L299" i="1"/>
  <c r="M299" i="1" s="1"/>
  <c r="N299" i="1" s="1"/>
  <c r="O299" i="1" s="1"/>
  <c r="L300" i="1"/>
  <c r="M300" i="1" s="1"/>
  <c r="N300" i="1" s="1"/>
  <c r="O300" i="1" s="1"/>
  <c r="L301" i="1"/>
  <c r="M301" i="1" s="1"/>
  <c r="N301" i="1" s="1"/>
  <c r="O301" i="1" s="1"/>
  <c r="L302" i="1"/>
  <c r="M302" i="1" s="1"/>
  <c r="N302" i="1" s="1"/>
  <c r="O302" i="1" s="1"/>
  <c r="L303" i="1"/>
  <c r="M303" i="1" s="1"/>
  <c r="N303" i="1" s="1"/>
  <c r="O303" i="1" s="1"/>
  <c r="L304" i="1"/>
  <c r="M304" i="1" s="1"/>
  <c r="N304" i="1" s="1"/>
  <c r="O304" i="1" s="1"/>
  <c r="L305" i="1"/>
  <c r="M305" i="1" s="1"/>
  <c r="N305" i="1" s="1"/>
  <c r="O305" i="1" s="1"/>
  <c r="L306" i="1"/>
  <c r="M306" i="1" s="1"/>
  <c r="N306" i="1" s="1"/>
  <c r="O306" i="1" s="1"/>
  <c r="L307" i="1"/>
  <c r="M307" i="1" s="1"/>
  <c r="N307" i="1" s="1"/>
  <c r="O307" i="1" s="1"/>
  <c r="L308" i="1"/>
  <c r="M308" i="1" s="1"/>
  <c r="N308" i="1" s="1"/>
  <c r="O308" i="1" s="1"/>
  <c r="L309" i="1"/>
  <c r="M309" i="1" s="1"/>
  <c r="N309" i="1" s="1"/>
  <c r="O309" i="1" s="1"/>
  <c r="L310" i="1"/>
  <c r="M310" i="1" s="1"/>
  <c r="N310" i="1" s="1"/>
  <c r="O310" i="1" s="1"/>
  <c r="L311" i="1"/>
  <c r="M311" i="1" s="1"/>
  <c r="N311" i="1" s="1"/>
  <c r="O311" i="1" s="1"/>
  <c r="L312" i="1"/>
  <c r="M312" i="1" s="1"/>
  <c r="N312" i="1" s="1"/>
  <c r="O312" i="1" s="1"/>
  <c r="L313" i="1"/>
  <c r="M313" i="1" s="1"/>
  <c r="N313" i="1" s="1"/>
  <c r="O313" i="1" s="1"/>
  <c r="L314" i="1"/>
  <c r="M314" i="1" s="1"/>
  <c r="N314" i="1" s="1"/>
  <c r="O314" i="1" s="1"/>
  <c r="L315" i="1"/>
  <c r="M315" i="1" s="1"/>
  <c r="N315" i="1" s="1"/>
  <c r="O315" i="1" s="1"/>
  <c r="L316" i="1"/>
  <c r="M316" i="1" s="1"/>
  <c r="N316" i="1" s="1"/>
  <c r="O316" i="1" s="1"/>
  <c r="L317" i="1"/>
  <c r="M317" i="1" s="1"/>
  <c r="N317" i="1" s="1"/>
  <c r="O317" i="1" s="1"/>
  <c r="L318" i="1"/>
  <c r="M318" i="1" s="1"/>
  <c r="N318" i="1" s="1"/>
  <c r="O318" i="1" s="1"/>
  <c r="L319" i="1"/>
  <c r="M319" i="1" s="1"/>
  <c r="N319" i="1" s="1"/>
  <c r="O319" i="1" s="1"/>
  <c r="L320" i="1"/>
  <c r="M320" i="1" s="1"/>
  <c r="N320" i="1" s="1"/>
  <c r="O320" i="1" s="1"/>
  <c r="L321" i="1"/>
  <c r="M321" i="1" s="1"/>
  <c r="N321" i="1" s="1"/>
  <c r="O321" i="1" s="1"/>
  <c r="L322" i="1"/>
  <c r="M322" i="1" s="1"/>
  <c r="N322" i="1" s="1"/>
  <c r="O322" i="1" s="1"/>
  <c r="L323" i="1"/>
  <c r="M323" i="1" s="1"/>
  <c r="N323" i="1" s="1"/>
  <c r="O323" i="1" s="1"/>
  <c r="L324" i="1"/>
  <c r="M324" i="1" s="1"/>
  <c r="N324" i="1" s="1"/>
  <c r="O324" i="1" s="1"/>
  <c r="L325" i="1"/>
  <c r="M325" i="1" s="1"/>
  <c r="N325" i="1" s="1"/>
  <c r="O325" i="1" s="1"/>
  <c r="L326" i="1"/>
  <c r="M326" i="1" s="1"/>
  <c r="N326" i="1" s="1"/>
  <c r="O326" i="1" s="1"/>
  <c r="L327" i="1"/>
  <c r="M327" i="1" s="1"/>
  <c r="N327" i="1" s="1"/>
  <c r="O327" i="1" s="1"/>
  <c r="L328" i="1"/>
  <c r="M328" i="1" s="1"/>
  <c r="N328" i="1" s="1"/>
  <c r="O328" i="1" s="1"/>
  <c r="L329" i="1"/>
  <c r="M329" i="1" s="1"/>
  <c r="N329" i="1" s="1"/>
  <c r="O329" i="1" s="1"/>
  <c r="L330" i="1"/>
  <c r="M330" i="1" s="1"/>
  <c r="N330" i="1" s="1"/>
  <c r="O330" i="1" s="1"/>
  <c r="L331" i="1"/>
  <c r="M331" i="1" s="1"/>
  <c r="N331" i="1" s="1"/>
  <c r="O331" i="1" s="1"/>
  <c r="L332" i="1"/>
  <c r="M332" i="1" s="1"/>
  <c r="N332" i="1" s="1"/>
  <c r="O332" i="1" s="1"/>
  <c r="L333" i="1"/>
  <c r="M333" i="1" s="1"/>
  <c r="N333" i="1" s="1"/>
  <c r="O333" i="1" s="1"/>
  <c r="L334" i="1"/>
  <c r="M334" i="1" s="1"/>
  <c r="N334" i="1" s="1"/>
  <c r="O334" i="1" s="1"/>
  <c r="L335" i="1"/>
  <c r="M335" i="1" s="1"/>
  <c r="N335" i="1" s="1"/>
  <c r="O335" i="1" s="1"/>
  <c r="L336" i="1"/>
  <c r="M336" i="1" s="1"/>
  <c r="N336" i="1" s="1"/>
  <c r="O336" i="1" s="1"/>
  <c r="L337" i="1"/>
  <c r="M337" i="1" s="1"/>
  <c r="N337" i="1" s="1"/>
  <c r="O337" i="1" s="1"/>
  <c r="L338" i="1"/>
  <c r="M338" i="1" s="1"/>
  <c r="N338" i="1" s="1"/>
  <c r="O338" i="1" s="1"/>
  <c r="L339" i="1"/>
  <c r="M339" i="1" s="1"/>
  <c r="N339" i="1" s="1"/>
  <c r="O339" i="1" s="1"/>
  <c r="L340" i="1"/>
  <c r="M340" i="1" s="1"/>
  <c r="N340" i="1" s="1"/>
  <c r="O340" i="1" s="1"/>
  <c r="L341" i="1"/>
  <c r="M341" i="1" s="1"/>
  <c r="N341" i="1" s="1"/>
  <c r="O341" i="1" s="1"/>
  <c r="L342" i="1"/>
  <c r="M342" i="1" s="1"/>
  <c r="N342" i="1" s="1"/>
  <c r="O342" i="1" s="1"/>
  <c r="L343" i="1"/>
  <c r="M343" i="1" s="1"/>
  <c r="N343" i="1" s="1"/>
  <c r="O343" i="1" s="1"/>
  <c r="L344" i="1"/>
  <c r="M344" i="1" s="1"/>
  <c r="N344" i="1" s="1"/>
  <c r="O344" i="1" s="1"/>
  <c r="L345" i="1"/>
  <c r="M345" i="1" s="1"/>
  <c r="N345" i="1" s="1"/>
  <c r="O345" i="1" s="1"/>
  <c r="L346" i="1"/>
  <c r="M346" i="1" s="1"/>
  <c r="N346" i="1" s="1"/>
  <c r="O346" i="1" s="1"/>
  <c r="L347" i="1"/>
  <c r="M347" i="1" s="1"/>
  <c r="N347" i="1" s="1"/>
  <c r="O347" i="1" s="1"/>
  <c r="L348" i="1"/>
  <c r="M348" i="1" s="1"/>
  <c r="N348" i="1" s="1"/>
  <c r="O348" i="1" s="1"/>
  <c r="L349" i="1"/>
  <c r="M349" i="1" s="1"/>
  <c r="N349" i="1" s="1"/>
  <c r="O349" i="1" s="1"/>
  <c r="L350" i="1"/>
  <c r="M350" i="1" s="1"/>
  <c r="N350" i="1" s="1"/>
  <c r="O350" i="1" s="1"/>
  <c r="L351" i="1"/>
  <c r="M351" i="1" s="1"/>
  <c r="N351" i="1" s="1"/>
  <c r="O351" i="1" s="1"/>
  <c r="L352" i="1"/>
  <c r="M352" i="1" s="1"/>
  <c r="N352" i="1" s="1"/>
  <c r="O352" i="1" s="1"/>
  <c r="L353" i="1"/>
  <c r="M353" i="1" s="1"/>
  <c r="N353" i="1" s="1"/>
  <c r="O353" i="1" s="1"/>
  <c r="L354" i="1"/>
  <c r="M354" i="1" s="1"/>
  <c r="N354" i="1" s="1"/>
  <c r="O354" i="1" s="1"/>
  <c r="L355" i="1"/>
  <c r="M355" i="1" s="1"/>
  <c r="N355" i="1" s="1"/>
  <c r="O355" i="1" s="1"/>
  <c r="L356" i="1"/>
  <c r="M356" i="1" s="1"/>
  <c r="N356" i="1" s="1"/>
  <c r="O356" i="1" s="1"/>
  <c r="L357" i="1"/>
  <c r="M357" i="1" s="1"/>
  <c r="N357" i="1" s="1"/>
  <c r="O357" i="1" s="1"/>
  <c r="L358" i="1"/>
  <c r="M358" i="1" s="1"/>
  <c r="N358" i="1" s="1"/>
  <c r="O358" i="1" s="1"/>
  <c r="L359" i="1"/>
  <c r="M359" i="1" s="1"/>
  <c r="N359" i="1" s="1"/>
  <c r="O359" i="1" s="1"/>
  <c r="L360" i="1"/>
  <c r="M360" i="1" s="1"/>
  <c r="N360" i="1" s="1"/>
  <c r="O360" i="1" s="1"/>
  <c r="L361" i="1"/>
  <c r="M361" i="1" s="1"/>
  <c r="N361" i="1" s="1"/>
  <c r="O361" i="1" s="1"/>
  <c r="L362" i="1"/>
  <c r="M362" i="1" s="1"/>
  <c r="N362" i="1" s="1"/>
  <c r="O362" i="1" s="1"/>
  <c r="L363" i="1"/>
  <c r="M363" i="1" s="1"/>
  <c r="N363" i="1" s="1"/>
  <c r="O363" i="1" s="1"/>
  <c r="L364" i="1"/>
  <c r="M364" i="1" s="1"/>
  <c r="N364" i="1" s="1"/>
  <c r="O364" i="1" s="1"/>
  <c r="L365" i="1"/>
  <c r="M365" i="1" s="1"/>
  <c r="N365" i="1" s="1"/>
  <c r="O365" i="1" s="1"/>
  <c r="L366" i="1"/>
  <c r="M366" i="1" s="1"/>
  <c r="N366" i="1" s="1"/>
  <c r="O366" i="1" s="1"/>
  <c r="L367" i="1"/>
  <c r="M367" i="1" s="1"/>
  <c r="N367" i="1" s="1"/>
  <c r="O367" i="1" s="1"/>
  <c r="L368" i="1"/>
  <c r="M368" i="1" s="1"/>
  <c r="N368" i="1" s="1"/>
  <c r="O368" i="1" s="1"/>
  <c r="L369" i="1"/>
  <c r="M369" i="1" s="1"/>
  <c r="N369" i="1" s="1"/>
  <c r="O369" i="1" s="1"/>
  <c r="L370" i="1"/>
  <c r="M370" i="1" s="1"/>
  <c r="N370" i="1" s="1"/>
  <c r="O370" i="1" s="1"/>
  <c r="L371" i="1"/>
  <c r="M371" i="1" s="1"/>
  <c r="N371" i="1" s="1"/>
  <c r="O371" i="1" s="1"/>
  <c r="L372" i="1"/>
  <c r="M372" i="1" s="1"/>
  <c r="N372" i="1" s="1"/>
  <c r="O372" i="1" s="1"/>
  <c r="L373" i="1"/>
  <c r="M373" i="1" s="1"/>
  <c r="N373" i="1" s="1"/>
  <c r="O373" i="1" s="1"/>
  <c r="L374" i="1"/>
  <c r="M374" i="1" s="1"/>
  <c r="N374" i="1" s="1"/>
  <c r="O374" i="1" s="1"/>
  <c r="L375" i="1"/>
  <c r="M375" i="1" s="1"/>
  <c r="N375" i="1" s="1"/>
  <c r="O375" i="1" s="1"/>
  <c r="L376" i="1"/>
  <c r="M376" i="1" s="1"/>
  <c r="N376" i="1" s="1"/>
  <c r="O376" i="1" s="1"/>
  <c r="L377" i="1"/>
  <c r="M377" i="1" s="1"/>
  <c r="N377" i="1" s="1"/>
  <c r="O377" i="1" s="1"/>
  <c r="L378" i="1"/>
  <c r="M378" i="1" s="1"/>
  <c r="N378" i="1" s="1"/>
  <c r="O378" i="1" s="1"/>
  <c r="L379" i="1"/>
  <c r="M379" i="1" s="1"/>
  <c r="N379" i="1" s="1"/>
  <c r="O379" i="1" s="1"/>
  <c r="L380" i="1"/>
  <c r="M380" i="1" s="1"/>
  <c r="N380" i="1" s="1"/>
  <c r="O380" i="1" s="1"/>
  <c r="L381" i="1"/>
  <c r="M381" i="1" s="1"/>
  <c r="N381" i="1" s="1"/>
  <c r="O381" i="1" s="1"/>
  <c r="L382" i="1"/>
  <c r="M382" i="1" s="1"/>
  <c r="N382" i="1" s="1"/>
  <c r="O382" i="1" s="1"/>
  <c r="L383" i="1"/>
  <c r="M383" i="1" s="1"/>
  <c r="N383" i="1" s="1"/>
  <c r="O383" i="1" s="1"/>
  <c r="L384" i="1"/>
  <c r="M384" i="1" s="1"/>
  <c r="N384" i="1" s="1"/>
  <c r="O384" i="1" s="1"/>
  <c r="L385" i="1"/>
  <c r="M385" i="1" s="1"/>
  <c r="N385" i="1" s="1"/>
  <c r="O385" i="1" s="1"/>
  <c r="L386" i="1"/>
  <c r="M386" i="1" s="1"/>
  <c r="N386" i="1" s="1"/>
  <c r="O386" i="1" s="1"/>
  <c r="L387" i="1"/>
  <c r="M387" i="1" s="1"/>
  <c r="N387" i="1" s="1"/>
  <c r="O387" i="1" s="1"/>
  <c r="L388" i="1"/>
  <c r="M388" i="1" s="1"/>
  <c r="N388" i="1" s="1"/>
  <c r="O388" i="1" s="1"/>
  <c r="L389" i="1"/>
  <c r="M389" i="1" s="1"/>
  <c r="N389" i="1" s="1"/>
  <c r="O389" i="1" s="1"/>
  <c r="L390" i="1"/>
  <c r="M390" i="1" s="1"/>
  <c r="N390" i="1" s="1"/>
  <c r="O390" i="1" s="1"/>
  <c r="L391" i="1"/>
  <c r="M391" i="1" s="1"/>
  <c r="N391" i="1" s="1"/>
  <c r="O391" i="1" s="1"/>
  <c r="L392" i="1"/>
  <c r="M392" i="1" s="1"/>
  <c r="N392" i="1" s="1"/>
  <c r="O392" i="1" s="1"/>
  <c r="L393" i="1"/>
  <c r="M393" i="1" s="1"/>
  <c r="N393" i="1" s="1"/>
  <c r="O393" i="1" s="1"/>
  <c r="L394" i="1"/>
  <c r="M394" i="1" s="1"/>
  <c r="N394" i="1" s="1"/>
  <c r="O394" i="1" s="1"/>
  <c r="L395" i="1"/>
  <c r="M395" i="1" s="1"/>
  <c r="N395" i="1" s="1"/>
  <c r="O395" i="1" s="1"/>
  <c r="L396" i="1"/>
  <c r="M396" i="1" s="1"/>
  <c r="N396" i="1" s="1"/>
  <c r="O396" i="1" s="1"/>
  <c r="L397" i="1"/>
  <c r="M397" i="1" s="1"/>
  <c r="N397" i="1" s="1"/>
  <c r="O397" i="1" s="1"/>
  <c r="L398" i="1"/>
  <c r="M398" i="1" s="1"/>
  <c r="N398" i="1" s="1"/>
  <c r="O398" i="1" s="1"/>
  <c r="L399" i="1"/>
  <c r="M399" i="1" s="1"/>
  <c r="N399" i="1" s="1"/>
  <c r="O399" i="1" s="1"/>
  <c r="L400" i="1"/>
  <c r="M400" i="1" s="1"/>
  <c r="N400" i="1" s="1"/>
  <c r="O400" i="1" s="1"/>
  <c r="L401" i="1"/>
  <c r="M401" i="1" s="1"/>
  <c r="N401" i="1" s="1"/>
  <c r="O401" i="1" s="1"/>
  <c r="L402" i="1"/>
  <c r="M402" i="1" s="1"/>
  <c r="N402" i="1" s="1"/>
  <c r="O402" i="1" s="1"/>
  <c r="L403" i="1"/>
  <c r="M403" i="1" s="1"/>
  <c r="N403" i="1" s="1"/>
  <c r="O403" i="1" s="1"/>
  <c r="L404" i="1"/>
  <c r="M404" i="1" s="1"/>
  <c r="N404" i="1" s="1"/>
  <c r="O404" i="1" s="1"/>
  <c r="L405" i="1"/>
  <c r="M405" i="1" s="1"/>
  <c r="N405" i="1" s="1"/>
  <c r="O405" i="1" s="1"/>
  <c r="L406" i="1"/>
  <c r="M406" i="1" s="1"/>
  <c r="N406" i="1" s="1"/>
  <c r="O406" i="1" s="1"/>
  <c r="L407" i="1"/>
  <c r="M407" i="1" s="1"/>
  <c r="N407" i="1" s="1"/>
  <c r="O407" i="1" s="1"/>
  <c r="L408" i="1"/>
  <c r="M408" i="1" s="1"/>
  <c r="N408" i="1" s="1"/>
  <c r="O408" i="1" s="1"/>
  <c r="L409" i="1"/>
  <c r="M409" i="1" s="1"/>
  <c r="N409" i="1" s="1"/>
  <c r="O409" i="1" s="1"/>
  <c r="L410" i="1"/>
  <c r="M410" i="1" s="1"/>
  <c r="N410" i="1" s="1"/>
  <c r="O410" i="1" s="1"/>
  <c r="L411" i="1"/>
  <c r="M411" i="1" s="1"/>
  <c r="N411" i="1" s="1"/>
  <c r="O411" i="1" s="1"/>
  <c r="L412" i="1"/>
  <c r="M412" i="1" s="1"/>
  <c r="N412" i="1" s="1"/>
  <c r="O412" i="1" s="1"/>
  <c r="L413" i="1"/>
  <c r="M413" i="1" s="1"/>
  <c r="N413" i="1" s="1"/>
  <c r="O413" i="1" s="1"/>
  <c r="L414" i="1"/>
  <c r="M414" i="1" s="1"/>
  <c r="N414" i="1" s="1"/>
  <c r="O414" i="1" s="1"/>
  <c r="L415" i="1"/>
  <c r="M415" i="1" s="1"/>
  <c r="N415" i="1" s="1"/>
  <c r="O415" i="1" s="1"/>
  <c r="L416" i="1"/>
  <c r="M416" i="1" s="1"/>
  <c r="N416" i="1" s="1"/>
  <c r="O416" i="1" s="1"/>
  <c r="L417" i="1"/>
  <c r="M417" i="1" s="1"/>
  <c r="N417" i="1" s="1"/>
  <c r="O417" i="1" s="1"/>
  <c r="L418" i="1"/>
  <c r="M418" i="1" s="1"/>
  <c r="N418" i="1" s="1"/>
  <c r="O418" i="1" s="1"/>
  <c r="L419" i="1"/>
  <c r="M419" i="1" s="1"/>
  <c r="N419" i="1" s="1"/>
  <c r="O419" i="1" s="1"/>
  <c r="L420" i="1"/>
  <c r="M420" i="1" s="1"/>
  <c r="N420" i="1" s="1"/>
  <c r="O420" i="1" s="1"/>
  <c r="L421" i="1"/>
  <c r="M421" i="1" s="1"/>
  <c r="N421" i="1" s="1"/>
  <c r="O421" i="1" s="1"/>
  <c r="L422" i="1"/>
  <c r="M422" i="1" s="1"/>
  <c r="N422" i="1" s="1"/>
  <c r="O422" i="1" s="1"/>
  <c r="L423" i="1"/>
  <c r="M423" i="1" s="1"/>
  <c r="N423" i="1" s="1"/>
  <c r="O423" i="1" s="1"/>
  <c r="L424" i="1"/>
  <c r="M424" i="1" s="1"/>
  <c r="N424" i="1" s="1"/>
  <c r="O424" i="1" s="1"/>
  <c r="L425" i="1"/>
  <c r="M425" i="1" s="1"/>
  <c r="N425" i="1" s="1"/>
  <c r="O425" i="1" s="1"/>
  <c r="L426" i="1"/>
  <c r="M426" i="1" s="1"/>
  <c r="N426" i="1" s="1"/>
  <c r="O426" i="1" s="1"/>
  <c r="L427" i="1"/>
  <c r="M427" i="1" s="1"/>
  <c r="N427" i="1" s="1"/>
  <c r="O427" i="1" s="1"/>
  <c r="L428" i="1"/>
  <c r="M428" i="1" s="1"/>
  <c r="N428" i="1" s="1"/>
  <c r="O428" i="1" s="1"/>
  <c r="L429" i="1"/>
  <c r="M429" i="1" s="1"/>
  <c r="N429" i="1" s="1"/>
  <c r="O429" i="1" s="1"/>
  <c r="L430" i="1"/>
  <c r="M430" i="1" s="1"/>
  <c r="N430" i="1" s="1"/>
  <c r="O430" i="1" s="1"/>
  <c r="L431" i="1"/>
  <c r="M431" i="1" s="1"/>
  <c r="N431" i="1" s="1"/>
  <c r="O431" i="1" s="1"/>
  <c r="L432" i="1"/>
  <c r="M432" i="1" s="1"/>
  <c r="N432" i="1" s="1"/>
  <c r="O432" i="1" s="1"/>
  <c r="L433" i="1"/>
  <c r="M433" i="1" s="1"/>
  <c r="N433" i="1" s="1"/>
  <c r="O433" i="1" s="1"/>
  <c r="L434" i="1"/>
  <c r="M434" i="1" s="1"/>
  <c r="N434" i="1" s="1"/>
  <c r="O434" i="1" s="1"/>
  <c r="L435" i="1"/>
  <c r="M435" i="1" s="1"/>
  <c r="N435" i="1" s="1"/>
  <c r="O435" i="1" s="1"/>
  <c r="L436" i="1"/>
  <c r="M436" i="1" s="1"/>
  <c r="N436" i="1" s="1"/>
  <c r="O436" i="1" s="1"/>
  <c r="L437" i="1"/>
  <c r="M437" i="1" s="1"/>
  <c r="N437" i="1" s="1"/>
  <c r="O437" i="1" s="1"/>
  <c r="L438" i="1"/>
  <c r="M438" i="1" s="1"/>
  <c r="N438" i="1" s="1"/>
  <c r="O438" i="1" s="1"/>
  <c r="L439" i="1"/>
  <c r="M439" i="1" s="1"/>
  <c r="N439" i="1" s="1"/>
  <c r="O439" i="1" s="1"/>
  <c r="L440" i="1"/>
  <c r="M440" i="1" s="1"/>
  <c r="N440" i="1" s="1"/>
  <c r="O440" i="1" s="1"/>
  <c r="L441" i="1"/>
  <c r="M441" i="1" s="1"/>
  <c r="N441" i="1" s="1"/>
  <c r="O441" i="1" s="1"/>
  <c r="L442" i="1"/>
  <c r="M442" i="1" s="1"/>
  <c r="N442" i="1" s="1"/>
  <c r="O442" i="1" s="1"/>
  <c r="L443" i="1"/>
  <c r="M443" i="1" s="1"/>
  <c r="N443" i="1" s="1"/>
  <c r="O443" i="1" s="1"/>
  <c r="L444" i="1"/>
  <c r="M444" i="1" s="1"/>
  <c r="N444" i="1" s="1"/>
  <c r="O444" i="1" s="1"/>
  <c r="L445" i="1"/>
  <c r="M445" i="1" s="1"/>
  <c r="N445" i="1" s="1"/>
  <c r="O445" i="1" s="1"/>
  <c r="L446" i="1"/>
  <c r="M446" i="1" s="1"/>
  <c r="N446" i="1" s="1"/>
  <c r="O446" i="1" s="1"/>
  <c r="L447" i="1"/>
  <c r="M447" i="1" s="1"/>
  <c r="N447" i="1" s="1"/>
  <c r="O447" i="1" s="1"/>
  <c r="L448" i="1"/>
  <c r="M448" i="1" s="1"/>
  <c r="N448" i="1" s="1"/>
  <c r="O448" i="1" s="1"/>
  <c r="L449" i="1"/>
  <c r="M449" i="1" s="1"/>
  <c r="N449" i="1" s="1"/>
  <c r="O449" i="1" s="1"/>
  <c r="L450" i="1"/>
  <c r="M450" i="1" s="1"/>
  <c r="N450" i="1" s="1"/>
  <c r="O450" i="1" s="1"/>
  <c r="L451" i="1"/>
  <c r="M451" i="1" s="1"/>
  <c r="N451" i="1" s="1"/>
  <c r="O451" i="1" s="1"/>
  <c r="L452" i="1"/>
  <c r="M452" i="1" s="1"/>
  <c r="N452" i="1" s="1"/>
  <c r="O452" i="1" s="1"/>
  <c r="L453" i="1"/>
  <c r="M453" i="1" s="1"/>
  <c r="N453" i="1" s="1"/>
  <c r="O453" i="1" s="1"/>
  <c r="L454" i="1"/>
  <c r="M454" i="1" s="1"/>
  <c r="N454" i="1" s="1"/>
  <c r="O454" i="1" s="1"/>
  <c r="L455" i="1"/>
  <c r="M455" i="1" s="1"/>
  <c r="N455" i="1" s="1"/>
  <c r="O455" i="1" s="1"/>
  <c r="L456" i="1"/>
  <c r="M456" i="1" s="1"/>
  <c r="N456" i="1" s="1"/>
  <c r="O456" i="1" s="1"/>
  <c r="L457" i="1"/>
  <c r="M457" i="1" s="1"/>
  <c r="N457" i="1" s="1"/>
  <c r="O457" i="1" s="1"/>
  <c r="L458" i="1"/>
  <c r="M458" i="1" s="1"/>
  <c r="N458" i="1" s="1"/>
  <c r="O458" i="1" s="1"/>
  <c r="L459" i="1"/>
  <c r="M459" i="1" s="1"/>
  <c r="N459" i="1" s="1"/>
  <c r="O459" i="1" s="1"/>
  <c r="L460" i="1"/>
  <c r="M460" i="1" s="1"/>
  <c r="N460" i="1" s="1"/>
  <c r="O460" i="1" s="1"/>
  <c r="L461" i="1"/>
  <c r="M461" i="1" s="1"/>
  <c r="N461" i="1" s="1"/>
  <c r="O461" i="1" s="1"/>
  <c r="L462" i="1"/>
  <c r="M462" i="1" s="1"/>
  <c r="N462" i="1" s="1"/>
  <c r="O462" i="1" s="1"/>
  <c r="L463" i="1"/>
  <c r="M463" i="1" s="1"/>
  <c r="N463" i="1" s="1"/>
  <c r="O463" i="1" s="1"/>
  <c r="L464" i="1"/>
  <c r="M464" i="1" s="1"/>
  <c r="N464" i="1" s="1"/>
  <c r="O464" i="1" s="1"/>
  <c r="L465" i="1"/>
  <c r="M465" i="1" s="1"/>
  <c r="N465" i="1" s="1"/>
  <c r="O465" i="1" s="1"/>
  <c r="L466" i="1"/>
  <c r="M466" i="1" s="1"/>
  <c r="N466" i="1" s="1"/>
  <c r="O466" i="1" s="1"/>
  <c r="L467" i="1"/>
  <c r="M467" i="1" s="1"/>
  <c r="N467" i="1" s="1"/>
  <c r="O467" i="1" s="1"/>
  <c r="L468" i="1"/>
  <c r="M468" i="1" s="1"/>
  <c r="N468" i="1" s="1"/>
  <c r="O468" i="1" s="1"/>
  <c r="L469" i="1"/>
  <c r="M469" i="1" s="1"/>
  <c r="N469" i="1" s="1"/>
  <c r="O469" i="1" s="1"/>
  <c r="L2" i="1"/>
  <c r="M2" i="1" s="1"/>
  <c r="N2" i="1" s="1"/>
  <c r="O2" i="1" s="1"/>
  <c r="F9" i="2"/>
  <c r="E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282382-F9B4-418D-840B-48BB8742FA0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226558B-F321-450F-AE2A-2B662D6BC68F}" name="WorksheetConnection_BASE DE DATOS DE PRODUCTOS Y ACCESORIOS DE BELLAS.xlsx!TABLA_VENTAS" type="102" refreshedVersion="8" minRefreshableVersion="5">
    <extLst>
      <ext xmlns:x15="http://schemas.microsoft.com/office/spreadsheetml/2010/11/main" uri="{DE250136-89BD-433C-8126-D09CA5730AF9}">
        <x15:connection id="TABLA_VENTAS" autoDelete="1">
          <x15:rangePr sourceName="_xlcn.WorksheetConnection_BASEDEDATOSDEPRODUCTOSYACCESORIOSDEBELLAS.xlsxTABLA_VENTAS1"/>
        </x15:connection>
      </ext>
    </extLst>
  </connection>
</connections>
</file>

<file path=xl/sharedStrings.xml><?xml version="1.0" encoding="utf-8"?>
<sst xmlns="http://schemas.openxmlformats.org/spreadsheetml/2006/main" count="2965" uniqueCount="149">
  <si>
    <t>ID-FACTURA</t>
  </si>
  <si>
    <t>VENDEDOR</t>
  </si>
  <si>
    <t>PRODUCTOS</t>
  </si>
  <si>
    <t>CLIENTES</t>
  </si>
  <si>
    <t>FECHA</t>
  </si>
  <si>
    <t>PRECIO</t>
  </si>
  <si>
    <t>CANTIDAD</t>
  </si>
  <si>
    <t>TOTAL</t>
  </si>
  <si>
    <t xml:space="preserve">Eduardo Fernando </t>
  </si>
  <si>
    <t>Labiales.</t>
  </si>
  <si>
    <t>SERGIO</t>
  </si>
  <si>
    <t xml:space="preserve">Valentina </t>
  </si>
  <si>
    <t>Sombras para ojos.</t>
  </si>
  <si>
    <t>ASPEE CONSUELO</t>
  </si>
  <si>
    <t>Óscar</t>
  </si>
  <si>
    <t>Esmaltes para uñas.</t>
  </si>
  <si>
    <t>BANTO LUIS </t>
  </si>
  <si>
    <t xml:space="preserve">Sara Teresa </t>
  </si>
  <si>
    <t>Kit de fragancias y cremas de Victoria's Secret.</t>
  </si>
  <si>
    <t>BANTO MARCELO </t>
  </si>
  <si>
    <t xml:space="preserve">Efraín </t>
  </si>
  <si>
    <t>Exfoliante para labios.</t>
  </si>
  <si>
    <t>BANTO RODRIGO </t>
  </si>
  <si>
    <t xml:space="preserve">Julieta </t>
  </si>
  <si>
    <t>Bálsamo para labios.</t>
  </si>
  <si>
    <t>BARRERA JORGE </t>
  </si>
  <si>
    <t xml:space="preserve">Martín Elías </t>
  </si>
  <si>
    <t>Rímel.</t>
  </si>
  <si>
    <t>BERGEZ CLAUDIA</t>
  </si>
  <si>
    <t>Gabriela</t>
  </si>
  <si>
    <t>Rubor.</t>
  </si>
  <si>
    <t>BERGEZ MICHELLE</t>
  </si>
  <si>
    <t xml:space="preserve">Matías </t>
  </si>
  <si>
    <t>Productos para el cuidado del cabello</t>
  </si>
  <si>
    <t>BERGUEZ MARIA ANGELICA </t>
  </si>
  <si>
    <t>Manuela</t>
  </si>
  <si>
    <t>Varita para rizar el cabello</t>
  </si>
  <si>
    <t>BERGUEZ SOLEDAD </t>
  </si>
  <si>
    <t xml:space="preserve">Sebastián </t>
  </si>
  <si>
    <t>Delineadores de distintos tipos</t>
  </si>
  <si>
    <t>BRAVO CARLOS </t>
  </si>
  <si>
    <t>Sofía</t>
  </si>
  <si>
    <t>Iluminador de rostro</t>
  </si>
  <si>
    <t>BRAVO FOLLERT </t>
  </si>
  <si>
    <t xml:space="preserve">Ana María </t>
  </si>
  <si>
    <t>Crema humectante</t>
  </si>
  <si>
    <t>BRAVO JAVIER </t>
  </si>
  <si>
    <t xml:space="preserve">Mónica Patricia </t>
  </si>
  <si>
    <t>Brochas de maquillaje</t>
  </si>
  <si>
    <t>BRAVO PAULINA </t>
  </si>
  <si>
    <t xml:space="preserve">Sara </t>
  </si>
  <si>
    <t>Protector de calor</t>
  </si>
  <si>
    <t>BRITO OSCAR </t>
  </si>
  <si>
    <t>Mascarilla exfoliante</t>
  </si>
  <si>
    <t>Santo Domingo</t>
  </si>
  <si>
    <t>La Romana</t>
  </si>
  <si>
    <t>San Pedro de Macorís</t>
  </si>
  <si>
    <t>La Vega</t>
  </si>
  <si>
    <t>San Cristóbal</t>
  </si>
  <si>
    <t>Puerto Plata</t>
  </si>
  <si>
    <t>Higüey</t>
  </si>
  <si>
    <t>ITBIS 18%</t>
  </si>
  <si>
    <t>SUB-TOTAL</t>
  </si>
  <si>
    <t>TIPO_PAGO</t>
  </si>
  <si>
    <t>CREDITO</t>
  </si>
  <si>
    <t>CONTADO</t>
  </si>
  <si>
    <t>TRANSFERENCIA</t>
  </si>
  <si>
    <t>CHEQUE</t>
  </si>
  <si>
    <t>DESCUENTO</t>
  </si>
  <si>
    <t>SUB-TOTAL-DESC</t>
  </si>
  <si>
    <t>Santiago</t>
  </si>
  <si>
    <t>Espaillat</t>
  </si>
  <si>
    <t>Hermanas Mirabal</t>
  </si>
  <si>
    <t>Sánchez Ramírez</t>
  </si>
  <si>
    <t>Duarte</t>
  </si>
  <si>
    <t>Monte Plata</t>
  </si>
  <si>
    <t>Azua</t>
  </si>
  <si>
    <t>San Juan</t>
  </si>
  <si>
    <t>Elías Piña</t>
  </si>
  <si>
    <t>Barahona</t>
  </si>
  <si>
    <t>Baoruco</t>
  </si>
  <si>
    <t>Independencia</t>
  </si>
  <si>
    <t>Peravia</t>
  </si>
  <si>
    <t>La Altagracia</t>
  </si>
  <si>
    <t>El Seibo</t>
  </si>
  <si>
    <t>Hato Mayor</t>
  </si>
  <si>
    <t>Monte Cristi</t>
  </si>
  <si>
    <t>Dajabón</t>
  </si>
  <si>
    <t>Valverde</t>
  </si>
  <si>
    <t>Santiago Rodríguez</t>
  </si>
  <si>
    <t>Samaná</t>
  </si>
  <si>
    <t>María Trinidad Sánchez</t>
  </si>
  <si>
    <t>San José de Ocoa</t>
  </si>
  <si>
    <t>Monseñor Nouel</t>
  </si>
  <si>
    <t>Pedernales</t>
  </si>
  <si>
    <t>REGION</t>
  </si>
  <si>
    <t>CIUDAD</t>
  </si>
  <si>
    <t>Cibao</t>
  </si>
  <si>
    <t>Sur</t>
  </si>
  <si>
    <t>Este</t>
  </si>
  <si>
    <t>Ana María</t>
  </si>
  <si>
    <t>Eduardo Fernando</t>
  </si>
  <si>
    <t>Efraín</t>
  </si>
  <si>
    <t>Julieta</t>
  </si>
  <si>
    <t>Martín Elías</t>
  </si>
  <si>
    <t>Matías</t>
  </si>
  <si>
    <t>Mónica Patricia</t>
  </si>
  <si>
    <t>Sara</t>
  </si>
  <si>
    <t>Sara Teresa</t>
  </si>
  <si>
    <t>Sebastián</t>
  </si>
  <si>
    <t>Valentina</t>
  </si>
  <si>
    <t>Total general</t>
  </si>
  <si>
    <t>Suma de TOTAL</t>
  </si>
  <si>
    <t>Etiquetas de fila</t>
  </si>
  <si>
    <t>VENTAS POR VENDEDOR</t>
  </si>
  <si>
    <t>VENTAS POR PRODUCTOS</t>
  </si>
  <si>
    <t>VENTAS POR REGION</t>
  </si>
  <si>
    <t>VENTAS POR CIUDAD</t>
  </si>
  <si>
    <t>2018</t>
  </si>
  <si>
    <t>Tri1</t>
  </si>
  <si>
    <t>ene</t>
  </si>
  <si>
    <t>feb</t>
  </si>
  <si>
    <t>mar</t>
  </si>
  <si>
    <t>Tri2</t>
  </si>
  <si>
    <t>abr</t>
  </si>
  <si>
    <t>may</t>
  </si>
  <si>
    <t>jun</t>
  </si>
  <si>
    <t>Tri3</t>
  </si>
  <si>
    <t>jul</t>
  </si>
  <si>
    <t>ago</t>
  </si>
  <si>
    <t>sep</t>
  </si>
  <si>
    <t>Tri4</t>
  </si>
  <si>
    <t>oct</t>
  </si>
  <si>
    <t>nov</t>
  </si>
  <si>
    <t>dic</t>
  </si>
  <si>
    <t>2019</t>
  </si>
  <si>
    <t>2020</t>
  </si>
  <si>
    <t>2021</t>
  </si>
  <si>
    <t>2022</t>
  </si>
  <si>
    <t>2023</t>
  </si>
  <si>
    <t>VENTAS POR AÑO</t>
  </si>
  <si>
    <t>VENTAS POR TRIMESTRE</t>
  </si>
  <si>
    <t>VENTAS POR MES</t>
  </si>
  <si>
    <t>VENTAS POR PCLIENTES</t>
  </si>
  <si>
    <t>AÑO</t>
  </si>
  <si>
    <t>TRIMESTRE</t>
  </si>
  <si>
    <t>MESES</t>
  </si>
  <si>
    <t>VENTAS TOTAL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</si>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</sst>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2" fillId="2" borderId="0" xfId="0" applyFont="1" applyFill="1" applyAlignment="1">
      <alignment horizontal="center"/>
    </xf>
    <xf numFmtId="10" fontId="0" fillId="0" borderId="0" xfId="0" applyNumberFormat="1"/>
    <xf numFmtId="169" fontId="0" fillId="0" borderId="0" xfId="0" applyNumberFormat="1"/>
    <xf numFmtId="171" fontId="0" fillId="0" borderId="0" xfId="1" applyNumberFormat="1" applyFont="1"/>
    <xf numFmtId="0" fontId="0" fillId="3" borderId="0" xfId="0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22">
    <dxf>
      <font>
        <b/>
        <i val="0"/>
        <sz val="14"/>
        <color theme="0"/>
      </font>
      <fill>
        <patternFill>
          <bgColor rgb="FFFF66FF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9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d/m/yyyy"/>
    </dxf>
  </dxfs>
  <tableStyles count="2" defaultTableStyle="TableStyleMedium2" defaultPivotStyle="PivotStyleLight16">
    <tableStyle name="Estilo de segmentación de datos 1" pivot="0" table="0" count="1" xr9:uid="{90BD5BC0-9AC7-4B50-9418-14813584C65F}">
      <tableStyleElement type="headerRow" dxfId="0"/>
    </tableStyle>
    <tableStyle name="Invisible" pivot="0" table="0" count="0" xr9:uid="{A9DC94F0-BE3D-4CBE-B2ED-1BA6995ED81D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microsoft.com/office/2007/relationships/slicerCache" Target="slicerCaches/slicerCache4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microsoft.com/office/2007/relationships/slicerCache" Target="slicerCaches/slicerCache7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microsoft.com/office/2007/relationships/slicerCache" Target="slicerCaches/slicerCache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1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7.xml"/><Relationship Id="rId19" Type="http://schemas.microsoft.com/office/2007/relationships/slicerCache" Target="slicerCaches/slicerCache5.xml"/><Relationship Id="rId31" Type="http://schemas.openxmlformats.org/officeDocument/2006/relationships/customXml" Target="../customXml/item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[BASE DE DATOS DE PRODUCTOS Y ACCESORIOS DE BELLAS.xlsx]ANALISIS!VENDEDOR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ANALISIS!$A$4:$A$19</c:f>
              <c:strCache>
                <c:ptCount val="15"/>
                <c:pt idx="0">
                  <c:v>Martín Elías</c:v>
                </c:pt>
                <c:pt idx="1">
                  <c:v>Efraín</c:v>
                </c:pt>
                <c:pt idx="2">
                  <c:v>Matías</c:v>
                </c:pt>
                <c:pt idx="3">
                  <c:v>Eduardo Fernando</c:v>
                </c:pt>
                <c:pt idx="4">
                  <c:v>Sebastián</c:v>
                </c:pt>
                <c:pt idx="5">
                  <c:v>Sara</c:v>
                </c:pt>
                <c:pt idx="6">
                  <c:v>Mónica Patricia</c:v>
                </c:pt>
                <c:pt idx="7">
                  <c:v>Gabriela</c:v>
                </c:pt>
                <c:pt idx="8">
                  <c:v>Valentina</c:v>
                </c:pt>
                <c:pt idx="9">
                  <c:v>Óscar</c:v>
                </c:pt>
                <c:pt idx="10">
                  <c:v>Julieta</c:v>
                </c:pt>
                <c:pt idx="11">
                  <c:v>Manuela</c:v>
                </c:pt>
                <c:pt idx="12">
                  <c:v>Ana María</c:v>
                </c:pt>
                <c:pt idx="13">
                  <c:v>Sara Teresa</c:v>
                </c:pt>
                <c:pt idx="14">
                  <c:v>Sofía</c:v>
                </c:pt>
              </c:strCache>
            </c:strRef>
          </c:cat>
          <c:val>
            <c:numRef>
              <c:f>ANALISIS!$B$4:$B$19</c:f>
              <c:numCache>
                <c:formatCode>_("$"* #,##0.00_);_("$"* \(#,##0.00\);_("$"* "-"??_);_(@_)</c:formatCode>
                <c:ptCount val="15"/>
                <c:pt idx="0">
                  <c:v>2991250.9119999995</c:v>
                </c:pt>
                <c:pt idx="1">
                  <c:v>2316489.1519999998</c:v>
                </c:pt>
                <c:pt idx="2">
                  <c:v>2208705.12</c:v>
                </c:pt>
                <c:pt idx="3">
                  <c:v>2093768.3999999997</c:v>
                </c:pt>
                <c:pt idx="4">
                  <c:v>1980170.2720000003</c:v>
                </c:pt>
                <c:pt idx="5">
                  <c:v>1930126</c:v>
                </c:pt>
                <c:pt idx="6">
                  <c:v>1659481.2000000002</c:v>
                </c:pt>
                <c:pt idx="7">
                  <c:v>1447246.4000000001</c:v>
                </c:pt>
                <c:pt idx="8">
                  <c:v>1384224.0160000001</c:v>
                </c:pt>
                <c:pt idx="9">
                  <c:v>1318945</c:v>
                </c:pt>
                <c:pt idx="10">
                  <c:v>1244713.5599999998</c:v>
                </c:pt>
                <c:pt idx="11">
                  <c:v>1220148.3199999998</c:v>
                </c:pt>
                <c:pt idx="12">
                  <c:v>1045684.3759999998</c:v>
                </c:pt>
                <c:pt idx="13">
                  <c:v>1011824.5119999999</c:v>
                </c:pt>
                <c:pt idx="14">
                  <c:v>389553.40000000008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F07-B5D6-0F55A8BC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889184"/>
        <c:axId val="1072647600"/>
      </c:barChart>
      <c:catAx>
        <c:axId val="10718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72647600"/>
        <c:crosses val="autoZero"/>
        <c:auto val="1"/>
        <c:lblAlgn val="ctr"/>
        <c:lblOffset val="100"/>
        <c:noMultiLvlLbl val="0"/>
      </c:catAx>
      <c:valAx>
        <c:axId val="1072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718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BELLAS.xlsx]ANALISIS!REGION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ANALISIS!$B$61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DB-4B94-A30C-AD57E14D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DB-4B94-A30C-AD57E14D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DB-4B94-A30C-AD57E14DA5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ANALISIS!$A$62:$A$65</c:f>
              <c:strCache>
                <c:ptCount val="3"/>
                <c:pt idx="0">
                  <c:v>Cibao</c:v>
                </c:pt>
                <c:pt idx="1">
                  <c:v>Este</c:v>
                </c:pt>
                <c:pt idx="2">
                  <c:v>Sur</c:v>
                </c:pt>
              </c:strCache>
            </c:strRef>
          </c:cat>
          <c:val>
            <c:numRef>
              <c:f>ANALISIS!$B$62:$B$65</c:f>
              <c:numCache>
                <c:formatCode>_("$"* #,##0.00_);_("$"* \(#,##0.00\);_("$"* "-"??_);_(@_)</c:formatCode>
                <c:ptCount val="3"/>
                <c:pt idx="0">
                  <c:v>11688776.150000004</c:v>
                </c:pt>
                <c:pt idx="1">
                  <c:v>5897910.8100000005</c:v>
                </c:pt>
                <c:pt idx="2">
                  <c:v>6655643.6800000034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DB-4B94-A30C-AD57E14DA523}"/>
            </c:ext>
          </c:extLst>
        </c:ser>
        <c:ser>
          <c:idx val="1"/>
          <c:order val="1"/>
          <c:tx>
            <c:strRef>
              <c:f>ANALISIS!$C$61</c:f>
              <c:strCache>
                <c:ptCount val="1"/>
                <c:pt idx="0">
                  <c:v>Suma de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8-90DB-4B94-A30C-AD57E14D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A-90DB-4B94-A30C-AD57E14D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C-90DB-4B94-A30C-AD57E14DA5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ANALISIS!$A$62:$A$65</c:f>
              <c:strCache>
                <c:ptCount val="3"/>
                <c:pt idx="0">
                  <c:v>Cibao</c:v>
                </c:pt>
                <c:pt idx="1">
                  <c:v>Este</c:v>
                </c:pt>
                <c:pt idx="2">
                  <c:v>Sur</c:v>
                </c:pt>
              </c:strCache>
            </c:strRef>
          </c:cat>
          <c:val>
            <c:numRef>
              <c:f>ANALISIS!$C$62:$C$65</c:f>
              <c:numCache>
                <c:formatCode>0.00%</c:formatCode>
                <c:ptCount val="3"/>
                <c:pt idx="0">
                  <c:v>0.48216387787044951</c:v>
                </c:pt>
                <c:pt idx="1">
                  <c:v>0.2432897602785937</c:v>
                </c:pt>
                <c:pt idx="2">
                  <c:v>0.27454636185095815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DB-4B94-A30C-AD57E14DA5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BELLAS.xlsx]ANALISIS!AÑOS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ANALISIS!$B$106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ANALISIS!$A$107:$A$113</c:f>
              <c:strCache>
                <c:ptCount val="6"/>
                <c:pt idx="0">
                  <c:v>2021</c:v>
                </c:pt>
                <c:pt idx="1">
                  <c:v>2022</c:v>
                </c:pt>
                <c:pt idx="2">
                  <c:v>2019</c:v>
                </c:pt>
                <c:pt idx="3">
                  <c:v>2018</c:v>
                </c:pt>
                <c:pt idx="4">
                  <c:v>2020</c:v>
                </c:pt>
                <c:pt idx="5">
                  <c:v>2023</c:v>
                </c:pt>
              </c:strCache>
            </c:strRef>
          </c:cat>
          <c:val>
            <c:numRef>
              <c:f>ANALISIS!$B$107:$B$113</c:f>
              <c:numCache>
                <c:formatCode>_("$"* #,##0.00_);_("$"* \(#,##0.00\);_("$"* "-"??_);_(@_)</c:formatCode>
                <c:ptCount val="6"/>
                <c:pt idx="0">
                  <c:v>5034297.9560000002</c:v>
                </c:pt>
                <c:pt idx="1">
                  <c:v>4592072.8959999988</c:v>
                </c:pt>
                <c:pt idx="2">
                  <c:v>4218638.1779999994</c:v>
                </c:pt>
                <c:pt idx="3">
                  <c:v>3906030.1000000015</c:v>
                </c:pt>
                <c:pt idx="4">
                  <c:v>3554900.45</c:v>
                </c:pt>
                <c:pt idx="5">
                  <c:v>2936391.0599999996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4-4925-8A64-B764883757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3817008"/>
        <c:axId val="1072640400"/>
      </c:lineChart>
      <c:catAx>
        <c:axId val="10838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72640400"/>
        <c:crosses val="autoZero"/>
        <c:auto val="1"/>
        <c:lblAlgn val="ctr"/>
        <c:lblOffset val="100"/>
        <c:noMultiLvlLbl val="0"/>
      </c:catAx>
      <c:valAx>
        <c:axId val="1072640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0838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BELLAS.xlsx]ANALISIS!MES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ANALISIS!$B$125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ANALISIS!$A$126:$A$138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ANALISIS!$B$126:$B$138</c:f>
              <c:numCache>
                <c:formatCode>_("$"* #,##0.00_);_("$"* \(#,##0.00\);_("$"* "-"??_);_(@_)</c:formatCode>
                <c:ptCount val="12"/>
                <c:pt idx="0">
                  <c:v>2357613.0959999999</c:v>
                </c:pt>
                <c:pt idx="1">
                  <c:v>1755860.0599999998</c:v>
                </c:pt>
                <c:pt idx="2">
                  <c:v>2768654.1779999998</c:v>
                </c:pt>
                <c:pt idx="3">
                  <c:v>2167621.2959999996</c:v>
                </c:pt>
                <c:pt idx="4">
                  <c:v>2194667.3679999998</c:v>
                </c:pt>
                <c:pt idx="5">
                  <c:v>1941824.7560000001</c:v>
                </c:pt>
                <c:pt idx="6">
                  <c:v>2424737.8679999993</c:v>
                </c:pt>
                <c:pt idx="7">
                  <c:v>1601222.358</c:v>
                </c:pt>
                <c:pt idx="8">
                  <c:v>1783958.456</c:v>
                </c:pt>
                <c:pt idx="9">
                  <c:v>1361556.6880000001</c:v>
                </c:pt>
                <c:pt idx="10">
                  <c:v>2156033.2239999995</c:v>
                </c:pt>
                <c:pt idx="11">
                  <c:v>1728581.2919999999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2-4368-AFA9-90758E0A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118016"/>
        <c:axId val="2134802336"/>
      </c:lineChart>
      <c:catAx>
        <c:axId val="7391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134802336"/>
        <c:crosses val="autoZero"/>
        <c:auto val="1"/>
        <c:lblAlgn val="ctr"/>
        <c:lblOffset val="100"/>
        <c:noMultiLvlLbl val="0"/>
      </c:catAx>
      <c:valAx>
        <c:axId val="21348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391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BELLAS.xlsx]ANALISIS!PRODUCTOS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VENTAS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ANALISIS!$B$22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ANALISIS!$A$23:$A$39</c:f>
              <c:strCache>
                <c:ptCount val="16"/>
                <c:pt idx="0">
                  <c:v>Delineadores de distintos tipos</c:v>
                </c:pt>
                <c:pt idx="1">
                  <c:v>Rubor.</c:v>
                </c:pt>
                <c:pt idx="2">
                  <c:v>Productos para el cuidado del cabello</c:v>
                </c:pt>
                <c:pt idx="3">
                  <c:v>Exfoliante para labios.</c:v>
                </c:pt>
                <c:pt idx="4">
                  <c:v>Esmaltes para uñas.</c:v>
                </c:pt>
                <c:pt idx="5">
                  <c:v>Varita para rizar el cabello</c:v>
                </c:pt>
                <c:pt idx="6">
                  <c:v>Kit de fragancias y cremas de Victoria's Secret.</c:v>
                </c:pt>
                <c:pt idx="7">
                  <c:v>Sombras para ojos.</c:v>
                </c:pt>
                <c:pt idx="8">
                  <c:v>Rímel.</c:v>
                </c:pt>
                <c:pt idx="9">
                  <c:v>Iluminador de rostro</c:v>
                </c:pt>
                <c:pt idx="10">
                  <c:v>Bálsamo para labios.</c:v>
                </c:pt>
                <c:pt idx="11">
                  <c:v>Labiales.</c:v>
                </c:pt>
                <c:pt idx="12">
                  <c:v>Crema humectante</c:v>
                </c:pt>
                <c:pt idx="13">
                  <c:v>Brochas de maquillaje</c:v>
                </c:pt>
                <c:pt idx="14">
                  <c:v>Protector de calor</c:v>
                </c:pt>
                <c:pt idx="15">
                  <c:v>Mascarilla exfoliante</c:v>
                </c:pt>
              </c:strCache>
            </c:strRef>
          </c:cat>
          <c:val>
            <c:numRef>
              <c:f>ANALISIS!$B$23:$B$39</c:f>
              <c:numCache>
                <c:formatCode>_("$"* #,##0_);_("$"* \(#,##0\);_("$"* "-"??_);_(@_)</c:formatCode>
                <c:ptCount val="16"/>
                <c:pt idx="0">
                  <c:v>968</c:v>
                </c:pt>
                <c:pt idx="1">
                  <c:v>408</c:v>
                </c:pt>
                <c:pt idx="2">
                  <c:v>564</c:v>
                </c:pt>
                <c:pt idx="3">
                  <c:v>652</c:v>
                </c:pt>
                <c:pt idx="4">
                  <c:v>600</c:v>
                </c:pt>
                <c:pt idx="5">
                  <c:v>1176</c:v>
                </c:pt>
                <c:pt idx="6">
                  <c:v>728</c:v>
                </c:pt>
                <c:pt idx="7">
                  <c:v>532</c:v>
                </c:pt>
                <c:pt idx="8">
                  <c:v>620</c:v>
                </c:pt>
                <c:pt idx="9">
                  <c:v>1116</c:v>
                </c:pt>
                <c:pt idx="10">
                  <c:v>696</c:v>
                </c:pt>
                <c:pt idx="11">
                  <c:v>788</c:v>
                </c:pt>
                <c:pt idx="12">
                  <c:v>1140</c:v>
                </c:pt>
                <c:pt idx="13">
                  <c:v>748</c:v>
                </c:pt>
                <c:pt idx="14">
                  <c:v>960</c:v>
                </c:pt>
                <c:pt idx="15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90C-ADF8-78BBF17C20BB}"/>
            </c:ext>
          </c:extLst>
        </c:ser>
        <c:ser>
          <c:idx val="1"/>
          <c:order val="1"/>
          <c:tx>
            <c:strRef>
              <c:f>ANALISIS!$C$22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ANALISIS!$A$23:$A$39</c:f>
              <c:strCache>
                <c:ptCount val="16"/>
                <c:pt idx="0">
                  <c:v>Delineadores de distintos tipos</c:v>
                </c:pt>
                <c:pt idx="1">
                  <c:v>Rubor.</c:v>
                </c:pt>
                <c:pt idx="2">
                  <c:v>Productos para el cuidado del cabello</c:v>
                </c:pt>
                <c:pt idx="3">
                  <c:v>Exfoliante para labios.</c:v>
                </c:pt>
                <c:pt idx="4">
                  <c:v>Esmaltes para uñas.</c:v>
                </c:pt>
                <c:pt idx="5">
                  <c:v>Varita para rizar el cabello</c:v>
                </c:pt>
                <c:pt idx="6">
                  <c:v>Kit de fragancias y cremas de Victoria's Secret.</c:v>
                </c:pt>
                <c:pt idx="7">
                  <c:v>Sombras para ojos.</c:v>
                </c:pt>
                <c:pt idx="8">
                  <c:v>Rímel.</c:v>
                </c:pt>
                <c:pt idx="9">
                  <c:v>Iluminador de rostro</c:v>
                </c:pt>
                <c:pt idx="10">
                  <c:v>Bálsamo para labios.</c:v>
                </c:pt>
                <c:pt idx="11">
                  <c:v>Labiales.</c:v>
                </c:pt>
                <c:pt idx="12">
                  <c:v>Crema humectante</c:v>
                </c:pt>
                <c:pt idx="13">
                  <c:v>Brochas de maquillaje</c:v>
                </c:pt>
                <c:pt idx="14">
                  <c:v>Protector de calor</c:v>
                </c:pt>
                <c:pt idx="15">
                  <c:v>Mascarilla exfoliante</c:v>
                </c:pt>
              </c:strCache>
            </c:strRef>
          </c:cat>
          <c:val>
            <c:numRef>
              <c:f>ANALISIS!$C$23:$C$39</c:f>
              <c:numCache>
                <c:formatCode>_("$"* #,##0.00_);_("$"* \(#,##0.00\);_("$"* "-"??_);_(@_)</c:formatCode>
                <c:ptCount val="16"/>
                <c:pt idx="0">
                  <c:v>311567.20000000007</c:v>
                </c:pt>
                <c:pt idx="1">
                  <c:v>489936</c:v>
                </c:pt>
                <c:pt idx="2">
                  <c:v>557606.64</c:v>
                </c:pt>
                <c:pt idx="3">
                  <c:v>663211.92000000004</c:v>
                </c:pt>
                <c:pt idx="4">
                  <c:v>757581.71200000006</c:v>
                </c:pt>
                <c:pt idx="5">
                  <c:v>840834.96</c:v>
                </c:pt>
                <c:pt idx="6">
                  <c:v>980527.60800000024</c:v>
                </c:pt>
                <c:pt idx="7">
                  <c:v>1259379.0719999999</c:v>
                </c:pt>
                <c:pt idx="8">
                  <c:v>1318744.3999999999</c:v>
                </c:pt>
                <c:pt idx="9">
                  <c:v>1401297.1999999995</c:v>
                </c:pt>
                <c:pt idx="10">
                  <c:v>1410527.1600000001</c:v>
                </c:pt>
                <c:pt idx="11">
                  <c:v>1814707.3679999998</c:v>
                </c:pt>
                <c:pt idx="12">
                  <c:v>2884651.5999999992</c:v>
                </c:pt>
                <c:pt idx="13">
                  <c:v>3039066.3999999994</c:v>
                </c:pt>
                <c:pt idx="14">
                  <c:v>3242757.9999999991</c:v>
                </c:pt>
                <c:pt idx="15">
                  <c:v>3269933.4000000004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D-490C-ADF8-78BBF17C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118944"/>
        <c:axId val="789162272"/>
      </c:barChart>
      <c:catAx>
        <c:axId val="73911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89162272"/>
        <c:crosses val="autoZero"/>
        <c:auto val="1"/>
        <c:lblAlgn val="ctr"/>
        <c:lblOffset val="100"/>
        <c:noMultiLvlLbl val="0"/>
      </c:catAx>
      <c:valAx>
        <c:axId val="7891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391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BELLAS.xlsx]ANALISIS!CLIENTES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ANALISIS!$A$43:$A$58</c:f>
              <c:strCache>
                <c:ptCount val="15"/>
                <c:pt idx="0">
                  <c:v>BERGEZ CLAUDIA</c:v>
                </c:pt>
                <c:pt idx="1">
                  <c:v>BANTO RODRIGO </c:v>
                </c:pt>
                <c:pt idx="2">
                  <c:v>BRAVO CARLOS </c:v>
                </c:pt>
                <c:pt idx="3">
                  <c:v>BERGUEZ MARIA ANGELICA </c:v>
                </c:pt>
                <c:pt idx="4">
                  <c:v>SERGIO</c:v>
                </c:pt>
                <c:pt idx="5">
                  <c:v>ASPEE CONSUELO</c:v>
                </c:pt>
                <c:pt idx="6">
                  <c:v>BANTO LUIS </c:v>
                </c:pt>
                <c:pt idx="7">
                  <c:v>BRITO OSCAR </c:v>
                </c:pt>
                <c:pt idx="8">
                  <c:v>BERGUEZ SOLEDAD </c:v>
                </c:pt>
                <c:pt idx="9">
                  <c:v>BRAVO PAULINA </c:v>
                </c:pt>
                <c:pt idx="10">
                  <c:v>BANTO MARCELO </c:v>
                </c:pt>
                <c:pt idx="11">
                  <c:v>BERGEZ MICHELLE</c:v>
                </c:pt>
                <c:pt idx="12">
                  <c:v>BARRERA JORGE </c:v>
                </c:pt>
                <c:pt idx="13">
                  <c:v>BRAVO JAVIER </c:v>
                </c:pt>
                <c:pt idx="14">
                  <c:v>BRAVO FOLLERT </c:v>
                </c:pt>
              </c:strCache>
            </c:strRef>
          </c:cat>
          <c:val>
            <c:numRef>
              <c:f>ANALISIS!$B$43:$B$58</c:f>
              <c:numCache>
                <c:formatCode>_("$"* #,##0.00_);_("$"* \(#,##0.00\);_("$"* "-"??_);_(@_)</c:formatCode>
                <c:ptCount val="15"/>
                <c:pt idx="0">
                  <c:v>2790721.7119999998</c:v>
                </c:pt>
                <c:pt idx="1">
                  <c:v>2288711.9519999996</c:v>
                </c:pt>
                <c:pt idx="2">
                  <c:v>2228843.4720000001</c:v>
                </c:pt>
                <c:pt idx="3">
                  <c:v>2225225.12</c:v>
                </c:pt>
                <c:pt idx="4">
                  <c:v>2138608.3999999994</c:v>
                </c:pt>
                <c:pt idx="5">
                  <c:v>1883057.2160000002</c:v>
                </c:pt>
                <c:pt idx="6">
                  <c:v>1639904.9999999998</c:v>
                </c:pt>
                <c:pt idx="7">
                  <c:v>1496830</c:v>
                </c:pt>
                <c:pt idx="8">
                  <c:v>1468420.3199999998</c:v>
                </c:pt>
                <c:pt idx="9">
                  <c:v>1258352</c:v>
                </c:pt>
                <c:pt idx="10">
                  <c:v>1183561.7119999998</c:v>
                </c:pt>
                <c:pt idx="11">
                  <c:v>1128646.4000000001</c:v>
                </c:pt>
                <c:pt idx="12">
                  <c:v>961513.56</c:v>
                </c:pt>
                <c:pt idx="13">
                  <c:v>781364.37599999993</c:v>
                </c:pt>
                <c:pt idx="14">
                  <c:v>768569.39999999991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E-4AE7-A707-3EB947CD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10048"/>
        <c:axId val="109243503"/>
      </c:lineChart>
      <c:catAx>
        <c:axId val="21358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9243503"/>
        <c:crosses val="autoZero"/>
        <c:auto val="1"/>
        <c:lblAlgn val="ctr"/>
        <c:lblOffset val="100"/>
        <c:noMultiLvlLbl val="0"/>
      </c:catAx>
      <c:valAx>
        <c:axId val="1092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1358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BELLAS.xlsx]ANALISIS!REGION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ANALISIS!$B$61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ANALISIS!$A$62:$A$65</c:f>
              <c:strCache>
                <c:ptCount val="3"/>
                <c:pt idx="0">
                  <c:v>Cibao</c:v>
                </c:pt>
                <c:pt idx="1">
                  <c:v>Este</c:v>
                </c:pt>
                <c:pt idx="2">
                  <c:v>Sur</c:v>
                </c:pt>
              </c:strCache>
            </c:strRef>
          </c:cat>
          <c:val>
            <c:numRef>
              <c:f>ANALISIS!$B$62:$B$65</c:f>
              <c:numCache>
                <c:formatCode>_("$"* #,##0.00_);_("$"* \(#,##0.00\);_("$"* "-"??_);_(@_)</c:formatCode>
                <c:ptCount val="3"/>
                <c:pt idx="0">
                  <c:v>11688776.150000004</c:v>
                </c:pt>
                <c:pt idx="1">
                  <c:v>5897910.8100000005</c:v>
                </c:pt>
                <c:pt idx="2">
                  <c:v>6655643.6800000034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F-4969-BC83-B755A0A3806E}"/>
            </c:ext>
          </c:extLst>
        </c:ser>
        <c:ser>
          <c:idx val="1"/>
          <c:order val="1"/>
          <c:tx>
            <c:strRef>
              <c:f>ANALISIS!$C$61</c:f>
              <c:strCache>
                <c:ptCount val="1"/>
                <c:pt idx="0">
                  <c:v>Suma de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ANALISIS!$A$62:$A$65</c:f>
              <c:strCache>
                <c:ptCount val="3"/>
                <c:pt idx="0">
                  <c:v>Cibao</c:v>
                </c:pt>
                <c:pt idx="1">
                  <c:v>Este</c:v>
                </c:pt>
                <c:pt idx="2">
                  <c:v>Sur</c:v>
                </c:pt>
              </c:strCache>
            </c:strRef>
          </c:cat>
          <c:val>
            <c:numRef>
              <c:f>ANALISIS!$C$62:$C$65</c:f>
              <c:numCache>
                <c:formatCode>0.00%</c:formatCode>
                <c:ptCount val="3"/>
                <c:pt idx="0">
                  <c:v>0.48216387787044951</c:v>
                </c:pt>
                <c:pt idx="1">
                  <c:v>0.2432897602785937</c:v>
                </c:pt>
                <c:pt idx="2">
                  <c:v>0.27454636185095815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F-4969-BC83-B755A0A380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BELLAS.xlsx]ANALISIS!AÑOS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ANALISIS!$B$106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ANALISIS!$A$107:$A$113</c:f>
              <c:strCache>
                <c:ptCount val="6"/>
                <c:pt idx="0">
                  <c:v>2021</c:v>
                </c:pt>
                <c:pt idx="1">
                  <c:v>2022</c:v>
                </c:pt>
                <c:pt idx="2">
                  <c:v>2019</c:v>
                </c:pt>
                <c:pt idx="3">
                  <c:v>2018</c:v>
                </c:pt>
                <c:pt idx="4">
                  <c:v>2020</c:v>
                </c:pt>
                <c:pt idx="5">
                  <c:v>2023</c:v>
                </c:pt>
              </c:strCache>
            </c:strRef>
          </c:cat>
          <c:val>
            <c:numRef>
              <c:f>ANALISIS!$B$107:$B$113</c:f>
              <c:numCache>
                <c:formatCode>_("$"* #,##0.00_);_("$"* \(#,##0.00\);_("$"* "-"??_);_(@_)</c:formatCode>
                <c:ptCount val="6"/>
                <c:pt idx="0">
                  <c:v>5034297.9560000002</c:v>
                </c:pt>
                <c:pt idx="1">
                  <c:v>4592072.8959999988</c:v>
                </c:pt>
                <c:pt idx="2">
                  <c:v>4218638.1779999994</c:v>
                </c:pt>
                <c:pt idx="3">
                  <c:v>3906030.1000000015</c:v>
                </c:pt>
                <c:pt idx="4">
                  <c:v>3554900.45</c:v>
                </c:pt>
                <c:pt idx="5">
                  <c:v>2936391.0599999996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E-46A4-86EE-8D3D19A507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3817008"/>
        <c:axId val="1072640400"/>
      </c:lineChart>
      <c:catAx>
        <c:axId val="10838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72640400"/>
        <c:crosses val="autoZero"/>
        <c:auto val="1"/>
        <c:lblAlgn val="ctr"/>
        <c:lblOffset val="100"/>
        <c:noMultiLvlLbl val="0"/>
      </c:catAx>
      <c:valAx>
        <c:axId val="1072640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0838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BELLAS.xlsx]ANALISIS!MES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ANALISIS!$B$125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ANALISIS!$A$126:$A$138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ANALISIS!$B$126:$B$138</c:f>
              <c:numCache>
                <c:formatCode>_("$"* #,##0.00_);_("$"* \(#,##0.00\);_("$"* "-"??_);_(@_)</c:formatCode>
                <c:ptCount val="12"/>
                <c:pt idx="0">
                  <c:v>2357613.0959999999</c:v>
                </c:pt>
                <c:pt idx="1">
                  <c:v>1755860.0599999998</c:v>
                </c:pt>
                <c:pt idx="2">
                  <c:v>2768654.1779999998</c:v>
                </c:pt>
                <c:pt idx="3">
                  <c:v>2167621.2959999996</c:v>
                </c:pt>
                <c:pt idx="4">
                  <c:v>2194667.3679999998</c:v>
                </c:pt>
                <c:pt idx="5">
                  <c:v>1941824.7560000001</c:v>
                </c:pt>
                <c:pt idx="6">
                  <c:v>2424737.8679999993</c:v>
                </c:pt>
                <c:pt idx="7">
                  <c:v>1601222.358</c:v>
                </c:pt>
                <c:pt idx="8">
                  <c:v>1783958.456</c:v>
                </c:pt>
                <c:pt idx="9">
                  <c:v>1361556.6880000001</c:v>
                </c:pt>
                <c:pt idx="10">
                  <c:v>2156033.2239999995</c:v>
                </c:pt>
                <c:pt idx="11">
                  <c:v>1728581.2919999999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8-4941-ACF8-0BE20E5E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118016"/>
        <c:axId val="2134802336"/>
      </c:lineChart>
      <c:catAx>
        <c:axId val="7391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134802336"/>
        <c:crosses val="autoZero"/>
        <c:auto val="1"/>
        <c:lblAlgn val="ctr"/>
        <c:lblOffset val="100"/>
        <c:noMultiLvlLbl val="0"/>
      </c:catAx>
      <c:valAx>
        <c:axId val="21348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391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[BASE DE DATOS DE PRODUCTOS Y ACCESORIOS DE BELLAS.xlsx]ANALISIS!VENDEDOR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66FF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66FF"/>
                </a:solidFill>
              </a:rPr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66FF"/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ANALISIS!$A$4:$A$19</c:f>
              <c:strCache>
                <c:ptCount val="15"/>
                <c:pt idx="0">
                  <c:v>Martín Elías</c:v>
                </c:pt>
                <c:pt idx="1">
                  <c:v>Efraín</c:v>
                </c:pt>
                <c:pt idx="2">
                  <c:v>Matías</c:v>
                </c:pt>
                <c:pt idx="3">
                  <c:v>Eduardo Fernando</c:v>
                </c:pt>
                <c:pt idx="4">
                  <c:v>Sebastián</c:v>
                </c:pt>
                <c:pt idx="5">
                  <c:v>Sara</c:v>
                </c:pt>
                <c:pt idx="6">
                  <c:v>Mónica Patricia</c:v>
                </c:pt>
                <c:pt idx="7">
                  <c:v>Gabriela</c:v>
                </c:pt>
                <c:pt idx="8">
                  <c:v>Valentina</c:v>
                </c:pt>
                <c:pt idx="9">
                  <c:v>Óscar</c:v>
                </c:pt>
                <c:pt idx="10">
                  <c:v>Julieta</c:v>
                </c:pt>
                <c:pt idx="11">
                  <c:v>Manuela</c:v>
                </c:pt>
                <c:pt idx="12">
                  <c:v>Ana María</c:v>
                </c:pt>
                <c:pt idx="13">
                  <c:v>Sara Teresa</c:v>
                </c:pt>
                <c:pt idx="14">
                  <c:v>Sofía</c:v>
                </c:pt>
              </c:strCache>
            </c:strRef>
          </c:cat>
          <c:val>
            <c:numRef>
              <c:f>ANALISIS!$B$4:$B$19</c:f>
              <c:numCache>
                <c:formatCode>_("$"* #,##0.00_);_("$"* \(#,##0.00\);_("$"* "-"??_);_(@_)</c:formatCode>
                <c:ptCount val="15"/>
                <c:pt idx="0">
                  <c:v>2991250.9119999995</c:v>
                </c:pt>
                <c:pt idx="1">
                  <c:v>2316489.1519999998</c:v>
                </c:pt>
                <c:pt idx="2">
                  <c:v>2208705.12</c:v>
                </c:pt>
                <c:pt idx="3">
                  <c:v>2093768.3999999997</c:v>
                </c:pt>
                <c:pt idx="4">
                  <c:v>1980170.2720000003</c:v>
                </c:pt>
                <c:pt idx="5">
                  <c:v>1930126</c:v>
                </c:pt>
                <c:pt idx="6">
                  <c:v>1659481.2000000002</c:v>
                </c:pt>
                <c:pt idx="7">
                  <c:v>1447246.4000000001</c:v>
                </c:pt>
                <c:pt idx="8">
                  <c:v>1384224.0160000001</c:v>
                </c:pt>
                <c:pt idx="9">
                  <c:v>1318945</c:v>
                </c:pt>
                <c:pt idx="10">
                  <c:v>1244713.5599999998</c:v>
                </c:pt>
                <c:pt idx="11">
                  <c:v>1220148.3199999998</c:v>
                </c:pt>
                <c:pt idx="12">
                  <c:v>1045684.3759999998</c:v>
                </c:pt>
                <c:pt idx="13">
                  <c:v>1011824.5119999999</c:v>
                </c:pt>
                <c:pt idx="14">
                  <c:v>389553.40000000008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B-47C3-82DF-A4EDC6336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889184"/>
        <c:axId val="1072647600"/>
      </c:barChart>
      <c:catAx>
        <c:axId val="10718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72647600"/>
        <c:crosses val="autoZero"/>
        <c:auto val="1"/>
        <c:lblAlgn val="ctr"/>
        <c:lblOffset val="100"/>
        <c:noMultiLvlLbl val="0"/>
      </c:catAx>
      <c:valAx>
        <c:axId val="1072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718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BELLAS.xlsx]ANALISIS!PRODUCTOS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66FF"/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rgbClr val="FF66FF"/>
                </a:solidFill>
              </a:rPr>
              <a:t>VENTAS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66FF"/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ANALISIS!$B$22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ANALISIS!$A$23:$A$39</c:f>
              <c:strCache>
                <c:ptCount val="16"/>
                <c:pt idx="0">
                  <c:v>Delineadores de distintos tipos</c:v>
                </c:pt>
                <c:pt idx="1">
                  <c:v>Rubor.</c:v>
                </c:pt>
                <c:pt idx="2">
                  <c:v>Productos para el cuidado del cabello</c:v>
                </c:pt>
                <c:pt idx="3">
                  <c:v>Exfoliante para labios.</c:v>
                </c:pt>
                <c:pt idx="4">
                  <c:v>Esmaltes para uñas.</c:v>
                </c:pt>
                <c:pt idx="5">
                  <c:v>Varita para rizar el cabello</c:v>
                </c:pt>
                <c:pt idx="6">
                  <c:v>Kit de fragancias y cremas de Victoria's Secret.</c:v>
                </c:pt>
                <c:pt idx="7">
                  <c:v>Sombras para ojos.</c:v>
                </c:pt>
                <c:pt idx="8">
                  <c:v>Rímel.</c:v>
                </c:pt>
                <c:pt idx="9">
                  <c:v>Iluminador de rostro</c:v>
                </c:pt>
                <c:pt idx="10">
                  <c:v>Bálsamo para labios.</c:v>
                </c:pt>
                <c:pt idx="11">
                  <c:v>Labiales.</c:v>
                </c:pt>
                <c:pt idx="12">
                  <c:v>Crema humectante</c:v>
                </c:pt>
                <c:pt idx="13">
                  <c:v>Brochas de maquillaje</c:v>
                </c:pt>
                <c:pt idx="14">
                  <c:v>Protector de calor</c:v>
                </c:pt>
                <c:pt idx="15">
                  <c:v>Mascarilla exfoliante</c:v>
                </c:pt>
              </c:strCache>
            </c:strRef>
          </c:cat>
          <c:val>
            <c:numRef>
              <c:f>ANALISIS!$B$23:$B$39</c:f>
              <c:numCache>
                <c:formatCode>_("$"* #,##0_);_("$"* \(#,##0\);_("$"* "-"??_);_(@_)</c:formatCode>
                <c:ptCount val="16"/>
                <c:pt idx="0">
                  <c:v>968</c:v>
                </c:pt>
                <c:pt idx="1">
                  <c:v>408</c:v>
                </c:pt>
                <c:pt idx="2">
                  <c:v>564</c:v>
                </c:pt>
                <c:pt idx="3">
                  <c:v>652</c:v>
                </c:pt>
                <c:pt idx="4">
                  <c:v>600</c:v>
                </c:pt>
                <c:pt idx="5">
                  <c:v>1176</c:v>
                </c:pt>
                <c:pt idx="6">
                  <c:v>728</c:v>
                </c:pt>
                <c:pt idx="7">
                  <c:v>532</c:v>
                </c:pt>
                <c:pt idx="8">
                  <c:v>620</c:v>
                </c:pt>
                <c:pt idx="9">
                  <c:v>1116</c:v>
                </c:pt>
                <c:pt idx="10">
                  <c:v>696</c:v>
                </c:pt>
                <c:pt idx="11">
                  <c:v>788</c:v>
                </c:pt>
                <c:pt idx="12">
                  <c:v>1140</c:v>
                </c:pt>
                <c:pt idx="13">
                  <c:v>748</c:v>
                </c:pt>
                <c:pt idx="14">
                  <c:v>960</c:v>
                </c:pt>
                <c:pt idx="15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5-45C6-966A-79965DE25D04}"/>
            </c:ext>
          </c:extLst>
        </c:ser>
        <c:ser>
          <c:idx val="1"/>
          <c:order val="1"/>
          <c:tx>
            <c:strRef>
              <c:f>ANALISIS!$C$22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ANALISIS!$A$23:$A$39</c:f>
              <c:strCache>
                <c:ptCount val="16"/>
                <c:pt idx="0">
                  <c:v>Delineadores de distintos tipos</c:v>
                </c:pt>
                <c:pt idx="1">
                  <c:v>Rubor.</c:v>
                </c:pt>
                <c:pt idx="2">
                  <c:v>Productos para el cuidado del cabello</c:v>
                </c:pt>
                <c:pt idx="3">
                  <c:v>Exfoliante para labios.</c:v>
                </c:pt>
                <c:pt idx="4">
                  <c:v>Esmaltes para uñas.</c:v>
                </c:pt>
                <c:pt idx="5">
                  <c:v>Varita para rizar el cabello</c:v>
                </c:pt>
                <c:pt idx="6">
                  <c:v>Kit de fragancias y cremas de Victoria's Secret.</c:v>
                </c:pt>
                <c:pt idx="7">
                  <c:v>Sombras para ojos.</c:v>
                </c:pt>
                <c:pt idx="8">
                  <c:v>Rímel.</c:v>
                </c:pt>
                <c:pt idx="9">
                  <c:v>Iluminador de rostro</c:v>
                </c:pt>
                <c:pt idx="10">
                  <c:v>Bálsamo para labios.</c:v>
                </c:pt>
                <c:pt idx="11">
                  <c:v>Labiales.</c:v>
                </c:pt>
                <c:pt idx="12">
                  <c:v>Crema humectante</c:v>
                </c:pt>
                <c:pt idx="13">
                  <c:v>Brochas de maquillaje</c:v>
                </c:pt>
                <c:pt idx="14">
                  <c:v>Protector de calor</c:v>
                </c:pt>
                <c:pt idx="15">
                  <c:v>Mascarilla exfoliante</c:v>
                </c:pt>
              </c:strCache>
            </c:strRef>
          </c:cat>
          <c:val>
            <c:numRef>
              <c:f>ANALISIS!$C$23:$C$39</c:f>
              <c:numCache>
                <c:formatCode>_("$"* #,##0.00_);_("$"* \(#,##0.00\);_("$"* "-"??_);_(@_)</c:formatCode>
                <c:ptCount val="16"/>
                <c:pt idx="0">
                  <c:v>311567.20000000007</c:v>
                </c:pt>
                <c:pt idx="1">
                  <c:v>489936</c:v>
                </c:pt>
                <c:pt idx="2">
                  <c:v>557606.64</c:v>
                </c:pt>
                <c:pt idx="3">
                  <c:v>663211.92000000004</c:v>
                </c:pt>
                <c:pt idx="4">
                  <c:v>757581.71200000006</c:v>
                </c:pt>
                <c:pt idx="5">
                  <c:v>840834.96</c:v>
                </c:pt>
                <c:pt idx="6">
                  <c:v>980527.60800000024</c:v>
                </c:pt>
                <c:pt idx="7">
                  <c:v>1259379.0719999999</c:v>
                </c:pt>
                <c:pt idx="8">
                  <c:v>1318744.3999999999</c:v>
                </c:pt>
                <c:pt idx="9">
                  <c:v>1401297.1999999995</c:v>
                </c:pt>
                <c:pt idx="10">
                  <c:v>1410527.1600000001</c:v>
                </c:pt>
                <c:pt idx="11">
                  <c:v>1814707.3679999998</c:v>
                </c:pt>
                <c:pt idx="12">
                  <c:v>2884651.5999999992</c:v>
                </c:pt>
                <c:pt idx="13">
                  <c:v>3039066.3999999994</c:v>
                </c:pt>
                <c:pt idx="14">
                  <c:v>3242757.9999999991</c:v>
                </c:pt>
                <c:pt idx="15">
                  <c:v>3269933.4000000004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5-45C6-966A-79965DE2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118944"/>
        <c:axId val="789162272"/>
      </c:barChart>
      <c:catAx>
        <c:axId val="73911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89162272"/>
        <c:crosses val="autoZero"/>
        <c:auto val="1"/>
        <c:lblAlgn val="ctr"/>
        <c:lblOffset val="100"/>
        <c:noMultiLvlLbl val="0"/>
      </c:catAx>
      <c:valAx>
        <c:axId val="7891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391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 PRODUCTOS Y ACCESORIOS DE BELLAS.xlsx]ANALISIS!CLIENTES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ANALISIS!$A$43:$A$58</c:f>
              <c:strCache>
                <c:ptCount val="15"/>
                <c:pt idx="0">
                  <c:v>BERGEZ CLAUDIA</c:v>
                </c:pt>
                <c:pt idx="1">
                  <c:v>BANTO RODRIGO </c:v>
                </c:pt>
                <c:pt idx="2">
                  <c:v>BRAVO CARLOS </c:v>
                </c:pt>
                <c:pt idx="3">
                  <c:v>BERGUEZ MARIA ANGELICA </c:v>
                </c:pt>
                <c:pt idx="4">
                  <c:v>SERGIO</c:v>
                </c:pt>
                <c:pt idx="5">
                  <c:v>ASPEE CONSUELO</c:v>
                </c:pt>
                <c:pt idx="6">
                  <c:v>BANTO LUIS </c:v>
                </c:pt>
                <c:pt idx="7">
                  <c:v>BRITO OSCAR </c:v>
                </c:pt>
                <c:pt idx="8">
                  <c:v>BERGUEZ SOLEDAD </c:v>
                </c:pt>
                <c:pt idx="9">
                  <c:v>BRAVO PAULINA </c:v>
                </c:pt>
                <c:pt idx="10">
                  <c:v>BANTO MARCELO </c:v>
                </c:pt>
                <c:pt idx="11">
                  <c:v>BERGEZ MICHELLE</c:v>
                </c:pt>
                <c:pt idx="12">
                  <c:v>BARRERA JORGE </c:v>
                </c:pt>
                <c:pt idx="13">
                  <c:v>BRAVO JAVIER </c:v>
                </c:pt>
                <c:pt idx="14">
                  <c:v>BRAVO FOLLERT </c:v>
                </c:pt>
              </c:strCache>
            </c:strRef>
          </c:cat>
          <c:val>
            <c:numRef>
              <c:f>ANALISIS!$B$43:$B$58</c:f>
              <c:numCache>
                <c:formatCode>_("$"* #,##0.00_);_("$"* \(#,##0.00\);_("$"* "-"??_);_(@_)</c:formatCode>
                <c:ptCount val="15"/>
                <c:pt idx="0">
                  <c:v>2790721.7119999998</c:v>
                </c:pt>
                <c:pt idx="1">
                  <c:v>2288711.9519999996</c:v>
                </c:pt>
                <c:pt idx="2">
                  <c:v>2228843.4720000001</c:v>
                </c:pt>
                <c:pt idx="3">
                  <c:v>2225225.12</c:v>
                </c:pt>
                <c:pt idx="4">
                  <c:v>2138608.3999999994</c:v>
                </c:pt>
                <c:pt idx="5">
                  <c:v>1883057.2160000002</c:v>
                </c:pt>
                <c:pt idx="6">
                  <c:v>1639904.9999999998</c:v>
                </c:pt>
                <c:pt idx="7">
                  <c:v>1496830</c:v>
                </c:pt>
                <c:pt idx="8">
                  <c:v>1468420.3199999998</c:v>
                </c:pt>
                <c:pt idx="9">
                  <c:v>1258352</c:v>
                </c:pt>
                <c:pt idx="10">
                  <c:v>1183561.7119999998</c:v>
                </c:pt>
                <c:pt idx="11">
                  <c:v>1128646.4000000001</c:v>
                </c:pt>
                <c:pt idx="12">
                  <c:v>961513.56</c:v>
                </c:pt>
                <c:pt idx="13">
                  <c:v>781364.37599999993</c:v>
                </c:pt>
                <c:pt idx="14">
                  <c:v>768569.39999999991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0-43CF-999C-1FBA5BFD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10048"/>
        <c:axId val="109243503"/>
      </c:lineChart>
      <c:catAx>
        <c:axId val="21358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9243503"/>
        <c:crosses val="autoZero"/>
        <c:auto val="1"/>
        <c:lblAlgn val="ctr"/>
        <c:lblOffset val="100"/>
        <c:noMultiLvlLbl val="0"/>
      </c:catAx>
      <c:valAx>
        <c:axId val="1092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1358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463825</xdr:colOff>
      <xdr:row>10</xdr:row>
      <xdr:rowOff>7454</xdr:rowOff>
    </xdr:from>
    <xdr:to>
      <xdr:col>11</xdr:col>
      <xdr:colOff>74542</xdr:colOff>
      <xdr:row>27</xdr:row>
      <xdr:rowOff>165652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DD923B-5CF7-06EF-F13A-49F040A4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91109</xdr:colOff>
      <xdr:row>20</xdr:row>
      <xdr:rowOff>181389</xdr:rowOff>
    </xdr:from>
    <xdr:to>
      <xdr:col>9</xdr:col>
      <xdr:colOff>505239</xdr:colOff>
      <xdr:row>38</xdr:row>
      <xdr:rowOff>115957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9E6570-A0CF-7FD5-4EF2-D8268D4E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49695</xdr:colOff>
      <xdr:row>39</xdr:row>
      <xdr:rowOff>189670</xdr:rowOff>
    </xdr:from>
    <xdr:to>
      <xdr:col>8</xdr:col>
      <xdr:colOff>927651</xdr:colOff>
      <xdr:row>58</xdr:row>
      <xdr:rowOff>24847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D26C75-55F9-CB91-DA58-BC73ECA9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178075</xdr:colOff>
      <xdr:row>58</xdr:row>
      <xdr:rowOff>115128</xdr:rowOff>
    </xdr:from>
    <xdr:to>
      <xdr:col>7</xdr:col>
      <xdr:colOff>302314</xdr:colOff>
      <xdr:row>73</xdr:row>
      <xdr:rowOff>828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1B356E-2118-4A54-01C2-75C99B381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269184</xdr:colOff>
      <xdr:row>103</xdr:row>
      <xdr:rowOff>40584</xdr:rowOff>
    </xdr:from>
    <xdr:to>
      <xdr:col>7</xdr:col>
      <xdr:colOff>198783</xdr:colOff>
      <xdr:row>117</xdr:row>
      <xdr:rowOff>165652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32DB4C-AF64-1D79-A0D4-EFBA4D349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120098</xdr:colOff>
      <xdr:row>122</xdr:row>
      <xdr:rowOff>131692</xdr:rowOff>
    </xdr:from>
    <xdr:to>
      <xdr:col>8</xdr:col>
      <xdr:colOff>41413</xdr:colOff>
      <xdr:row>137</xdr:row>
      <xdr:rowOff>140803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451413-4850-66F4-5BE9-54AAEB735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113057</xdr:colOff>
      <xdr:row>9</xdr:row>
      <xdr:rowOff>114300</xdr:rowOff>
    </xdr:from>
    <xdr:to>
      <xdr:col>7</xdr:col>
      <xdr:colOff>427796</xdr:colOff>
      <xdr:row>27</xdr:row>
      <xdr:rowOff>81998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E1F673-2FA5-4B8D-A71C-329DE655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567774</xdr:colOff>
      <xdr:row>9</xdr:row>
      <xdr:rowOff>104775</xdr:rowOff>
    </xdr:from>
    <xdr:to>
      <xdr:col>16</xdr:col>
      <xdr:colOff>460100</xdr:colOff>
      <xdr:row>27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1756B6-5C5C-4314-94C8-212678CA5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28</xdr:row>
      <xdr:rowOff>65431</xdr:rowOff>
    </xdr:from>
    <xdr:to>
      <xdr:col>10</xdr:col>
      <xdr:colOff>100219</xdr:colOff>
      <xdr:row>46</xdr:row>
      <xdr:rowOff>91108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C94032-3C2B-4090-BC21-DFDAD67E1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149914</xdr:colOff>
      <xdr:row>28</xdr:row>
      <xdr:rowOff>95664</xdr:rowOff>
    </xdr:from>
    <xdr:to>
      <xdr:col>16</xdr:col>
      <xdr:colOff>380999</xdr:colOff>
      <xdr:row>46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C8B0E8-5B4C-4EF4-A824-F5045A26E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143289</xdr:colOff>
      <xdr:row>47</xdr:row>
      <xdr:rowOff>106845</xdr:rowOff>
    </xdr:from>
    <xdr:to>
      <xdr:col>7</xdr:col>
      <xdr:colOff>503584</xdr:colOff>
      <xdr:row>62</xdr:row>
      <xdr:rowOff>41413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C22170-07F5-46B4-BF52-D79773CF7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13253</xdr:colOff>
      <xdr:row>47</xdr:row>
      <xdr:rowOff>83653</xdr:rowOff>
    </xdr:from>
    <xdr:to>
      <xdr:col>16</xdr:col>
      <xdr:colOff>547481</xdr:colOff>
      <xdr:row>62</xdr:row>
      <xdr:rowOff>92764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299802-4E67-4591-B7AC-124B51CC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352425</xdr:colOff>
      <xdr:row>1</xdr:row>
      <xdr:rowOff>19050</xdr:rowOff>
    </xdr:from>
    <xdr:to>
      <xdr:col>16</xdr:col>
      <xdr:colOff>590550</xdr:colOff>
      <xdr:row>5</xdr:row>
      <xdr:rowOff>9525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6DD6EECB-7AC6-FF8F-03B4-2806399189DF}"/>
            </a:ext>
          </a:extLst>
        </xdr:cNvPr>
        <xdr:cNvSpPr txBox="1"/>
      </xdr:nvSpPr>
      <xdr:spPr>
        <a:xfrm>
          <a:off x="5686425" y="209550"/>
          <a:ext cx="709612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600" b="1">
              <a:solidFill>
                <a:srgbClr val="FF66FF"/>
              </a:solidFill>
            </a:rPr>
            <a:t>ANALISIS</a:t>
          </a:r>
          <a:r>
            <a:rPr lang="es-DO" sz="3600" b="1" baseline="0">
              <a:solidFill>
                <a:srgbClr val="FF66FF"/>
              </a:solidFill>
            </a:rPr>
            <a:t> DE VENTAS AL 2023</a:t>
          </a:r>
          <a:endParaRPr lang="es-DO" sz="3600" b="1">
            <a:solidFill>
              <a:srgbClr val="FF66FF"/>
            </a:solidFill>
          </a:endParaRPr>
        </a:p>
      </xdr:txBody>
    </xdr:sp>
    <xdr:clientData/>
  </xdr:twoCellAnchor>
  <xdr:twoCellAnchor>
    <xdr:from>
      <xdr:col>0</xdr:col>
      <xdr:colOff>133350</xdr:colOff>
      <xdr:row>0</xdr:row>
      <xdr:rowOff>19050</xdr:rowOff>
    </xdr:from>
    <xdr:to>
      <xdr:col>7</xdr:col>
      <xdr:colOff>109248</xdr:colOff>
      <xdr:row>9</xdr:row>
      <xdr:rowOff>60470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A3972EBE-6D1A-57E1-F89B-FAB9F4B060EE}"/>
            </a:ext>
          </a:extLst>
        </xdr:cNvPr>
        <xdr:cNvGrpSpPr/>
      </xdr:nvGrpSpPr>
      <xdr:grpSpPr>
        <a:xfrm>
          <a:off x="133350" y="19050"/>
          <a:ext cx="5309898" cy="1755920"/>
          <a:chOff x="1165549" y="677816"/>
          <a:chExt cx="5309898" cy="1755920"/>
        </a:xfrm>
      </xdr:grpSpPr>
      <xdr:pic>
        <xdr:nvPicPr>
          <xdr:cNvPr id="11" name="Picture 2" descr="Icono maquillaje, cosmética, belleza, barra de labios, mascara">
            <a:extLst>
              <a:ext uri="{FF2B5EF4-FFF2-40B4-BE49-F238E27FC236}">
                <a16:creationId xmlns:a16="http://schemas.microsoft.com/office/drawing/2014/main" id="{6B099DA0-3E5B-D228-9A11-8CA8D56C57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95936" y="677816"/>
            <a:ext cx="1679511" cy="16795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4">
            <a:extLst>
              <a:ext uri="{FF2B5EF4-FFF2-40B4-BE49-F238E27FC236}">
                <a16:creationId xmlns:a16="http://schemas.microsoft.com/office/drawing/2014/main" id="{4F577F61-AAD2-A6C6-E858-13E2A96F37AD}"/>
              </a:ext>
            </a:extLst>
          </xdr:cNvPr>
          <xdr:cNvSpPr txBox="1"/>
        </xdr:nvSpPr>
        <xdr:spPr>
          <a:xfrm>
            <a:off x="2407102" y="822065"/>
            <a:ext cx="2659225" cy="120032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DO" sz="3600" b="1" i="0">
                <a:solidFill>
                  <a:srgbClr val="FF4182"/>
                </a:solidFill>
                <a:effectLst/>
                <a:latin typeface="Söhne"/>
              </a:rPr>
              <a:t>Éclat Beauty Emporium</a:t>
            </a:r>
            <a:endParaRPr lang="es-DO" sz="3600" b="1">
              <a:solidFill>
                <a:srgbClr val="FF4182"/>
              </a:solidFill>
            </a:endParaRPr>
          </a:p>
        </xdr:txBody>
      </xdr:sp>
      <xdr:pic>
        <xdr:nvPicPr>
          <xdr:cNvPr id="13" name="Picture 4" descr="Diseño Logo Mujer Hermosa Gratis - Beauty Logo Maker">
            <a:extLst>
              <a:ext uri="{FF2B5EF4-FFF2-40B4-BE49-F238E27FC236}">
                <a16:creationId xmlns:a16="http://schemas.microsoft.com/office/drawing/2014/main" id="{D886F8E6-3F46-697A-704A-2CA11B4D47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5549" y="754225"/>
            <a:ext cx="1312118" cy="16795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CuadroTexto 6">
            <a:extLst>
              <a:ext uri="{FF2B5EF4-FFF2-40B4-BE49-F238E27FC236}">
                <a16:creationId xmlns:a16="http://schemas.microsoft.com/office/drawing/2014/main" id="{2B9CEF46-80D0-28AF-F0C3-CA3B2F5D8A87}"/>
              </a:ext>
            </a:extLst>
          </xdr:cNvPr>
          <xdr:cNvSpPr txBox="1"/>
        </xdr:nvSpPr>
        <xdr:spPr>
          <a:xfrm>
            <a:off x="2407102" y="1905521"/>
            <a:ext cx="2920094" cy="307777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 sz="1400" b="0" i="0">
                <a:solidFill>
                  <a:srgbClr val="83B2FF"/>
                </a:solidFill>
                <a:effectLst/>
                <a:latin typeface="Söhne"/>
              </a:rPr>
              <a:t>La Tienda del Brillo y la Elegancia</a:t>
            </a:r>
            <a:endParaRPr lang="es-DO" sz="1400">
              <a:solidFill>
                <a:srgbClr val="83B2FF"/>
              </a:solidFill>
            </a:endParaRPr>
          </a:p>
        </xdr:txBody>
      </xdr:sp>
    </xdr:grpSp>
    <xdr:clientData/>
  </xdr:twoCellAnchor>
  <xdr:twoCellAnchor editAs="oneCell">
    <xdr:from>
      <xdr:col>19</xdr:col>
      <xdr:colOff>57149</xdr:colOff>
      <xdr:row>8</xdr:row>
      <xdr:rowOff>28575</xdr:rowOff>
    </xdr:from>
    <xdr:to>
      <xdr:col>21</xdr:col>
      <xdr:colOff>695324</xdr:colOff>
      <xdr:row>31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CLIENTES">
              <a:extLst>
                <a:ext uri="{FF2B5EF4-FFF2-40B4-BE49-F238E27FC236}">
                  <a16:creationId xmlns:a16="http://schemas.microsoft.com/office/drawing/2014/main" id="{AB5CA24A-D83A-49DF-ABEF-789A96CB8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35149" y="1552575"/>
              <a:ext cx="2162175" cy="446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561975</xdr:colOff>
      <xdr:row>47</xdr:row>
      <xdr:rowOff>132936</xdr:rowOff>
    </xdr:from>
    <xdr:to>
      <xdr:col>21</xdr:col>
      <xdr:colOff>619124</xdr:colOff>
      <xdr:row>60</xdr:row>
      <xdr:rowOff>180561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CIUDAD">
              <a:extLst>
                <a:ext uri="{FF2B5EF4-FFF2-40B4-BE49-F238E27FC236}">
                  <a16:creationId xmlns:a16="http://schemas.microsoft.com/office/drawing/2014/main" id="{4C7EFC03-E583-45F4-A30D-F592D2CC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3975" y="9086436"/>
              <a:ext cx="386714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488259</xdr:colOff>
      <xdr:row>33</xdr:row>
      <xdr:rowOff>104361</xdr:rowOff>
    </xdr:from>
    <xdr:to>
      <xdr:col>21</xdr:col>
      <xdr:colOff>638175</xdr:colOff>
      <xdr:row>46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PRODUCTOS">
              <a:extLst>
                <a:ext uri="{FF2B5EF4-FFF2-40B4-BE49-F238E27FC236}">
                  <a16:creationId xmlns:a16="http://schemas.microsoft.com/office/drawing/2014/main" id="{204D63C1-B9F0-4A2D-A11F-825091691A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0259" y="6390861"/>
              <a:ext cx="3959916" cy="2553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21534</xdr:colOff>
      <xdr:row>4</xdr:row>
      <xdr:rowOff>47212</xdr:rowOff>
    </xdr:from>
    <xdr:to>
      <xdr:col>21</xdr:col>
      <xdr:colOff>638176</xdr:colOff>
      <xdr:row>7</xdr:row>
      <xdr:rowOff>85726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REGION">
              <a:extLst>
                <a:ext uri="{FF2B5EF4-FFF2-40B4-BE49-F238E27FC236}">
                  <a16:creationId xmlns:a16="http://schemas.microsoft.com/office/drawing/2014/main" id="{572C3834-3719-46F6-B40B-C1003922E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9534" y="809212"/>
              <a:ext cx="2140642" cy="610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469208</xdr:colOff>
      <xdr:row>9</xdr:row>
      <xdr:rowOff>142460</xdr:rowOff>
    </xdr:from>
    <xdr:to>
      <xdr:col>18</xdr:col>
      <xdr:colOff>666749</xdr:colOff>
      <xdr:row>32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VENDEDOR">
              <a:extLst>
                <a:ext uri="{FF2B5EF4-FFF2-40B4-BE49-F238E27FC236}">
                  <a16:creationId xmlns:a16="http://schemas.microsoft.com/office/drawing/2014/main" id="{0EA62BF8-E1F9-42CE-829A-FE96BA05C1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1208" y="1856960"/>
              <a:ext cx="1721541" cy="442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650183</xdr:colOff>
      <xdr:row>4</xdr:row>
      <xdr:rowOff>56736</xdr:rowOff>
    </xdr:from>
    <xdr:to>
      <xdr:col>18</xdr:col>
      <xdr:colOff>704850</xdr:colOff>
      <xdr:row>9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FECHA (mes)">
              <a:extLst>
                <a:ext uri="{FF2B5EF4-FFF2-40B4-BE49-F238E27FC236}">
                  <a16:creationId xmlns:a16="http://schemas.microsoft.com/office/drawing/2014/main" id="{CFC93AA3-1A65-442F-8518-12B18C5DB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(mes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6183" y="818736"/>
              <a:ext cx="3864667" cy="914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450159</xdr:colOff>
      <xdr:row>4</xdr:row>
      <xdr:rowOff>94837</xdr:rowOff>
    </xdr:from>
    <xdr:to>
      <xdr:col>13</xdr:col>
      <xdr:colOff>571500</xdr:colOff>
      <xdr:row>8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FECHA (año)">
              <a:extLst>
                <a:ext uri="{FF2B5EF4-FFF2-40B4-BE49-F238E27FC236}">
                  <a16:creationId xmlns:a16="http://schemas.microsoft.com/office/drawing/2014/main" id="{DBA82453-D1B7-4D94-8465-C9B23CE28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(año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4159" y="856837"/>
              <a:ext cx="4693341" cy="705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62</xdr:row>
      <xdr:rowOff>123824</xdr:rowOff>
    </xdr:from>
    <xdr:to>
      <xdr:col>7</xdr:col>
      <xdr:colOff>600075</xdr:colOff>
      <xdr:row>84</xdr:row>
      <xdr:rowOff>105493</xdr:rowOff>
    </xdr:to>
    <xdr:pic>
      <xdr:nvPicPr>
        <xdr:cNvPr id="22" name="Imagen 21" descr="Regiones de la Republica Dominicana">
          <a:extLst>
            <a:ext uri="{FF2B5EF4-FFF2-40B4-BE49-F238E27FC236}">
              <a16:creationId xmlns:a16="http://schemas.microsoft.com/office/drawing/2014/main" id="{BCCB74AE-6CC2-F939-F05E-3305374E5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1934824"/>
          <a:ext cx="5819775" cy="4172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390525</xdr:colOff>
      <xdr:row>0</xdr:row>
      <xdr:rowOff>57150</xdr:rowOff>
    </xdr:from>
    <xdr:to>
      <xdr:col>18</xdr:col>
      <xdr:colOff>200025</xdr:colOff>
      <xdr:row>4</xdr:row>
      <xdr:rowOff>9525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C2167A7C-C26E-4F86-7F73-D6D71C018D8A}"/>
            </a:ext>
          </a:extLst>
        </xdr:cNvPr>
        <xdr:cNvGrpSpPr/>
      </xdr:nvGrpSpPr>
      <xdr:grpSpPr>
        <a:xfrm>
          <a:off x="11820525" y="57150"/>
          <a:ext cx="2095500" cy="714375"/>
          <a:chOff x="11820525" y="57150"/>
          <a:chExt cx="2095500" cy="714375"/>
        </a:xfrm>
      </xdr:grpSpPr>
      <xdr:sp macro="" textlink="ANALISIS!F9">
        <xdr:nvSpPr>
          <xdr:cNvPr id="23" name="Rectángulo: esquinas redondeadas 22">
            <a:extLst>
              <a:ext uri="{FF2B5EF4-FFF2-40B4-BE49-F238E27FC236}">
                <a16:creationId xmlns:a16="http://schemas.microsoft.com/office/drawing/2014/main" id="{59FF3AAA-3A58-397F-32CD-2F18C52B67BB}"/>
              </a:ext>
            </a:extLst>
          </xdr:cNvPr>
          <xdr:cNvSpPr/>
        </xdr:nvSpPr>
        <xdr:spPr>
          <a:xfrm>
            <a:off x="11820525" y="57150"/>
            <a:ext cx="2095500" cy="714375"/>
          </a:xfrm>
          <a:prstGeom prst="roundRect">
            <a:avLst/>
          </a:prstGeom>
          <a:solidFill>
            <a:srgbClr val="FF66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3D2ECE59-E020-47C7-8E6C-6EB99233CB4B}" type="TxLink">
              <a:rPr lang="en-US" sz="1800" b="1" i="0" u="sng" strike="noStrike">
                <a:solidFill>
                  <a:schemeClr val="bg1"/>
                </a:solidFill>
                <a:latin typeface="Calibri"/>
                <a:cs typeface="Calibri"/>
              </a:rPr>
              <a:pPr algn="r"/>
              <a:t> $24,242,330.64 </a:t>
            </a:fld>
            <a:endParaRPr lang="es-DO" sz="1800" b="1" u="sng">
              <a:solidFill>
                <a:schemeClr val="bg1"/>
              </a:solidFill>
            </a:endParaRPr>
          </a:p>
        </xdr:txBody>
      </xdr:sp>
      <xdr:sp macro="" textlink="">
        <xdr:nvSpPr>
          <xdr:cNvPr id="24" name="CuadroTexto 23">
            <a:extLst>
              <a:ext uri="{FF2B5EF4-FFF2-40B4-BE49-F238E27FC236}">
                <a16:creationId xmlns:a16="http://schemas.microsoft.com/office/drawing/2014/main" id="{C64087E6-85D8-4C7F-8B4D-5571B508F177}"/>
              </a:ext>
            </a:extLst>
          </xdr:cNvPr>
          <xdr:cNvSpPr txBox="1"/>
        </xdr:nvSpPr>
        <xdr:spPr>
          <a:xfrm>
            <a:off x="11944350" y="123825"/>
            <a:ext cx="170497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>
                <a:solidFill>
                  <a:schemeClr val="bg1"/>
                </a:solidFill>
              </a:rPr>
              <a:t>MONTO TOTSL </a:t>
            </a:r>
          </a:p>
        </xdr:txBody>
      </xdr:sp>
    </xdr:grpSp>
    <xdr:clientData/>
  </xdr:twoCellAnchor>
  <xdr:twoCellAnchor>
    <xdr:from>
      <xdr:col>18</xdr:col>
      <xdr:colOff>409575</xdr:colOff>
      <xdr:row>0</xdr:row>
      <xdr:rowOff>57150</xdr:rowOff>
    </xdr:from>
    <xdr:to>
      <xdr:col>21</xdr:col>
      <xdr:colOff>219075</xdr:colOff>
      <xdr:row>4</xdr:row>
      <xdr:rowOff>9525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A3797906-371D-4ADD-B67A-BD9404690DF3}"/>
            </a:ext>
          </a:extLst>
        </xdr:cNvPr>
        <xdr:cNvGrpSpPr/>
      </xdr:nvGrpSpPr>
      <xdr:grpSpPr>
        <a:xfrm>
          <a:off x="14125575" y="57150"/>
          <a:ext cx="2095500" cy="714375"/>
          <a:chOff x="11820525" y="57150"/>
          <a:chExt cx="2095500" cy="714375"/>
        </a:xfrm>
      </xdr:grpSpPr>
      <xdr:sp macro="" textlink="ANALISIS!E9">
        <xdr:nvSpPr>
          <xdr:cNvPr id="27" name="Rectángulo: esquinas redondeadas 26">
            <a:extLst>
              <a:ext uri="{FF2B5EF4-FFF2-40B4-BE49-F238E27FC236}">
                <a16:creationId xmlns:a16="http://schemas.microsoft.com/office/drawing/2014/main" id="{6255C434-66F4-0C7F-C610-678B5ECBCAED}"/>
              </a:ext>
            </a:extLst>
          </xdr:cNvPr>
          <xdr:cNvSpPr/>
        </xdr:nvSpPr>
        <xdr:spPr>
          <a:xfrm>
            <a:off x="11820525" y="57150"/>
            <a:ext cx="2095500" cy="714375"/>
          </a:xfrm>
          <a:prstGeom prst="roundRect">
            <a:avLst/>
          </a:prstGeom>
          <a:solidFill>
            <a:srgbClr val="FF66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F91DC456-AE6B-4557-8487-9AF39DA5C7E4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 12,848 </a:t>
            </a:fld>
            <a:endParaRPr lang="es-DO" sz="3600" b="1" u="sng">
              <a:solidFill>
                <a:schemeClr val="bg1"/>
              </a:solidFill>
            </a:endParaRPr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8A1F20D6-7C82-63B3-06B4-7D354229B10A}"/>
              </a:ext>
            </a:extLst>
          </xdr:cNvPr>
          <xdr:cNvSpPr txBox="1"/>
        </xdr:nvSpPr>
        <xdr:spPr>
          <a:xfrm>
            <a:off x="11944350" y="123825"/>
            <a:ext cx="170497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600" b="1">
                <a:solidFill>
                  <a:schemeClr val="bg1"/>
                </a:solidFill>
              </a:rPr>
              <a:t>CANTIDAD TOTAL</a:t>
            </a:r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40807638892" backgroundQuery="1" createdVersion="8" refreshedVersion="8" minRefreshableVersion="3" recordCount="0" supportSubquery="1" supportAdvancedDrill="1" xr:uid="{C8DD2561-97FF-4ED9-8B57-84A0E4168CD3}">
  <cacheSource type="external" connectionId="1"/>
  <cacheFields count="2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</cacheFields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0" memberValueDatatype="130" unbalanced="0"/>
    <cacheHierarchy uniqueName="[TABLA_VENTAS].[REGION]" caption="REGION" attribute="1" defaultMemberUniqueName="[TABLA_VENTAS].[REGION].[All]" allUniqueName="[TABLA_VENTAS].[REGION].[All]" dimensionUniqueName="[TABLA_VENTAS]" displayFolder="" count="0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0" memberValueDatatype="130" unbalanced="0"/>
    <cacheHierarchy uniqueName="[TABLA_VENTAS].[CLIENTES]" caption="CLIENTES" attribute="1" defaultMemberUniqueName="[TABLA_VENTAS].[CLIENTES].[All]" allUniqueName="[TABLA_VENTAS].[CLIENTES].[All]" dimensionUniqueName="[TABLA_VENTAS]" displayFolder="" count="0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0" memberValueDatatype="130" unbalanced="0"/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0" memberValueDatatype="130" unbalanced="0"/>
    <cacheHierarchy uniqueName="[TABLA_VENTAS].[FECHA (mes)]" caption="FECHA (mes)" attribute="1" defaultMemberUniqueName="[TABLA_VENTAS].[FECHA (mes)].[All]" allUniqueName="[TABLA_VENTAS].[FECHA (mes)].[All]" dimensionUniqueName="[TABLA_VENTAS]" displayFolder="" count="0" memberValueDatatype="130" unbalanced="0"/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72657175922" backgroundQuery="1" createdVersion="8" refreshedVersion="8" minRefreshableVersion="3" recordCount="0" supportSubquery="1" supportAdvancedDrill="1" xr:uid="{E711474F-C2C8-4018-BB7B-DAE62E41C6EA}">
  <cacheSource type="external" connectionId="1"/>
  <cacheFields count="3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  <cacheField name="[TABLA_VENTAS].[FECHA (año)].[FECHA (año)]" caption="FECHA (año)" numFmtId="0" hierarchy="15" level="1">
      <sharedItems containsSemiMixedTypes="0" containsNonDate="0" containsString="0"/>
    </cacheField>
  </cacheFields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0" memberValueDatatype="130" unbalanced="0"/>
    <cacheHierarchy uniqueName="[TABLA_VENTAS].[REGION]" caption="REGION" attribute="1" defaultMemberUniqueName="[TABLA_VENTAS].[REGION].[All]" allUniqueName="[TABLA_VENTAS].[REGION].[All]" dimensionUniqueName="[TABLA_VENTAS]" displayFolder="" count="2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0" memberValueDatatype="130" unbalanced="0"/>
    <cacheHierarchy uniqueName="[TABLA_VENTAS].[CLIENTES]" caption="CLIENTES" attribute="1" defaultMemberUniqueName="[TABLA_VENTAS].[CLIENTES].[All]" allUniqueName="[TABLA_VENTAS].[CLIENTES].[All]" dimensionUniqueName="[TABLA_VENTAS]" displayFolder="" count="2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>
      <fieldsUsage count="2">
        <fieldUsage x="-1"/>
        <fieldUsage x="2"/>
      </fieldsUsage>
    </cacheHierarchy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0" memberValueDatatype="130" unbalanced="0"/>
    <cacheHierarchy uniqueName="[TABLA_VENTAS].[FECHA (mes)]" caption="FECHA (mes)" attribute="1" defaultMemberUniqueName="[TABLA_VENTAS].[FECHA (mes)].[All]" allUniqueName="[TABLA_VENTAS].[FECHA (mes)].[All]" dimensionUniqueName="[TABLA_VENTAS]" displayFolder="" count="2" memberValueDatatype="130" unbalanced="0"/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55058912039" backgroundQuery="1" createdVersion="3" refreshedVersion="8" minRefreshableVersion="3" recordCount="0" supportSubquery="1" supportAdvancedDrill="1" xr:uid="{B4136DE6-380F-4E72-BBE9-A9512981473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/>
    <cacheHierarchy uniqueName="[TABLA_VENTAS].[CIUDAD]" caption="CIUDAD" attribute="1" defaultMemberUniqueName="[TABLA_VENTAS].[CIUDAD].[All]" allUniqueName="[TABLA_VENTAS].[CIUDAD].[All]" dimensionUniqueName="[TABLA_VENTAS]" displayFolder="" count="2" memberValueDatatype="130" unbalanced="0"/>
    <cacheHierarchy uniqueName="[TABLA_VENTAS].[REGION]" caption="REGION" attribute="1" defaultMemberUniqueName="[TABLA_VENTAS].[REGION].[All]" allUniqueName="[TABLA_VENTAS].[REGION].[All]" dimensionUniqueName="[TABLA_VENTAS]" displayFolder="" count="2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2" memberValueDatatype="130" unbalanced="0"/>
    <cacheHierarchy uniqueName="[TABLA_VENTAS].[CLIENTES]" caption="CLIENTES" attribute="1" defaultMemberUniqueName="[TABLA_VENTAS].[CLIENTES].[All]" allUniqueName="[TABLA_VENTAS].[CLIENTES].[All]" dimensionUniqueName="[TABLA_VENTAS]" displayFolder="" count="2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/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0" memberValueDatatype="130" unbalanced="0"/>
    <cacheHierarchy uniqueName="[TABLA_VENTAS].[FECHA (mes)]" caption="FECHA (mes)" attribute="1" defaultMemberUniqueName="[TABLA_VENTAS].[FECHA (mes)].[All]" allUniqueName="[TABLA_VENTAS].[FECHA (mes)].[All]" dimensionUniqueName="[TABLA_VENTAS]" displayFolder="" count="2" memberValueDatatype="130" unbalanced="0"/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20770697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38399305558" backgroundQuery="1" createdVersion="8" refreshedVersion="8" minRefreshableVersion="3" recordCount="0" supportSubquery="1" supportAdvancedDrill="1" xr:uid="{8EA7F558-4F00-4F29-8D24-C351D1608BB1}">
  <cacheSource type="external" connectionId="1"/>
  <cacheFields count="6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  <cacheField name="[TABLA_VENTAS].[PRODUCTOS].[PRODUCTOS]" caption="PRODUCTOS" numFmtId="0" hierarchy="5" level="1">
      <sharedItems count="16">
        <s v="Bálsamo para labios."/>
        <s v="Brochas de maquillaje"/>
        <s v="Crema humectante"/>
        <s v="Delineadores de distintos tipos"/>
        <s v="Esmaltes para uñas."/>
        <s v="Exfoliante para labios."/>
        <s v="Iluminador de rostro"/>
        <s v="Kit de fragancias y cremas de Victoria's Secret."/>
        <s v="Labiales."/>
        <s v="Mascarilla exfoliante"/>
        <s v="Productos para el cuidado del cabello"/>
        <s v="Protector de calor"/>
        <s v="Rímel."/>
        <s v="Rubor."/>
        <s v="Sombras para ojos."/>
        <s v="Varita para rizar el cabello"/>
      </sharedItems>
    </cacheField>
    <cacheField name="[TABLA_VENTAS].[CIUDAD].[CIUDAD]" caption="CIUDAD" numFmtId="0" hierarchy="3" level="1">
      <sharedItems count="32">
        <s v="Azua"/>
        <s v="Baoruco"/>
        <s v="Barahona"/>
        <s v="Dajabón"/>
        <s v="Duarte"/>
        <s v="El Seibo"/>
        <s v="Elías Piña"/>
        <s v="Espaillat"/>
        <s v="Hato Mayor"/>
        <s v="Hermanas Mirabal"/>
        <s v="Higüey"/>
        <s v="Independencia"/>
        <s v="La Altagracia"/>
        <s v="La Romana"/>
        <s v="La Vega"/>
        <s v="María Trinidad Sánchez"/>
        <s v="Monseñor Nouel"/>
        <s v="Monte Cristi"/>
        <s v="Monte Plata"/>
        <s v="Pedernales"/>
        <s v="Peravia"/>
        <s v="Puerto Plata"/>
        <s v="Samaná"/>
        <s v="San Cristóbal"/>
        <s v="San José de Ocoa"/>
        <s v="San Juan"/>
        <s v="San Pedro de Macorís"/>
        <s v="Sánchez Ramírez"/>
        <s v="Santiago"/>
        <s v="Santiago Rodríguez"/>
        <s v="Santo Domingo"/>
        <s v="Valverde"/>
      </sharedItems>
    </cacheField>
    <cacheField name="[TABLA_VENTAS].[FECHA (año)].[FECHA (año)]" caption="FECHA (año)" numFmtId="0" hierarchy="15" level="1">
      <sharedItems count="6">
        <s v="2018"/>
        <s v="2019"/>
        <s v="2020"/>
        <s v="2021"/>
        <s v="2022"/>
        <s v="2023"/>
      </sharedItems>
    </cacheField>
    <cacheField name="[TABLA_VENTAS].[FECHA (trimestre)].[FECHA (trimestre)]" caption="FECHA (trimestre)" numFmtId="0" hierarchy="16" level="1">
      <sharedItems count="4">
        <s v="Tri1"/>
        <s v="Tri2"/>
        <s v="Tri3"/>
        <s v="Tri4"/>
      </sharedItems>
    </cacheField>
  </cacheFields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2" memberValueDatatype="130" unbalanced="0">
      <fieldsUsage count="2">
        <fieldUsage x="-1"/>
        <fieldUsage x="3"/>
      </fieldsUsage>
    </cacheHierarchy>
    <cacheHierarchy uniqueName="[TABLA_VENTAS].[REGION]" caption="REGION" attribute="1" defaultMemberUniqueName="[TABLA_VENTAS].[REGION].[All]" allUniqueName="[TABLA_VENTAS].[REGION].[All]" dimensionUniqueName="[TABLA_VENTAS]" displayFolder="" count="0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2" memberValueDatatype="130" unbalanced="0">
      <fieldsUsage count="2">
        <fieldUsage x="-1"/>
        <fieldUsage x="2"/>
      </fieldsUsage>
    </cacheHierarchy>
    <cacheHierarchy uniqueName="[TABLA_VENTAS].[CLIENTES]" caption="CLIENTES" attribute="1" defaultMemberUniqueName="[TABLA_VENTAS].[CLIENTES].[All]" allUniqueName="[TABLA_VENTAS].[CLIENTES].[All]" dimensionUniqueName="[TABLA_VENTAS]" displayFolder="" count="0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>
      <fieldsUsage count="2">
        <fieldUsage x="-1"/>
        <fieldUsage x="4"/>
      </fieldsUsage>
    </cacheHierarchy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2" memberValueDatatype="130" unbalanced="0">
      <fieldsUsage count="2">
        <fieldUsage x="-1"/>
        <fieldUsage x="5"/>
      </fieldsUsage>
    </cacheHierarchy>
    <cacheHierarchy uniqueName="[TABLA_VENTAS].[FECHA (mes)]" caption="FECHA (mes)" attribute="1" defaultMemberUniqueName="[TABLA_VENTAS].[FECHA (mes)].[All]" allUniqueName="[TABLA_VENTAS].[FECHA (mes)].[All]" dimensionUniqueName="[TABLA_VENTAS]" displayFolder="" count="0" memberValueDatatype="130" unbalanced="0"/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7260266204" backgroundQuery="1" createdVersion="8" refreshedVersion="8" minRefreshableVersion="3" recordCount="0" supportSubquery="1" supportAdvancedDrill="1" xr:uid="{DEFB9E8C-15D0-402C-AFFE-851EEB48E4BF}">
  <cacheSource type="external" connectionId="1"/>
  <cacheFields count="6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  <cacheField name="[TABLA_VENTAS].[PRODUCTOS].[PRODUCTOS]" caption="PRODUCTOS" numFmtId="0" hierarchy="5" level="1">
      <sharedItems count="16">
        <s v="Bálsamo para labios."/>
        <s v="Brochas de maquillaje"/>
        <s v="Crema humectante"/>
        <s v="Delineadores de distintos tipos"/>
        <s v="Esmaltes para uñas."/>
        <s v="Exfoliante para labios."/>
        <s v="Iluminador de rostro"/>
        <s v="Kit de fragancias y cremas de Victoria's Secret."/>
        <s v="Labiales."/>
        <s v="Mascarilla exfoliante"/>
        <s v="Productos para el cuidado del cabello"/>
        <s v="Protector de calor"/>
        <s v="Rímel."/>
        <s v="Rubor."/>
        <s v="Sombras para ojos."/>
        <s v="Varita para rizar el cabello"/>
      </sharedItems>
    </cacheField>
    <cacheField name="[TABLA_VENTAS].[CIUDAD].[CIUDAD]" caption="CIUDAD" numFmtId="0" hierarchy="3" level="1">
      <sharedItems count="32">
        <s v="Azua"/>
        <s v="Baoruco"/>
        <s v="Barahona"/>
        <s v="Dajabón"/>
        <s v="Duarte"/>
        <s v="El Seibo"/>
        <s v="Elías Piña"/>
        <s v="Espaillat"/>
        <s v="Hato Mayor"/>
        <s v="Hermanas Mirabal"/>
        <s v="Higüey"/>
        <s v="Independencia"/>
        <s v="La Altagracia"/>
        <s v="La Romana"/>
        <s v="La Vega"/>
        <s v="María Trinidad Sánchez"/>
        <s v="Monseñor Nouel"/>
        <s v="Monte Cristi"/>
        <s v="Monte Plata"/>
        <s v="Pedernales"/>
        <s v="Peravia"/>
        <s v="Puerto Plata"/>
        <s v="Samaná"/>
        <s v="San Cristóbal"/>
        <s v="San José de Ocoa"/>
        <s v="San Juan"/>
        <s v="San Pedro de Macorís"/>
        <s v="Sánchez Ramírez"/>
        <s v="Santiago"/>
        <s v="Santiago Rodríguez"/>
        <s v="Santo Domingo"/>
        <s v="Valverde"/>
      </sharedItems>
    </cacheField>
    <cacheField name="[TABLA_VENTAS].[FECHA (año)].[FECHA (año)]" caption="FECHA (año)" numFmtId="0" hierarchy="15" level="1">
      <sharedItems count="6">
        <s v="2018"/>
        <s v="2019"/>
        <s v="2020"/>
        <s v="2021"/>
        <s v="2022"/>
        <s v="2023"/>
      </sharedItems>
    </cacheField>
    <cacheField name="[TABLA_VENTAS].[FECHA (mes)].[FECHA (mes)]" caption="FECHA (mes)" numFmtId="0" hierarchy="17" level="1">
      <sharedItems containsSemiMixedTypes="0" containsNonDate="0" containsString="0"/>
    </cacheField>
  </cacheFields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2" memberValueDatatype="130" unbalanced="0">
      <fieldsUsage count="2">
        <fieldUsage x="-1"/>
        <fieldUsage x="3"/>
      </fieldsUsage>
    </cacheHierarchy>
    <cacheHierarchy uniqueName="[TABLA_VENTAS].[REGION]" caption="REGION" attribute="1" defaultMemberUniqueName="[TABLA_VENTAS].[REGION].[All]" allUniqueName="[TABLA_VENTAS].[REGION].[All]" dimensionUniqueName="[TABLA_VENTAS]" displayFolder="" count="2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2" memberValueDatatype="130" unbalanced="0">
      <fieldsUsage count="2">
        <fieldUsage x="-1"/>
        <fieldUsage x="2"/>
      </fieldsUsage>
    </cacheHierarchy>
    <cacheHierarchy uniqueName="[TABLA_VENTAS].[CLIENTES]" caption="CLIENTES" attribute="1" defaultMemberUniqueName="[TABLA_VENTAS].[CLIENTES].[All]" allUniqueName="[TABLA_VENTAS].[CLIENTES].[All]" dimensionUniqueName="[TABLA_VENTAS]" displayFolder="" count="2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>
      <fieldsUsage count="2">
        <fieldUsage x="-1"/>
        <fieldUsage x="4"/>
      </fieldsUsage>
    </cacheHierarchy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0" memberValueDatatype="130" unbalanced="0"/>
    <cacheHierarchy uniqueName="[TABLA_VENTAS].[FECHA (mes)]" caption="FECHA (mes)" attribute="1" defaultMemberUniqueName="[TABLA_VENTAS].[FECHA (mes)].[All]" allUniqueName="[TABLA_VENTAS].[FECHA (mes)].[All]" dimensionUniqueName="[TABLA_VENTAS]" displayFolder="" count="2" memberValueDatatype="130" unbalanced="0">
      <fieldsUsage count="2">
        <fieldUsage x="-1"/>
        <fieldUsage x="5"/>
      </fieldsUsage>
    </cacheHierarchy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72651273149" backgroundQuery="1" createdVersion="8" refreshedVersion="8" minRefreshableVersion="3" recordCount="0" supportSubquery="1" supportAdvancedDrill="1" xr:uid="{A7097ACE-6F10-4975-A456-E03D54514BD6}">
  <cacheSource type="external" connectionId="1"/>
  <cacheFields count="7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  <cacheField name="[TABLA_VENTAS].[PRODUCTOS].[PRODUCTOS]" caption="PRODUCTOS" numFmtId="0" hierarchy="5" level="1">
      <sharedItems count="16">
        <s v="Bálsamo para labios."/>
        <s v="Brochas de maquillaje"/>
        <s v="Crema humectante"/>
        <s v="Delineadores de distintos tipos"/>
        <s v="Esmaltes para uñas."/>
        <s v="Exfoliante para labios."/>
        <s v="Iluminador de rostro"/>
        <s v="Kit de fragancias y cremas de Victoria's Secret."/>
        <s v="Labiales."/>
        <s v="Mascarilla exfoliante"/>
        <s v="Productos para el cuidado del cabello"/>
        <s v="Protector de calor"/>
        <s v="Rímel."/>
        <s v="Rubor."/>
        <s v="Sombras para ojos."/>
        <s v="Varita para rizar el cabello"/>
      </sharedItems>
    </cacheField>
    <cacheField name="[TABLA_VENTAS].[CIUDAD].[CIUDAD]" caption="CIUDAD" numFmtId="0" hierarchy="3" level="1">
      <sharedItems count="32">
        <s v="Azua"/>
        <s v="Baoruco"/>
        <s v="Barahona"/>
        <s v="Dajabón"/>
        <s v="Duarte"/>
        <s v="El Seibo"/>
        <s v="Elías Piña"/>
        <s v="Espaillat"/>
        <s v="Hato Mayor"/>
        <s v="Hermanas Mirabal"/>
        <s v="Higüey"/>
        <s v="Independencia"/>
        <s v="La Altagracia"/>
        <s v="La Romana"/>
        <s v="La Vega"/>
        <s v="María Trinidad Sánchez"/>
        <s v="Monseñor Nouel"/>
        <s v="Monte Cristi"/>
        <s v="Monte Plata"/>
        <s v="Pedernales"/>
        <s v="Peravia"/>
        <s v="Puerto Plata"/>
        <s v="Samaná"/>
        <s v="San Cristóbal"/>
        <s v="San José de Ocoa"/>
        <s v="San Juan"/>
        <s v="San Pedro de Macorís"/>
        <s v="Sánchez Ramírez"/>
        <s v="Santiago"/>
        <s v="Santiago Rodríguez"/>
        <s v="Santo Domingo"/>
        <s v="Valverde"/>
      </sharedItems>
    </cacheField>
    <cacheField name="[TABLA_VENTAS].[FECHA (año)].[FECHA (año)]" caption="FECHA (año)" numFmtId="0" hierarchy="15" level="1">
      <sharedItems count="6">
        <s v="2018"/>
        <s v="2019"/>
        <s v="2020"/>
        <s v="2021"/>
        <s v="2022"/>
        <s v="2023"/>
      </sharedItems>
    </cacheField>
    <cacheField name="[TABLA_VENTAS].[FECHA (trimestre)].[FECHA (trimestre)]" caption="FECHA (trimestre)" numFmtId="0" hierarchy="16" level="1">
      <sharedItems count="4">
        <s v="Tri1"/>
        <s v="Tri2"/>
        <s v="Tri3"/>
        <s v="Tri4"/>
      </sharedItems>
    </cacheField>
    <cacheField name="[TABLA_VENTAS].[FECHA (mes)].[FECHA (mes)]" caption="FECHA (mes)" numFmtId="0" hierarchy="17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</cacheFields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2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2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2" memberValueDatatype="130" unbalanced="0">
      <fieldsUsage count="2">
        <fieldUsage x="-1"/>
        <fieldUsage x="3"/>
      </fieldsUsage>
    </cacheHierarchy>
    <cacheHierarchy uniqueName="[TABLA_VENTAS].[REGION]" caption="REGION" attribute="1" defaultMemberUniqueName="[TABLA_VENTAS].[REGION].[All]" allUniqueName="[TABLA_VENTAS].[REGION].[All]" dimensionUniqueName="[TABLA_VENTAS]" displayFolder="" count="2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2" memberValueDatatype="130" unbalanced="0">
      <fieldsUsage count="2">
        <fieldUsage x="-1"/>
        <fieldUsage x="2"/>
      </fieldsUsage>
    </cacheHierarchy>
    <cacheHierarchy uniqueName="[TABLA_VENTAS].[CLIENTES]" caption="CLIENTES" attribute="1" defaultMemberUniqueName="[TABLA_VENTAS].[CLIENTES].[All]" allUniqueName="[TABLA_VENTAS].[CLIENTES].[All]" dimensionUniqueName="[TABLA_VENTAS]" displayFolder="" count="2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2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2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2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2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2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2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2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2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>
      <fieldsUsage count="2">
        <fieldUsage x="-1"/>
        <fieldUsage x="4"/>
      </fieldsUsage>
    </cacheHierarchy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2" memberValueDatatype="130" unbalanced="0">
      <fieldsUsage count="2">
        <fieldUsage x="-1"/>
        <fieldUsage x="5"/>
      </fieldsUsage>
    </cacheHierarchy>
    <cacheHierarchy uniqueName="[TABLA_VENTAS].[FECHA (mes)]" caption="FECHA (mes)" attribute="1" defaultMemberUniqueName="[TABLA_VENTAS].[FECHA (mes)].[All]" allUniqueName="[TABLA_VENTAS].[FECHA (mes)].[All]" dimensionUniqueName="[TABLA_VENTAS]" displayFolder="" count="2" memberValueDatatype="130" unbalanced="0">
      <fieldsUsage count="2">
        <fieldUsage x="-1"/>
        <fieldUsage x="6"/>
      </fieldsUsage>
    </cacheHierarchy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2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72652314811" backgroundQuery="1" createdVersion="8" refreshedVersion="8" minRefreshableVersion="3" recordCount="0" supportSubquery="1" supportAdvancedDrill="1" xr:uid="{C563C0AD-3158-4C40-AEA9-82786C8C4F20}">
  <cacheSource type="external" connectionId="1"/>
  <cacheFields count="5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  <cacheField name="[TABLA_VENTAS].[PRODUCTOS].[PRODUCTOS]" caption="PRODUCTOS" numFmtId="0" hierarchy="5" level="1">
      <sharedItems count="16">
        <s v="Bálsamo para labios."/>
        <s v="Brochas de maquillaje"/>
        <s v="Crema humectante"/>
        <s v="Delineadores de distintos tipos"/>
        <s v="Esmaltes para uñas."/>
        <s v="Exfoliante para labios."/>
        <s v="Iluminador de rostro"/>
        <s v="Kit de fragancias y cremas de Victoria's Secret."/>
        <s v="Labiales."/>
        <s v="Mascarilla exfoliante"/>
        <s v="Productos para el cuidado del cabello"/>
        <s v="Protector de calor"/>
        <s v="Rímel."/>
        <s v="Rubor."/>
        <s v="Sombras para ojos."/>
        <s v="Varita para rizar el cabello"/>
      </sharedItems>
    </cacheField>
    <cacheField name="[TABLA_VENTAS].[CIUDAD].[CIUDAD]" caption="CIUDAD" numFmtId="0" hierarchy="3" level="1">
      <sharedItems count="32">
        <s v="Azua"/>
        <s v="Baoruco"/>
        <s v="Barahona"/>
        <s v="Dajabón"/>
        <s v="Duarte"/>
        <s v="El Seibo"/>
        <s v="Elías Piña"/>
        <s v="Espaillat"/>
        <s v="Hato Mayor"/>
        <s v="Hermanas Mirabal"/>
        <s v="Higüey"/>
        <s v="Independencia"/>
        <s v="La Altagracia"/>
        <s v="La Romana"/>
        <s v="La Vega"/>
        <s v="María Trinidad Sánchez"/>
        <s v="Monseñor Nouel"/>
        <s v="Monte Cristi"/>
        <s v="Monte Plata"/>
        <s v="Pedernales"/>
        <s v="Peravia"/>
        <s v="Puerto Plata"/>
        <s v="Samaná"/>
        <s v="San Cristóbal"/>
        <s v="San José de Ocoa"/>
        <s v="San Juan"/>
        <s v="San Pedro de Macorís"/>
        <s v="Sánchez Ramírez"/>
        <s v="Santiago"/>
        <s v="Santiago Rodríguez"/>
        <s v="Santo Domingo"/>
        <s v="Valverde"/>
      </sharedItems>
    </cacheField>
    <cacheField name="[TABLA_VENTAS].[FECHA (año)].[FECHA (año)]" caption="FECHA (año)" numFmtId="0" hierarchy="15" level="1">
      <sharedItems containsSemiMixedTypes="0" containsNonDate="0" containsString="0"/>
    </cacheField>
  </cacheFields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2" memberValueDatatype="130" unbalanced="0">
      <fieldsUsage count="2">
        <fieldUsage x="-1"/>
        <fieldUsage x="3"/>
      </fieldsUsage>
    </cacheHierarchy>
    <cacheHierarchy uniqueName="[TABLA_VENTAS].[REGION]" caption="REGION" attribute="1" defaultMemberUniqueName="[TABLA_VENTAS].[REGION].[All]" allUniqueName="[TABLA_VENTAS].[REGION].[All]" dimensionUniqueName="[TABLA_VENTAS]" displayFolder="" count="2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2" memberValueDatatype="130" unbalanced="0">
      <fieldsUsage count="2">
        <fieldUsage x="-1"/>
        <fieldUsage x="2"/>
      </fieldsUsage>
    </cacheHierarchy>
    <cacheHierarchy uniqueName="[TABLA_VENTAS].[CLIENTES]" caption="CLIENTES" attribute="1" defaultMemberUniqueName="[TABLA_VENTAS].[CLIENTES].[All]" allUniqueName="[TABLA_VENTAS].[CLIENTES].[All]" dimensionUniqueName="[TABLA_VENTAS]" displayFolder="" count="2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>
      <fieldsUsage count="2">
        <fieldUsage x="-1"/>
        <fieldUsage x="4"/>
      </fieldsUsage>
    </cacheHierarchy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0" memberValueDatatype="130" unbalanced="0"/>
    <cacheHierarchy uniqueName="[TABLA_VENTAS].[FECHA (mes)]" caption="FECHA (mes)" attribute="1" defaultMemberUniqueName="[TABLA_VENTAS].[FECHA (mes)].[All]" allUniqueName="[TABLA_VENTAS].[FECHA (mes)].[All]" dimensionUniqueName="[TABLA_VENTAS]" displayFolder="" count="2" memberValueDatatype="130" unbalanced="0"/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72653356481" backgroundQuery="1" createdVersion="8" refreshedVersion="8" minRefreshableVersion="3" recordCount="0" supportSubquery="1" supportAdvancedDrill="1" xr:uid="{EAB4E57A-6647-40AB-B159-52962CC65651}">
  <cacheSource type="external" connectionId="1"/>
  <cacheFields count="5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  <cacheField name="[TABLA_VENTAS].[PRODUCTOS].[PRODUCTOS]" caption="PRODUCTOS" numFmtId="0" hierarchy="5" level="1">
      <sharedItems count="16">
        <s v="Bálsamo para labios."/>
        <s v="Brochas de maquillaje"/>
        <s v="Crema humectante"/>
        <s v="Delineadores de distintos tipos"/>
        <s v="Esmaltes para uñas."/>
        <s v="Exfoliante para labios."/>
        <s v="Iluminador de rostro"/>
        <s v="Kit de fragancias y cremas de Victoria's Secret."/>
        <s v="Labiales."/>
        <s v="Mascarilla exfoliante"/>
        <s v="Productos para el cuidado del cabello"/>
        <s v="Protector de calor"/>
        <s v="Rímel."/>
        <s v="Rubor."/>
        <s v="Sombras para ojos."/>
        <s v="Varita para rizar el cabello"/>
      </sharedItems>
    </cacheField>
    <cacheField name="[TABLA_VENTAS].[CLIENTES].[CLIENTES]" caption="CLIENTES" numFmtId="0" hierarchy="6" level="1">
      <sharedItems count="15">
        <s v="ASPEE CONSUELO"/>
        <s v="BANTO LUIS "/>
        <s v="BANTO MARCELO "/>
        <s v="BANTO RODRIGO "/>
        <s v="BARRERA JORGE "/>
        <s v="BERGEZ CLAUDIA"/>
        <s v="BERGEZ MICHELLE"/>
        <s v="BERGUEZ MARIA ANGELICA "/>
        <s v="BERGUEZ SOLEDAD "/>
        <s v="BRAVO CARLOS "/>
        <s v="BRAVO FOLLERT "/>
        <s v="BRAVO JAVIER "/>
        <s v="BRAVO PAULINA "/>
        <s v="BRITO OSCAR "/>
        <s v="SERGIO"/>
      </sharedItems>
    </cacheField>
    <cacheField name="[TABLA_VENTAS].[FECHA (año)].[FECHA (año)]" caption="FECHA (año)" numFmtId="0" hierarchy="15" level="1">
      <sharedItems containsSemiMixedTypes="0" containsNonDate="0" containsString="0"/>
    </cacheField>
  </cacheFields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0" memberValueDatatype="130" unbalanced="0"/>
    <cacheHierarchy uniqueName="[TABLA_VENTAS].[REGION]" caption="REGION" attribute="1" defaultMemberUniqueName="[TABLA_VENTAS].[REGION].[All]" allUniqueName="[TABLA_VENTAS].[REGION].[All]" dimensionUniqueName="[TABLA_VENTAS]" displayFolder="" count="2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2" memberValueDatatype="130" unbalanced="0">
      <fieldsUsage count="2">
        <fieldUsage x="-1"/>
        <fieldUsage x="2"/>
      </fieldsUsage>
    </cacheHierarchy>
    <cacheHierarchy uniqueName="[TABLA_VENTAS].[CLIENTES]" caption="CLIENTES" attribute="1" defaultMemberUniqueName="[TABLA_VENTAS].[CLIENTES].[All]" allUniqueName="[TABLA_VENTAS].[CLIENTES].[All]" dimensionUniqueName="[TABLA_VENTAS]" displayFolder="" count="2" memberValueDatatype="130" unbalanced="0">
      <fieldsUsage count="2">
        <fieldUsage x="-1"/>
        <fieldUsage x="3"/>
      </fieldsUsage>
    </cacheHierarchy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>
      <fieldsUsage count="2">
        <fieldUsage x="-1"/>
        <fieldUsage x="4"/>
      </fieldsUsage>
    </cacheHierarchy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0" memberValueDatatype="130" unbalanced="0"/>
    <cacheHierarchy uniqueName="[TABLA_VENTAS].[FECHA (mes)]" caption="FECHA (mes)" attribute="1" defaultMemberUniqueName="[TABLA_VENTAS].[FECHA (mes)].[All]" allUniqueName="[TABLA_VENTAS].[FECHA (mes)].[All]" dimensionUniqueName="[TABLA_VENTAS]" displayFolder="" count="2" memberValueDatatype="130" unbalanced="0"/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72654282405" backgroundQuery="1" createdVersion="8" refreshedVersion="8" minRefreshableVersion="3" recordCount="0" supportSubquery="1" supportAdvancedDrill="1" xr:uid="{A2826D67-5303-4E29-8047-9E2EFC0BC3E0}">
  <cacheSource type="external" connectionId="1"/>
  <cacheFields count="5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  <cacheField name="[TABLA_VENTAS].[PRODUCTOS].[PRODUCTOS]" caption="PRODUCTOS" numFmtId="0" hierarchy="5" level="1">
      <sharedItems count="16">
        <s v="Bálsamo para labios."/>
        <s v="Brochas de maquillaje"/>
        <s v="Crema humectante"/>
        <s v="Delineadores de distintos tipos"/>
        <s v="Esmaltes para uñas."/>
        <s v="Exfoliante para labios."/>
        <s v="Iluminador de rostro"/>
        <s v="Kit de fragancias y cremas de Victoria's Secret."/>
        <s v="Labiales."/>
        <s v="Mascarilla exfoliante"/>
        <s v="Productos para el cuidado del cabello"/>
        <s v="Protector de calor"/>
        <s v="Rímel."/>
        <s v="Rubor."/>
        <s v="Sombras para ojos."/>
        <s v="Varita para rizar el cabello"/>
      </sharedItems>
    </cacheField>
    <cacheField name="[Measures].[Suma de CANTIDAD]" caption="Suma de CANTIDAD" numFmtId="0" hierarchy="22" level="32767"/>
    <cacheField name="[TABLA_VENTAS].[FECHA (año)].[FECHA (año)]" caption="FECHA (año)" numFmtId="0" hierarchy="15" level="1">
      <sharedItems containsSemiMixedTypes="0" containsNonDate="0" containsString="0"/>
    </cacheField>
  </cacheFields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0" memberValueDatatype="130" unbalanced="0"/>
    <cacheHierarchy uniqueName="[TABLA_VENTAS].[REGION]" caption="REGION" attribute="1" defaultMemberUniqueName="[TABLA_VENTAS].[REGION].[All]" allUniqueName="[TABLA_VENTAS].[REGION].[All]" dimensionUniqueName="[TABLA_VENTAS]" displayFolder="" count="2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2" memberValueDatatype="130" unbalanced="0">
      <fieldsUsage count="2">
        <fieldUsage x="-1"/>
        <fieldUsage x="2"/>
      </fieldsUsage>
    </cacheHierarchy>
    <cacheHierarchy uniqueName="[TABLA_VENTAS].[CLIENTES]" caption="CLIENTES" attribute="1" defaultMemberUniqueName="[TABLA_VENTAS].[CLIENTES].[All]" allUniqueName="[TABLA_VENTAS].[CLIENTES].[All]" dimensionUniqueName="[TABLA_VENTAS]" displayFolder="" count="2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>
      <fieldsUsage count="2">
        <fieldUsage x="-1"/>
        <fieldUsage x="4"/>
      </fieldsUsage>
    </cacheHierarchy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0" memberValueDatatype="130" unbalanced="0"/>
    <cacheHierarchy uniqueName="[TABLA_VENTAS].[FECHA (mes)]" caption="FECHA (mes)" attribute="1" defaultMemberUniqueName="[TABLA_VENTAS].[FECHA (mes)].[All]" allUniqueName="[TABLA_VENTAS].[FECHA (mes)].[All]" dimensionUniqueName="[TABLA_VENTAS]" displayFolder="" count="2" memberValueDatatype="130" unbalanced="0"/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72655324075" backgroundQuery="1" createdVersion="8" refreshedVersion="8" minRefreshableVersion="3" recordCount="0" supportSubquery="1" supportAdvancedDrill="1" xr:uid="{8D11BFA1-643E-48B1-BFB9-B0EF1EC62761}">
  <cacheSource type="external" connectionId="1"/>
  <cacheFields count="6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  <cacheField name="[TABLA_VENTAS].[PRODUCTOS].[PRODUCTOS]" caption="PRODUCTOS" numFmtId="0" hierarchy="5" level="1">
      <sharedItems count="16">
        <s v="Bálsamo para labios."/>
        <s v="Brochas de maquillaje"/>
        <s v="Crema humectante"/>
        <s v="Delineadores de distintos tipos"/>
        <s v="Esmaltes para uñas."/>
        <s v="Exfoliante para labios."/>
        <s v="Iluminador de rostro"/>
        <s v="Kit de fragancias y cremas de Victoria's Secret."/>
        <s v="Labiales."/>
        <s v="Mascarilla exfoliante"/>
        <s v="Productos para el cuidado del cabello"/>
        <s v="Protector de calor"/>
        <s v="Rímel."/>
        <s v="Rubor."/>
        <s v="Sombras para ojos."/>
        <s v="Varita para rizar el cabello"/>
      </sharedItems>
    </cacheField>
    <cacheField name="[TABLA_VENTAS].[REGION].[REGION]" caption="REGION" numFmtId="0" hierarchy="4" level="1">
      <sharedItems count="3">
        <s v="Cibao"/>
        <s v="Este"/>
        <s v="Sur"/>
      </sharedItems>
    </cacheField>
    <cacheField name="[TABLA_VENTAS].[FECHA (año)].[FECHA (año)]" caption="FECHA (año)" numFmtId="0" hierarchy="15" level="1">
      <sharedItems containsSemiMixedTypes="0" containsNonDate="0" containsString="0"/>
    </cacheField>
    <cacheField name="Dummy0" numFmtId="0" hierarchy="2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4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0" memberValueDatatype="130" unbalanced="0"/>
    <cacheHierarchy uniqueName="[TABLA_VENTAS].[REGION]" caption="REGION" attribute="1" defaultMemberUniqueName="[TABLA_VENTAS].[REGION].[All]" allUniqueName="[TABLA_VENTAS].[REGION].[All]" dimensionUniqueName="[TABLA_VENTAS]" displayFolder="" count="2" memberValueDatatype="130" unbalanced="0">
      <fieldsUsage count="2">
        <fieldUsage x="-1"/>
        <fieldUsage x="3"/>
      </fieldsUsage>
    </cacheHierarchy>
    <cacheHierarchy uniqueName="[TABLA_VENTAS].[PRODUCTOS]" caption="PRODUCTOS" attribute="1" defaultMemberUniqueName="[TABLA_VENTAS].[PRODUCTOS].[All]" allUniqueName="[TABLA_VENTAS].[PRODUCTOS].[All]" dimensionUniqueName="[TABLA_VENTAS]" displayFolder="" count="2" memberValueDatatype="130" unbalanced="0">
      <fieldsUsage count="2">
        <fieldUsage x="-1"/>
        <fieldUsage x="2"/>
      </fieldsUsage>
    </cacheHierarchy>
    <cacheHierarchy uniqueName="[TABLA_VENTAS].[CLIENTES]" caption="CLIENTES" attribute="1" defaultMemberUniqueName="[TABLA_VENTAS].[CLIENTES].[All]" allUniqueName="[TABLA_VENTAS].[CLIENTES].[All]" dimensionUniqueName="[TABLA_VENTAS]" displayFolder="" count="2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>
      <fieldsUsage count="2">
        <fieldUsage x="-1"/>
        <fieldUsage x="4"/>
      </fieldsUsage>
    </cacheHierarchy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0" memberValueDatatype="130" unbalanced="0"/>
    <cacheHierarchy uniqueName="[TABLA_VENTAS].[FECHA (mes)]" caption="FECHA (mes)" attribute="1" defaultMemberUniqueName="[TABLA_VENTAS].[FECHA (mes)].[All]" allUniqueName="[TABLA_VENTAS].[FECHA (mes)].[All]" dimensionUniqueName="[TABLA_VENTAS]" displayFolder="" count="2" memberValueDatatype="130" unbalanced="0"/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Dummy0" caption="ID-FACTUR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144.572656365737" backgroundQuery="1" createdVersion="8" refreshedVersion="8" minRefreshableVersion="3" recordCount="0" supportSubquery="1" supportAdvancedDrill="1" xr:uid="{5F31044A-44A6-4093-A16E-041DC072D074}">
  <cacheSource type="external" connectionId="1"/>
  <cacheFields count="4">
    <cacheField name="[TABLA_VENTAS].[VENDEDOR].[VENDEDOR]" caption="VENDEDOR" numFmtId="0" hierarchy="2" level="1">
      <sharedItems count="15">
        <s v="Ana María"/>
        <s v="Eduardo Fernando"/>
        <s v="Efraín"/>
        <s v="Gabriela"/>
        <s v="Julieta"/>
        <s v="Manuela"/>
        <s v="Martín Elías"/>
        <s v="Matías"/>
        <s v="Mónica Patricia"/>
        <s v="Óscar"/>
        <s v="Sara"/>
        <s v="Sara Teresa"/>
        <s v="Sebastián"/>
        <s v="Sofía"/>
        <s v="Valentina"/>
      </sharedItems>
    </cacheField>
    <cacheField name="[Measures].[Suma de TOTAL]" caption="Suma de TOTAL" numFmtId="0" hierarchy="21" level="32767"/>
    <cacheField name="[Measures].[Suma de CANTIDAD]" caption="Suma de CANTIDAD" numFmtId="0" hierarchy="22" level="32767"/>
    <cacheField name="[TABLA_VENTAS].[FECHA (año)].[FECHA (año)]" caption="FECHA (año)" numFmtId="0" hierarchy="15" level="1">
      <sharedItems containsSemiMixedTypes="0" containsNonDate="0" containsString="0"/>
    </cacheField>
  </cacheFields>
  <cacheHierarchies count="23">
    <cacheHierarchy uniqueName="[TABLA_VENTAS].[ID-FACTURA]" caption="ID-FACTURA" attribute="1" defaultMemberUniqueName="[TABLA_VENTAS].[ID-FACTURA].[All]" allUniqueName="[TABLA_VENTAS].[ID-FACTURA].[All]" dimensionUniqueName="[TABLA_VENTAS]" displayFolder="" count="0" memberValueDatatype="20" unbalanced="0"/>
    <cacheHierarchy uniqueName="[TABLA_VENTAS].[FECHA]" caption="FECHA" attribute="1" time="1" defaultMemberUniqueName="[TABLA_VENTAS].[FECHA].[All]" allUniqueName="[TABLA_VENTAS].[FECHA].[All]" dimensionUniqueName="[TABLA_VENTAS]" displayFolder="" count="0" memberValueDatatype="7" unbalanced="0"/>
    <cacheHierarchy uniqueName="[TABLA_VENTAS].[VENDEDOR]" caption="VENDEDOR" attribute="1" defaultMemberUniqueName="[TABLA_VENTAS].[VENDEDOR].[All]" allUniqueName="[TABLA_VENTAS].[VENDEDOR].[All]" dimensionUniqueName="[TABLA_VENTAS]" displayFolder="" count="2" memberValueDatatype="130" unbalanced="0">
      <fieldsUsage count="2">
        <fieldUsage x="-1"/>
        <fieldUsage x="0"/>
      </fieldsUsage>
    </cacheHierarchy>
    <cacheHierarchy uniqueName="[TABLA_VENTAS].[CIUDAD]" caption="CIUDAD" attribute="1" defaultMemberUniqueName="[TABLA_VENTAS].[CIUDAD].[All]" allUniqueName="[TABLA_VENTAS].[CIUDAD].[All]" dimensionUniqueName="[TABLA_VENTAS]" displayFolder="" count="0" memberValueDatatype="130" unbalanced="0"/>
    <cacheHierarchy uniqueName="[TABLA_VENTAS].[REGION]" caption="REGION" attribute="1" defaultMemberUniqueName="[TABLA_VENTAS].[REGION].[All]" allUniqueName="[TABLA_VENTAS].[REGION].[All]" dimensionUniqueName="[TABLA_VENTAS]" displayFolder="" count="2" memberValueDatatype="130" unbalanced="0"/>
    <cacheHierarchy uniqueName="[TABLA_VENTAS].[PRODUCTOS]" caption="PRODUCTOS" attribute="1" defaultMemberUniqueName="[TABLA_VENTAS].[PRODUCTOS].[All]" allUniqueName="[TABLA_VENTAS].[PRODUCTOS].[All]" dimensionUniqueName="[TABLA_VENTAS]" displayFolder="" count="0" memberValueDatatype="130" unbalanced="0"/>
    <cacheHierarchy uniqueName="[TABLA_VENTAS].[CLIENTES]" caption="CLIENTES" attribute="1" defaultMemberUniqueName="[TABLA_VENTAS].[CLIENTES].[All]" allUniqueName="[TABLA_VENTAS].[CLIENTES].[All]" dimensionUniqueName="[TABLA_VENTAS]" displayFolder="" count="2" memberValueDatatype="130" unbalanced="0"/>
    <cacheHierarchy uniqueName="[TABLA_VENTAS].[TIPO_PAGO]" caption="TIPO_PAGO" attribute="1" defaultMemberUniqueName="[TABLA_VENTAS].[TIPO_PAGO].[All]" allUniqueName="[TABLA_VENTAS].[TIPO_PAGO].[All]" dimensionUniqueName="[TABLA_VENTAS]" displayFolder="" count="0" memberValueDatatype="130" unbalanced="0"/>
    <cacheHierarchy uniqueName="[TABLA_VENTAS].[PRECIO]" caption="PRECIO" attribute="1" defaultMemberUniqueName="[TABLA_VENTAS].[PRECIO].[All]" allUniqueName="[TABLA_VENTAS].[PRECIO].[All]" dimensionUniqueName="[TABLA_VENTAS]" displayFolder="" count="0" memberValueDatatype="20" unbalanced="0"/>
    <cacheHierarchy uniqueName="[TABLA_VENTAS].[CANTIDAD]" caption="CANTIDAD" attribute="1" defaultMemberUniqueName="[TABLA_VENTAS].[CANTIDAD].[All]" allUniqueName="[TABLA_VENTAS].[CANTIDAD].[All]" dimensionUniqueName="[TABLA_VENTAS]" displayFolder="" count="0" memberValueDatatype="20" unbalanced="0"/>
    <cacheHierarchy uniqueName="[TABLA_VENTAS].[SUB-TOTAL]" caption="SUB-TOTAL" attribute="1" defaultMemberUniqueName="[TABLA_VENTAS].[SUB-TOTAL].[All]" allUniqueName="[TABLA_VENTAS].[SUB-TOTAL].[All]" dimensionUniqueName="[TABLA_VENTAS]" displayFolder="" count="0" memberValueDatatype="20" unbalanced="0"/>
    <cacheHierarchy uniqueName="[TABLA_VENTAS].[DESCUENTO]" caption="DESCUENTO" attribute="1" defaultMemberUniqueName="[TABLA_VENTAS].[DESCUENTO].[All]" allUniqueName="[TABLA_VENTAS].[DESCUENTO].[All]" dimensionUniqueName="[TABLA_VENTAS]" displayFolder="" count="0" memberValueDatatype="5" unbalanced="0"/>
    <cacheHierarchy uniqueName="[TABLA_VENTAS].[SUB-TOTAL-DESC]" caption="SUB-TOTAL-DESC" attribute="1" defaultMemberUniqueName="[TABLA_VENTAS].[SUB-TOTAL-DESC].[All]" allUniqueName="[TABLA_VENTAS].[SUB-TOTAL-DESC].[All]" dimensionUniqueName="[TABLA_VENTAS]" displayFolder="" count="0" memberValueDatatype="5" unbalanced="0"/>
    <cacheHierarchy uniqueName="[TABLA_VENTAS].[ITBIS 18%]" caption="ITBIS 18%" attribute="1" defaultMemberUniqueName="[TABLA_VENTAS].[ITBIS 18%].[All]" allUniqueName="[TABLA_VENTAS].[ITBIS 18%].[All]" dimensionUniqueName="[TABLA_VENTAS]" displayFolder="" count="0" memberValueDatatype="5" unbalanced="0"/>
    <cacheHierarchy uniqueName="[TABLA_VENTAS].[TOTAL]" caption="TOTAL" attribute="1" defaultMemberUniqueName="[TABLA_VENTAS].[TOTAL].[All]" allUniqueName="[TABLA_VENTAS].[TOTAL].[All]" dimensionUniqueName="[TABLA_VENTAS]" displayFolder="" count="0" memberValueDatatype="5" unbalanced="0"/>
    <cacheHierarchy uniqueName="[TABLA_VENTAS].[FECHA (año)]" caption="FECHA (año)" attribute="1" defaultMemberUniqueName="[TABLA_VENTAS].[FECHA (año)].[All]" allUniqueName="[TABLA_VENTAS].[FECHA (año)].[All]" dimensionUniqueName="[TABLA_VENTAS]" displayFolder="" count="2" memberValueDatatype="130" unbalanced="0">
      <fieldsUsage count="2">
        <fieldUsage x="-1"/>
        <fieldUsage x="3"/>
      </fieldsUsage>
    </cacheHierarchy>
    <cacheHierarchy uniqueName="[TABLA_VENTAS].[FECHA (trimestre)]" caption="FECHA (trimestre)" attribute="1" defaultMemberUniqueName="[TABLA_VENTAS].[FECHA (trimestre)].[All]" allUniqueName="[TABLA_VENTAS].[FECHA (trimestre)].[All]" dimensionUniqueName="[TABLA_VENTAS]" displayFolder="" count="0" memberValueDatatype="130" unbalanced="0"/>
    <cacheHierarchy uniqueName="[TABLA_VENTAS].[FECHA (mes)]" caption="FECHA (mes)" attribute="1" defaultMemberUniqueName="[TABLA_VENTAS].[FECHA (mes)].[All]" allUniqueName="[TABLA_VENTAS].[FECHA (mes)].[All]" dimensionUniqueName="[TABLA_VENTAS]" displayFolder="" count="2" memberValueDatatype="130" unbalanced="0"/>
    <cacheHierarchy uniqueName="[TABLA_VENTAS].[FECHA (índice de meses)]" caption="FECHA (índice de meses)" attribute="1" defaultMemberUniqueName="[TABLA_VENTAS].[FECHA (índice de meses)].[All]" allUniqueName="[TABLA_VENTAS].[FECHA (índice de meses)].[All]" dimensionUniqueName="[TABLA_VENTAS]" displayFolder="" count="0" memberValueDatatype="20" unbalanced="0" hidden="1"/>
    <cacheHierarchy uniqueName="[Measures].[__XL_Count TABLA_VENTAS]" caption="__XL_Count TABLA_VENTAS" measure="1" displayFolder="" measureGroup="TABLA_VENTAS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TABLA_VENT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_VENTAS" uniqueName="[TABLA_VENTAS]" caption="TABLA_VENTAS"/>
  </dimensions>
  <measureGroups count="1">
    <measureGroup name="TABLA_VENTAS" caption="TABLA_VENT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E9508-6C04-4D08-BDBC-C6C37E18F7ED}" name="TOTALES" cacheId="1290" applyNumberFormats="0" applyBorderFormats="0" applyFontFormats="0" applyPatternFormats="0" applyAlignmentFormats="0" applyWidthHeightFormats="1" dataCaption="Valores" tag="a02dc891-5ecd-44ca-991d-719f673452eb" updatedVersion="8" minRefreshableVersion="3" itemPrintTitles="1" createdVersion="8" indent="0" outline="1" outlineData="1" multipleFieldFilters="0">
  <location ref="E7:F8" firstHeaderRow="0" firstDataRow="1" firstDataCol="0"/>
  <pivotFields count="4">
    <pivotField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CANTIDAD" fld="2" baseField="0" baseItem="0"/>
    <dataField name="Suma de TOTAL" fld="1" baseField="0" baseItem="0"/>
  </dataFields>
  <formats count="1">
    <format dxfId="4">
      <pivotArea grandRow="1" outline="0" collapsedLevelsAreSubtotals="1" fieldPosition="0"/>
    </format>
  </formats>
  <pivotHierarchies count="23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16F87-87BC-4EA8-AF56-8B88AD831F94}" name="VENDEDOR" cacheId="1293" applyNumberFormats="0" applyBorderFormats="0" applyFontFormats="0" applyPatternFormats="0" applyAlignmentFormats="0" applyWidthHeightFormats="1" dataCaption="Valores" tag="55bc0206-e0af-44d1-8bd9-12a567b7dd7e" updatedVersion="8" minRefreshableVersion="3" itemPrintTitles="1" createdVersion="8" indent="0" outline="1" outlineData="1" multipleFieldFilters="0" chartFormat="5">
  <location ref="A3:B19" firstHeaderRow="1" firstDataRow="1" firstDataCol="1"/>
  <pivotFields count="3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6">
    <i>
      <x v="6"/>
    </i>
    <i>
      <x v="2"/>
    </i>
    <i>
      <x v="7"/>
    </i>
    <i>
      <x v="1"/>
    </i>
    <i>
      <x v="12"/>
    </i>
    <i>
      <x v="10"/>
    </i>
    <i>
      <x v="8"/>
    </i>
    <i>
      <x v="3"/>
    </i>
    <i>
      <x v="14"/>
    </i>
    <i>
      <x v="9"/>
    </i>
    <i>
      <x v="4"/>
    </i>
    <i>
      <x v="5"/>
    </i>
    <i>
      <x/>
    </i>
    <i>
      <x v="11"/>
    </i>
    <i>
      <x v="13"/>
    </i>
    <i t="grand">
      <x/>
    </i>
  </rowItems>
  <colItems count="1">
    <i/>
  </colItems>
  <dataFields count="1">
    <dataField name="Suma de TOTAL" fld="1" baseField="0" baseItem="0"/>
  </dataFields>
  <formats count="2">
    <format dxfId="20">
      <pivotArea outline="0" collapsedLevelsAreSubtotals="1" fieldPosition="0">
        <references count="1">
          <reference field="0" count="0" selected="0"/>
        </references>
      </pivotArea>
    </format>
    <format dxfId="19">
      <pivotArea grandRow="1" outline="0" collapsedLevelsAreSubtotals="1" fieldPosition="0"/>
    </format>
  </formats>
  <conditionalFormats count="1"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6A917-27BD-4FA9-8E4E-73BC32103E20}" name="TablaDinámica11" cacheId="470" applyNumberFormats="0" applyBorderFormats="0" applyFontFormats="0" applyPatternFormats="0" applyAlignmentFormats="0" applyWidthHeightFormats="1" dataCaption="Valores" tag="9db3ca2e-36fb-48fb-849e-72e496f4a830" updatedVersion="8" minRefreshableVersion="3" itemPrintTitles="1" createdVersion="8" indent="0" outline="1" outlineData="1" multipleFieldFilters="0">
  <location ref="E3:E4" firstHeaderRow="1" firstDataRow="1" firstDataCol="0"/>
  <pivotFields count="2">
    <pivotField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Items count="1">
    <i/>
  </rowItems>
  <colItems count="1">
    <i/>
  </colItems>
  <dataFields count="1">
    <dataField name="Suma de TOTAL" fld="1" baseField="0" baseItem="0"/>
  </dataFields>
  <formats count="1">
    <format dxfId="5">
      <pivotArea grandRow="1"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68008-D34D-442F-8D57-DE8EB4B35642}" name="MES" cacheId="1275" applyNumberFormats="0" applyBorderFormats="0" applyFontFormats="0" applyPatternFormats="0" applyAlignmentFormats="0" applyWidthHeightFormats="1" dataCaption="Valores" tag="64d58a64-f9d9-4ca7-b180-24f99e053ecf" updatedVersion="8" minRefreshableVersion="3" itemPrintTitles="1" createdVersion="8" indent="0" outline="1" outlineData="1" multipleFieldFilters="0" chartFormat="5" rowHeaderCaption="MESES">
  <location ref="A125:B138" firstHeaderRow="1" firstDataRow="1" firstDataCol="1"/>
  <pivotFields count="7">
    <pivotField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" fld="1" baseField="0" baseItem="0"/>
  </dataFields>
  <formats count="2">
    <format dxfId="7">
      <pivotArea grandRow="1" outline="0" collapsedLevelsAreSubtotals="1" fieldPosition="0"/>
    </format>
    <format dxfId="6">
      <pivotArea collapsedLevelsAreSubtotals="1" fieldPosition="0">
        <references count="1">
          <reference field="6" count="0"/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2A562-1B91-4665-892D-5B2AD8C8D5E8}" name="TablaDinámica9" cacheId="472" applyNumberFormats="0" applyBorderFormats="0" applyFontFormats="0" applyPatternFormats="0" applyAlignmentFormats="0" applyWidthHeightFormats="1" dataCaption="Valores" tag="9a84ceed-2b2e-457b-a147-7f01590c12af" updatedVersion="8" minRefreshableVersion="3" itemPrintTitles="1" createdVersion="8" indent="0" outline="1" outlineData="1" multipleFieldFilters="0" rowHeaderCaption="TRIMESTRE">
  <location ref="A117:B122" firstHeaderRow="1" firstDataRow="1" firstDataCol="1"/>
  <pivotFields count="6">
    <pivotField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1" baseField="0" baseItem="0"/>
  </dataFields>
  <formats count="2"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5" count="0"/>
        </references>
      </pivotArea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7166C-C4BC-432C-9F98-8FC2C63A9676}" name="AÑOS" cacheId="1254" applyNumberFormats="0" applyBorderFormats="0" applyFontFormats="0" applyPatternFormats="0" applyAlignmentFormats="0" applyWidthHeightFormats="1" dataCaption="Valores" tag="331afe9b-0564-4d39-8ebf-9eb969c2a947" updatedVersion="8" minRefreshableVersion="3" itemPrintTitles="1" createdVersion="8" indent="0" outline="1" outlineData="1" multipleFieldFilters="0" chartFormat="4" rowHeaderCaption="AÑO">
  <location ref="A106:B113" firstHeaderRow="1" firstDataRow="1" firstDataCol="1"/>
  <pivotFields count="6">
    <pivotField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>
      <items count="6">
        <item x="0" e="0"/>
        <item x="1" e="0"/>
        <item x="2" e="0"/>
        <item x="3" e="0"/>
        <item x="4" e="0"/>
        <item x="5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4"/>
  </rowFields>
  <rowItems count="7">
    <i>
      <x v="3"/>
    </i>
    <i>
      <x v="4"/>
    </i>
    <i>
      <x v="1"/>
    </i>
    <i>
      <x/>
    </i>
    <i>
      <x v="2"/>
    </i>
    <i>
      <x v="5"/>
    </i>
    <i t="grand">
      <x/>
    </i>
  </rowItems>
  <colItems count="1">
    <i/>
  </colItems>
  <dataFields count="1">
    <dataField name="TOTAL" fld="1" baseField="0" baseItem="0"/>
  </dataFields>
  <formats count="2">
    <format dxfId="11">
      <pivotArea grandRow="1" outline="0" collapsedLevelsAreSubtotals="1" fieldPosition="0"/>
    </format>
    <format dxfId="10">
      <pivotArea collapsedLevelsAreSubtotals="1" fieldPosition="0">
        <references count="1">
          <reference field="4" count="0"/>
        </references>
      </pivotArea>
    </format>
  </formats>
  <conditionalFormats count="1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E5E0B-F570-433B-ABCB-D73B9F73A044}" name="CIUDAD" cacheId="1278" applyNumberFormats="0" applyBorderFormats="0" applyFontFormats="0" applyPatternFormats="0" applyAlignmentFormats="0" applyWidthHeightFormats="1" dataCaption="Valores" tag="9518fee3-cc2e-462e-9443-9ca2be99bfa7" updatedVersion="8" minRefreshableVersion="3" itemPrintTitles="1" createdVersion="8" indent="0" outline="1" outlineData="1" multipleFieldFilters="0" rowHeaderCaption="CIUDAD">
  <location ref="A69:B102" firstHeaderRow="1" firstDataRow="1" firstDataCol="1"/>
  <pivotFields count="5">
    <pivotField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33">
    <i>
      <x v="21"/>
    </i>
    <i>
      <x v="7"/>
    </i>
    <i>
      <x v="8"/>
    </i>
    <i>
      <x v="13"/>
    </i>
    <i>
      <x v="15"/>
    </i>
    <i>
      <x v="4"/>
    </i>
    <i>
      <x v="27"/>
    </i>
    <i>
      <x v="18"/>
    </i>
    <i>
      <x v="9"/>
    </i>
    <i>
      <x v="19"/>
    </i>
    <i>
      <x v="31"/>
    </i>
    <i>
      <x v="12"/>
    </i>
    <i>
      <x v="14"/>
    </i>
    <i>
      <x v="26"/>
    </i>
    <i>
      <x v="28"/>
    </i>
    <i>
      <x v="29"/>
    </i>
    <i>
      <x v="11"/>
    </i>
    <i>
      <x v="6"/>
    </i>
    <i>
      <x v="5"/>
    </i>
    <i>
      <x/>
    </i>
    <i>
      <x v="23"/>
    </i>
    <i>
      <x v="3"/>
    </i>
    <i>
      <x v="17"/>
    </i>
    <i>
      <x v="16"/>
    </i>
    <i>
      <x v="24"/>
    </i>
    <i>
      <x v="22"/>
    </i>
    <i>
      <x v="1"/>
    </i>
    <i>
      <x v="10"/>
    </i>
    <i>
      <x v="25"/>
    </i>
    <i>
      <x v="20"/>
    </i>
    <i>
      <x v="30"/>
    </i>
    <i>
      <x v="2"/>
    </i>
    <i t="grand">
      <x/>
    </i>
  </rowItems>
  <colItems count="1">
    <i/>
  </colItems>
  <dataFields count="1">
    <dataField name="TOTAL" fld="1" baseField="0" baseItem="0"/>
  </dataFields>
  <formats count="2">
    <format dxfId="13">
      <pivotArea grandRow="1" outline="0" collapsedLevelsAreSubtotals="1" fieldPosition="0"/>
    </format>
    <format dxfId="12">
      <pivotArea collapsedLevelsAreSubtotals="1" fieldPosition="0">
        <references count="1">
          <reference field="3" count="0"/>
        </references>
      </pivotArea>
    </format>
  </format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</conditionalFormats>
  <pivotHierarchies count="23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86CF0-0921-4A47-AF6B-F0516FD0F01A}" name="REGION" cacheId="1287" applyNumberFormats="0" applyBorderFormats="0" applyFontFormats="0" applyPatternFormats="0" applyAlignmentFormats="0" applyWidthHeightFormats="1" dataCaption="Valores" tag="03f8ac11-170a-4e65-a067-d998b7601dc1" updatedVersion="8" minRefreshableVersion="3" itemPrintTitles="1" createdVersion="8" indent="0" outline="1" outlineData="1" multipleFieldFilters="0" chartFormat="4" rowHeaderCaption="REGION">
  <location ref="A61:C65" firstHeaderRow="0" firstDataRow="1" firstDataCol="1"/>
  <pivotFields count="6">
    <pivotField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1" baseField="0" baseItem="0"/>
    <dataField name="Suma de TOTAL" fld="5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uma de TOTAL]"/>
        </ext>
      </extLst>
    </dataField>
  </dataFields>
  <formats count="3">
    <format dxfId="16">
      <pivotArea grandRow="1" outline="0" collapsedLevelsAreSubtotals="1" fieldPosition="0"/>
    </format>
    <format dxfId="15">
      <pivotArea collapsedLevelsAreSubtotals="1" fieldPosition="0">
        <references count="1">
          <reference field="3" count="0"/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CCC9-9736-412C-94A8-50548A98BA6B}" name="CLIENTES" cacheId="1281" applyNumberFormats="0" applyBorderFormats="0" applyFontFormats="0" applyPatternFormats="0" applyAlignmentFormats="0" applyWidthHeightFormats="1" dataCaption="Valores" tag="4f1767a3-6f0c-429c-94af-f00e33de08bd" updatedVersion="8" minRefreshableVersion="3" subtotalHiddenItems="1" itemPrintTitles="1" createdVersion="8" indent="0" outline="1" outlineData="1" multipleFieldFilters="0" chartFormat="5" rowHeaderCaption="CLIENTES">
  <location ref="A42:B58" firstHeaderRow="1" firstDataRow="1" firstDataCol="1"/>
  <pivotFields count="5">
    <pivotField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16">
    <i>
      <x v="5"/>
    </i>
    <i>
      <x v="3"/>
    </i>
    <i>
      <x v="9"/>
    </i>
    <i>
      <x v="7"/>
    </i>
    <i>
      <x v="14"/>
    </i>
    <i>
      <x/>
    </i>
    <i>
      <x v="1"/>
    </i>
    <i>
      <x v="13"/>
    </i>
    <i>
      <x v="8"/>
    </i>
    <i>
      <x v="12"/>
    </i>
    <i>
      <x v="2"/>
    </i>
    <i>
      <x v="6"/>
    </i>
    <i>
      <x v="4"/>
    </i>
    <i>
      <x v="11"/>
    </i>
    <i>
      <x v="10"/>
    </i>
    <i t="grand">
      <x/>
    </i>
  </rowItems>
  <colItems count="1">
    <i/>
  </colItems>
  <dataFields count="1">
    <dataField name="TOTAL" fld="1" baseField="0" baseItem="0"/>
  </dataFields>
  <formats count="2">
    <format dxfId="1">
      <pivotArea grandRow="1" outline="0" collapsedLevelsAreSubtotals="1" fieldPosition="0"/>
    </format>
    <format dxfId="2">
      <pivotArea collapsedLevelsAreSubtotals="1" fieldPosition="0">
        <references count="1">
          <reference field="3" count="0"/>
        </references>
      </pivotArea>
    </format>
  </formats>
  <conditionalFormats count="1">
    <conditionalFormat priority="1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36C04-F044-4B99-AA1C-96DFC8EA7801}" name="PRODUCTOS" cacheId="1284" applyNumberFormats="0" applyBorderFormats="0" applyFontFormats="0" applyPatternFormats="0" applyAlignmentFormats="0" applyWidthHeightFormats="1" dataCaption="Valores" tag="ef6c43db-d6d2-43a1-9ab3-78845210d32b" updatedVersion="8" minRefreshableVersion="3" itemPrintTitles="1" createdVersion="8" indent="0" outline="1" outlineData="1" multipleFieldFilters="0" chartFormat="3" rowHeaderCaption="PRODUCTOS">
  <location ref="A22:C39" firstHeaderRow="0" firstDataRow="1" firstDataCol="1"/>
  <pivotFields count="5">
    <pivotField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axis="axisRow" allDrilled="1" subtotalTop="0" showAll="0" sortType="a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2"/>
  </rowFields>
  <rowItems count="17">
    <i>
      <x v="3"/>
    </i>
    <i>
      <x v="13"/>
    </i>
    <i>
      <x v="10"/>
    </i>
    <i>
      <x v="5"/>
    </i>
    <i>
      <x v="4"/>
    </i>
    <i>
      <x v="15"/>
    </i>
    <i>
      <x v="7"/>
    </i>
    <i>
      <x v="14"/>
    </i>
    <i>
      <x v="12"/>
    </i>
    <i>
      <x v="6"/>
    </i>
    <i>
      <x/>
    </i>
    <i>
      <x v="8"/>
    </i>
    <i>
      <x v="2"/>
    </i>
    <i>
      <x v="1"/>
    </i>
    <i>
      <x v="11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3" baseField="0" baseItem="0"/>
    <dataField name="TOTAL" fld="1" baseField="0" baseItem="0"/>
  </dataFields>
  <formats count="3">
    <format dxfId="18">
      <pivotArea grandRow="1" outline="0" collapsedLevelsAreSubtotals="1" fieldPosition="0"/>
    </format>
    <format dxfId="17">
      <pivotArea collapsedLevelsAreSubtotals="1" fieldPosition="0">
        <references count="1">
          <reference field="2" count="0"/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</formats>
  <conditionalFormats count="1">
    <conditionalFormat priority="1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TOS DE PRODUCTOS Y ACCESORIOS DE BELLAS.xlsx!TABLA_VENTAS">
        <x15:activeTabTopLevelEntity name="[TABLA_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S" xr10:uid="{85C80FD6-850C-42E0-8580-743C897F2BE9}" sourceName="[TABLA_VENTAS].[CLIENTES]">
  <pivotTables>
    <pivotTable tabId="2" name="MES"/>
    <pivotTable tabId="2" name="AÑOS"/>
    <pivotTable tabId="2" name="CIUDAD"/>
    <pivotTable tabId="2" name="PRODUCTOS"/>
    <pivotTable tabId="2" name="REGION"/>
    <pivotTable tabId="2" name="TOTALES"/>
    <pivotTable tabId="2" name="VENDEDOR"/>
  </pivotTables>
  <data>
    <olap pivotCacheId="2120770697">
      <levels count="2">
        <level uniqueName="[TABLA_VENTAS].[CLIENTES].[(All)]" sourceCaption="(All)" count="0"/>
        <level uniqueName="[TABLA_VENTAS].[CLIENTES].[CLIENTES]" sourceCaption="CLIENTES" count="15">
          <ranges>
            <range startItem="0">
              <i n="[TABLA_VENTAS].[CLIENTES].&amp;[ASPEE CONSUELO]" c="ASPEE CONSUELO"/>
              <i n="[TABLA_VENTAS].[CLIENTES].&amp;[BANTO LUIS ]" c="BANTO LUIS "/>
              <i n="[TABLA_VENTAS].[CLIENTES].&amp;[BANTO MARCELO ]" c="BANTO MARCELO "/>
              <i n="[TABLA_VENTAS].[CLIENTES].&amp;[BANTO RODRIGO ]" c="BANTO RODRIGO "/>
              <i n="[TABLA_VENTAS].[CLIENTES].&amp;[BARRERA JORGE ]" c="BARRERA JORGE "/>
              <i n="[TABLA_VENTAS].[CLIENTES].&amp;[BERGEZ CLAUDIA]" c="BERGEZ CLAUDIA"/>
              <i n="[TABLA_VENTAS].[CLIENTES].&amp;[BERGEZ MICHELLE]" c="BERGEZ MICHELLE"/>
              <i n="[TABLA_VENTAS].[CLIENTES].&amp;[BERGUEZ MARIA ANGELICA ]" c="BERGUEZ MARIA ANGELICA "/>
              <i n="[TABLA_VENTAS].[CLIENTES].&amp;[BERGUEZ SOLEDAD ]" c="BERGUEZ SOLEDAD "/>
              <i n="[TABLA_VENTAS].[CLIENTES].&amp;[BRAVO CARLOS ]" c="BRAVO CARLOS "/>
              <i n="[TABLA_VENTAS].[CLIENTES].&amp;[BRAVO FOLLERT ]" c="BRAVO FOLLERT "/>
              <i n="[TABLA_VENTAS].[CLIENTES].&amp;[BRAVO JAVIER ]" c="BRAVO JAVIER "/>
              <i n="[TABLA_VENTAS].[CLIENTES].&amp;[BRAVO PAULINA ]" c="BRAVO PAULINA "/>
              <i n="[TABLA_VENTAS].[CLIENTES].&amp;[BRITO OSCAR ]" c="BRITO OSCAR "/>
              <i n="[TABLA_VENTAS].[CLIENTES].&amp;[SERGIO]" c="SERGIO"/>
            </range>
          </ranges>
        </level>
      </levels>
      <selections count="1">
        <selection n="[TABLA_VENTAS].[CLIENTES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EB6AD3F1-9597-40AF-AA8C-708DCF144C38}" sourceName="[TABLA_VENTAS].[CIUDAD]">
  <pivotTables>
    <pivotTable tabId="2" name="MES"/>
  </pivotTables>
  <data>
    <olap pivotCacheId="2120770697">
      <levels count="2">
        <level uniqueName="[TABLA_VENTAS].[CIUDAD].[(All)]" sourceCaption="(All)" count="0"/>
        <level uniqueName="[TABLA_VENTAS].[CIUDAD].[CIUDAD]" sourceCaption="CIUDAD" count="32">
          <ranges>
            <range startItem="0">
              <i n="[TABLA_VENTAS].[CIUDAD].&amp;[Azua]" c="Azua"/>
              <i n="[TABLA_VENTAS].[CIUDAD].&amp;[Baoruco]" c="Baoruco"/>
              <i n="[TABLA_VENTAS].[CIUDAD].&amp;[Barahona]" c="Barahona"/>
              <i n="[TABLA_VENTAS].[CIUDAD].&amp;[Dajabón]" c="Dajabón"/>
              <i n="[TABLA_VENTAS].[CIUDAD].&amp;[Duarte]" c="Duarte"/>
              <i n="[TABLA_VENTAS].[CIUDAD].&amp;[El Seibo]" c="El Seibo"/>
              <i n="[TABLA_VENTAS].[CIUDAD].&amp;[Elías Piña]" c="Elías Piña"/>
              <i n="[TABLA_VENTAS].[CIUDAD].&amp;[Espaillat]" c="Espaillat"/>
              <i n="[TABLA_VENTAS].[CIUDAD].&amp;[Hato Mayor]" c="Hato Mayor"/>
              <i n="[TABLA_VENTAS].[CIUDAD].&amp;[Hermanas Mirabal]" c="Hermanas Mirabal"/>
              <i n="[TABLA_VENTAS].[CIUDAD].&amp;[Higüey]" c="Higüey"/>
              <i n="[TABLA_VENTAS].[CIUDAD].&amp;[Independencia]" c="Independencia"/>
              <i n="[TABLA_VENTAS].[CIUDAD].&amp;[La Altagracia]" c="La Altagracia"/>
              <i n="[TABLA_VENTAS].[CIUDAD].&amp;[La Romana]" c="La Romana"/>
              <i n="[TABLA_VENTAS].[CIUDAD].&amp;[La Vega]" c="La Vega"/>
              <i n="[TABLA_VENTAS].[CIUDAD].&amp;[María Trinidad Sánchez]" c="María Trinidad Sánchez"/>
              <i n="[TABLA_VENTAS].[CIUDAD].&amp;[Monseñor Nouel]" c="Monseñor Nouel"/>
              <i n="[TABLA_VENTAS].[CIUDAD].&amp;[Monte Cristi]" c="Monte Cristi"/>
              <i n="[TABLA_VENTAS].[CIUDAD].&amp;[Monte Plata]" c="Monte Plata"/>
              <i n="[TABLA_VENTAS].[CIUDAD].&amp;[Pedernales]" c="Pedernales"/>
              <i n="[TABLA_VENTAS].[CIUDAD].&amp;[Peravia]" c="Peravia"/>
              <i n="[TABLA_VENTAS].[CIUDAD].&amp;[Puerto Plata]" c="Puerto Plata"/>
              <i n="[TABLA_VENTAS].[CIUDAD].&amp;[Samaná]" c="Samaná"/>
              <i n="[TABLA_VENTAS].[CIUDAD].&amp;[San Cristóbal]" c="San Cristóbal"/>
              <i n="[TABLA_VENTAS].[CIUDAD].&amp;[San José de Ocoa]" c="San José de Ocoa"/>
              <i n="[TABLA_VENTAS].[CIUDAD].&amp;[San Juan]" c="San Juan"/>
              <i n="[TABLA_VENTAS].[CIUDAD].&amp;[San Pedro de Macorís]" c="San Pedro de Macorís"/>
              <i n="[TABLA_VENTAS].[CIUDAD].&amp;[Sánchez Ramírez]" c="Sánchez Ramírez"/>
              <i n="[TABLA_VENTAS].[CIUDAD].&amp;[Santiago]" c="Santiago"/>
              <i n="[TABLA_VENTAS].[CIUDAD].&amp;[Santiago Rodríguez]" c="Santiago Rodríguez"/>
              <i n="[TABLA_VENTAS].[CIUDAD].&amp;[Santo Domingo]" c="Santo Domingo"/>
              <i n="[TABLA_VENTAS].[CIUDAD].&amp;[Valverde]" c="Valverde"/>
            </range>
          </ranges>
        </level>
      </levels>
      <selections count="1">
        <selection n="[TABLA_VENTAS].[CIUDAD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S" xr10:uid="{736B484A-C0F7-401B-A6C8-C64E8027A517}" sourceName="[TABLA_VENTAS].[PRODUCTOS]">
  <pivotTables>
    <pivotTable tabId="2" name="MES"/>
  </pivotTables>
  <data>
    <olap pivotCacheId="2120770697">
      <levels count="2">
        <level uniqueName="[TABLA_VENTAS].[PRODUCTOS].[(All)]" sourceCaption="(All)" count="0"/>
        <level uniqueName="[TABLA_VENTAS].[PRODUCTOS].[PRODUCTOS]" sourceCaption="PRODUCTOS" count="16">
          <ranges>
            <range startItem="0">
              <i n="[TABLA_VENTAS].[PRODUCTOS].&amp;[Bálsamo para labios.]" c="Bálsamo para labios."/>
              <i n="[TABLA_VENTAS].[PRODUCTOS].&amp;[Brochas de maquillaje]" c="Brochas de maquillaje"/>
              <i n="[TABLA_VENTAS].[PRODUCTOS].&amp;[Crema humectante]" c="Crema humectante"/>
              <i n="[TABLA_VENTAS].[PRODUCTOS].&amp;[Delineadores de distintos tipos]" c="Delineadores de distintos tipos"/>
              <i n="[TABLA_VENTAS].[PRODUCTOS].&amp;[Esmaltes para uñas.]" c="Esmaltes para uñas."/>
              <i n="[TABLA_VENTAS].[PRODUCTOS].&amp;[Exfoliante para labios.]" c="Exfoliante para labios."/>
              <i n="[TABLA_VENTAS].[PRODUCTOS].&amp;[Iluminador de rostro]" c="Iluminador de rostro"/>
              <i n="[TABLA_VENTAS].[PRODUCTOS].&amp;[Kit de fragancias y cremas de Victoria's Secret.]" c="Kit de fragancias y cremas de Victoria's Secret."/>
              <i n="[TABLA_VENTAS].[PRODUCTOS].&amp;[Labiales.]" c="Labiales."/>
              <i n="[TABLA_VENTAS].[PRODUCTOS].&amp;[Mascarilla exfoliante]" c="Mascarilla exfoliante"/>
              <i n="[TABLA_VENTAS].[PRODUCTOS].&amp;[Productos para el cuidado del cabello]" c="Productos para el cuidado del cabello"/>
              <i n="[TABLA_VENTAS].[PRODUCTOS].&amp;[Protector de calor]" c="Protector de calor"/>
              <i n="[TABLA_VENTAS].[PRODUCTOS].&amp;[Rímel.]" c="Rímel."/>
              <i n="[TABLA_VENTAS].[PRODUCTOS].&amp;[Rubor.]" c="Rubor."/>
              <i n="[TABLA_VENTAS].[PRODUCTOS].&amp;[Sombras para ojos.]" c="Sombras para ojos."/>
              <i n="[TABLA_VENTAS].[PRODUCTOS].&amp;[Varita para rizar el cabello]" c="Varita para rizar el cabello"/>
            </range>
          </ranges>
        </level>
      </levels>
      <selections count="1">
        <selection n="[TABLA_VENTAS].[PRODUCTO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2BA3480-7FE1-4E06-A1C3-DE8ECD209797}" sourceName="[TABLA_VENTAS].[REGION]">
  <pivotTables>
    <pivotTable tabId="2" name="MES"/>
    <pivotTable tabId="2" name="AÑOS"/>
    <pivotTable tabId="2" name="CIUDAD"/>
    <pivotTable tabId="2" name="CLIENTES"/>
    <pivotTable tabId="2" name="PRODUCTOS"/>
    <pivotTable tabId="2" name="TOTALES"/>
    <pivotTable tabId="2" name="VENDEDOR"/>
  </pivotTables>
  <data>
    <olap pivotCacheId="2120770697">
      <levels count="2">
        <level uniqueName="[TABLA_VENTAS].[REGION].[(All)]" sourceCaption="(All)" count="0"/>
        <level uniqueName="[TABLA_VENTAS].[REGION].[REGION]" sourceCaption="REGION" count="3">
          <ranges>
            <range startItem="0">
              <i n="[TABLA_VENTAS].[REGION].&amp;[Cibao]" c="Cibao"/>
              <i n="[TABLA_VENTAS].[REGION].&amp;[Este]" c="Este"/>
              <i n="[TABLA_VENTAS].[REGION].&amp;[Sur]" c="Sur"/>
            </range>
          </ranges>
        </level>
      </levels>
      <selections count="1">
        <selection n="[TABLA_VENTAS].[REGION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A92588FA-2869-4BB6-89B4-2D7195C9BD8C}" sourceName="[TABLA_VENTAS].[VENDEDOR]">
  <pivotTables>
    <pivotTable tabId="2" name="MES"/>
    <pivotTable tabId="2" name="AÑOS"/>
    <pivotTable tabId="2" name="CIUDAD"/>
    <pivotTable tabId="2" name="CLIENTES"/>
    <pivotTable tabId="2" name="REGION"/>
    <pivotTable tabId="2" name="TOTALES"/>
  </pivotTables>
  <data>
    <olap pivotCacheId="2120770697">
      <levels count="2">
        <level uniqueName="[TABLA_VENTAS].[VENDEDOR].[(All)]" sourceCaption="(All)" count="0"/>
        <level uniqueName="[TABLA_VENTAS].[VENDEDOR].[VENDEDOR]" sourceCaption="VENDEDOR" count="15">
          <ranges>
            <range startItem="0">
              <i n="[TABLA_VENTAS].[VENDEDOR].&amp;[Ana María]" c="Ana María"/>
              <i n="[TABLA_VENTAS].[VENDEDOR].&amp;[Eduardo Fernando]" c="Eduardo Fernando"/>
              <i n="[TABLA_VENTAS].[VENDEDOR].&amp;[Efraín]" c="Efraín"/>
              <i n="[TABLA_VENTAS].[VENDEDOR].&amp;[Gabriela]" c="Gabriela"/>
              <i n="[TABLA_VENTAS].[VENDEDOR].&amp;[Julieta]" c="Julieta"/>
              <i n="[TABLA_VENTAS].[VENDEDOR].&amp;[Manuela]" c="Manuela"/>
              <i n="[TABLA_VENTAS].[VENDEDOR].&amp;[Martín Elías]" c="Martín Elías"/>
              <i n="[TABLA_VENTAS].[VENDEDOR].&amp;[Matías]" c="Matías"/>
              <i n="[TABLA_VENTAS].[VENDEDOR].&amp;[Mónica Patricia]" c="Mónica Patricia"/>
              <i n="[TABLA_VENTAS].[VENDEDOR].&amp;[Óscar]" c="Óscar"/>
              <i n="[TABLA_VENTAS].[VENDEDOR].&amp;[Sara]" c="Sara"/>
              <i n="[TABLA_VENTAS].[VENDEDOR].&amp;[Sara Teresa]" c="Sara Teresa"/>
              <i n="[TABLA_VENTAS].[VENDEDOR].&amp;[Sebastián]" c="Sebastián"/>
              <i n="[TABLA_VENTAS].[VENDEDOR].&amp;[Sofía]" c="Sofía"/>
              <i n="[TABLA_VENTAS].[VENDEDOR].&amp;[Valentina]" c="Valentina"/>
            </range>
          </ranges>
        </level>
      </levels>
      <selections count="1">
        <selection n="[TABLA_VENTAS].[VENDEDOR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_mes" xr10:uid="{D293D574-20B3-4B6A-A7C7-F243592F1B6C}" sourceName="[TABLA_VENTAS].[FECHA (mes)]">
  <pivotTables>
    <pivotTable tabId="2" name="AÑOS"/>
    <pivotTable tabId="2" name="CIUDAD"/>
    <pivotTable tabId="2" name="CLIENTES"/>
    <pivotTable tabId="2" name="PRODUCTOS"/>
    <pivotTable tabId="2" name="REGION"/>
    <pivotTable tabId="2" name="TOTALES"/>
    <pivotTable tabId="2" name="VENDEDOR"/>
  </pivotTables>
  <data>
    <olap pivotCacheId="2120770697">
      <levels count="2">
        <level uniqueName="[TABLA_VENTAS].[FECHA (mes)].[(All)]" sourceCaption="(All)" count="0"/>
        <level uniqueName="[TABLA_VENTAS].[FECHA (mes)].[FECHA (mes)]" sourceCaption="FECHA (mes)" count="12">
          <ranges>
            <range startItem="0">
              <i n="[TABLA_VENTAS].[FECHA (mes)].&amp;[ene]" c="ene"/>
              <i n="[TABLA_VENTAS].[FECHA (mes)].&amp;[feb]" c="feb"/>
              <i n="[TABLA_VENTAS].[FECHA (mes)].&amp;[mar]" c="mar"/>
              <i n="[TABLA_VENTAS].[FECHA (mes)].&amp;[abr]" c="abr"/>
              <i n="[TABLA_VENTAS].[FECHA (mes)].&amp;[may]" c="may"/>
              <i n="[TABLA_VENTAS].[FECHA (mes)].&amp;[jun]" c="jun"/>
              <i n="[TABLA_VENTAS].[FECHA (mes)].&amp;[jul]" c="jul"/>
              <i n="[TABLA_VENTAS].[FECHA (mes)].&amp;[ago]" c="ago"/>
              <i n="[TABLA_VENTAS].[FECHA (mes)].&amp;[sep]" c="sep"/>
              <i n="[TABLA_VENTAS].[FECHA (mes)].&amp;[oct]" c="oct"/>
              <i n="[TABLA_VENTAS].[FECHA (mes)].&amp;[nov]" c="nov"/>
              <i n="[TABLA_VENTAS].[FECHA (mes)].&amp;[dic]" c="dic"/>
            </range>
          </ranges>
        </level>
      </levels>
      <selections count="1">
        <selection n="[TABLA_VENTAS].[FECHA (mes)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_año" xr10:uid="{C599661B-6BF7-43D8-8896-B4515EE9EED1}" sourceName="[TABLA_VENTAS].[FECHA (año)]">
  <pivotTables>
    <pivotTable tabId="2" name="MES"/>
    <pivotTable tabId="2" name="CIUDAD"/>
    <pivotTable tabId="2" name="CLIENTES"/>
    <pivotTable tabId="2" name="PRODUCTOS"/>
    <pivotTable tabId="2" name="REGION"/>
    <pivotTable tabId="2" name="TOTALES"/>
    <pivotTable tabId="2" name="VENDEDOR"/>
  </pivotTables>
  <data>
    <olap pivotCacheId="2120770697">
      <levels count="2">
        <level uniqueName="[TABLA_VENTAS].[FECHA (año)].[(All)]" sourceCaption="(All)" count="0"/>
        <level uniqueName="[TABLA_VENTAS].[FECHA (año)].[FECHA (año)]" sourceCaption="FECHA (año)" count="6">
          <ranges>
            <range startItem="0">
              <i n="[TABLA_VENTAS].[FECHA (año)].&amp;[2018]" c="2018"/>
              <i n="[TABLA_VENTAS].[FECHA (año)].&amp;[2019]" c="2019"/>
              <i n="[TABLA_VENTAS].[FECHA (año)].&amp;[2020]" c="2020"/>
              <i n="[TABLA_VENTAS].[FECHA (año)].&amp;[2021]" c="2021"/>
              <i n="[TABLA_VENTAS].[FECHA (año)].&amp;[2022]" c="2022"/>
              <i n="[TABLA_VENTAS].[FECHA (año)].&amp;[2023]" c="2023"/>
            </range>
          </ranges>
        </level>
      </levels>
      <selections count="1">
        <selection n="[TABLA_VENTAS].[FECHA (año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S" xr10:uid="{FAFA40A6-8D56-4E57-8276-53BF3DEED7D2}" cache="SegmentaciónDeDatos_CLIENTES" caption="CLIENTES" level="1" style="Estilo de segmentación de datos 1" rowHeight="241300"/>
  <slicer name="CIUDAD" xr10:uid="{4F4E59EB-1FD5-4649-9DFF-9AA27B2C9AA0}" cache="SegmentaciónDeDatos_CIUDAD" caption="CIUDAD" columnCount="3" level="1" style="Estilo de segmentación de datos 1" rowHeight="241300"/>
  <slicer name="PRODUCTOS" xr10:uid="{6F27007E-8A55-4058-B73A-FA0113B75394}" cache="SegmentaciónDeDatos_PRODUCTOS" caption="PRODUCTOS" columnCount="2" level="1" style="Estilo de segmentación de datos 1" rowHeight="241300"/>
  <slicer name="REGION" xr10:uid="{352EC3D7-8F21-477B-BEF8-67F61FF3CFDB}" cache="SegmentaciónDeDatos_REGION" caption="REGION" columnCount="3" level="1" style="Estilo de segmentación de datos 1" rowHeight="241300"/>
  <slicer name="VENDEDOR" xr10:uid="{A4B94818-2A22-4202-827B-F2DD1562E3D1}" cache="SegmentaciónDeDatos_VENDEDOR" caption="VENDEDOR" level="1" style="Estilo de segmentación de datos 1" rowHeight="241300"/>
  <slicer name="FECHA (mes)" xr10:uid="{9FB097AF-4E66-4961-AA42-59397E8E0D0D}" cache="SegmentaciónDeDatos_FECHA__mes" caption="FECHA (mes)" columnCount="6" level="1" style="Estilo de segmentación de datos 1" rowHeight="241300"/>
  <slicer name="FECHA (año)" xr10:uid="{D7041194-9B8B-47EA-B17A-06FD65795B40}" cache="SegmentaciónDeDatos_FECHA__año" caption="FECHA (año)" columnCount="6" level="1" style="Estilo de segmentación de dat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D1A6D-ECFD-4E24-9975-9E314DDB6F1B}" name="TABLA_VENTAS" displayName="TABLA_VENTAS" ref="A1:O469" totalsRowShown="0">
  <autoFilter ref="A1:O469" xr:uid="{D81D1A6D-ECFD-4E24-9975-9E314DDB6F1B}"/>
  <tableColumns count="15">
    <tableColumn id="1" xr3:uid="{A5A2BAEB-F48C-48F4-B1E0-CBD2CC148135}" name="ID-FACTURA"/>
    <tableColumn id="2" xr3:uid="{515224E9-FE08-4A90-A1C4-4274DC69D107}" name="FECHA" dataDxfId="21"/>
    <tableColumn id="3" xr3:uid="{4B27CA4F-FA82-4FC9-8ABB-20E8E5333B2F}" name="VENDEDOR"/>
    <tableColumn id="4" xr3:uid="{8FAC539C-E098-443C-AA03-1A9D8A0641A6}" name="CIUDAD"/>
    <tableColumn id="5" xr3:uid="{24E29A98-8772-45F7-82B0-B18E2BE4ADE4}" name="REGION"/>
    <tableColumn id="6" xr3:uid="{D9A60DD9-8E05-4C77-AA81-56B119DDFAC5}" name="PRODUCTOS"/>
    <tableColumn id="7" xr3:uid="{156FDB1F-0FB1-4109-8D8E-66A1C4D014E5}" name="CLIENTES"/>
    <tableColumn id="8" xr3:uid="{4DDE3E98-243D-4396-8333-762E5A689D14}" name="TIPO_PAGO"/>
    <tableColumn id="9" xr3:uid="{20809E67-AFBA-4234-9C66-EA3219F6ADB5}" name="PRECIO"/>
    <tableColumn id="10" xr3:uid="{2FC5228F-7C0A-4A1D-9A3A-FF0329B9B870}" name="CANTIDAD"/>
    <tableColumn id="11" xr3:uid="{30AB8377-DAA7-4EA6-99F4-5D87F8845B7F}" name="SUB-TOTAL"/>
    <tableColumn id="12" xr3:uid="{3B321394-9F68-498D-A4D5-3BD40894AD44}" name="DESCUENTO">
      <calculatedColumnFormula>IF(J2&gt;=20,I2*0.05,0)</calculatedColumnFormula>
    </tableColumn>
    <tableColumn id="13" xr3:uid="{9280B454-35CD-40F3-9E42-CF7DE06BB424}" name="SUB-TOTAL-DESC">
      <calculatedColumnFormula>K2-L2</calculatedColumnFormula>
    </tableColumn>
    <tableColumn id="14" xr3:uid="{4B78E778-13C3-4D00-BF99-96558C6B4CFC}" name="ITBIS 18%">
      <calculatedColumnFormula>M2*0.18</calculatedColumnFormula>
    </tableColumn>
    <tableColumn id="15" xr3:uid="{68C5E56E-32BE-4C38-B10B-795EBCCF0A09}" name="TOTAL">
      <calculatedColumnFormula>N2+M2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681D-376B-44A5-8B3C-9222B368EC56}">
  <dimension ref="A2:F138"/>
  <sheetViews>
    <sheetView topLeftCell="A94" zoomScale="115" zoomScaleNormal="115" workbookViewId="0">
      <selection activeCell="C20" sqref="C20"/>
    </sheetView>
  </sheetViews>
  <sheetFormatPr baseColWidth="10" defaultRowHeight="15" x14ac:dyDescent="0.25"/>
  <cols>
    <col min="1" max="1" width="30.140625" customWidth="1"/>
    <col min="2" max="2" width="19.5703125" customWidth="1"/>
    <col min="3" max="3" width="19.7109375" customWidth="1"/>
    <col min="4" max="4" width="14.140625" bestFit="1" customWidth="1"/>
    <col min="5" max="5" width="19.140625" customWidth="1"/>
    <col min="6" max="6" width="19.28515625" customWidth="1"/>
    <col min="7" max="9" width="14.140625" bestFit="1" customWidth="1"/>
    <col min="10" max="10" width="14.7109375" bestFit="1" customWidth="1"/>
    <col min="11" max="14" width="14.140625" bestFit="1" customWidth="1"/>
    <col min="15" max="15" width="12.5703125" bestFit="1" customWidth="1"/>
    <col min="16" max="16" width="14.140625" bestFit="1" customWidth="1"/>
    <col min="17" max="17" width="12.5703125" bestFit="1" customWidth="1"/>
  </cols>
  <sheetData>
    <row r="2" spans="1:6" x14ac:dyDescent="0.25">
      <c r="A2" s="6" t="s">
        <v>114</v>
      </c>
      <c r="B2" s="6"/>
      <c r="E2" s="6" t="s">
        <v>147</v>
      </c>
      <c r="F2" s="6"/>
    </row>
    <row r="3" spans="1:6" x14ac:dyDescent="0.25">
      <c r="A3" s="2" t="s">
        <v>113</v>
      </c>
      <c r="B3" t="s">
        <v>112</v>
      </c>
      <c r="E3" t="s">
        <v>112</v>
      </c>
    </row>
    <row r="4" spans="1:6" x14ac:dyDescent="0.25">
      <c r="A4" s="4" t="s">
        <v>104</v>
      </c>
      <c r="B4" s="3">
        <v>2991250.9119999995</v>
      </c>
      <c r="E4" s="3">
        <v>24242330.639999975</v>
      </c>
    </row>
    <row r="5" spans="1:6" x14ac:dyDescent="0.25">
      <c r="A5" s="4" t="s">
        <v>102</v>
      </c>
      <c r="B5" s="3">
        <v>2316489.1519999998</v>
      </c>
    </row>
    <row r="6" spans="1:6" x14ac:dyDescent="0.25">
      <c r="A6" s="4" t="s">
        <v>105</v>
      </c>
      <c r="B6" s="3">
        <v>2208705.12</v>
      </c>
      <c r="E6" s="6" t="s">
        <v>147</v>
      </c>
      <c r="F6" s="6"/>
    </row>
    <row r="7" spans="1:6" x14ac:dyDescent="0.25">
      <c r="A7" s="4" t="s">
        <v>101</v>
      </c>
      <c r="B7" s="3">
        <v>2093768.3999999997</v>
      </c>
      <c r="E7" t="s">
        <v>148</v>
      </c>
      <c r="F7" t="s">
        <v>112</v>
      </c>
    </row>
    <row r="8" spans="1:6" x14ac:dyDescent="0.25">
      <c r="A8" s="4" t="s">
        <v>109</v>
      </c>
      <c r="B8" s="3">
        <v>1980170.2720000003</v>
      </c>
      <c r="E8" s="3">
        <v>12848</v>
      </c>
      <c r="F8" s="3">
        <v>24242330.639999975</v>
      </c>
    </row>
    <row r="9" spans="1:6" x14ac:dyDescent="0.25">
      <c r="A9" s="4" t="s">
        <v>107</v>
      </c>
      <c r="B9" s="3">
        <v>1930126</v>
      </c>
      <c r="E9" s="9">
        <f>GETPIVOTDATA("[Measures].[Suma de CANTIDAD]",$E$7)</f>
        <v>12848</v>
      </c>
      <c r="F9" s="5">
        <f>GETPIVOTDATA("[Measures].[Suma de TOTAL]",$E$7)</f>
        <v>24242330.639999975</v>
      </c>
    </row>
    <row r="10" spans="1:6" x14ac:dyDescent="0.25">
      <c r="A10" s="4" t="s">
        <v>106</v>
      </c>
      <c r="B10" s="3">
        <v>1659481.2000000002</v>
      </c>
    </row>
    <row r="11" spans="1:6" x14ac:dyDescent="0.25">
      <c r="A11" s="4" t="s">
        <v>29</v>
      </c>
      <c r="B11" s="3">
        <v>1447246.4000000001</v>
      </c>
    </row>
    <row r="12" spans="1:6" x14ac:dyDescent="0.25">
      <c r="A12" s="4" t="s">
        <v>110</v>
      </c>
      <c r="B12" s="3">
        <v>1384224.0160000001</v>
      </c>
    </row>
    <row r="13" spans="1:6" x14ac:dyDescent="0.25">
      <c r="A13" s="4" t="s">
        <v>14</v>
      </c>
      <c r="B13" s="3">
        <v>1318945</v>
      </c>
    </row>
    <row r="14" spans="1:6" x14ac:dyDescent="0.25">
      <c r="A14" s="4" t="s">
        <v>103</v>
      </c>
      <c r="B14" s="3">
        <v>1244713.5599999998</v>
      </c>
    </row>
    <row r="15" spans="1:6" x14ac:dyDescent="0.25">
      <c r="A15" s="4" t="s">
        <v>35</v>
      </c>
      <c r="B15" s="3">
        <v>1220148.3199999998</v>
      </c>
    </row>
    <row r="16" spans="1:6" x14ac:dyDescent="0.25">
      <c r="A16" s="4" t="s">
        <v>100</v>
      </c>
      <c r="B16" s="3">
        <v>1045684.3759999998</v>
      </c>
    </row>
    <row r="17" spans="1:3" x14ac:dyDescent="0.25">
      <c r="A17" s="4" t="s">
        <v>108</v>
      </c>
      <c r="B17" s="3">
        <v>1011824.5119999999</v>
      </c>
    </row>
    <row r="18" spans="1:3" x14ac:dyDescent="0.25">
      <c r="A18" s="4" t="s">
        <v>41</v>
      </c>
      <c r="B18" s="3">
        <v>389553.40000000008</v>
      </c>
    </row>
    <row r="19" spans="1:3" x14ac:dyDescent="0.25">
      <c r="A19" s="4" t="s">
        <v>111</v>
      </c>
      <c r="B19" s="3">
        <v>24242330.639999975</v>
      </c>
    </row>
    <row r="21" spans="1:3" x14ac:dyDescent="0.25">
      <c r="A21" s="6" t="s">
        <v>115</v>
      </c>
      <c r="B21" s="6"/>
    </row>
    <row r="22" spans="1:3" x14ac:dyDescent="0.25">
      <c r="A22" s="2" t="s">
        <v>2</v>
      </c>
      <c r="B22" t="s">
        <v>148</v>
      </c>
      <c r="C22" t="s">
        <v>7</v>
      </c>
    </row>
    <row r="23" spans="1:3" x14ac:dyDescent="0.25">
      <c r="A23" s="4" t="s">
        <v>39</v>
      </c>
      <c r="B23" s="8">
        <v>968</v>
      </c>
      <c r="C23" s="3">
        <v>311567.20000000007</v>
      </c>
    </row>
    <row r="24" spans="1:3" x14ac:dyDescent="0.25">
      <c r="A24" s="4" t="s">
        <v>30</v>
      </c>
      <c r="B24" s="8">
        <v>408</v>
      </c>
      <c r="C24" s="3">
        <v>489936</v>
      </c>
    </row>
    <row r="25" spans="1:3" x14ac:dyDescent="0.25">
      <c r="A25" s="4" t="s">
        <v>33</v>
      </c>
      <c r="B25" s="8">
        <v>564</v>
      </c>
      <c r="C25" s="3">
        <v>557606.64</v>
      </c>
    </row>
    <row r="26" spans="1:3" x14ac:dyDescent="0.25">
      <c r="A26" s="4" t="s">
        <v>21</v>
      </c>
      <c r="B26" s="8">
        <v>652</v>
      </c>
      <c r="C26" s="3">
        <v>663211.92000000004</v>
      </c>
    </row>
    <row r="27" spans="1:3" x14ac:dyDescent="0.25">
      <c r="A27" s="4" t="s">
        <v>15</v>
      </c>
      <c r="B27" s="8">
        <v>600</v>
      </c>
      <c r="C27" s="3">
        <v>757581.71200000006</v>
      </c>
    </row>
    <row r="28" spans="1:3" x14ac:dyDescent="0.25">
      <c r="A28" s="4" t="s">
        <v>36</v>
      </c>
      <c r="B28" s="8">
        <v>1176</v>
      </c>
      <c r="C28" s="3">
        <v>840834.96</v>
      </c>
    </row>
    <row r="29" spans="1:3" x14ac:dyDescent="0.25">
      <c r="A29" s="4" t="s">
        <v>18</v>
      </c>
      <c r="B29" s="8">
        <v>728</v>
      </c>
      <c r="C29" s="3">
        <v>980527.60800000024</v>
      </c>
    </row>
    <row r="30" spans="1:3" x14ac:dyDescent="0.25">
      <c r="A30" s="4" t="s">
        <v>12</v>
      </c>
      <c r="B30" s="8">
        <v>532</v>
      </c>
      <c r="C30" s="3">
        <v>1259379.0719999999</v>
      </c>
    </row>
    <row r="31" spans="1:3" x14ac:dyDescent="0.25">
      <c r="A31" s="4" t="s">
        <v>27</v>
      </c>
      <c r="B31" s="8">
        <v>620</v>
      </c>
      <c r="C31" s="3">
        <v>1318744.3999999999</v>
      </c>
    </row>
    <row r="32" spans="1:3" x14ac:dyDescent="0.25">
      <c r="A32" s="4" t="s">
        <v>42</v>
      </c>
      <c r="B32" s="8">
        <v>1116</v>
      </c>
      <c r="C32" s="3">
        <v>1401297.1999999995</v>
      </c>
    </row>
    <row r="33" spans="1:3" x14ac:dyDescent="0.25">
      <c r="A33" s="4" t="s">
        <v>24</v>
      </c>
      <c r="B33" s="8">
        <v>696</v>
      </c>
      <c r="C33" s="3">
        <v>1410527.1600000001</v>
      </c>
    </row>
    <row r="34" spans="1:3" x14ac:dyDescent="0.25">
      <c r="A34" s="4" t="s">
        <v>9</v>
      </c>
      <c r="B34" s="8">
        <v>788</v>
      </c>
      <c r="C34" s="3">
        <v>1814707.3679999998</v>
      </c>
    </row>
    <row r="35" spans="1:3" x14ac:dyDescent="0.25">
      <c r="A35" s="4" t="s">
        <v>45</v>
      </c>
      <c r="B35" s="8">
        <v>1140</v>
      </c>
      <c r="C35" s="3">
        <v>2884651.5999999992</v>
      </c>
    </row>
    <row r="36" spans="1:3" x14ac:dyDescent="0.25">
      <c r="A36" s="4" t="s">
        <v>48</v>
      </c>
      <c r="B36" s="8">
        <v>748</v>
      </c>
      <c r="C36" s="3">
        <v>3039066.3999999994</v>
      </c>
    </row>
    <row r="37" spans="1:3" x14ac:dyDescent="0.25">
      <c r="A37" s="4" t="s">
        <v>51</v>
      </c>
      <c r="B37" s="8">
        <v>960</v>
      </c>
      <c r="C37" s="3">
        <v>3242757.9999999991</v>
      </c>
    </row>
    <row r="38" spans="1:3" x14ac:dyDescent="0.25">
      <c r="A38" s="4" t="s">
        <v>53</v>
      </c>
      <c r="B38" s="8">
        <v>1152</v>
      </c>
      <c r="C38" s="3">
        <v>3269933.4000000004</v>
      </c>
    </row>
    <row r="39" spans="1:3" x14ac:dyDescent="0.25">
      <c r="A39" s="4" t="s">
        <v>111</v>
      </c>
      <c r="B39" s="3">
        <v>12848</v>
      </c>
      <c r="C39" s="3">
        <v>24242330.639999975</v>
      </c>
    </row>
    <row r="41" spans="1:3" x14ac:dyDescent="0.25">
      <c r="A41" s="6" t="s">
        <v>143</v>
      </c>
      <c r="B41" s="6"/>
    </row>
    <row r="42" spans="1:3" x14ac:dyDescent="0.25">
      <c r="A42" s="2" t="s">
        <v>3</v>
      </c>
      <c r="B42" t="s">
        <v>7</v>
      </c>
    </row>
    <row r="43" spans="1:3" x14ac:dyDescent="0.25">
      <c r="A43" s="4" t="s">
        <v>28</v>
      </c>
      <c r="B43" s="3">
        <v>2790721.7119999998</v>
      </c>
    </row>
    <row r="44" spans="1:3" x14ac:dyDescent="0.25">
      <c r="A44" s="4" t="s">
        <v>22</v>
      </c>
      <c r="B44" s="3">
        <v>2288711.9519999996</v>
      </c>
    </row>
    <row r="45" spans="1:3" x14ac:dyDescent="0.25">
      <c r="A45" s="4" t="s">
        <v>40</v>
      </c>
      <c r="B45" s="3">
        <v>2228843.4720000001</v>
      </c>
    </row>
    <row r="46" spans="1:3" x14ac:dyDescent="0.25">
      <c r="A46" s="4" t="s">
        <v>34</v>
      </c>
      <c r="B46" s="3">
        <v>2225225.12</v>
      </c>
    </row>
    <row r="47" spans="1:3" x14ac:dyDescent="0.25">
      <c r="A47" s="4" t="s">
        <v>10</v>
      </c>
      <c r="B47" s="3">
        <v>2138608.3999999994</v>
      </c>
    </row>
    <row r="48" spans="1:3" x14ac:dyDescent="0.25">
      <c r="A48" s="4" t="s">
        <v>13</v>
      </c>
      <c r="B48" s="3">
        <v>1883057.2160000002</v>
      </c>
    </row>
    <row r="49" spans="1:3" x14ac:dyDescent="0.25">
      <c r="A49" s="4" t="s">
        <v>16</v>
      </c>
      <c r="B49" s="3">
        <v>1639904.9999999998</v>
      </c>
    </row>
    <row r="50" spans="1:3" x14ac:dyDescent="0.25">
      <c r="A50" s="4" t="s">
        <v>52</v>
      </c>
      <c r="B50" s="3">
        <v>1496830</v>
      </c>
    </row>
    <row r="51" spans="1:3" x14ac:dyDescent="0.25">
      <c r="A51" s="4" t="s">
        <v>37</v>
      </c>
      <c r="B51" s="3">
        <v>1468420.3199999998</v>
      </c>
    </row>
    <row r="52" spans="1:3" x14ac:dyDescent="0.25">
      <c r="A52" s="4" t="s">
        <v>49</v>
      </c>
      <c r="B52" s="3">
        <v>1258352</v>
      </c>
    </row>
    <row r="53" spans="1:3" x14ac:dyDescent="0.25">
      <c r="A53" s="4" t="s">
        <v>19</v>
      </c>
      <c r="B53" s="3">
        <v>1183561.7119999998</v>
      </c>
    </row>
    <row r="54" spans="1:3" x14ac:dyDescent="0.25">
      <c r="A54" s="4" t="s">
        <v>31</v>
      </c>
      <c r="B54" s="3">
        <v>1128646.4000000001</v>
      </c>
    </row>
    <row r="55" spans="1:3" x14ac:dyDescent="0.25">
      <c r="A55" s="4" t="s">
        <v>25</v>
      </c>
      <c r="B55" s="3">
        <v>961513.56</v>
      </c>
    </row>
    <row r="56" spans="1:3" x14ac:dyDescent="0.25">
      <c r="A56" s="4" t="s">
        <v>46</v>
      </c>
      <c r="B56" s="3">
        <v>781364.37599999993</v>
      </c>
    </row>
    <row r="57" spans="1:3" x14ac:dyDescent="0.25">
      <c r="A57" s="4" t="s">
        <v>43</v>
      </c>
      <c r="B57" s="3">
        <v>768569.39999999991</v>
      </c>
    </row>
    <row r="58" spans="1:3" x14ac:dyDescent="0.25">
      <c r="A58" s="4" t="s">
        <v>111</v>
      </c>
      <c r="B58" s="3">
        <v>24242330.639999975</v>
      </c>
    </row>
    <row r="60" spans="1:3" x14ac:dyDescent="0.25">
      <c r="A60" s="6" t="s">
        <v>116</v>
      </c>
      <c r="B60" s="6"/>
    </row>
    <row r="61" spans="1:3" x14ac:dyDescent="0.25">
      <c r="A61" s="2" t="s">
        <v>95</v>
      </c>
      <c r="B61" t="s">
        <v>7</v>
      </c>
      <c r="C61" t="s">
        <v>112</v>
      </c>
    </row>
    <row r="62" spans="1:3" x14ac:dyDescent="0.25">
      <c r="A62" s="4" t="s">
        <v>97</v>
      </c>
      <c r="B62" s="3">
        <v>11688776.150000004</v>
      </c>
      <c r="C62" s="7">
        <v>0.48216387787044951</v>
      </c>
    </row>
    <row r="63" spans="1:3" x14ac:dyDescent="0.25">
      <c r="A63" s="4" t="s">
        <v>99</v>
      </c>
      <c r="B63" s="3">
        <v>5897910.8100000005</v>
      </c>
      <c r="C63" s="7">
        <v>0.2432897602785937</v>
      </c>
    </row>
    <row r="64" spans="1:3" x14ac:dyDescent="0.25">
      <c r="A64" s="4" t="s">
        <v>98</v>
      </c>
      <c r="B64" s="3">
        <v>6655643.6800000034</v>
      </c>
      <c r="C64" s="7">
        <v>0.27454636185095815</v>
      </c>
    </row>
    <row r="65" spans="1:3" x14ac:dyDescent="0.25">
      <c r="A65" s="4" t="s">
        <v>111</v>
      </c>
      <c r="B65" s="3">
        <v>24242330.639999975</v>
      </c>
      <c r="C65" s="7">
        <v>1</v>
      </c>
    </row>
    <row r="68" spans="1:3" x14ac:dyDescent="0.25">
      <c r="A68" s="6" t="s">
        <v>117</v>
      </c>
      <c r="B68" s="6"/>
    </row>
    <row r="69" spans="1:3" x14ac:dyDescent="0.25">
      <c r="A69" s="2" t="s">
        <v>96</v>
      </c>
      <c r="B69" t="s">
        <v>7</v>
      </c>
    </row>
    <row r="70" spans="1:3" x14ac:dyDescent="0.25">
      <c r="A70" s="4" t="s">
        <v>59</v>
      </c>
      <c r="B70" s="3">
        <v>1203028.8799999999</v>
      </c>
    </row>
    <row r="71" spans="1:3" x14ac:dyDescent="0.25">
      <c r="A71" s="4" t="s">
        <v>71</v>
      </c>
      <c r="B71" s="3">
        <v>984490.40199999989</v>
      </c>
    </row>
    <row r="72" spans="1:3" x14ac:dyDescent="0.25">
      <c r="A72" s="4" t="s">
        <v>85</v>
      </c>
      <c r="B72" s="3">
        <v>930813.02799999993</v>
      </c>
    </row>
    <row r="73" spans="1:3" x14ac:dyDescent="0.25">
      <c r="A73" s="4" t="s">
        <v>55</v>
      </c>
      <c r="B73" s="3">
        <v>890501.63199999998</v>
      </c>
    </row>
    <row r="74" spans="1:3" x14ac:dyDescent="0.25">
      <c r="A74" s="4" t="s">
        <v>91</v>
      </c>
      <c r="B74" s="3">
        <v>881864.26800000004</v>
      </c>
    </row>
    <row r="75" spans="1:3" x14ac:dyDescent="0.25">
      <c r="A75" s="4" t="s">
        <v>74</v>
      </c>
      <c r="B75" s="3">
        <v>867559.12800000003</v>
      </c>
    </row>
    <row r="76" spans="1:3" x14ac:dyDescent="0.25">
      <c r="A76" s="4" t="s">
        <v>73</v>
      </c>
      <c r="B76" s="3">
        <v>850247.23</v>
      </c>
    </row>
    <row r="77" spans="1:3" x14ac:dyDescent="0.25">
      <c r="A77" s="4" t="s">
        <v>75</v>
      </c>
      <c r="B77" s="3">
        <v>847968.76800000004</v>
      </c>
    </row>
    <row r="78" spans="1:3" x14ac:dyDescent="0.25">
      <c r="A78" s="4" t="s">
        <v>72</v>
      </c>
      <c r="B78" s="3">
        <v>832688.00399999996</v>
      </c>
    </row>
    <row r="79" spans="1:3" x14ac:dyDescent="0.25">
      <c r="A79" s="4" t="s">
        <v>94</v>
      </c>
      <c r="B79" s="3">
        <v>814272.68799999997</v>
      </c>
    </row>
    <row r="80" spans="1:3" x14ac:dyDescent="0.25">
      <c r="A80" s="4" t="s">
        <v>88</v>
      </c>
      <c r="B80" s="3">
        <v>810038.49400000006</v>
      </c>
    </row>
    <row r="81" spans="1:2" x14ac:dyDescent="0.25">
      <c r="A81" s="4" t="s">
        <v>83</v>
      </c>
      <c r="B81" s="3">
        <v>806921.64199999999</v>
      </c>
    </row>
    <row r="82" spans="1:2" x14ac:dyDescent="0.25">
      <c r="A82" s="4" t="s">
        <v>57</v>
      </c>
      <c r="B82" s="3">
        <v>801842.56800000009</v>
      </c>
    </row>
    <row r="83" spans="1:2" x14ac:dyDescent="0.25">
      <c r="A83" s="4" t="s">
        <v>56</v>
      </c>
      <c r="B83" s="3">
        <v>776419.70400000003</v>
      </c>
    </row>
    <row r="84" spans="1:2" x14ac:dyDescent="0.25">
      <c r="A84" s="4" t="s">
        <v>70</v>
      </c>
      <c r="B84" s="3">
        <v>758532.43799999997</v>
      </c>
    </row>
    <row r="85" spans="1:2" x14ac:dyDescent="0.25">
      <c r="A85" s="4" t="s">
        <v>89</v>
      </c>
      <c r="B85" s="3">
        <v>749314.86800000002</v>
      </c>
    </row>
    <row r="86" spans="1:2" x14ac:dyDescent="0.25">
      <c r="A86" s="4" t="s">
        <v>81</v>
      </c>
      <c r="B86" s="3">
        <v>748546.68799999997</v>
      </c>
    </row>
    <row r="87" spans="1:2" x14ac:dyDescent="0.25">
      <c r="A87" s="4" t="s">
        <v>78</v>
      </c>
      <c r="B87" s="3">
        <v>743019.56800000009</v>
      </c>
    </row>
    <row r="88" spans="1:2" x14ac:dyDescent="0.25">
      <c r="A88" s="4" t="s">
        <v>84</v>
      </c>
      <c r="B88" s="3">
        <v>730725.62</v>
      </c>
    </row>
    <row r="89" spans="1:2" x14ac:dyDescent="0.25">
      <c r="A89" s="4" t="s">
        <v>76</v>
      </c>
      <c r="B89" s="3">
        <v>726901.24</v>
      </c>
    </row>
    <row r="90" spans="1:2" x14ac:dyDescent="0.25">
      <c r="A90" s="4" t="s">
        <v>58</v>
      </c>
      <c r="B90" s="3">
        <v>715822.33799999987</v>
      </c>
    </row>
    <row r="91" spans="1:2" x14ac:dyDescent="0.25">
      <c r="A91" s="4" t="s">
        <v>87</v>
      </c>
      <c r="B91" s="3">
        <v>703245.19000000006</v>
      </c>
    </row>
    <row r="92" spans="1:2" x14ac:dyDescent="0.25">
      <c r="A92" s="4" t="s">
        <v>86</v>
      </c>
      <c r="B92" s="3">
        <v>701172.28399999999</v>
      </c>
    </row>
    <row r="93" spans="1:2" x14ac:dyDescent="0.25">
      <c r="A93" s="4" t="s">
        <v>93</v>
      </c>
      <c r="B93" s="3">
        <v>696783.62800000014</v>
      </c>
    </row>
    <row r="94" spans="1:2" x14ac:dyDescent="0.25">
      <c r="A94" s="4" t="s">
        <v>92</v>
      </c>
      <c r="B94" s="3">
        <v>629028.5</v>
      </c>
    </row>
    <row r="95" spans="1:2" x14ac:dyDescent="0.25">
      <c r="A95" s="4" t="s">
        <v>90</v>
      </c>
      <c r="B95" s="3">
        <v>608587.71399999992</v>
      </c>
    </row>
    <row r="96" spans="1:2" x14ac:dyDescent="0.25">
      <c r="A96" s="4" t="s">
        <v>80</v>
      </c>
      <c r="B96" s="3">
        <v>606835.41399999999</v>
      </c>
    </row>
    <row r="97" spans="1:2" x14ac:dyDescent="0.25">
      <c r="A97" s="4" t="s">
        <v>60</v>
      </c>
      <c r="B97" s="3">
        <v>590369.93000000005</v>
      </c>
    </row>
    <row r="98" spans="1:2" x14ac:dyDescent="0.25">
      <c r="A98" s="4" t="s">
        <v>77</v>
      </c>
      <c r="B98" s="3">
        <v>576292.29399999999</v>
      </c>
    </row>
    <row r="99" spans="1:2" x14ac:dyDescent="0.25">
      <c r="A99" s="4" t="s">
        <v>82</v>
      </c>
      <c r="B99" s="3">
        <v>567571.15000000014</v>
      </c>
    </row>
    <row r="100" spans="1:2" x14ac:dyDescent="0.25">
      <c r="A100" s="4" t="s">
        <v>54</v>
      </c>
      <c r="B100" s="3">
        <v>563571.54</v>
      </c>
    </row>
    <row r="101" spans="1:2" x14ac:dyDescent="0.25">
      <c r="A101" s="4" t="s">
        <v>79</v>
      </c>
      <c r="B101" s="3">
        <v>527353.79999999993</v>
      </c>
    </row>
    <row r="102" spans="1:2" x14ac:dyDescent="0.25">
      <c r="A102" s="4" t="s">
        <v>111</v>
      </c>
      <c r="B102" s="3">
        <v>24242330.639999975</v>
      </c>
    </row>
    <row r="105" spans="1:2" x14ac:dyDescent="0.25">
      <c r="A105" s="6" t="s">
        <v>140</v>
      </c>
      <c r="B105" s="6"/>
    </row>
    <row r="106" spans="1:2" x14ac:dyDescent="0.25">
      <c r="A106" s="2" t="s">
        <v>144</v>
      </c>
      <c r="B106" t="s">
        <v>7</v>
      </c>
    </row>
    <row r="107" spans="1:2" x14ac:dyDescent="0.25">
      <c r="A107" s="4" t="s">
        <v>137</v>
      </c>
      <c r="B107" s="3">
        <v>5034297.9560000002</v>
      </c>
    </row>
    <row r="108" spans="1:2" x14ac:dyDescent="0.25">
      <c r="A108" s="4" t="s">
        <v>138</v>
      </c>
      <c r="B108" s="3">
        <v>4592072.8959999988</v>
      </c>
    </row>
    <row r="109" spans="1:2" x14ac:dyDescent="0.25">
      <c r="A109" s="4" t="s">
        <v>135</v>
      </c>
      <c r="B109" s="3">
        <v>4218638.1779999994</v>
      </c>
    </row>
    <row r="110" spans="1:2" x14ac:dyDescent="0.25">
      <c r="A110" s="4" t="s">
        <v>118</v>
      </c>
      <c r="B110" s="3">
        <v>3906030.1000000015</v>
      </c>
    </row>
    <row r="111" spans="1:2" x14ac:dyDescent="0.25">
      <c r="A111" s="4" t="s">
        <v>136</v>
      </c>
      <c r="B111" s="3">
        <v>3554900.45</v>
      </c>
    </row>
    <row r="112" spans="1:2" x14ac:dyDescent="0.25">
      <c r="A112" s="4" t="s">
        <v>139</v>
      </c>
      <c r="B112" s="3">
        <v>2936391.0599999996</v>
      </c>
    </row>
    <row r="113" spans="1:2" x14ac:dyDescent="0.25">
      <c r="A113" s="4" t="s">
        <v>111</v>
      </c>
      <c r="B113" s="3">
        <v>24242330.639999975</v>
      </c>
    </row>
    <row r="116" spans="1:2" x14ac:dyDescent="0.25">
      <c r="A116" s="6" t="s">
        <v>141</v>
      </c>
      <c r="B116" s="6"/>
    </row>
    <row r="117" spans="1:2" x14ac:dyDescent="0.25">
      <c r="A117" s="2" t="s">
        <v>145</v>
      </c>
      <c r="B117" t="s">
        <v>7</v>
      </c>
    </row>
    <row r="118" spans="1:2" x14ac:dyDescent="0.25">
      <c r="A118" s="4" t="s">
        <v>119</v>
      </c>
      <c r="B118" s="3">
        <v>6882127.3340000035</v>
      </c>
    </row>
    <row r="119" spans="1:2" x14ac:dyDescent="0.25">
      <c r="A119" s="4" t="s">
        <v>123</v>
      </c>
      <c r="B119" s="3">
        <v>6304113.4200000018</v>
      </c>
    </row>
    <row r="120" spans="1:2" x14ac:dyDescent="0.25">
      <c r="A120" s="4" t="s">
        <v>127</v>
      </c>
      <c r="B120" s="3">
        <v>5809918.682</v>
      </c>
    </row>
    <row r="121" spans="1:2" x14ac:dyDescent="0.25">
      <c r="A121" s="4" t="s">
        <v>131</v>
      </c>
      <c r="B121" s="3">
        <v>5246171.2039999999</v>
      </c>
    </row>
    <row r="122" spans="1:2" x14ac:dyDescent="0.25">
      <c r="A122" s="4" t="s">
        <v>111</v>
      </c>
      <c r="B122" s="3">
        <v>24242330.639999975</v>
      </c>
    </row>
    <row r="124" spans="1:2" x14ac:dyDescent="0.25">
      <c r="A124" s="6" t="s">
        <v>142</v>
      </c>
      <c r="B124" s="6"/>
    </row>
    <row r="125" spans="1:2" x14ac:dyDescent="0.25">
      <c r="A125" s="2" t="s">
        <v>146</v>
      </c>
      <c r="B125" t="s">
        <v>7</v>
      </c>
    </row>
    <row r="126" spans="1:2" x14ac:dyDescent="0.25">
      <c r="A126" s="4" t="s">
        <v>120</v>
      </c>
      <c r="B126" s="3">
        <v>2357613.0959999999</v>
      </c>
    </row>
    <row r="127" spans="1:2" ht="14.25" customHeight="1" x14ac:dyDescent="0.25">
      <c r="A127" s="4" t="s">
        <v>121</v>
      </c>
      <c r="B127" s="3">
        <v>1755860.0599999998</v>
      </c>
    </row>
    <row r="128" spans="1:2" x14ac:dyDescent="0.25">
      <c r="A128" s="4" t="s">
        <v>122</v>
      </c>
      <c r="B128" s="3">
        <v>2768654.1779999998</v>
      </c>
    </row>
    <row r="129" spans="1:2" x14ac:dyDescent="0.25">
      <c r="A129" s="4" t="s">
        <v>124</v>
      </c>
      <c r="B129" s="3">
        <v>2167621.2959999996</v>
      </c>
    </row>
    <row r="130" spans="1:2" x14ac:dyDescent="0.25">
      <c r="A130" s="4" t="s">
        <v>125</v>
      </c>
      <c r="B130" s="3">
        <v>2194667.3679999998</v>
      </c>
    </row>
    <row r="131" spans="1:2" x14ac:dyDescent="0.25">
      <c r="A131" s="4" t="s">
        <v>126</v>
      </c>
      <c r="B131" s="3">
        <v>1941824.7560000001</v>
      </c>
    </row>
    <row r="132" spans="1:2" x14ac:dyDescent="0.25">
      <c r="A132" s="4" t="s">
        <v>128</v>
      </c>
      <c r="B132" s="3">
        <v>2424737.8679999993</v>
      </c>
    </row>
    <row r="133" spans="1:2" x14ac:dyDescent="0.25">
      <c r="A133" s="4" t="s">
        <v>129</v>
      </c>
      <c r="B133" s="3">
        <v>1601222.358</v>
      </c>
    </row>
    <row r="134" spans="1:2" x14ac:dyDescent="0.25">
      <c r="A134" s="4" t="s">
        <v>130</v>
      </c>
      <c r="B134" s="3">
        <v>1783958.456</v>
      </c>
    </row>
    <row r="135" spans="1:2" x14ac:dyDescent="0.25">
      <c r="A135" s="4" t="s">
        <v>132</v>
      </c>
      <c r="B135" s="3">
        <v>1361556.6880000001</v>
      </c>
    </row>
    <row r="136" spans="1:2" x14ac:dyDescent="0.25">
      <c r="A136" s="4" t="s">
        <v>133</v>
      </c>
      <c r="B136" s="3">
        <v>2156033.2239999995</v>
      </c>
    </row>
    <row r="137" spans="1:2" x14ac:dyDescent="0.25">
      <c r="A137" s="4" t="s">
        <v>134</v>
      </c>
      <c r="B137" s="3">
        <v>1728581.2919999999</v>
      </c>
    </row>
    <row r="138" spans="1:2" x14ac:dyDescent="0.25">
      <c r="A138" s="4" t="s">
        <v>111</v>
      </c>
      <c r="B138" s="3">
        <v>24242330.639999975</v>
      </c>
    </row>
  </sheetData>
  <mergeCells count="10">
    <mergeCell ref="A105:B105"/>
    <mergeCell ref="A116:B116"/>
    <mergeCell ref="A124:B124"/>
    <mergeCell ref="E2:F2"/>
    <mergeCell ref="E6:F6"/>
    <mergeCell ref="A2:B2"/>
    <mergeCell ref="A21:B21"/>
    <mergeCell ref="A41:B41"/>
    <mergeCell ref="A60:B60"/>
    <mergeCell ref="A68:B68"/>
  </mergeCells>
  <conditionalFormatting sqref="A5:A1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{729DD9E9-7A6B-4837-8968-D5FA96453437}</x14:id>
        </ext>
      </extLst>
    </cfRule>
  </conditionalFormatting>
  <conditionalFormatting pivot="1" sqref="B4:B18">
    <cfRule type="iconSet" priority="22">
      <iconSet>
        <cfvo type="percent" val="0"/>
        <cfvo type="percent" val="33"/>
        <cfvo type="percent" val="67"/>
      </iconSet>
    </cfRule>
  </conditionalFormatting>
  <conditionalFormatting sqref="A24:A3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{E1EEB76E-C68C-447E-8C45-77C8D1645CF6}</x14:id>
        </ext>
      </extLst>
    </cfRule>
  </conditionalFormatting>
  <conditionalFormatting pivot="1" sqref="C23:C38">
    <cfRule type="iconSet" priority="19">
      <iconSet>
        <cfvo type="percent" val="0"/>
        <cfvo type="percent" val="33"/>
        <cfvo type="percent" val="67"/>
      </iconSet>
    </cfRule>
  </conditionalFormatting>
  <conditionalFormatting sqref="A44:A5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{C7A7A70D-C933-46B4-A12D-BCE6A513D694}</x14:id>
        </ext>
      </extLst>
    </cfRule>
  </conditionalFormatting>
  <conditionalFormatting pivot="1" sqref="B43:B57">
    <cfRule type="iconSet" priority="16">
      <iconSet>
        <cfvo type="percent" val="0"/>
        <cfvo type="percent" val="33"/>
        <cfvo type="percent" val="67"/>
      </iconSet>
    </cfRule>
  </conditionalFormatting>
  <conditionalFormatting sqref="A63:A67 A71:A7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{975B3F4C-59DD-4DDE-AF7C-74CF2DCE73E4}</x14:id>
        </ext>
      </extLst>
    </cfRule>
  </conditionalFormatting>
  <conditionalFormatting pivot="1" sqref="B62:B6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{1EBBC0EF-9943-475E-8831-3191453E32F9}</x14:id>
        </ext>
      </extLst>
    </cfRule>
  </conditionalFormatting>
  <conditionalFormatting pivot="1" sqref="B70:B10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{F577F06B-C7E2-4EAA-91BF-64F735FCA2B3}</x14:id>
        </ext>
      </extLst>
    </cfRule>
  </conditionalFormatting>
  <conditionalFormatting sqref="A108:A11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{53944E18-F318-4E54-BE55-9B3D9974FEE4}</x14:id>
        </ext>
      </extLst>
    </cfRule>
  </conditionalFormatting>
  <conditionalFormatting pivot="1" sqref="B107:B11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{167B9E41-D9C6-4144-8704-8DA9C08A3D42}</x14:id>
        </ext>
      </extLst>
    </cfRule>
  </conditionalFormatting>
  <conditionalFormatting sqref="A119:A1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{B73A7090-F56A-473A-B662-3516F8C25F03}</x14:id>
        </ext>
      </extLst>
    </cfRule>
  </conditionalFormatting>
  <conditionalFormatting sqref="A127:A1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{C6B20EAF-A404-4774-823C-19F2F95D8D9B}</x14:id>
        </ext>
      </extLst>
    </cfRule>
  </conditionalFormatting>
  <conditionalFormatting sqref="E9:E19 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{9887E1D1-738D-480A-8FAB-74B62EA04ACE}</x14:id>
        </ext>
      </extLst>
    </cfRule>
  </conditionalFormatting>
  <pageMargins left="0.7" right="0.7" top="0.75" bottom="0.75" header="0.3" footer="0.3"/>
  <drawing r:id="rId1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9DD9E9-7A6B-4837-8968-D5FA96453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A5:A19</xm:sqref>
        </x14:conditionalFormatting>
        <x14:conditionalFormatting xmlns:xm="http://schemas.microsoft.com/office/excel/2006/main">
          <x14:cfRule type="dataBar" id="{E1EEB76E-C68C-447E-8C45-77C8D1645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A24:A38</xm:sqref>
        </x14:conditionalFormatting>
        <x14:conditionalFormatting xmlns:xm="http://schemas.microsoft.com/office/excel/2006/main">
          <x14:cfRule type="dataBar" id="{C7A7A70D-C933-46B4-A12D-BCE6A513D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A44:A58</xm:sqref>
        </x14:conditionalFormatting>
        <x14:conditionalFormatting xmlns:xm="http://schemas.microsoft.com/office/excel/2006/main">
          <x14:cfRule type="dataBar" id="{975B3F4C-59DD-4DDE-AF7C-74CF2DCE7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A63:A67 A71:A77</xm:sqref>
        </x14:conditionalFormatting>
        <x14:conditionalFormatting xmlns:xm="http://schemas.microsoft.com/office/excel/2006/main" pivot="1">
          <x14:cfRule type="dataBar" id="{1EBBC0EF-9943-475E-8831-3191453E3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B62:B64</xm:sqref>
        </x14:conditionalFormatting>
        <x14:conditionalFormatting xmlns:xm="http://schemas.microsoft.com/office/excel/2006/main" pivot="1">
          <x14:cfRule type="dataBar" id="{F577F06B-C7E2-4EAA-91BF-64F735FCA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B70:B101</xm:sqref>
        </x14:conditionalFormatting>
        <x14:conditionalFormatting xmlns:xm="http://schemas.microsoft.com/office/excel/2006/main">
          <x14:cfRule type="dataBar" id="{53944E18-F318-4E54-BE55-9B3D9974F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A108:A114</xm:sqref>
        </x14:conditionalFormatting>
        <x14:conditionalFormatting xmlns:xm="http://schemas.microsoft.com/office/excel/2006/main" pivot="1">
          <x14:cfRule type="dataBar" id="{167B9E41-D9C6-4144-8704-8DA9C08A3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B107:B112</xm:sqref>
        </x14:conditionalFormatting>
        <x14:conditionalFormatting xmlns:xm="http://schemas.microsoft.com/office/excel/2006/main">
          <x14:cfRule type="dataBar" id="{B73A7090-F56A-473A-B662-3516F8C25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A119:A123</xm:sqref>
        </x14:conditionalFormatting>
        <x14:conditionalFormatting xmlns:xm="http://schemas.microsoft.com/office/excel/2006/main">
          <x14:cfRule type="dataBar" id="{C6B20EAF-A404-4774-823C-19F2F95D8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A127:A130</xm:sqref>
        </x14:conditionalFormatting>
        <x14:conditionalFormatting xmlns:xm="http://schemas.microsoft.com/office/excel/2006/main">
          <x14:cfRule type="dataBar" id="{9887E1D1-738D-480A-8FAB-74B62EA0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E9:E19 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E122-151E-4D87-AC82-C202BA6DC88A}">
  <dimension ref="A1:V86"/>
  <sheetViews>
    <sheetView showGridLines="0" showRowColHeaders="0" tabSelected="1" zoomScaleNormal="100" workbookViewId="0">
      <selection activeCell="W24" sqref="W24"/>
    </sheetView>
  </sheetViews>
  <sheetFormatPr baseColWidth="10" defaultRowHeight="15" x14ac:dyDescent="0.25"/>
  <sheetData>
    <row r="1" spans="1:2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</sheetData>
  <mergeCells count="1">
    <mergeCell ref="A1:V8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452C-7176-4BD8-A37E-A66F29D56634}">
  <dimension ref="A1:O469"/>
  <sheetViews>
    <sheetView workbookViewId="0">
      <selection activeCell="C465" sqref="C465"/>
    </sheetView>
  </sheetViews>
  <sheetFormatPr baseColWidth="10" defaultRowHeight="15" x14ac:dyDescent="0.25"/>
  <cols>
    <col min="1" max="1" width="17" customWidth="1"/>
    <col min="2" max="2" width="18.85546875" style="1" customWidth="1"/>
    <col min="3" max="5" width="23.85546875" customWidth="1"/>
    <col min="6" max="6" width="42.42578125" customWidth="1"/>
    <col min="7" max="8" width="21.85546875" customWidth="1"/>
    <col min="10" max="10" width="12.42578125" customWidth="1"/>
    <col min="11" max="11" width="13" customWidth="1"/>
    <col min="12" max="12" width="13.85546875" customWidth="1"/>
    <col min="13" max="13" width="18.140625" customWidth="1"/>
  </cols>
  <sheetData>
    <row r="1" spans="1:15" x14ac:dyDescent="0.25">
      <c r="A1" t="s">
        <v>0</v>
      </c>
      <c r="B1" s="1" t="s">
        <v>4</v>
      </c>
      <c r="C1" t="s">
        <v>1</v>
      </c>
      <c r="D1" t="s">
        <v>96</v>
      </c>
      <c r="E1" t="s">
        <v>95</v>
      </c>
      <c r="F1" t="s">
        <v>2</v>
      </c>
      <c r="G1" t="s">
        <v>3</v>
      </c>
      <c r="H1" t="s">
        <v>63</v>
      </c>
      <c r="I1" t="s">
        <v>5</v>
      </c>
      <c r="J1" t="s">
        <v>6</v>
      </c>
      <c r="K1" t="s">
        <v>62</v>
      </c>
      <c r="L1" t="s">
        <v>68</v>
      </c>
      <c r="M1" t="s">
        <v>69</v>
      </c>
      <c r="N1" t="s">
        <v>61</v>
      </c>
      <c r="O1" t="s">
        <v>7</v>
      </c>
    </row>
    <row r="2" spans="1:15" x14ac:dyDescent="0.25">
      <c r="A2">
        <v>10001</v>
      </c>
      <c r="B2" s="1">
        <v>43133</v>
      </c>
      <c r="C2" t="s">
        <v>8</v>
      </c>
      <c r="D2" t="s">
        <v>70</v>
      </c>
      <c r="E2" t="s">
        <v>97</v>
      </c>
      <c r="F2" t="s">
        <v>9</v>
      </c>
      <c r="G2" t="s">
        <v>10</v>
      </c>
      <c r="H2" t="s">
        <v>65</v>
      </c>
      <c r="I2">
        <v>450</v>
      </c>
      <c r="J2">
        <v>24</v>
      </c>
      <c r="K2">
        <v>10800</v>
      </c>
      <c r="L2">
        <f>IF(J2&gt;=20,I2*0.05,0)</f>
        <v>22.5</v>
      </c>
      <c r="M2">
        <f>K2-L2</f>
        <v>10777.5</v>
      </c>
      <c r="N2">
        <f>M2*0.18</f>
        <v>1939.9499999999998</v>
      </c>
      <c r="O2">
        <f>N2+M2</f>
        <v>12717.45</v>
      </c>
    </row>
    <row r="3" spans="1:15" x14ac:dyDescent="0.25">
      <c r="A3">
        <v>10002</v>
      </c>
      <c r="B3" s="1">
        <v>44089</v>
      </c>
      <c r="C3" t="s">
        <v>11</v>
      </c>
      <c r="D3" t="s">
        <v>57</v>
      </c>
      <c r="E3" t="s">
        <v>97</v>
      </c>
      <c r="F3" t="s">
        <v>12</v>
      </c>
      <c r="G3" t="s">
        <v>13</v>
      </c>
      <c r="H3" t="s">
        <v>64</v>
      </c>
      <c r="I3">
        <v>3444</v>
      </c>
      <c r="J3">
        <v>8</v>
      </c>
      <c r="K3">
        <v>27552</v>
      </c>
      <c r="L3">
        <f t="shared" ref="L3:L66" si="0">IF(J3&gt;=20,I3*0.05,0)</f>
        <v>0</v>
      </c>
      <c r="M3">
        <f t="shared" ref="M3:M66" si="1">K3-L3</f>
        <v>27552</v>
      </c>
      <c r="N3">
        <f t="shared" ref="N3:N66" si="2">M3*0.18</f>
        <v>4959.3599999999997</v>
      </c>
      <c r="O3">
        <f t="shared" ref="O3:O66" si="3">N3+M3</f>
        <v>32511.360000000001</v>
      </c>
    </row>
    <row r="4" spans="1:15" x14ac:dyDescent="0.25">
      <c r="A4">
        <v>10003</v>
      </c>
      <c r="B4" s="1">
        <v>43664</v>
      </c>
      <c r="C4" t="s">
        <v>14</v>
      </c>
      <c r="D4" t="s">
        <v>59</v>
      </c>
      <c r="E4" t="s">
        <v>97</v>
      </c>
      <c r="F4" t="s">
        <v>15</v>
      </c>
      <c r="G4" t="s">
        <v>16</v>
      </c>
      <c r="H4" t="s">
        <v>64</v>
      </c>
      <c r="I4">
        <v>900</v>
      </c>
      <c r="J4">
        <v>32</v>
      </c>
      <c r="K4">
        <v>28800</v>
      </c>
      <c r="L4">
        <f t="shared" si="0"/>
        <v>45</v>
      </c>
      <c r="M4">
        <f t="shared" si="1"/>
        <v>28755</v>
      </c>
      <c r="N4">
        <f t="shared" si="2"/>
        <v>5175.8999999999996</v>
      </c>
      <c r="O4">
        <f t="shared" si="3"/>
        <v>33930.9</v>
      </c>
    </row>
    <row r="5" spans="1:15" x14ac:dyDescent="0.25">
      <c r="A5">
        <v>10004</v>
      </c>
      <c r="B5" s="1">
        <v>44730</v>
      </c>
      <c r="C5" t="s">
        <v>17</v>
      </c>
      <c r="D5" t="s">
        <v>71</v>
      </c>
      <c r="E5" t="s">
        <v>97</v>
      </c>
      <c r="F5" t="s">
        <v>18</v>
      </c>
      <c r="G5" t="s">
        <v>19</v>
      </c>
      <c r="H5" t="s">
        <v>66</v>
      </c>
      <c r="I5">
        <v>1234</v>
      </c>
      <c r="J5">
        <v>46</v>
      </c>
      <c r="K5">
        <v>56764</v>
      </c>
      <c r="L5">
        <f t="shared" si="0"/>
        <v>61.7</v>
      </c>
      <c r="M5">
        <f t="shared" si="1"/>
        <v>56702.3</v>
      </c>
      <c r="N5">
        <f t="shared" si="2"/>
        <v>10206.414000000001</v>
      </c>
      <c r="O5">
        <f t="shared" si="3"/>
        <v>66908.714000000007</v>
      </c>
    </row>
    <row r="6" spans="1:15" x14ac:dyDescent="0.25">
      <c r="A6">
        <v>10005</v>
      </c>
      <c r="B6" s="1">
        <v>44681</v>
      </c>
      <c r="C6" t="s">
        <v>20</v>
      </c>
      <c r="D6" t="s">
        <v>72</v>
      </c>
      <c r="E6" t="s">
        <v>97</v>
      </c>
      <c r="F6" t="s">
        <v>21</v>
      </c>
      <c r="G6" t="s">
        <v>22</v>
      </c>
      <c r="H6" t="s">
        <v>67</v>
      </c>
      <c r="I6">
        <v>1000</v>
      </c>
      <c r="J6">
        <v>18</v>
      </c>
      <c r="K6">
        <v>18000</v>
      </c>
      <c r="L6">
        <f t="shared" si="0"/>
        <v>0</v>
      </c>
      <c r="M6">
        <f t="shared" si="1"/>
        <v>18000</v>
      </c>
      <c r="N6">
        <f t="shared" si="2"/>
        <v>3240</v>
      </c>
      <c r="O6">
        <f t="shared" si="3"/>
        <v>21240</v>
      </c>
    </row>
    <row r="7" spans="1:15" x14ac:dyDescent="0.25">
      <c r="A7">
        <v>10006</v>
      </c>
      <c r="B7" s="1">
        <v>44499</v>
      </c>
      <c r="C7" t="s">
        <v>23</v>
      </c>
      <c r="D7" t="s">
        <v>73</v>
      </c>
      <c r="E7" t="s">
        <v>97</v>
      </c>
      <c r="F7" t="s">
        <v>24</v>
      </c>
      <c r="G7" t="s">
        <v>25</v>
      </c>
      <c r="H7" t="s">
        <v>66</v>
      </c>
      <c r="I7">
        <v>690</v>
      </c>
      <c r="J7">
        <v>18</v>
      </c>
      <c r="K7">
        <v>12420</v>
      </c>
      <c r="L7">
        <f t="shared" si="0"/>
        <v>0</v>
      </c>
      <c r="M7">
        <f t="shared" si="1"/>
        <v>12420</v>
      </c>
      <c r="N7">
        <f t="shared" si="2"/>
        <v>2235.6</v>
      </c>
      <c r="O7">
        <f t="shared" si="3"/>
        <v>14655.6</v>
      </c>
    </row>
    <row r="8" spans="1:15" x14ac:dyDescent="0.25">
      <c r="A8">
        <v>10007</v>
      </c>
      <c r="B8" s="1">
        <v>44125</v>
      </c>
      <c r="C8" t="s">
        <v>26</v>
      </c>
      <c r="D8" t="s">
        <v>74</v>
      </c>
      <c r="E8" t="s">
        <v>97</v>
      </c>
      <c r="F8" t="s">
        <v>27</v>
      </c>
      <c r="G8" t="s">
        <v>28</v>
      </c>
      <c r="H8" t="s">
        <v>64</v>
      </c>
      <c r="I8">
        <v>2500</v>
      </c>
      <c r="J8">
        <v>34</v>
      </c>
      <c r="K8">
        <v>85000</v>
      </c>
      <c r="L8">
        <f t="shared" si="0"/>
        <v>125</v>
      </c>
      <c r="M8">
        <f t="shared" si="1"/>
        <v>84875</v>
      </c>
      <c r="N8">
        <f t="shared" si="2"/>
        <v>15277.5</v>
      </c>
      <c r="O8">
        <f t="shared" si="3"/>
        <v>100152.5</v>
      </c>
    </row>
    <row r="9" spans="1:15" x14ac:dyDescent="0.25">
      <c r="A9">
        <v>10008</v>
      </c>
      <c r="B9" s="1">
        <v>43185</v>
      </c>
      <c r="C9" t="s">
        <v>29</v>
      </c>
      <c r="D9" t="s">
        <v>75</v>
      </c>
      <c r="E9" t="s">
        <v>97</v>
      </c>
      <c r="F9" t="s">
        <v>30</v>
      </c>
      <c r="G9" t="s">
        <v>31</v>
      </c>
      <c r="H9" t="s">
        <v>65</v>
      </c>
      <c r="I9">
        <v>1100</v>
      </c>
      <c r="J9">
        <v>5</v>
      </c>
      <c r="K9">
        <v>5500</v>
      </c>
      <c r="L9">
        <f t="shared" si="0"/>
        <v>0</v>
      </c>
      <c r="M9">
        <f t="shared" si="1"/>
        <v>5500</v>
      </c>
      <c r="N9">
        <f t="shared" si="2"/>
        <v>990</v>
      </c>
      <c r="O9">
        <f t="shared" si="3"/>
        <v>6490</v>
      </c>
    </row>
    <row r="10" spans="1:15" x14ac:dyDescent="0.25">
      <c r="A10">
        <v>10009</v>
      </c>
      <c r="B10" s="1">
        <v>44078</v>
      </c>
      <c r="C10" t="s">
        <v>32</v>
      </c>
      <c r="D10" t="s">
        <v>76</v>
      </c>
      <c r="E10" t="s">
        <v>98</v>
      </c>
      <c r="F10" t="s">
        <v>33</v>
      </c>
      <c r="G10" t="s">
        <v>34</v>
      </c>
      <c r="H10" t="s">
        <v>64</v>
      </c>
      <c r="I10">
        <v>950</v>
      </c>
      <c r="J10">
        <v>20</v>
      </c>
      <c r="K10">
        <v>19000</v>
      </c>
      <c r="L10">
        <f t="shared" si="0"/>
        <v>47.5</v>
      </c>
      <c r="M10">
        <f t="shared" si="1"/>
        <v>18952.5</v>
      </c>
      <c r="N10">
        <f t="shared" si="2"/>
        <v>3411.45</v>
      </c>
      <c r="O10">
        <f t="shared" si="3"/>
        <v>22363.95</v>
      </c>
    </row>
    <row r="11" spans="1:15" x14ac:dyDescent="0.25">
      <c r="A11">
        <v>10010</v>
      </c>
      <c r="B11" s="1">
        <v>43475</v>
      </c>
      <c r="C11" t="s">
        <v>35</v>
      </c>
      <c r="D11" t="s">
        <v>77</v>
      </c>
      <c r="E11" t="s">
        <v>98</v>
      </c>
      <c r="F11" t="s">
        <v>36</v>
      </c>
      <c r="G11" t="s">
        <v>37</v>
      </c>
      <c r="H11" t="s">
        <v>64</v>
      </c>
      <c r="I11">
        <v>780</v>
      </c>
      <c r="J11">
        <v>33</v>
      </c>
      <c r="K11">
        <v>25740</v>
      </c>
      <c r="L11">
        <f t="shared" si="0"/>
        <v>39</v>
      </c>
      <c r="M11">
        <f t="shared" si="1"/>
        <v>25701</v>
      </c>
      <c r="N11">
        <f t="shared" si="2"/>
        <v>4626.1799999999994</v>
      </c>
      <c r="O11">
        <f t="shared" si="3"/>
        <v>30327.18</v>
      </c>
    </row>
    <row r="12" spans="1:15" x14ac:dyDescent="0.25">
      <c r="A12">
        <v>10011</v>
      </c>
      <c r="B12" s="1">
        <v>43650</v>
      </c>
      <c r="C12" t="s">
        <v>38</v>
      </c>
      <c r="D12" t="s">
        <v>78</v>
      </c>
      <c r="E12" t="s">
        <v>98</v>
      </c>
      <c r="F12" t="s">
        <v>39</v>
      </c>
      <c r="G12" t="s">
        <v>40</v>
      </c>
      <c r="H12" t="s">
        <v>64</v>
      </c>
      <c r="I12">
        <v>500</v>
      </c>
      <c r="J12">
        <v>23</v>
      </c>
      <c r="K12">
        <v>11500</v>
      </c>
      <c r="L12">
        <f t="shared" si="0"/>
        <v>25</v>
      </c>
      <c r="M12">
        <f t="shared" si="1"/>
        <v>11475</v>
      </c>
      <c r="N12">
        <f t="shared" si="2"/>
        <v>2065.5</v>
      </c>
      <c r="O12">
        <f t="shared" si="3"/>
        <v>13540.5</v>
      </c>
    </row>
    <row r="13" spans="1:15" x14ac:dyDescent="0.25">
      <c r="A13">
        <v>10012</v>
      </c>
      <c r="B13" s="1">
        <v>43508</v>
      </c>
      <c r="C13" t="s">
        <v>41</v>
      </c>
      <c r="D13" t="s">
        <v>79</v>
      </c>
      <c r="E13" t="s">
        <v>98</v>
      </c>
      <c r="F13" t="s">
        <v>42</v>
      </c>
      <c r="G13" t="s">
        <v>43</v>
      </c>
      <c r="H13" t="s">
        <v>64</v>
      </c>
      <c r="I13">
        <v>200</v>
      </c>
      <c r="J13">
        <v>46</v>
      </c>
      <c r="K13">
        <v>9200</v>
      </c>
      <c r="L13">
        <f t="shared" si="0"/>
        <v>10</v>
      </c>
      <c r="M13">
        <f t="shared" si="1"/>
        <v>9190</v>
      </c>
      <c r="N13">
        <f t="shared" si="2"/>
        <v>1654.2</v>
      </c>
      <c r="O13">
        <f t="shared" si="3"/>
        <v>10844.2</v>
      </c>
    </row>
    <row r="14" spans="1:15" x14ac:dyDescent="0.25">
      <c r="A14">
        <v>10013</v>
      </c>
      <c r="B14" s="1">
        <v>43562</v>
      </c>
      <c r="C14" t="s">
        <v>44</v>
      </c>
      <c r="D14" t="s">
        <v>80</v>
      </c>
      <c r="E14" t="s">
        <v>98</v>
      </c>
      <c r="F14" t="s">
        <v>45</v>
      </c>
      <c r="G14" t="s">
        <v>46</v>
      </c>
      <c r="H14" t="s">
        <v>67</v>
      </c>
      <c r="I14">
        <v>1900</v>
      </c>
      <c r="J14">
        <v>20</v>
      </c>
      <c r="K14">
        <v>38000</v>
      </c>
      <c r="L14">
        <f t="shared" si="0"/>
        <v>95</v>
      </c>
      <c r="M14">
        <f t="shared" si="1"/>
        <v>37905</v>
      </c>
      <c r="N14">
        <f t="shared" si="2"/>
        <v>6822.9</v>
      </c>
      <c r="O14">
        <f t="shared" si="3"/>
        <v>44727.9</v>
      </c>
    </row>
    <row r="15" spans="1:15" x14ac:dyDescent="0.25">
      <c r="A15">
        <v>10014</v>
      </c>
      <c r="B15" s="1">
        <v>43774</v>
      </c>
      <c r="C15" t="s">
        <v>47</v>
      </c>
      <c r="D15" t="s">
        <v>81</v>
      </c>
      <c r="E15" t="s">
        <v>98</v>
      </c>
      <c r="F15" t="s">
        <v>48</v>
      </c>
      <c r="G15" t="s">
        <v>49</v>
      </c>
      <c r="H15" t="s">
        <v>66</v>
      </c>
      <c r="I15">
        <v>2300</v>
      </c>
      <c r="J15">
        <v>23</v>
      </c>
      <c r="K15">
        <v>52900</v>
      </c>
      <c r="L15">
        <f t="shared" si="0"/>
        <v>115</v>
      </c>
      <c r="M15">
        <f t="shared" si="1"/>
        <v>52785</v>
      </c>
      <c r="N15">
        <f t="shared" si="2"/>
        <v>9501.2999999999993</v>
      </c>
      <c r="O15">
        <f t="shared" si="3"/>
        <v>62286.3</v>
      </c>
    </row>
    <row r="16" spans="1:15" x14ac:dyDescent="0.25">
      <c r="A16">
        <v>10015</v>
      </c>
      <c r="B16" s="1">
        <v>43230</v>
      </c>
      <c r="C16" t="s">
        <v>50</v>
      </c>
      <c r="D16" t="s">
        <v>82</v>
      </c>
      <c r="E16" t="s">
        <v>98</v>
      </c>
      <c r="F16" t="s">
        <v>51</v>
      </c>
      <c r="G16" t="s">
        <v>52</v>
      </c>
      <c r="H16" t="s">
        <v>66</v>
      </c>
      <c r="I16">
        <v>4000</v>
      </c>
      <c r="J16">
        <v>27</v>
      </c>
      <c r="K16">
        <v>108000</v>
      </c>
      <c r="L16">
        <f t="shared" si="0"/>
        <v>200</v>
      </c>
      <c r="M16">
        <f t="shared" si="1"/>
        <v>107800</v>
      </c>
      <c r="N16">
        <f t="shared" si="2"/>
        <v>19404</v>
      </c>
      <c r="O16">
        <f t="shared" si="3"/>
        <v>127204</v>
      </c>
    </row>
    <row r="17" spans="1:15" x14ac:dyDescent="0.25">
      <c r="A17">
        <v>10016</v>
      </c>
      <c r="B17" s="1">
        <v>43721</v>
      </c>
      <c r="C17" t="s">
        <v>8</v>
      </c>
      <c r="D17" t="s">
        <v>58</v>
      </c>
      <c r="E17" t="s">
        <v>98</v>
      </c>
      <c r="F17" t="s">
        <v>53</v>
      </c>
      <c r="G17" t="s">
        <v>10</v>
      </c>
      <c r="H17" t="s">
        <v>67</v>
      </c>
      <c r="I17">
        <v>450</v>
      </c>
      <c r="J17">
        <v>36</v>
      </c>
      <c r="K17">
        <v>16200</v>
      </c>
      <c r="L17">
        <f t="shared" si="0"/>
        <v>22.5</v>
      </c>
      <c r="M17">
        <f t="shared" si="1"/>
        <v>16177.5</v>
      </c>
      <c r="N17">
        <f t="shared" si="2"/>
        <v>2911.95</v>
      </c>
      <c r="O17">
        <f t="shared" si="3"/>
        <v>19089.45</v>
      </c>
    </row>
    <row r="18" spans="1:15" x14ac:dyDescent="0.25">
      <c r="A18">
        <v>10017</v>
      </c>
      <c r="B18" s="1">
        <v>44994</v>
      </c>
      <c r="C18" t="s">
        <v>11</v>
      </c>
      <c r="D18" t="s">
        <v>55</v>
      </c>
      <c r="E18" t="s">
        <v>99</v>
      </c>
      <c r="F18" t="s">
        <v>9</v>
      </c>
      <c r="G18" t="s">
        <v>13</v>
      </c>
      <c r="H18" t="s">
        <v>64</v>
      </c>
      <c r="I18">
        <v>3444</v>
      </c>
      <c r="J18">
        <v>27</v>
      </c>
      <c r="K18">
        <v>92988</v>
      </c>
      <c r="L18">
        <f t="shared" si="0"/>
        <v>172.20000000000002</v>
      </c>
      <c r="M18">
        <f t="shared" si="1"/>
        <v>92815.8</v>
      </c>
      <c r="N18">
        <f t="shared" si="2"/>
        <v>16706.844000000001</v>
      </c>
      <c r="O18">
        <f t="shared" si="3"/>
        <v>109522.644</v>
      </c>
    </row>
    <row r="19" spans="1:15" x14ac:dyDescent="0.25">
      <c r="A19">
        <v>10018</v>
      </c>
      <c r="B19" s="1">
        <v>44321</v>
      </c>
      <c r="C19" t="s">
        <v>14</v>
      </c>
      <c r="D19" t="s">
        <v>60</v>
      </c>
      <c r="E19" t="s">
        <v>99</v>
      </c>
      <c r="F19" t="s">
        <v>12</v>
      </c>
      <c r="G19" t="s">
        <v>16</v>
      </c>
      <c r="H19" t="s">
        <v>67</v>
      </c>
      <c r="I19">
        <v>900</v>
      </c>
      <c r="J19">
        <v>33</v>
      </c>
      <c r="K19">
        <v>29700</v>
      </c>
      <c r="L19">
        <f t="shared" si="0"/>
        <v>45</v>
      </c>
      <c r="M19">
        <f t="shared" si="1"/>
        <v>29655</v>
      </c>
      <c r="N19">
        <f t="shared" si="2"/>
        <v>5337.9</v>
      </c>
      <c r="O19">
        <f t="shared" si="3"/>
        <v>34992.9</v>
      </c>
    </row>
    <row r="20" spans="1:15" x14ac:dyDescent="0.25">
      <c r="A20">
        <v>10019</v>
      </c>
      <c r="B20" s="1">
        <v>43851</v>
      </c>
      <c r="C20" t="s">
        <v>17</v>
      </c>
      <c r="D20" t="s">
        <v>83</v>
      </c>
      <c r="E20" t="s">
        <v>99</v>
      </c>
      <c r="F20" t="s">
        <v>15</v>
      </c>
      <c r="G20" t="s">
        <v>19</v>
      </c>
      <c r="H20" t="s">
        <v>67</v>
      </c>
      <c r="I20">
        <v>1234</v>
      </c>
      <c r="J20">
        <v>33</v>
      </c>
      <c r="K20">
        <v>40722</v>
      </c>
      <c r="L20">
        <f t="shared" si="0"/>
        <v>61.7</v>
      </c>
      <c r="M20">
        <f t="shared" si="1"/>
        <v>40660.300000000003</v>
      </c>
      <c r="N20">
        <f t="shared" si="2"/>
        <v>7318.8540000000003</v>
      </c>
      <c r="O20">
        <f t="shared" si="3"/>
        <v>47979.154000000002</v>
      </c>
    </row>
    <row r="21" spans="1:15" x14ac:dyDescent="0.25">
      <c r="A21">
        <v>10020</v>
      </c>
      <c r="B21" s="1">
        <v>45036</v>
      </c>
      <c r="C21" t="s">
        <v>20</v>
      </c>
      <c r="D21" t="s">
        <v>56</v>
      </c>
      <c r="E21" t="s">
        <v>99</v>
      </c>
      <c r="F21" t="s">
        <v>18</v>
      </c>
      <c r="G21" t="s">
        <v>22</v>
      </c>
      <c r="H21" t="s">
        <v>66</v>
      </c>
      <c r="I21">
        <v>1000</v>
      </c>
      <c r="J21">
        <v>50</v>
      </c>
      <c r="K21">
        <v>50000</v>
      </c>
      <c r="L21">
        <f t="shared" si="0"/>
        <v>50</v>
      </c>
      <c r="M21">
        <f t="shared" si="1"/>
        <v>49950</v>
      </c>
      <c r="N21">
        <f t="shared" si="2"/>
        <v>8991</v>
      </c>
      <c r="O21">
        <f t="shared" si="3"/>
        <v>58941</v>
      </c>
    </row>
    <row r="22" spans="1:15" x14ac:dyDescent="0.25">
      <c r="A22">
        <v>10021</v>
      </c>
      <c r="B22" s="1">
        <v>44638</v>
      </c>
      <c r="C22" t="s">
        <v>23</v>
      </c>
      <c r="D22" t="s">
        <v>84</v>
      </c>
      <c r="E22" t="s">
        <v>99</v>
      </c>
      <c r="F22" t="s">
        <v>21</v>
      </c>
      <c r="G22" t="s">
        <v>25</v>
      </c>
      <c r="H22" t="s">
        <v>65</v>
      </c>
      <c r="I22">
        <v>690</v>
      </c>
      <c r="J22">
        <v>35</v>
      </c>
      <c r="K22">
        <v>24150</v>
      </c>
      <c r="L22">
        <f t="shared" si="0"/>
        <v>34.5</v>
      </c>
      <c r="M22">
        <f t="shared" si="1"/>
        <v>24115.5</v>
      </c>
      <c r="N22">
        <f t="shared" si="2"/>
        <v>4340.79</v>
      </c>
      <c r="O22">
        <f t="shared" si="3"/>
        <v>28456.29</v>
      </c>
    </row>
    <row r="23" spans="1:15" x14ac:dyDescent="0.25">
      <c r="A23">
        <v>10022</v>
      </c>
      <c r="B23" s="1">
        <v>44530</v>
      </c>
      <c r="C23" t="s">
        <v>26</v>
      </c>
      <c r="D23" t="s">
        <v>85</v>
      </c>
      <c r="E23" t="s">
        <v>99</v>
      </c>
      <c r="F23" t="s">
        <v>24</v>
      </c>
      <c r="G23" t="s">
        <v>28</v>
      </c>
      <c r="H23" t="s">
        <v>64</v>
      </c>
      <c r="I23">
        <v>2500</v>
      </c>
      <c r="J23">
        <v>25</v>
      </c>
      <c r="K23">
        <v>62500</v>
      </c>
      <c r="L23">
        <f t="shared" si="0"/>
        <v>125</v>
      </c>
      <c r="M23">
        <f t="shared" si="1"/>
        <v>62375</v>
      </c>
      <c r="N23">
        <f t="shared" si="2"/>
        <v>11227.5</v>
      </c>
      <c r="O23">
        <f t="shared" si="3"/>
        <v>73602.5</v>
      </c>
    </row>
    <row r="24" spans="1:15" x14ac:dyDescent="0.25">
      <c r="A24">
        <v>10023</v>
      </c>
      <c r="B24" s="1">
        <v>43249</v>
      </c>
      <c r="C24" t="s">
        <v>29</v>
      </c>
      <c r="D24" t="s">
        <v>86</v>
      </c>
      <c r="E24" t="s">
        <v>97</v>
      </c>
      <c r="F24" t="s">
        <v>27</v>
      </c>
      <c r="G24" t="s">
        <v>31</v>
      </c>
      <c r="H24" t="s">
        <v>66</v>
      </c>
      <c r="I24">
        <v>1100</v>
      </c>
      <c r="J24">
        <v>19</v>
      </c>
      <c r="K24">
        <v>20900</v>
      </c>
      <c r="L24">
        <f t="shared" si="0"/>
        <v>0</v>
      </c>
      <c r="M24">
        <f t="shared" si="1"/>
        <v>20900</v>
      </c>
      <c r="N24">
        <f t="shared" si="2"/>
        <v>3762</v>
      </c>
      <c r="O24">
        <f t="shared" si="3"/>
        <v>24662</v>
      </c>
    </row>
    <row r="25" spans="1:15" x14ac:dyDescent="0.25">
      <c r="A25">
        <v>10024</v>
      </c>
      <c r="B25" s="1">
        <v>44031</v>
      </c>
      <c r="C25" t="s">
        <v>32</v>
      </c>
      <c r="D25" t="s">
        <v>87</v>
      </c>
      <c r="E25" t="s">
        <v>97</v>
      </c>
      <c r="F25" t="s">
        <v>30</v>
      </c>
      <c r="G25" t="s">
        <v>34</v>
      </c>
      <c r="H25" t="s">
        <v>66</v>
      </c>
      <c r="I25">
        <v>950</v>
      </c>
      <c r="J25">
        <v>20</v>
      </c>
      <c r="K25">
        <v>19000</v>
      </c>
      <c r="L25">
        <f t="shared" si="0"/>
        <v>47.5</v>
      </c>
      <c r="M25">
        <f t="shared" si="1"/>
        <v>18952.5</v>
      </c>
      <c r="N25">
        <f t="shared" si="2"/>
        <v>3411.45</v>
      </c>
      <c r="O25">
        <f t="shared" si="3"/>
        <v>22363.95</v>
      </c>
    </row>
    <row r="26" spans="1:15" x14ac:dyDescent="0.25">
      <c r="A26">
        <v>10025</v>
      </c>
      <c r="B26" s="1">
        <v>44384</v>
      </c>
      <c r="C26" t="s">
        <v>35</v>
      </c>
      <c r="D26" t="s">
        <v>88</v>
      </c>
      <c r="E26" t="s">
        <v>97</v>
      </c>
      <c r="F26" t="s">
        <v>33</v>
      </c>
      <c r="G26" t="s">
        <v>37</v>
      </c>
      <c r="H26" t="s">
        <v>67</v>
      </c>
      <c r="I26">
        <v>780</v>
      </c>
      <c r="J26">
        <v>8</v>
      </c>
      <c r="K26">
        <v>6240</v>
      </c>
      <c r="L26">
        <f t="shared" si="0"/>
        <v>0</v>
      </c>
      <c r="M26">
        <f t="shared" si="1"/>
        <v>6240</v>
      </c>
      <c r="N26">
        <f t="shared" si="2"/>
        <v>1123.2</v>
      </c>
      <c r="O26">
        <f t="shared" si="3"/>
        <v>7363.2</v>
      </c>
    </row>
    <row r="27" spans="1:15" x14ac:dyDescent="0.25">
      <c r="A27">
        <v>10026</v>
      </c>
      <c r="B27" s="1">
        <v>43329</v>
      </c>
      <c r="C27" t="s">
        <v>38</v>
      </c>
      <c r="D27" t="s">
        <v>89</v>
      </c>
      <c r="E27" t="s">
        <v>97</v>
      </c>
      <c r="F27" t="s">
        <v>36</v>
      </c>
      <c r="G27" t="s">
        <v>40</v>
      </c>
      <c r="H27" t="s">
        <v>64</v>
      </c>
      <c r="I27">
        <v>500</v>
      </c>
      <c r="J27">
        <v>46</v>
      </c>
      <c r="K27">
        <v>23000</v>
      </c>
      <c r="L27">
        <f t="shared" si="0"/>
        <v>25</v>
      </c>
      <c r="M27">
        <f t="shared" si="1"/>
        <v>22975</v>
      </c>
      <c r="N27">
        <f t="shared" si="2"/>
        <v>4135.5</v>
      </c>
      <c r="O27">
        <f t="shared" si="3"/>
        <v>27110.5</v>
      </c>
    </row>
    <row r="28" spans="1:15" x14ac:dyDescent="0.25">
      <c r="A28">
        <v>10027</v>
      </c>
      <c r="B28" s="1">
        <v>44850</v>
      </c>
      <c r="C28" t="s">
        <v>41</v>
      </c>
      <c r="D28" t="s">
        <v>59</v>
      </c>
      <c r="E28" t="s">
        <v>97</v>
      </c>
      <c r="F28" t="s">
        <v>39</v>
      </c>
      <c r="G28" t="s">
        <v>43</v>
      </c>
      <c r="H28" t="s">
        <v>65</v>
      </c>
      <c r="I28">
        <v>200</v>
      </c>
      <c r="J28">
        <v>41</v>
      </c>
      <c r="K28">
        <v>8200</v>
      </c>
      <c r="L28">
        <f t="shared" si="0"/>
        <v>10</v>
      </c>
      <c r="M28">
        <f t="shared" si="1"/>
        <v>8190</v>
      </c>
      <c r="N28">
        <f t="shared" si="2"/>
        <v>1474.2</v>
      </c>
      <c r="O28">
        <f t="shared" si="3"/>
        <v>9664.2000000000007</v>
      </c>
    </row>
    <row r="29" spans="1:15" x14ac:dyDescent="0.25">
      <c r="A29">
        <v>10028</v>
      </c>
      <c r="B29" s="1">
        <v>43614</v>
      </c>
      <c r="C29" t="s">
        <v>44</v>
      </c>
      <c r="D29" t="s">
        <v>90</v>
      </c>
      <c r="E29" t="s">
        <v>99</v>
      </c>
      <c r="F29" t="s">
        <v>42</v>
      </c>
      <c r="G29" t="s">
        <v>46</v>
      </c>
      <c r="H29" t="s">
        <v>66</v>
      </c>
      <c r="I29">
        <v>1900</v>
      </c>
      <c r="J29">
        <v>9</v>
      </c>
      <c r="K29">
        <v>17100</v>
      </c>
      <c r="L29">
        <f t="shared" si="0"/>
        <v>0</v>
      </c>
      <c r="M29">
        <f t="shared" si="1"/>
        <v>17100</v>
      </c>
      <c r="N29">
        <f t="shared" si="2"/>
        <v>3078</v>
      </c>
      <c r="O29">
        <f t="shared" si="3"/>
        <v>20178</v>
      </c>
    </row>
    <row r="30" spans="1:15" x14ac:dyDescent="0.25">
      <c r="A30">
        <v>10029</v>
      </c>
      <c r="B30" s="1">
        <v>44804</v>
      </c>
      <c r="C30" t="s">
        <v>47</v>
      </c>
      <c r="D30" t="s">
        <v>91</v>
      </c>
      <c r="E30" t="s">
        <v>97</v>
      </c>
      <c r="F30" t="s">
        <v>45</v>
      </c>
      <c r="G30" t="s">
        <v>49</v>
      </c>
      <c r="H30" t="s">
        <v>67</v>
      </c>
      <c r="I30">
        <v>2300</v>
      </c>
      <c r="J30">
        <v>26</v>
      </c>
      <c r="K30">
        <v>59800</v>
      </c>
      <c r="L30">
        <f t="shared" si="0"/>
        <v>115</v>
      </c>
      <c r="M30">
        <f t="shared" si="1"/>
        <v>59685</v>
      </c>
      <c r="N30">
        <f t="shared" si="2"/>
        <v>10743.3</v>
      </c>
      <c r="O30">
        <f t="shared" si="3"/>
        <v>70428.3</v>
      </c>
    </row>
    <row r="31" spans="1:15" x14ac:dyDescent="0.25">
      <c r="A31">
        <v>10030</v>
      </c>
      <c r="B31" s="1">
        <v>43977</v>
      </c>
      <c r="C31" t="s">
        <v>50</v>
      </c>
      <c r="D31" t="s">
        <v>92</v>
      </c>
      <c r="E31" t="s">
        <v>98</v>
      </c>
      <c r="F31" t="s">
        <v>48</v>
      </c>
      <c r="G31" t="s">
        <v>52</v>
      </c>
      <c r="H31" t="s">
        <v>64</v>
      </c>
      <c r="I31">
        <v>4000</v>
      </c>
      <c r="J31">
        <v>19</v>
      </c>
      <c r="K31">
        <v>76000</v>
      </c>
      <c r="L31">
        <f t="shared" si="0"/>
        <v>0</v>
      </c>
      <c r="M31">
        <f t="shared" si="1"/>
        <v>76000</v>
      </c>
      <c r="N31">
        <f t="shared" si="2"/>
        <v>13680</v>
      </c>
      <c r="O31">
        <f t="shared" si="3"/>
        <v>89680</v>
      </c>
    </row>
    <row r="32" spans="1:15" x14ac:dyDescent="0.25">
      <c r="A32">
        <v>10031</v>
      </c>
      <c r="B32" s="1">
        <v>44385</v>
      </c>
      <c r="C32" t="s">
        <v>8</v>
      </c>
      <c r="D32" t="s">
        <v>93</v>
      </c>
      <c r="E32" t="s">
        <v>97</v>
      </c>
      <c r="F32" t="s">
        <v>51</v>
      </c>
      <c r="G32" t="s">
        <v>10</v>
      </c>
      <c r="H32" t="s">
        <v>67</v>
      </c>
      <c r="I32">
        <v>2300</v>
      </c>
      <c r="J32">
        <v>50</v>
      </c>
      <c r="K32">
        <v>115000</v>
      </c>
      <c r="L32">
        <f t="shared" si="0"/>
        <v>115</v>
      </c>
      <c r="M32">
        <f t="shared" si="1"/>
        <v>114885</v>
      </c>
      <c r="N32">
        <f t="shared" si="2"/>
        <v>20679.3</v>
      </c>
      <c r="O32">
        <f t="shared" si="3"/>
        <v>135564.29999999999</v>
      </c>
    </row>
    <row r="33" spans="1:15" x14ac:dyDescent="0.25">
      <c r="A33">
        <v>10032</v>
      </c>
      <c r="B33" s="1">
        <v>44266</v>
      </c>
      <c r="C33" t="s">
        <v>11</v>
      </c>
      <c r="D33" t="s">
        <v>94</v>
      </c>
      <c r="E33" t="s">
        <v>98</v>
      </c>
      <c r="F33" t="s">
        <v>53</v>
      </c>
      <c r="G33" t="s">
        <v>13</v>
      </c>
      <c r="H33" t="s">
        <v>67</v>
      </c>
      <c r="I33">
        <v>4000</v>
      </c>
      <c r="J33">
        <v>26</v>
      </c>
      <c r="K33">
        <v>104000</v>
      </c>
      <c r="L33">
        <f t="shared" si="0"/>
        <v>200</v>
      </c>
      <c r="M33">
        <f t="shared" si="1"/>
        <v>103800</v>
      </c>
      <c r="N33">
        <f t="shared" si="2"/>
        <v>18684</v>
      </c>
      <c r="O33">
        <f t="shared" si="3"/>
        <v>122484</v>
      </c>
    </row>
    <row r="34" spans="1:15" x14ac:dyDescent="0.25">
      <c r="A34">
        <v>10033</v>
      </c>
      <c r="B34" s="1">
        <v>44981</v>
      </c>
      <c r="C34" t="s">
        <v>14</v>
      </c>
      <c r="D34" t="s">
        <v>54</v>
      </c>
      <c r="E34" t="s">
        <v>99</v>
      </c>
      <c r="F34" t="s">
        <v>36</v>
      </c>
      <c r="G34" t="s">
        <v>16</v>
      </c>
      <c r="H34" t="s">
        <v>67</v>
      </c>
      <c r="I34">
        <v>500</v>
      </c>
      <c r="J34">
        <v>50</v>
      </c>
      <c r="K34">
        <v>25000</v>
      </c>
      <c r="L34">
        <f t="shared" si="0"/>
        <v>25</v>
      </c>
      <c r="M34">
        <f t="shared" si="1"/>
        <v>24975</v>
      </c>
      <c r="N34">
        <f t="shared" si="2"/>
        <v>4495.5</v>
      </c>
      <c r="O34">
        <f t="shared" si="3"/>
        <v>29470.5</v>
      </c>
    </row>
    <row r="35" spans="1:15" x14ac:dyDescent="0.25">
      <c r="A35">
        <v>10034</v>
      </c>
      <c r="B35" s="1">
        <v>44896</v>
      </c>
      <c r="C35" t="s">
        <v>17</v>
      </c>
      <c r="D35" t="s">
        <v>70</v>
      </c>
      <c r="E35" t="s">
        <v>97</v>
      </c>
      <c r="F35" t="s">
        <v>39</v>
      </c>
      <c r="G35" t="s">
        <v>19</v>
      </c>
      <c r="H35" t="s">
        <v>67</v>
      </c>
      <c r="I35">
        <v>200</v>
      </c>
      <c r="J35">
        <v>30</v>
      </c>
      <c r="K35">
        <v>6000</v>
      </c>
      <c r="L35">
        <f t="shared" si="0"/>
        <v>10</v>
      </c>
      <c r="M35">
        <f t="shared" si="1"/>
        <v>5990</v>
      </c>
      <c r="N35">
        <f t="shared" si="2"/>
        <v>1078.2</v>
      </c>
      <c r="O35">
        <f t="shared" si="3"/>
        <v>7068.2</v>
      </c>
    </row>
    <row r="36" spans="1:15" x14ac:dyDescent="0.25">
      <c r="A36">
        <v>10035</v>
      </c>
      <c r="B36" s="1">
        <v>43145</v>
      </c>
      <c r="C36" t="s">
        <v>20</v>
      </c>
      <c r="D36" t="s">
        <v>57</v>
      </c>
      <c r="E36" t="s">
        <v>97</v>
      </c>
      <c r="F36" t="s">
        <v>42</v>
      </c>
      <c r="G36" t="s">
        <v>22</v>
      </c>
      <c r="H36" t="s">
        <v>66</v>
      </c>
      <c r="I36">
        <v>1900</v>
      </c>
      <c r="J36">
        <v>30</v>
      </c>
      <c r="K36">
        <v>57000</v>
      </c>
      <c r="L36">
        <f t="shared" si="0"/>
        <v>95</v>
      </c>
      <c r="M36">
        <f t="shared" si="1"/>
        <v>56905</v>
      </c>
      <c r="N36">
        <f t="shared" si="2"/>
        <v>10242.9</v>
      </c>
      <c r="O36">
        <f t="shared" si="3"/>
        <v>67147.899999999994</v>
      </c>
    </row>
    <row r="37" spans="1:15" x14ac:dyDescent="0.25">
      <c r="A37">
        <v>10036</v>
      </c>
      <c r="B37" s="1">
        <v>43818</v>
      </c>
      <c r="C37" t="s">
        <v>23</v>
      </c>
      <c r="D37" t="s">
        <v>59</v>
      </c>
      <c r="E37" t="s">
        <v>97</v>
      </c>
      <c r="F37" t="s">
        <v>45</v>
      </c>
      <c r="G37" t="s">
        <v>25</v>
      </c>
      <c r="H37" t="s">
        <v>64</v>
      </c>
      <c r="I37">
        <v>2300</v>
      </c>
      <c r="J37">
        <v>38</v>
      </c>
      <c r="K37">
        <v>87400</v>
      </c>
      <c r="L37">
        <f t="shared" si="0"/>
        <v>115</v>
      </c>
      <c r="M37">
        <f t="shared" si="1"/>
        <v>87285</v>
      </c>
      <c r="N37">
        <f t="shared" si="2"/>
        <v>15711.3</v>
      </c>
      <c r="O37">
        <f t="shared" si="3"/>
        <v>102996.3</v>
      </c>
    </row>
    <row r="38" spans="1:15" x14ac:dyDescent="0.25">
      <c r="A38">
        <v>10037</v>
      </c>
      <c r="B38" s="1">
        <v>44578</v>
      </c>
      <c r="C38" t="s">
        <v>26</v>
      </c>
      <c r="D38" t="s">
        <v>71</v>
      </c>
      <c r="E38" t="s">
        <v>97</v>
      </c>
      <c r="F38" t="s">
        <v>48</v>
      </c>
      <c r="G38" t="s">
        <v>28</v>
      </c>
      <c r="H38" t="s">
        <v>67</v>
      </c>
      <c r="I38">
        <v>4000</v>
      </c>
      <c r="J38">
        <v>49</v>
      </c>
      <c r="K38">
        <v>196000</v>
      </c>
      <c r="L38">
        <f t="shared" si="0"/>
        <v>200</v>
      </c>
      <c r="M38">
        <f t="shared" si="1"/>
        <v>195800</v>
      </c>
      <c r="N38">
        <f t="shared" si="2"/>
        <v>35244</v>
      </c>
      <c r="O38">
        <f t="shared" si="3"/>
        <v>231044</v>
      </c>
    </row>
    <row r="39" spans="1:15" x14ac:dyDescent="0.25">
      <c r="A39">
        <v>10038</v>
      </c>
      <c r="B39" s="1">
        <v>43259</v>
      </c>
      <c r="C39" t="s">
        <v>29</v>
      </c>
      <c r="D39" t="s">
        <v>72</v>
      </c>
      <c r="E39" t="s">
        <v>97</v>
      </c>
      <c r="F39" t="s">
        <v>51</v>
      </c>
      <c r="G39" t="s">
        <v>31</v>
      </c>
      <c r="H39" t="s">
        <v>64</v>
      </c>
      <c r="I39">
        <v>2300</v>
      </c>
      <c r="J39">
        <v>21</v>
      </c>
      <c r="K39">
        <v>48300</v>
      </c>
      <c r="L39">
        <f t="shared" si="0"/>
        <v>115</v>
      </c>
      <c r="M39">
        <f t="shared" si="1"/>
        <v>48185</v>
      </c>
      <c r="N39">
        <f t="shared" si="2"/>
        <v>8673.2999999999993</v>
      </c>
      <c r="O39">
        <f t="shared" si="3"/>
        <v>56858.3</v>
      </c>
    </row>
    <row r="40" spans="1:15" x14ac:dyDescent="0.25">
      <c r="A40">
        <v>10039</v>
      </c>
      <c r="B40" s="1">
        <v>44652</v>
      </c>
      <c r="C40" t="s">
        <v>32</v>
      </c>
      <c r="D40" t="s">
        <v>73</v>
      </c>
      <c r="E40" t="s">
        <v>97</v>
      </c>
      <c r="F40" t="s">
        <v>53</v>
      </c>
      <c r="G40" t="s">
        <v>34</v>
      </c>
      <c r="H40" t="s">
        <v>67</v>
      </c>
      <c r="I40">
        <v>4000</v>
      </c>
      <c r="J40">
        <v>34</v>
      </c>
      <c r="K40">
        <v>136000</v>
      </c>
      <c r="L40">
        <f t="shared" si="0"/>
        <v>200</v>
      </c>
      <c r="M40">
        <f t="shared" si="1"/>
        <v>135800</v>
      </c>
      <c r="N40">
        <f t="shared" si="2"/>
        <v>24444</v>
      </c>
      <c r="O40">
        <f t="shared" si="3"/>
        <v>160244</v>
      </c>
    </row>
    <row r="41" spans="1:15" x14ac:dyDescent="0.25">
      <c r="A41">
        <v>10040</v>
      </c>
      <c r="B41" s="1">
        <v>44846</v>
      </c>
      <c r="C41" t="s">
        <v>35</v>
      </c>
      <c r="D41" t="s">
        <v>74</v>
      </c>
      <c r="E41" t="s">
        <v>97</v>
      </c>
      <c r="F41" t="s">
        <v>9</v>
      </c>
      <c r="G41" t="s">
        <v>37</v>
      </c>
      <c r="H41" t="s">
        <v>66</v>
      </c>
      <c r="I41">
        <v>450</v>
      </c>
      <c r="J41">
        <v>42</v>
      </c>
      <c r="K41">
        <v>18900</v>
      </c>
      <c r="L41">
        <f t="shared" si="0"/>
        <v>22.5</v>
      </c>
      <c r="M41">
        <f t="shared" si="1"/>
        <v>18877.5</v>
      </c>
      <c r="N41">
        <f t="shared" si="2"/>
        <v>3397.95</v>
      </c>
      <c r="O41">
        <f t="shared" si="3"/>
        <v>22275.45</v>
      </c>
    </row>
    <row r="42" spans="1:15" x14ac:dyDescent="0.25">
      <c r="A42">
        <v>10041</v>
      </c>
      <c r="B42" s="1">
        <v>44976</v>
      </c>
      <c r="C42" t="s">
        <v>38</v>
      </c>
      <c r="D42" t="s">
        <v>75</v>
      </c>
      <c r="E42" t="s">
        <v>97</v>
      </c>
      <c r="F42" t="s">
        <v>12</v>
      </c>
      <c r="G42" t="s">
        <v>40</v>
      </c>
      <c r="H42" t="s">
        <v>65</v>
      </c>
      <c r="I42">
        <v>3444</v>
      </c>
      <c r="J42">
        <v>27</v>
      </c>
      <c r="K42">
        <v>92988</v>
      </c>
      <c r="L42">
        <f t="shared" si="0"/>
        <v>172.20000000000002</v>
      </c>
      <c r="M42">
        <f t="shared" si="1"/>
        <v>92815.8</v>
      </c>
      <c r="N42">
        <f t="shared" si="2"/>
        <v>16706.844000000001</v>
      </c>
      <c r="O42">
        <f t="shared" si="3"/>
        <v>109522.644</v>
      </c>
    </row>
    <row r="43" spans="1:15" x14ac:dyDescent="0.25">
      <c r="A43">
        <v>10042</v>
      </c>
      <c r="B43" s="1">
        <v>45048</v>
      </c>
      <c r="C43" t="s">
        <v>41</v>
      </c>
      <c r="D43" t="s">
        <v>76</v>
      </c>
      <c r="E43" t="s">
        <v>98</v>
      </c>
      <c r="F43" t="s">
        <v>15</v>
      </c>
      <c r="G43" t="s">
        <v>43</v>
      </c>
      <c r="H43" t="s">
        <v>67</v>
      </c>
      <c r="I43">
        <v>900</v>
      </c>
      <c r="J43">
        <v>8</v>
      </c>
      <c r="K43">
        <v>7200</v>
      </c>
      <c r="L43">
        <f t="shared" si="0"/>
        <v>0</v>
      </c>
      <c r="M43">
        <f t="shared" si="1"/>
        <v>7200</v>
      </c>
      <c r="N43">
        <f t="shared" si="2"/>
        <v>1296</v>
      </c>
      <c r="O43">
        <f t="shared" si="3"/>
        <v>8496</v>
      </c>
    </row>
    <row r="44" spans="1:15" x14ac:dyDescent="0.25">
      <c r="A44">
        <v>10043</v>
      </c>
      <c r="B44" s="1">
        <v>43461</v>
      </c>
      <c r="C44" t="s">
        <v>44</v>
      </c>
      <c r="D44" t="s">
        <v>77</v>
      </c>
      <c r="E44" t="s">
        <v>98</v>
      </c>
      <c r="F44" t="s">
        <v>18</v>
      </c>
      <c r="G44" t="s">
        <v>46</v>
      </c>
      <c r="H44" t="s">
        <v>65</v>
      </c>
      <c r="I44">
        <v>1234</v>
      </c>
      <c r="J44">
        <v>21</v>
      </c>
      <c r="K44">
        <v>25914</v>
      </c>
      <c r="L44">
        <f t="shared" si="0"/>
        <v>61.7</v>
      </c>
      <c r="M44">
        <f t="shared" si="1"/>
        <v>25852.3</v>
      </c>
      <c r="N44">
        <f t="shared" si="2"/>
        <v>4653.4139999999998</v>
      </c>
      <c r="O44">
        <f t="shared" si="3"/>
        <v>30505.714</v>
      </c>
    </row>
    <row r="45" spans="1:15" x14ac:dyDescent="0.25">
      <c r="A45">
        <v>10044</v>
      </c>
      <c r="B45" s="1">
        <v>44109</v>
      </c>
      <c r="C45" t="s">
        <v>47</v>
      </c>
      <c r="D45" t="s">
        <v>78</v>
      </c>
      <c r="E45" t="s">
        <v>98</v>
      </c>
      <c r="F45" t="s">
        <v>21</v>
      </c>
      <c r="G45" t="s">
        <v>49</v>
      </c>
      <c r="H45" t="s">
        <v>65</v>
      </c>
      <c r="I45">
        <v>1000</v>
      </c>
      <c r="J45">
        <v>34</v>
      </c>
      <c r="K45">
        <v>34000</v>
      </c>
      <c r="L45">
        <f t="shared" si="0"/>
        <v>50</v>
      </c>
      <c r="M45">
        <f t="shared" si="1"/>
        <v>33950</v>
      </c>
      <c r="N45">
        <f t="shared" si="2"/>
        <v>6111</v>
      </c>
      <c r="O45">
        <f t="shared" si="3"/>
        <v>40061</v>
      </c>
    </row>
    <row r="46" spans="1:15" x14ac:dyDescent="0.25">
      <c r="A46">
        <v>10045</v>
      </c>
      <c r="B46" s="1">
        <v>43210</v>
      </c>
      <c r="C46" t="s">
        <v>50</v>
      </c>
      <c r="D46" t="s">
        <v>79</v>
      </c>
      <c r="E46" t="s">
        <v>98</v>
      </c>
      <c r="F46" t="s">
        <v>24</v>
      </c>
      <c r="G46" t="s">
        <v>52</v>
      </c>
      <c r="H46" t="s">
        <v>64</v>
      </c>
      <c r="I46">
        <v>690</v>
      </c>
      <c r="J46">
        <v>8</v>
      </c>
      <c r="K46">
        <v>5520</v>
      </c>
      <c r="L46">
        <f t="shared" si="0"/>
        <v>0</v>
      </c>
      <c r="M46">
        <f t="shared" si="1"/>
        <v>5520</v>
      </c>
      <c r="N46">
        <f t="shared" si="2"/>
        <v>993.59999999999991</v>
      </c>
      <c r="O46">
        <f t="shared" si="3"/>
        <v>6513.6</v>
      </c>
    </row>
    <row r="47" spans="1:15" x14ac:dyDescent="0.25">
      <c r="A47">
        <v>10046</v>
      </c>
      <c r="B47" s="1">
        <v>43628</v>
      </c>
      <c r="C47" t="s">
        <v>8</v>
      </c>
      <c r="D47" t="s">
        <v>80</v>
      </c>
      <c r="E47" t="s">
        <v>98</v>
      </c>
      <c r="F47" t="s">
        <v>27</v>
      </c>
      <c r="G47" t="s">
        <v>10</v>
      </c>
      <c r="H47" t="s">
        <v>66</v>
      </c>
      <c r="I47">
        <v>2500</v>
      </c>
      <c r="J47">
        <v>26</v>
      </c>
      <c r="K47">
        <v>65000</v>
      </c>
      <c r="L47">
        <f t="shared" si="0"/>
        <v>125</v>
      </c>
      <c r="M47">
        <f t="shared" si="1"/>
        <v>64875</v>
      </c>
      <c r="N47">
        <f t="shared" si="2"/>
        <v>11677.5</v>
      </c>
      <c r="O47">
        <f t="shared" si="3"/>
        <v>76552.5</v>
      </c>
    </row>
    <row r="48" spans="1:15" x14ac:dyDescent="0.25">
      <c r="A48">
        <v>10047</v>
      </c>
      <c r="B48" s="1">
        <v>44881</v>
      </c>
      <c r="C48" t="s">
        <v>11</v>
      </c>
      <c r="D48" t="s">
        <v>81</v>
      </c>
      <c r="E48" t="s">
        <v>98</v>
      </c>
      <c r="F48" t="s">
        <v>30</v>
      </c>
      <c r="G48" t="s">
        <v>13</v>
      </c>
      <c r="H48" t="s">
        <v>64</v>
      </c>
      <c r="I48">
        <v>1100</v>
      </c>
      <c r="J48">
        <v>6</v>
      </c>
      <c r="K48">
        <v>6600</v>
      </c>
      <c r="L48">
        <f t="shared" si="0"/>
        <v>0</v>
      </c>
      <c r="M48">
        <f t="shared" si="1"/>
        <v>6600</v>
      </c>
      <c r="N48">
        <f t="shared" si="2"/>
        <v>1188</v>
      </c>
      <c r="O48">
        <f t="shared" si="3"/>
        <v>7788</v>
      </c>
    </row>
    <row r="49" spans="1:15" x14ac:dyDescent="0.25">
      <c r="A49">
        <v>10048</v>
      </c>
      <c r="B49" s="1">
        <v>43190</v>
      </c>
      <c r="C49" t="s">
        <v>14</v>
      </c>
      <c r="D49" t="s">
        <v>82</v>
      </c>
      <c r="E49" t="s">
        <v>98</v>
      </c>
      <c r="F49" t="s">
        <v>33</v>
      </c>
      <c r="G49" t="s">
        <v>16</v>
      </c>
      <c r="H49" t="s">
        <v>67</v>
      </c>
      <c r="I49">
        <v>950</v>
      </c>
      <c r="J49">
        <v>6</v>
      </c>
      <c r="K49">
        <v>5700</v>
      </c>
      <c r="L49">
        <f t="shared" si="0"/>
        <v>0</v>
      </c>
      <c r="M49">
        <f t="shared" si="1"/>
        <v>5700</v>
      </c>
      <c r="N49">
        <f t="shared" si="2"/>
        <v>1026</v>
      </c>
      <c r="O49">
        <f t="shared" si="3"/>
        <v>6726</v>
      </c>
    </row>
    <row r="50" spans="1:15" x14ac:dyDescent="0.25">
      <c r="A50">
        <v>10049</v>
      </c>
      <c r="B50" s="1">
        <v>44101</v>
      </c>
      <c r="C50" t="s">
        <v>17</v>
      </c>
      <c r="D50" t="s">
        <v>58</v>
      </c>
      <c r="E50" t="s">
        <v>98</v>
      </c>
      <c r="F50" t="s">
        <v>36</v>
      </c>
      <c r="G50" t="s">
        <v>19</v>
      </c>
      <c r="H50" t="s">
        <v>65</v>
      </c>
      <c r="I50">
        <v>780</v>
      </c>
      <c r="J50">
        <v>40</v>
      </c>
      <c r="K50">
        <v>31200</v>
      </c>
      <c r="L50">
        <f t="shared" si="0"/>
        <v>39</v>
      </c>
      <c r="M50">
        <f t="shared" si="1"/>
        <v>31161</v>
      </c>
      <c r="N50">
        <f t="shared" si="2"/>
        <v>5608.98</v>
      </c>
      <c r="O50">
        <f t="shared" si="3"/>
        <v>36769.979999999996</v>
      </c>
    </row>
    <row r="51" spans="1:15" x14ac:dyDescent="0.25">
      <c r="A51">
        <v>10050</v>
      </c>
      <c r="B51" s="1">
        <v>43512</v>
      </c>
      <c r="C51" t="s">
        <v>20</v>
      </c>
      <c r="D51" t="s">
        <v>55</v>
      </c>
      <c r="E51" t="s">
        <v>99</v>
      </c>
      <c r="F51" t="s">
        <v>39</v>
      </c>
      <c r="G51" t="s">
        <v>22</v>
      </c>
      <c r="H51" t="s">
        <v>66</v>
      </c>
      <c r="I51">
        <v>500</v>
      </c>
      <c r="J51">
        <v>23</v>
      </c>
      <c r="K51">
        <v>11500</v>
      </c>
      <c r="L51">
        <f t="shared" si="0"/>
        <v>25</v>
      </c>
      <c r="M51">
        <f t="shared" si="1"/>
        <v>11475</v>
      </c>
      <c r="N51">
        <f t="shared" si="2"/>
        <v>2065.5</v>
      </c>
      <c r="O51">
        <f t="shared" si="3"/>
        <v>13540.5</v>
      </c>
    </row>
    <row r="52" spans="1:15" x14ac:dyDescent="0.25">
      <c r="A52">
        <v>10051</v>
      </c>
      <c r="B52" s="1">
        <v>44007</v>
      </c>
      <c r="C52" t="s">
        <v>23</v>
      </c>
      <c r="D52" t="s">
        <v>60</v>
      </c>
      <c r="E52" t="s">
        <v>99</v>
      </c>
      <c r="F52" t="s">
        <v>42</v>
      </c>
      <c r="G52" t="s">
        <v>25</v>
      </c>
      <c r="H52" t="s">
        <v>64</v>
      </c>
      <c r="I52">
        <v>200</v>
      </c>
      <c r="J52">
        <v>50</v>
      </c>
      <c r="K52">
        <v>10000</v>
      </c>
      <c r="L52">
        <f t="shared" si="0"/>
        <v>10</v>
      </c>
      <c r="M52">
        <f t="shared" si="1"/>
        <v>9990</v>
      </c>
      <c r="N52">
        <f t="shared" si="2"/>
        <v>1798.2</v>
      </c>
      <c r="O52">
        <f t="shared" si="3"/>
        <v>11788.2</v>
      </c>
    </row>
    <row r="53" spans="1:15" x14ac:dyDescent="0.25">
      <c r="A53">
        <v>10052</v>
      </c>
      <c r="B53" s="1">
        <v>44645</v>
      </c>
      <c r="C53" t="s">
        <v>26</v>
      </c>
      <c r="D53" t="s">
        <v>83</v>
      </c>
      <c r="E53" t="s">
        <v>99</v>
      </c>
      <c r="F53" t="s">
        <v>45</v>
      </c>
      <c r="G53" t="s">
        <v>28</v>
      </c>
      <c r="H53" t="s">
        <v>66</v>
      </c>
      <c r="I53">
        <v>1900</v>
      </c>
      <c r="J53">
        <v>40</v>
      </c>
      <c r="K53">
        <v>76000</v>
      </c>
      <c r="L53">
        <f t="shared" si="0"/>
        <v>95</v>
      </c>
      <c r="M53">
        <f t="shared" si="1"/>
        <v>75905</v>
      </c>
      <c r="N53">
        <f t="shared" si="2"/>
        <v>13662.9</v>
      </c>
      <c r="O53">
        <f t="shared" si="3"/>
        <v>89567.9</v>
      </c>
    </row>
    <row r="54" spans="1:15" x14ac:dyDescent="0.25">
      <c r="A54">
        <v>10053</v>
      </c>
      <c r="B54" s="1">
        <v>44220</v>
      </c>
      <c r="C54" t="s">
        <v>29</v>
      </c>
      <c r="D54" t="s">
        <v>56</v>
      </c>
      <c r="E54" t="s">
        <v>99</v>
      </c>
      <c r="F54" t="s">
        <v>48</v>
      </c>
      <c r="G54" t="s">
        <v>31</v>
      </c>
      <c r="H54" t="s">
        <v>64</v>
      </c>
      <c r="I54">
        <v>2300</v>
      </c>
      <c r="J54">
        <v>26</v>
      </c>
      <c r="K54">
        <v>59800</v>
      </c>
      <c r="L54">
        <f t="shared" si="0"/>
        <v>115</v>
      </c>
      <c r="M54">
        <f t="shared" si="1"/>
        <v>59685</v>
      </c>
      <c r="N54">
        <f t="shared" si="2"/>
        <v>10743.3</v>
      </c>
      <c r="O54">
        <f t="shared" si="3"/>
        <v>70428.3</v>
      </c>
    </row>
    <row r="55" spans="1:15" x14ac:dyDescent="0.25">
      <c r="A55">
        <v>10054</v>
      </c>
      <c r="B55" s="1">
        <v>44694</v>
      </c>
      <c r="C55" t="s">
        <v>32</v>
      </c>
      <c r="D55" t="s">
        <v>84</v>
      </c>
      <c r="E55" t="s">
        <v>99</v>
      </c>
      <c r="F55" t="s">
        <v>51</v>
      </c>
      <c r="G55" t="s">
        <v>34</v>
      </c>
      <c r="H55" t="s">
        <v>66</v>
      </c>
      <c r="I55">
        <v>4000</v>
      </c>
      <c r="J55">
        <v>42</v>
      </c>
      <c r="K55">
        <v>168000</v>
      </c>
      <c r="L55">
        <f t="shared" si="0"/>
        <v>200</v>
      </c>
      <c r="M55">
        <f t="shared" si="1"/>
        <v>167800</v>
      </c>
      <c r="N55">
        <f t="shared" si="2"/>
        <v>30204</v>
      </c>
      <c r="O55">
        <f t="shared" si="3"/>
        <v>198004</v>
      </c>
    </row>
    <row r="56" spans="1:15" x14ac:dyDescent="0.25">
      <c r="A56">
        <v>10055</v>
      </c>
      <c r="B56" s="1">
        <v>43904</v>
      </c>
      <c r="C56" t="s">
        <v>35</v>
      </c>
      <c r="D56" t="s">
        <v>85</v>
      </c>
      <c r="E56" t="s">
        <v>99</v>
      </c>
      <c r="F56" t="s">
        <v>53</v>
      </c>
      <c r="G56" t="s">
        <v>37</v>
      </c>
      <c r="H56" t="s">
        <v>66</v>
      </c>
      <c r="I56">
        <v>450</v>
      </c>
      <c r="J56">
        <v>43</v>
      </c>
      <c r="K56">
        <v>19350</v>
      </c>
      <c r="L56">
        <f t="shared" si="0"/>
        <v>22.5</v>
      </c>
      <c r="M56">
        <f t="shared" si="1"/>
        <v>19327.5</v>
      </c>
      <c r="N56">
        <f t="shared" si="2"/>
        <v>3478.95</v>
      </c>
      <c r="O56">
        <f t="shared" si="3"/>
        <v>22806.45</v>
      </c>
    </row>
    <row r="57" spans="1:15" x14ac:dyDescent="0.25">
      <c r="A57">
        <v>10056</v>
      </c>
      <c r="B57" s="1">
        <v>43207</v>
      </c>
      <c r="C57" t="s">
        <v>38</v>
      </c>
      <c r="D57" t="s">
        <v>86</v>
      </c>
      <c r="E57" t="s">
        <v>97</v>
      </c>
      <c r="F57" t="s">
        <v>9</v>
      </c>
      <c r="G57" t="s">
        <v>40</v>
      </c>
      <c r="H57" t="s">
        <v>65</v>
      </c>
      <c r="I57">
        <v>3444</v>
      </c>
      <c r="J57">
        <v>26</v>
      </c>
      <c r="K57">
        <v>89544</v>
      </c>
      <c r="L57">
        <f t="shared" si="0"/>
        <v>172.20000000000002</v>
      </c>
      <c r="M57">
        <f t="shared" si="1"/>
        <v>89371.8</v>
      </c>
      <c r="N57">
        <f t="shared" si="2"/>
        <v>16086.923999999999</v>
      </c>
      <c r="O57">
        <f t="shared" si="3"/>
        <v>105458.724</v>
      </c>
    </row>
    <row r="58" spans="1:15" x14ac:dyDescent="0.25">
      <c r="A58">
        <v>10057</v>
      </c>
      <c r="B58" s="1">
        <v>44502</v>
      </c>
      <c r="C58" t="s">
        <v>41</v>
      </c>
      <c r="D58" t="s">
        <v>87</v>
      </c>
      <c r="E58" t="s">
        <v>97</v>
      </c>
      <c r="F58" t="s">
        <v>12</v>
      </c>
      <c r="G58" t="s">
        <v>43</v>
      </c>
      <c r="H58" t="s">
        <v>67</v>
      </c>
      <c r="I58">
        <v>900</v>
      </c>
      <c r="J58">
        <v>15</v>
      </c>
      <c r="K58">
        <v>13500</v>
      </c>
      <c r="L58">
        <f t="shared" si="0"/>
        <v>0</v>
      </c>
      <c r="M58">
        <f t="shared" si="1"/>
        <v>13500</v>
      </c>
      <c r="N58">
        <f t="shared" si="2"/>
        <v>2430</v>
      </c>
      <c r="O58">
        <f t="shared" si="3"/>
        <v>15930</v>
      </c>
    </row>
    <row r="59" spans="1:15" x14ac:dyDescent="0.25">
      <c r="A59">
        <v>10058</v>
      </c>
      <c r="B59" s="1">
        <v>44882</v>
      </c>
      <c r="C59" t="s">
        <v>44</v>
      </c>
      <c r="D59" t="s">
        <v>88</v>
      </c>
      <c r="E59" t="s">
        <v>97</v>
      </c>
      <c r="F59" t="s">
        <v>15</v>
      </c>
      <c r="G59" t="s">
        <v>46</v>
      </c>
      <c r="H59" t="s">
        <v>67</v>
      </c>
      <c r="I59">
        <v>1234</v>
      </c>
      <c r="J59">
        <v>11</v>
      </c>
      <c r="K59">
        <v>13574</v>
      </c>
      <c r="L59">
        <f t="shared" si="0"/>
        <v>0</v>
      </c>
      <c r="M59">
        <f t="shared" si="1"/>
        <v>13574</v>
      </c>
      <c r="N59">
        <f t="shared" si="2"/>
        <v>2443.3199999999997</v>
      </c>
      <c r="O59">
        <f t="shared" si="3"/>
        <v>16017.32</v>
      </c>
    </row>
    <row r="60" spans="1:15" x14ac:dyDescent="0.25">
      <c r="A60">
        <v>10059</v>
      </c>
      <c r="B60" s="1">
        <v>44861</v>
      </c>
      <c r="C60" t="s">
        <v>47</v>
      </c>
      <c r="D60" t="s">
        <v>89</v>
      </c>
      <c r="E60" t="s">
        <v>97</v>
      </c>
      <c r="F60" t="s">
        <v>18</v>
      </c>
      <c r="G60" t="s">
        <v>49</v>
      </c>
      <c r="H60" t="s">
        <v>64</v>
      </c>
      <c r="I60">
        <v>1000</v>
      </c>
      <c r="J60">
        <v>15</v>
      </c>
      <c r="K60">
        <v>15000</v>
      </c>
      <c r="L60">
        <f t="shared" si="0"/>
        <v>0</v>
      </c>
      <c r="M60">
        <f t="shared" si="1"/>
        <v>15000</v>
      </c>
      <c r="N60">
        <f t="shared" si="2"/>
        <v>2700</v>
      </c>
      <c r="O60">
        <f t="shared" si="3"/>
        <v>17700</v>
      </c>
    </row>
    <row r="61" spans="1:15" x14ac:dyDescent="0.25">
      <c r="A61">
        <v>10060</v>
      </c>
      <c r="B61" s="1">
        <v>44859</v>
      </c>
      <c r="C61" t="s">
        <v>50</v>
      </c>
      <c r="D61" t="s">
        <v>59</v>
      </c>
      <c r="E61" t="s">
        <v>97</v>
      </c>
      <c r="F61" t="s">
        <v>21</v>
      </c>
      <c r="G61" t="s">
        <v>52</v>
      </c>
      <c r="H61" t="s">
        <v>64</v>
      </c>
      <c r="I61">
        <v>690</v>
      </c>
      <c r="J61">
        <v>7</v>
      </c>
      <c r="K61">
        <v>4830</v>
      </c>
      <c r="L61">
        <f t="shared" si="0"/>
        <v>0</v>
      </c>
      <c r="M61">
        <f t="shared" si="1"/>
        <v>4830</v>
      </c>
      <c r="N61">
        <f t="shared" si="2"/>
        <v>869.4</v>
      </c>
      <c r="O61">
        <f t="shared" si="3"/>
        <v>5699.4</v>
      </c>
    </row>
    <row r="62" spans="1:15" x14ac:dyDescent="0.25">
      <c r="A62">
        <v>10061</v>
      </c>
      <c r="B62" s="1">
        <v>44215</v>
      </c>
      <c r="C62" t="s">
        <v>8</v>
      </c>
      <c r="D62" t="s">
        <v>90</v>
      </c>
      <c r="E62" t="s">
        <v>99</v>
      </c>
      <c r="F62" t="s">
        <v>24</v>
      </c>
      <c r="G62" t="s">
        <v>10</v>
      </c>
      <c r="H62" t="s">
        <v>64</v>
      </c>
      <c r="I62">
        <v>2500</v>
      </c>
      <c r="J62">
        <v>40</v>
      </c>
      <c r="K62">
        <v>100000</v>
      </c>
      <c r="L62">
        <f t="shared" si="0"/>
        <v>125</v>
      </c>
      <c r="M62">
        <f t="shared" si="1"/>
        <v>99875</v>
      </c>
      <c r="N62">
        <f t="shared" si="2"/>
        <v>17977.5</v>
      </c>
      <c r="O62">
        <f t="shared" si="3"/>
        <v>117852.5</v>
      </c>
    </row>
    <row r="63" spans="1:15" x14ac:dyDescent="0.25">
      <c r="A63">
        <v>10062</v>
      </c>
      <c r="B63" s="1">
        <v>45017</v>
      </c>
      <c r="C63" t="s">
        <v>11</v>
      </c>
      <c r="D63" t="s">
        <v>91</v>
      </c>
      <c r="E63" t="s">
        <v>97</v>
      </c>
      <c r="F63" t="s">
        <v>27</v>
      </c>
      <c r="G63" t="s">
        <v>13</v>
      </c>
      <c r="H63" t="s">
        <v>64</v>
      </c>
      <c r="I63">
        <v>1100</v>
      </c>
      <c r="J63">
        <v>15</v>
      </c>
      <c r="K63">
        <v>16500</v>
      </c>
      <c r="L63">
        <f t="shared" si="0"/>
        <v>0</v>
      </c>
      <c r="M63">
        <f t="shared" si="1"/>
        <v>16500</v>
      </c>
      <c r="N63">
        <f t="shared" si="2"/>
        <v>2970</v>
      </c>
      <c r="O63">
        <f t="shared" si="3"/>
        <v>19470</v>
      </c>
    </row>
    <row r="64" spans="1:15" x14ac:dyDescent="0.25">
      <c r="A64">
        <v>10063</v>
      </c>
      <c r="B64" s="1">
        <v>44882</v>
      </c>
      <c r="C64" t="s">
        <v>14</v>
      </c>
      <c r="D64" t="s">
        <v>92</v>
      </c>
      <c r="E64" t="s">
        <v>98</v>
      </c>
      <c r="F64" t="s">
        <v>30</v>
      </c>
      <c r="G64" t="s">
        <v>16</v>
      </c>
      <c r="H64" t="s">
        <v>65</v>
      </c>
      <c r="I64">
        <v>950</v>
      </c>
      <c r="J64">
        <v>28</v>
      </c>
      <c r="K64">
        <v>26600</v>
      </c>
      <c r="L64">
        <f t="shared" si="0"/>
        <v>47.5</v>
      </c>
      <c r="M64">
        <f t="shared" si="1"/>
        <v>26552.5</v>
      </c>
      <c r="N64">
        <f t="shared" si="2"/>
        <v>4779.45</v>
      </c>
      <c r="O64">
        <f t="shared" si="3"/>
        <v>31331.95</v>
      </c>
    </row>
    <row r="65" spans="1:15" x14ac:dyDescent="0.25">
      <c r="A65">
        <v>10064</v>
      </c>
      <c r="B65" s="1">
        <v>43807</v>
      </c>
      <c r="C65" t="s">
        <v>17</v>
      </c>
      <c r="D65" t="s">
        <v>93</v>
      </c>
      <c r="E65" t="s">
        <v>97</v>
      </c>
      <c r="F65" t="s">
        <v>33</v>
      </c>
      <c r="G65" t="s">
        <v>19</v>
      </c>
      <c r="H65" t="s">
        <v>64</v>
      </c>
      <c r="I65">
        <v>780</v>
      </c>
      <c r="J65">
        <v>43</v>
      </c>
      <c r="K65">
        <v>33540</v>
      </c>
      <c r="L65">
        <f t="shared" si="0"/>
        <v>39</v>
      </c>
      <c r="M65">
        <f t="shared" si="1"/>
        <v>33501</v>
      </c>
      <c r="N65">
        <f t="shared" si="2"/>
        <v>6030.1799999999994</v>
      </c>
      <c r="O65">
        <f t="shared" si="3"/>
        <v>39531.18</v>
      </c>
    </row>
    <row r="66" spans="1:15" x14ac:dyDescent="0.25">
      <c r="A66">
        <v>10065</v>
      </c>
      <c r="B66" s="1">
        <v>44266</v>
      </c>
      <c r="C66" t="s">
        <v>20</v>
      </c>
      <c r="D66" t="s">
        <v>94</v>
      </c>
      <c r="E66" t="s">
        <v>98</v>
      </c>
      <c r="F66" t="s">
        <v>36</v>
      </c>
      <c r="G66" t="s">
        <v>22</v>
      </c>
      <c r="H66" t="s">
        <v>65</v>
      </c>
      <c r="I66">
        <v>500</v>
      </c>
      <c r="J66">
        <v>23</v>
      </c>
      <c r="K66">
        <v>11500</v>
      </c>
      <c r="L66">
        <f t="shared" si="0"/>
        <v>25</v>
      </c>
      <c r="M66">
        <f t="shared" si="1"/>
        <v>11475</v>
      </c>
      <c r="N66">
        <f t="shared" si="2"/>
        <v>2065.5</v>
      </c>
      <c r="O66">
        <f t="shared" si="3"/>
        <v>13540.5</v>
      </c>
    </row>
    <row r="67" spans="1:15" x14ac:dyDescent="0.25">
      <c r="A67">
        <v>10066</v>
      </c>
      <c r="B67" s="1">
        <v>43922</v>
      </c>
      <c r="C67" t="s">
        <v>23</v>
      </c>
      <c r="D67" t="s">
        <v>54</v>
      </c>
      <c r="E67" t="s">
        <v>99</v>
      </c>
      <c r="F67" t="s">
        <v>39</v>
      </c>
      <c r="G67" t="s">
        <v>25</v>
      </c>
      <c r="H67" t="s">
        <v>65</v>
      </c>
      <c r="I67">
        <v>200</v>
      </c>
      <c r="J67">
        <v>40</v>
      </c>
      <c r="K67">
        <v>8000</v>
      </c>
      <c r="L67">
        <f t="shared" ref="L67:L130" si="4">IF(J67&gt;=20,I67*0.05,0)</f>
        <v>10</v>
      </c>
      <c r="M67">
        <f t="shared" ref="M67:M130" si="5">K67-L67</f>
        <v>7990</v>
      </c>
      <c r="N67">
        <f t="shared" ref="N67:N130" si="6">M67*0.18</f>
        <v>1438.2</v>
      </c>
      <c r="O67">
        <f t="shared" ref="O67:O130" si="7">N67+M67</f>
        <v>9428.2000000000007</v>
      </c>
    </row>
    <row r="68" spans="1:15" x14ac:dyDescent="0.25">
      <c r="A68">
        <v>10067</v>
      </c>
      <c r="B68" s="1">
        <v>43414</v>
      </c>
      <c r="C68" t="s">
        <v>26</v>
      </c>
      <c r="D68" t="s">
        <v>70</v>
      </c>
      <c r="E68" t="s">
        <v>97</v>
      </c>
      <c r="F68" t="s">
        <v>42</v>
      </c>
      <c r="G68" t="s">
        <v>28</v>
      </c>
      <c r="H68" t="s">
        <v>67</v>
      </c>
      <c r="I68">
        <v>1900</v>
      </c>
      <c r="J68">
        <v>39</v>
      </c>
      <c r="K68">
        <v>74100</v>
      </c>
      <c r="L68">
        <f t="shared" si="4"/>
        <v>95</v>
      </c>
      <c r="M68">
        <f t="shared" si="5"/>
        <v>74005</v>
      </c>
      <c r="N68">
        <f t="shared" si="6"/>
        <v>13320.9</v>
      </c>
      <c r="O68">
        <f t="shared" si="7"/>
        <v>87325.9</v>
      </c>
    </row>
    <row r="69" spans="1:15" x14ac:dyDescent="0.25">
      <c r="A69">
        <v>10068</v>
      </c>
      <c r="B69" s="1">
        <v>43200</v>
      </c>
      <c r="C69" t="s">
        <v>29</v>
      </c>
      <c r="D69" t="s">
        <v>57</v>
      </c>
      <c r="E69" t="s">
        <v>97</v>
      </c>
      <c r="F69" t="s">
        <v>45</v>
      </c>
      <c r="G69" t="s">
        <v>31</v>
      </c>
      <c r="H69" t="s">
        <v>66</v>
      </c>
      <c r="I69">
        <v>2300</v>
      </c>
      <c r="J69">
        <v>12</v>
      </c>
      <c r="K69">
        <v>27600</v>
      </c>
      <c r="L69">
        <f t="shared" si="4"/>
        <v>0</v>
      </c>
      <c r="M69">
        <f t="shared" si="5"/>
        <v>27600</v>
      </c>
      <c r="N69">
        <f t="shared" si="6"/>
        <v>4968</v>
      </c>
      <c r="O69">
        <f t="shared" si="7"/>
        <v>32568</v>
      </c>
    </row>
    <row r="70" spans="1:15" x14ac:dyDescent="0.25">
      <c r="A70">
        <v>10069</v>
      </c>
      <c r="B70" s="1">
        <v>43630</v>
      </c>
      <c r="C70" t="s">
        <v>32</v>
      </c>
      <c r="D70" t="s">
        <v>59</v>
      </c>
      <c r="E70" t="s">
        <v>97</v>
      </c>
      <c r="F70" t="s">
        <v>48</v>
      </c>
      <c r="G70" t="s">
        <v>34</v>
      </c>
      <c r="H70" t="s">
        <v>67</v>
      </c>
      <c r="I70">
        <v>4000</v>
      </c>
      <c r="J70">
        <v>16</v>
      </c>
      <c r="K70">
        <v>64000</v>
      </c>
      <c r="L70">
        <f t="shared" si="4"/>
        <v>0</v>
      </c>
      <c r="M70">
        <f t="shared" si="5"/>
        <v>64000</v>
      </c>
      <c r="N70">
        <f t="shared" si="6"/>
        <v>11520</v>
      </c>
      <c r="O70">
        <f t="shared" si="7"/>
        <v>75520</v>
      </c>
    </row>
    <row r="71" spans="1:15" x14ac:dyDescent="0.25">
      <c r="A71">
        <v>10070</v>
      </c>
      <c r="B71" s="1">
        <v>44540</v>
      </c>
      <c r="C71" t="s">
        <v>35</v>
      </c>
      <c r="D71" t="s">
        <v>71</v>
      </c>
      <c r="E71" t="s">
        <v>97</v>
      </c>
      <c r="F71" t="s">
        <v>51</v>
      </c>
      <c r="G71" t="s">
        <v>37</v>
      </c>
      <c r="H71" t="s">
        <v>65</v>
      </c>
      <c r="I71">
        <v>2300</v>
      </c>
      <c r="J71">
        <v>24</v>
      </c>
      <c r="K71">
        <v>55200</v>
      </c>
      <c r="L71">
        <f t="shared" si="4"/>
        <v>115</v>
      </c>
      <c r="M71">
        <f t="shared" si="5"/>
        <v>55085</v>
      </c>
      <c r="N71">
        <f t="shared" si="6"/>
        <v>9915.2999999999993</v>
      </c>
      <c r="O71">
        <f t="shared" si="7"/>
        <v>65000.3</v>
      </c>
    </row>
    <row r="72" spans="1:15" x14ac:dyDescent="0.25">
      <c r="A72">
        <v>10071</v>
      </c>
      <c r="B72" s="1">
        <v>44396</v>
      </c>
      <c r="C72" t="s">
        <v>38</v>
      </c>
      <c r="D72" t="s">
        <v>72</v>
      </c>
      <c r="E72" t="s">
        <v>97</v>
      </c>
      <c r="F72" t="s">
        <v>53</v>
      </c>
      <c r="G72" t="s">
        <v>40</v>
      </c>
      <c r="H72" t="s">
        <v>67</v>
      </c>
      <c r="I72">
        <v>4000</v>
      </c>
      <c r="J72">
        <v>21</v>
      </c>
      <c r="K72">
        <v>84000</v>
      </c>
      <c r="L72">
        <f t="shared" si="4"/>
        <v>200</v>
      </c>
      <c r="M72">
        <f t="shared" si="5"/>
        <v>83800</v>
      </c>
      <c r="N72">
        <f t="shared" si="6"/>
        <v>15084</v>
      </c>
      <c r="O72">
        <f t="shared" si="7"/>
        <v>98884</v>
      </c>
    </row>
    <row r="73" spans="1:15" x14ac:dyDescent="0.25">
      <c r="A73">
        <v>10072</v>
      </c>
      <c r="B73" s="1">
        <v>44076</v>
      </c>
      <c r="C73" t="s">
        <v>41</v>
      </c>
      <c r="D73" t="s">
        <v>73</v>
      </c>
      <c r="E73" t="s">
        <v>97</v>
      </c>
      <c r="F73" t="s">
        <v>36</v>
      </c>
      <c r="G73" t="s">
        <v>43</v>
      </c>
      <c r="H73" t="s">
        <v>64</v>
      </c>
      <c r="I73">
        <v>500</v>
      </c>
      <c r="J73">
        <v>9</v>
      </c>
      <c r="K73">
        <v>4500</v>
      </c>
      <c r="L73">
        <f t="shared" si="4"/>
        <v>0</v>
      </c>
      <c r="M73">
        <f t="shared" si="5"/>
        <v>4500</v>
      </c>
      <c r="N73">
        <f t="shared" si="6"/>
        <v>810</v>
      </c>
      <c r="O73">
        <f t="shared" si="7"/>
        <v>5310</v>
      </c>
    </row>
    <row r="74" spans="1:15" x14ac:dyDescent="0.25">
      <c r="A74">
        <v>10073</v>
      </c>
      <c r="B74" s="1">
        <v>43789</v>
      </c>
      <c r="C74" t="s">
        <v>44</v>
      </c>
      <c r="D74" t="s">
        <v>74</v>
      </c>
      <c r="E74" t="s">
        <v>97</v>
      </c>
      <c r="F74" t="s">
        <v>39</v>
      </c>
      <c r="G74" t="s">
        <v>46</v>
      </c>
      <c r="H74" t="s">
        <v>66</v>
      </c>
      <c r="I74">
        <v>200</v>
      </c>
      <c r="J74">
        <v>44</v>
      </c>
      <c r="K74">
        <v>8800</v>
      </c>
      <c r="L74">
        <f t="shared" si="4"/>
        <v>10</v>
      </c>
      <c r="M74">
        <f t="shared" si="5"/>
        <v>8790</v>
      </c>
      <c r="N74">
        <f t="shared" si="6"/>
        <v>1582.2</v>
      </c>
      <c r="O74">
        <f t="shared" si="7"/>
        <v>10372.200000000001</v>
      </c>
    </row>
    <row r="75" spans="1:15" x14ac:dyDescent="0.25">
      <c r="A75">
        <v>10074</v>
      </c>
      <c r="B75" s="1">
        <v>43272</v>
      </c>
      <c r="C75" t="s">
        <v>47</v>
      </c>
      <c r="D75" t="s">
        <v>75</v>
      </c>
      <c r="E75" t="s">
        <v>97</v>
      </c>
      <c r="F75" t="s">
        <v>42</v>
      </c>
      <c r="G75" t="s">
        <v>49</v>
      </c>
      <c r="H75" t="s">
        <v>64</v>
      </c>
      <c r="I75">
        <v>1900</v>
      </c>
      <c r="J75">
        <v>42</v>
      </c>
      <c r="K75">
        <v>79800</v>
      </c>
      <c r="L75">
        <f t="shared" si="4"/>
        <v>95</v>
      </c>
      <c r="M75">
        <f t="shared" si="5"/>
        <v>79705</v>
      </c>
      <c r="N75">
        <f t="shared" si="6"/>
        <v>14346.9</v>
      </c>
      <c r="O75">
        <f t="shared" si="7"/>
        <v>94051.9</v>
      </c>
    </row>
    <row r="76" spans="1:15" x14ac:dyDescent="0.25">
      <c r="A76">
        <v>10075</v>
      </c>
      <c r="B76" s="1">
        <v>43555</v>
      </c>
      <c r="C76" t="s">
        <v>50</v>
      </c>
      <c r="D76" t="s">
        <v>76</v>
      </c>
      <c r="E76" t="s">
        <v>98</v>
      </c>
      <c r="F76" t="s">
        <v>45</v>
      </c>
      <c r="G76" t="s">
        <v>52</v>
      </c>
      <c r="H76" t="s">
        <v>65</v>
      </c>
      <c r="I76">
        <v>2300</v>
      </c>
      <c r="J76">
        <v>49</v>
      </c>
      <c r="K76">
        <v>112700</v>
      </c>
      <c r="L76">
        <f t="shared" si="4"/>
        <v>115</v>
      </c>
      <c r="M76">
        <f t="shared" si="5"/>
        <v>112585</v>
      </c>
      <c r="N76">
        <f t="shared" si="6"/>
        <v>20265.3</v>
      </c>
      <c r="O76">
        <f t="shared" si="7"/>
        <v>132850.29999999999</v>
      </c>
    </row>
    <row r="77" spans="1:15" x14ac:dyDescent="0.25">
      <c r="A77">
        <v>10076</v>
      </c>
      <c r="B77" s="1">
        <v>44822</v>
      </c>
      <c r="C77" t="s">
        <v>8</v>
      </c>
      <c r="D77" t="s">
        <v>77</v>
      </c>
      <c r="E77" t="s">
        <v>98</v>
      </c>
      <c r="F77" t="s">
        <v>48</v>
      </c>
      <c r="G77" t="s">
        <v>10</v>
      </c>
      <c r="H77" t="s">
        <v>67</v>
      </c>
      <c r="I77">
        <v>4000</v>
      </c>
      <c r="J77">
        <v>11</v>
      </c>
      <c r="K77">
        <v>44000</v>
      </c>
      <c r="L77">
        <f t="shared" si="4"/>
        <v>0</v>
      </c>
      <c r="M77">
        <f t="shared" si="5"/>
        <v>44000</v>
      </c>
      <c r="N77">
        <f t="shared" si="6"/>
        <v>7920</v>
      </c>
      <c r="O77">
        <f t="shared" si="7"/>
        <v>51920</v>
      </c>
    </row>
    <row r="78" spans="1:15" x14ac:dyDescent="0.25">
      <c r="A78">
        <v>10077</v>
      </c>
      <c r="B78" s="1">
        <v>45049</v>
      </c>
      <c r="C78" t="s">
        <v>11</v>
      </c>
      <c r="D78" t="s">
        <v>78</v>
      </c>
      <c r="E78" t="s">
        <v>98</v>
      </c>
      <c r="F78" t="s">
        <v>51</v>
      </c>
      <c r="G78" t="s">
        <v>13</v>
      </c>
      <c r="H78" t="s">
        <v>64</v>
      </c>
      <c r="I78">
        <v>2300</v>
      </c>
      <c r="J78">
        <v>8</v>
      </c>
      <c r="K78">
        <v>18400</v>
      </c>
      <c r="L78">
        <f t="shared" si="4"/>
        <v>0</v>
      </c>
      <c r="M78">
        <f t="shared" si="5"/>
        <v>18400</v>
      </c>
      <c r="N78">
        <f t="shared" si="6"/>
        <v>3312</v>
      </c>
      <c r="O78">
        <f t="shared" si="7"/>
        <v>21712</v>
      </c>
    </row>
    <row r="79" spans="1:15" x14ac:dyDescent="0.25">
      <c r="A79">
        <v>10078</v>
      </c>
      <c r="B79" s="1">
        <v>43889</v>
      </c>
      <c r="C79" t="s">
        <v>14</v>
      </c>
      <c r="D79" t="s">
        <v>79</v>
      </c>
      <c r="E79" t="s">
        <v>98</v>
      </c>
      <c r="F79" t="s">
        <v>53</v>
      </c>
      <c r="G79" t="s">
        <v>16</v>
      </c>
      <c r="H79" t="s">
        <v>67</v>
      </c>
      <c r="I79">
        <v>4000</v>
      </c>
      <c r="J79">
        <v>30</v>
      </c>
      <c r="K79">
        <v>120000</v>
      </c>
      <c r="L79">
        <f t="shared" si="4"/>
        <v>200</v>
      </c>
      <c r="M79">
        <f t="shared" si="5"/>
        <v>119800</v>
      </c>
      <c r="N79">
        <f t="shared" si="6"/>
        <v>21564</v>
      </c>
      <c r="O79">
        <f t="shared" si="7"/>
        <v>141364</v>
      </c>
    </row>
    <row r="80" spans="1:15" x14ac:dyDescent="0.25">
      <c r="A80">
        <v>10079</v>
      </c>
      <c r="B80" s="1">
        <v>43532</v>
      </c>
      <c r="C80" t="s">
        <v>17</v>
      </c>
      <c r="D80" t="s">
        <v>80</v>
      </c>
      <c r="E80" t="s">
        <v>98</v>
      </c>
      <c r="F80" t="s">
        <v>9</v>
      </c>
      <c r="G80" t="s">
        <v>19</v>
      </c>
      <c r="H80" t="s">
        <v>67</v>
      </c>
      <c r="I80">
        <v>450</v>
      </c>
      <c r="J80">
        <v>32</v>
      </c>
      <c r="K80">
        <v>14400</v>
      </c>
      <c r="L80">
        <f t="shared" si="4"/>
        <v>22.5</v>
      </c>
      <c r="M80">
        <f t="shared" si="5"/>
        <v>14377.5</v>
      </c>
      <c r="N80">
        <f t="shared" si="6"/>
        <v>2587.9499999999998</v>
      </c>
      <c r="O80">
        <f t="shared" si="7"/>
        <v>16965.45</v>
      </c>
    </row>
    <row r="81" spans="1:15" x14ac:dyDescent="0.25">
      <c r="A81">
        <v>10080</v>
      </c>
      <c r="B81" s="1">
        <v>45014</v>
      </c>
      <c r="C81" t="s">
        <v>20</v>
      </c>
      <c r="D81" t="s">
        <v>81</v>
      </c>
      <c r="E81" t="s">
        <v>98</v>
      </c>
      <c r="F81" t="s">
        <v>12</v>
      </c>
      <c r="G81" t="s">
        <v>22</v>
      </c>
      <c r="H81" t="s">
        <v>65</v>
      </c>
      <c r="I81">
        <v>3444</v>
      </c>
      <c r="J81">
        <v>23</v>
      </c>
      <c r="K81">
        <v>79212</v>
      </c>
      <c r="L81">
        <f t="shared" si="4"/>
        <v>172.20000000000002</v>
      </c>
      <c r="M81">
        <f t="shared" si="5"/>
        <v>79039.8</v>
      </c>
      <c r="N81">
        <f t="shared" si="6"/>
        <v>14227.164000000001</v>
      </c>
      <c r="O81">
        <f t="shared" si="7"/>
        <v>93266.964000000007</v>
      </c>
    </row>
    <row r="82" spans="1:15" x14ac:dyDescent="0.25">
      <c r="A82">
        <v>10081</v>
      </c>
      <c r="B82" s="1">
        <v>43621</v>
      </c>
      <c r="C82" t="s">
        <v>23</v>
      </c>
      <c r="D82" t="s">
        <v>82</v>
      </c>
      <c r="E82" t="s">
        <v>98</v>
      </c>
      <c r="F82" t="s">
        <v>15</v>
      </c>
      <c r="G82" t="s">
        <v>25</v>
      </c>
      <c r="H82" t="s">
        <v>67</v>
      </c>
      <c r="I82">
        <v>900</v>
      </c>
      <c r="J82">
        <v>33</v>
      </c>
      <c r="K82">
        <v>29700</v>
      </c>
      <c r="L82">
        <f t="shared" si="4"/>
        <v>45</v>
      </c>
      <c r="M82">
        <f t="shared" si="5"/>
        <v>29655</v>
      </c>
      <c r="N82">
        <f t="shared" si="6"/>
        <v>5337.9</v>
      </c>
      <c r="O82">
        <f t="shared" si="7"/>
        <v>34992.9</v>
      </c>
    </row>
    <row r="83" spans="1:15" x14ac:dyDescent="0.25">
      <c r="A83">
        <v>10082</v>
      </c>
      <c r="B83" s="1">
        <v>43537</v>
      </c>
      <c r="C83" t="s">
        <v>26</v>
      </c>
      <c r="D83" t="s">
        <v>58</v>
      </c>
      <c r="E83" t="s">
        <v>98</v>
      </c>
      <c r="F83" t="s">
        <v>18</v>
      </c>
      <c r="G83" t="s">
        <v>28</v>
      </c>
      <c r="H83" t="s">
        <v>64</v>
      </c>
      <c r="I83">
        <v>1234</v>
      </c>
      <c r="J83">
        <v>44</v>
      </c>
      <c r="K83">
        <v>54296</v>
      </c>
      <c r="L83">
        <f t="shared" si="4"/>
        <v>61.7</v>
      </c>
      <c r="M83">
        <f t="shared" si="5"/>
        <v>54234.3</v>
      </c>
      <c r="N83">
        <f t="shared" si="6"/>
        <v>9762.1740000000009</v>
      </c>
      <c r="O83">
        <f t="shared" si="7"/>
        <v>63996.474000000002</v>
      </c>
    </row>
    <row r="84" spans="1:15" x14ac:dyDescent="0.25">
      <c r="A84">
        <v>10083</v>
      </c>
      <c r="B84" s="1">
        <v>44549</v>
      </c>
      <c r="C84" t="s">
        <v>29</v>
      </c>
      <c r="D84" t="s">
        <v>55</v>
      </c>
      <c r="E84" t="s">
        <v>99</v>
      </c>
      <c r="F84" t="s">
        <v>21</v>
      </c>
      <c r="G84" t="s">
        <v>31</v>
      </c>
      <c r="H84" t="s">
        <v>66</v>
      </c>
      <c r="I84">
        <v>1000</v>
      </c>
      <c r="J84">
        <v>39</v>
      </c>
      <c r="K84">
        <v>39000</v>
      </c>
      <c r="L84">
        <f t="shared" si="4"/>
        <v>50</v>
      </c>
      <c r="M84">
        <f t="shared" si="5"/>
        <v>38950</v>
      </c>
      <c r="N84">
        <f t="shared" si="6"/>
        <v>7011</v>
      </c>
      <c r="O84">
        <f t="shared" si="7"/>
        <v>45961</v>
      </c>
    </row>
    <row r="85" spans="1:15" x14ac:dyDescent="0.25">
      <c r="A85">
        <v>10084</v>
      </c>
      <c r="B85" s="1">
        <v>45042</v>
      </c>
      <c r="C85" t="s">
        <v>32</v>
      </c>
      <c r="D85" t="s">
        <v>60</v>
      </c>
      <c r="E85" t="s">
        <v>99</v>
      </c>
      <c r="F85" t="s">
        <v>24</v>
      </c>
      <c r="G85" t="s">
        <v>34</v>
      </c>
      <c r="H85" t="s">
        <v>67</v>
      </c>
      <c r="I85">
        <v>690</v>
      </c>
      <c r="J85">
        <v>49</v>
      </c>
      <c r="K85">
        <v>33810</v>
      </c>
      <c r="L85">
        <f t="shared" si="4"/>
        <v>34.5</v>
      </c>
      <c r="M85">
        <f t="shared" si="5"/>
        <v>33775.5</v>
      </c>
      <c r="N85">
        <f t="shared" si="6"/>
        <v>6079.59</v>
      </c>
      <c r="O85">
        <f t="shared" si="7"/>
        <v>39855.089999999997</v>
      </c>
    </row>
    <row r="86" spans="1:15" x14ac:dyDescent="0.25">
      <c r="A86">
        <v>10085</v>
      </c>
      <c r="B86" s="1">
        <v>43159</v>
      </c>
      <c r="C86" t="s">
        <v>35</v>
      </c>
      <c r="D86" t="s">
        <v>83</v>
      </c>
      <c r="E86" t="s">
        <v>99</v>
      </c>
      <c r="F86" t="s">
        <v>27</v>
      </c>
      <c r="G86" t="s">
        <v>37</v>
      </c>
      <c r="H86" t="s">
        <v>64</v>
      </c>
      <c r="I86">
        <v>2500</v>
      </c>
      <c r="J86">
        <v>18</v>
      </c>
      <c r="K86">
        <v>45000</v>
      </c>
      <c r="L86">
        <f t="shared" si="4"/>
        <v>0</v>
      </c>
      <c r="M86">
        <f t="shared" si="5"/>
        <v>45000</v>
      </c>
      <c r="N86">
        <f t="shared" si="6"/>
        <v>8100</v>
      </c>
      <c r="O86">
        <f t="shared" si="7"/>
        <v>53100</v>
      </c>
    </row>
    <row r="87" spans="1:15" x14ac:dyDescent="0.25">
      <c r="A87">
        <v>10086</v>
      </c>
      <c r="B87" s="1">
        <v>44393</v>
      </c>
      <c r="C87" t="s">
        <v>38</v>
      </c>
      <c r="D87" t="s">
        <v>56</v>
      </c>
      <c r="E87" t="s">
        <v>99</v>
      </c>
      <c r="F87" t="s">
        <v>30</v>
      </c>
      <c r="G87" t="s">
        <v>40</v>
      </c>
      <c r="H87" t="s">
        <v>64</v>
      </c>
      <c r="I87">
        <v>1100</v>
      </c>
      <c r="J87">
        <v>36</v>
      </c>
      <c r="K87">
        <v>39600</v>
      </c>
      <c r="L87">
        <f t="shared" si="4"/>
        <v>55</v>
      </c>
      <c r="M87">
        <f t="shared" si="5"/>
        <v>39545</v>
      </c>
      <c r="N87">
        <f t="shared" si="6"/>
        <v>7118.0999999999995</v>
      </c>
      <c r="O87">
        <f t="shared" si="7"/>
        <v>46663.1</v>
      </c>
    </row>
    <row r="88" spans="1:15" x14ac:dyDescent="0.25">
      <c r="A88">
        <v>10087</v>
      </c>
      <c r="B88" s="1">
        <v>43339</v>
      </c>
      <c r="C88" t="s">
        <v>41</v>
      </c>
      <c r="D88" t="s">
        <v>84</v>
      </c>
      <c r="E88" t="s">
        <v>99</v>
      </c>
      <c r="F88" t="s">
        <v>33</v>
      </c>
      <c r="G88" t="s">
        <v>43</v>
      </c>
      <c r="H88" t="s">
        <v>67</v>
      </c>
      <c r="I88">
        <v>950</v>
      </c>
      <c r="J88">
        <v>23</v>
      </c>
      <c r="K88">
        <v>21850</v>
      </c>
      <c r="L88">
        <f t="shared" si="4"/>
        <v>47.5</v>
      </c>
      <c r="M88">
        <f t="shared" si="5"/>
        <v>21802.5</v>
      </c>
      <c r="N88">
        <f t="shared" si="6"/>
        <v>3924.45</v>
      </c>
      <c r="O88">
        <f t="shared" si="7"/>
        <v>25726.95</v>
      </c>
    </row>
    <row r="89" spans="1:15" x14ac:dyDescent="0.25">
      <c r="A89">
        <v>10088</v>
      </c>
      <c r="B89" s="1">
        <v>44231</v>
      </c>
      <c r="C89" t="s">
        <v>44</v>
      </c>
      <c r="D89" t="s">
        <v>85</v>
      </c>
      <c r="E89" t="s">
        <v>99</v>
      </c>
      <c r="F89" t="s">
        <v>36</v>
      </c>
      <c r="G89" t="s">
        <v>46</v>
      </c>
      <c r="H89" t="s">
        <v>65</v>
      </c>
      <c r="I89">
        <v>780</v>
      </c>
      <c r="J89">
        <v>39</v>
      </c>
      <c r="K89">
        <v>30420</v>
      </c>
      <c r="L89">
        <f t="shared" si="4"/>
        <v>39</v>
      </c>
      <c r="M89">
        <f t="shared" si="5"/>
        <v>30381</v>
      </c>
      <c r="N89">
        <f t="shared" si="6"/>
        <v>5468.58</v>
      </c>
      <c r="O89">
        <f t="shared" si="7"/>
        <v>35849.58</v>
      </c>
    </row>
    <row r="90" spans="1:15" x14ac:dyDescent="0.25">
      <c r="A90">
        <v>10089</v>
      </c>
      <c r="B90" s="1">
        <v>45063</v>
      </c>
      <c r="C90" t="s">
        <v>47</v>
      </c>
      <c r="D90" t="s">
        <v>86</v>
      </c>
      <c r="E90" t="s">
        <v>97</v>
      </c>
      <c r="F90" t="s">
        <v>39</v>
      </c>
      <c r="G90" t="s">
        <v>49</v>
      </c>
      <c r="H90" t="s">
        <v>65</v>
      </c>
      <c r="I90">
        <v>500</v>
      </c>
      <c r="J90">
        <v>13</v>
      </c>
      <c r="K90">
        <v>6500</v>
      </c>
      <c r="L90">
        <f t="shared" si="4"/>
        <v>0</v>
      </c>
      <c r="M90">
        <f t="shared" si="5"/>
        <v>6500</v>
      </c>
      <c r="N90">
        <f t="shared" si="6"/>
        <v>1170</v>
      </c>
      <c r="O90">
        <f t="shared" si="7"/>
        <v>7670</v>
      </c>
    </row>
    <row r="91" spans="1:15" x14ac:dyDescent="0.25">
      <c r="A91">
        <v>10090</v>
      </c>
      <c r="B91" s="1">
        <v>43976</v>
      </c>
      <c r="C91" t="s">
        <v>50</v>
      </c>
      <c r="D91" t="s">
        <v>87</v>
      </c>
      <c r="E91" t="s">
        <v>97</v>
      </c>
      <c r="F91" t="s">
        <v>42</v>
      </c>
      <c r="G91" t="s">
        <v>52</v>
      </c>
      <c r="H91" t="s">
        <v>64</v>
      </c>
      <c r="I91">
        <v>200</v>
      </c>
      <c r="J91">
        <v>41</v>
      </c>
      <c r="K91">
        <v>8200</v>
      </c>
      <c r="L91">
        <f t="shared" si="4"/>
        <v>10</v>
      </c>
      <c r="M91">
        <f t="shared" si="5"/>
        <v>8190</v>
      </c>
      <c r="N91">
        <f t="shared" si="6"/>
        <v>1474.2</v>
      </c>
      <c r="O91">
        <f t="shared" si="7"/>
        <v>9664.2000000000007</v>
      </c>
    </row>
    <row r="92" spans="1:15" x14ac:dyDescent="0.25">
      <c r="A92">
        <v>10091</v>
      </c>
      <c r="B92" s="1">
        <v>44040</v>
      </c>
      <c r="C92" t="s">
        <v>8</v>
      </c>
      <c r="D92" t="s">
        <v>88</v>
      </c>
      <c r="E92" t="s">
        <v>97</v>
      </c>
      <c r="F92" t="s">
        <v>45</v>
      </c>
      <c r="G92" t="s">
        <v>10</v>
      </c>
      <c r="H92" t="s">
        <v>65</v>
      </c>
      <c r="I92">
        <v>1900</v>
      </c>
      <c r="J92">
        <v>49</v>
      </c>
      <c r="K92">
        <v>93100</v>
      </c>
      <c r="L92">
        <f t="shared" si="4"/>
        <v>95</v>
      </c>
      <c r="M92">
        <f t="shared" si="5"/>
        <v>93005</v>
      </c>
      <c r="N92">
        <f t="shared" si="6"/>
        <v>16740.899999999998</v>
      </c>
      <c r="O92">
        <f t="shared" si="7"/>
        <v>109745.9</v>
      </c>
    </row>
    <row r="93" spans="1:15" x14ac:dyDescent="0.25">
      <c r="A93">
        <v>10092</v>
      </c>
      <c r="B93" s="1">
        <v>44543</v>
      </c>
      <c r="C93" t="s">
        <v>11</v>
      </c>
      <c r="D93" t="s">
        <v>89</v>
      </c>
      <c r="E93" t="s">
        <v>97</v>
      </c>
      <c r="F93" t="s">
        <v>48</v>
      </c>
      <c r="G93" t="s">
        <v>13</v>
      </c>
      <c r="H93" t="s">
        <v>64</v>
      </c>
      <c r="I93">
        <v>2300</v>
      </c>
      <c r="J93">
        <v>12</v>
      </c>
      <c r="K93">
        <v>27600</v>
      </c>
      <c r="L93">
        <f t="shared" si="4"/>
        <v>0</v>
      </c>
      <c r="M93">
        <f t="shared" si="5"/>
        <v>27600</v>
      </c>
      <c r="N93">
        <f t="shared" si="6"/>
        <v>4968</v>
      </c>
      <c r="O93">
        <f t="shared" si="7"/>
        <v>32568</v>
      </c>
    </row>
    <row r="94" spans="1:15" x14ac:dyDescent="0.25">
      <c r="A94">
        <v>10093</v>
      </c>
      <c r="B94" s="1">
        <v>43516</v>
      </c>
      <c r="C94" t="s">
        <v>14</v>
      </c>
      <c r="D94" t="s">
        <v>59</v>
      </c>
      <c r="E94" t="s">
        <v>97</v>
      </c>
      <c r="F94" t="s">
        <v>51</v>
      </c>
      <c r="G94" t="s">
        <v>16</v>
      </c>
      <c r="H94" t="s">
        <v>66</v>
      </c>
      <c r="I94">
        <v>4000</v>
      </c>
      <c r="J94">
        <v>11</v>
      </c>
      <c r="K94">
        <v>44000</v>
      </c>
      <c r="L94">
        <f t="shared" si="4"/>
        <v>0</v>
      </c>
      <c r="M94">
        <f t="shared" si="5"/>
        <v>44000</v>
      </c>
      <c r="N94">
        <f t="shared" si="6"/>
        <v>7920</v>
      </c>
      <c r="O94">
        <f t="shared" si="7"/>
        <v>51920</v>
      </c>
    </row>
    <row r="95" spans="1:15" x14ac:dyDescent="0.25">
      <c r="A95">
        <v>10094</v>
      </c>
      <c r="B95" s="1">
        <v>44937</v>
      </c>
      <c r="C95" t="s">
        <v>17</v>
      </c>
      <c r="D95" t="s">
        <v>90</v>
      </c>
      <c r="E95" t="s">
        <v>99</v>
      </c>
      <c r="F95" t="s">
        <v>53</v>
      </c>
      <c r="G95" t="s">
        <v>19</v>
      </c>
      <c r="H95" t="s">
        <v>65</v>
      </c>
      <c r="I95">
        <v>450</v>
      </c>
      <c r="J95">
        <v>50</v>
      </c>
      <c r="K95">
        <v>22500</v>
      </c>
      <c r="L95">
        <f t="shared" si="4"/>
        <v>22.5</v>
      </c>
      <c r="M95">
        <f t="shared" si="5"/>
        <v>22477.5</v>
      </c>
      <c r="N95">
        <f t="shared" si="6"/>
        <v>4045.95</v>
      </c>
      <c r="O95">
        <f t="shared" si="7"/>
        <v>26523.45</v>
      </c>
    </row>
    <row r="96" spans="1:15" x14ac:dyDescent="0.25">
      <c r="A96">
        <v>10095</v>
      </c>
      <c r="B96" s="1">
        <v>44463</v>
      </c>
      <c r="C96" t="s">
        <v>20</v>
      </c>
      <c r="D96" t="s">
        <v>91</v>
      </c>
      <c r="E96" t="s">
        <v>97</v>
      </c>
      <c r="F96" t="s">
        <v>9</v>
      </c>
      <c r="G96" t="s">
        <v>22</v>
      </c>
      <c r="H96" t="s">
        <v>65</v>
      </c>
      <c r="I96">
        <v>3444</v>
      </c>
      <c r="J96">
        <v>46</v>
      </c>
      <c r="K96">
        <v>158424</v>
      </c>
      <c r="L96">
        <f t="shared" si="4"/>
        <v>172.20000000000002</v>
      </c>
      <c r="M96">
        <f t="shared" si="5"/>
        <v>158251.79999999999</v>
      </c>
      <c r="N96">
        <f t="shared" si="6"/>
        <v>28485.323999999997</v>
      </c>
      <c r="O96">
        <f t="shared" si="7"/>
        <v>186737.12399999998</v>
      </c>
    </row>
    <row r="97" spans="1:15" x14ac:dyDescent="0.25">
      <c r="A97">
        <v>10096</v>
      </c>
      <c r="B97" s="1">
        <v>44245</v>
      </c>
      <c r="C97" t="s">
        <v>23</v>
      </c>
      <c r="D97" t="s">
        <v>92</v>
      </c>
      <c r="E97" t="s">
        <v>98</v>
      </c>
      <c r="F97" t="s">
        <v>12</v>
      </c>
      <c r="G97" t="s">
        <v>25</v>
      </c>
      <c r="H97" t="s">
        <v>65</v>
      </c>
      <c r="I97">
        <v>900</v>
      </c>
      <c r="J97">
        <v>27</v>
      </c>
      <c r="K97">
        <v>24300</v>
      </c>
      <c r="L97">
        <f t="shared" si="4"/>
        <v>45</v>
      </c>
      <c r="M97">
        <f t="shared" si="5"/>
        <v>24255</v>
      </c>
      <c r="N97">
        <f t="shared" si="6"/>
        <v>4365.8999999999996</v>
      </c>
      <c r="O97">
        <f t="shared" si="7"/>
        <v>28620.9</v>
      </c>
    </row>
    <row r="98" spans="1:15" x14ac:dyDescent="0.25">
      <c r="A98">
        <v>10097</v>
      </c>
      <c r="B98" s="1">
        <v>44281</v>
      </c>
      <c r="C98" t="s">
        <v>26</v>
      </c>
      <c r="D98" t="s">
        <v>93</v>
      </c>
      <c r="E98" t="s">
        <v>97</v>
      </c>
      <c r="F98" t="s">
        <v>15</v>
      </c>
      <c r="G98" t="s">
        <v>28</v>
      </c>
      <c r="H98" t="s">
        <v>67</v>
      </c>
      <c r="I98">
        <v>1234</v>
      </c>
      <c r="J98">
        <v>33</v>
      </c>
      <c r="K98">
        <v>40722</v>
      </c>
      <c r="L98">
        <f t="shared" si="4"/>
        <v>61.7</v>
      </c>
      <c r="M98">
        <f t="shared" si="5"/>
        <v>40660.300000000003</v>
      </c>
      <c r="N98">
        <f t="shared" si="6"/>
        <v>7318.8540000000003</v>
      </c>
      <c r="O98">
        <f t="shared" si="7"/>
        <v>47979.154000000002</v>
      </c>
    </row>
    <row r="99" spans="1:15" x14ac:dyDescent="0.25">
      <c r="A99">
        <v>10098</v>
      </c>
      <c r="B99" s="1">
        <v>43292</v>
      </c>
      <c r="C99" t="s">
        <v>29</v>
      </c>
      <c r="D99" t="s">
        <v>94</v>
      </c>
      <c r="E99" t="s">
        <v>98</v>
      </c>
      <c r="F99" t="s">
        <v>18</v>
      </c>
      <c r="G99" t="s">
        <v>31</v>
      </c>
      <c r="H99" t="s">
        <v>65</v>
      </c>
      <c r="I99">
        <v>1000</v>
      </c>
      <c r="J99">
        <v>6</v>
      </c>
      <c r="K99">
        <v>6000</v>
      </c>
      <c r="L99">
        <f t="shared" si="4"/>
        <v>0</v>
      </c>
      <c r="M99">
        <f t="shared" si="5"/>
        <v>6000</v>
      </c>
      <c r="N99">
        <f t="shared" si="6"/>
        <v>1080</v>
      </c>
      <c r="O99">
        <f t="shared" si="7"/>
        <v>7080</v>
      </c>
    </row>
    <row r="100" spans="1:15" x14ac:dyDescent="0.25">
      <c r="A100">
        <v>10099</v>
      </c>
      <c r="B100" s="1">
        <v>43705</v>
      </c>
      <c r="C100" t="s">
        <v>32</v>
      </c>
      <c r="D100" t="s">
        <v>54</v>
      </c>
      <c r="E100" t="s">
        <v>99</v>
      </c>
      <c r="F100" t="s">
        <v>21</v>
      </c>
      <c r="G100" t="s">
        <v>34</v>
      </c>
      <c r="H100" t="s">
        <v>66</v>
      </c>
      <c r="I100">
        <v>690</v>
      </c>
      <c r="J100">
        <v>30</v>
      </c>
      <c r="K100">
        <v>20700</v>
      </c>
      <c r="L100">
        <f t="shared" si="4"/>
        <v>34.5</v>
      </c>
      <c r="M100">
        <f t="shared" si="5"/>
        <v>20665.5</v>
      </c>
      <c r="N100">
        <f t="shared" si="6"/>
        <v>3719.79</v>
      </c>
      <c r="O100">
        <f t="shared" si="7"/>
        <v>24385.29</v>
      </c>
    </row>
    <row r="101" spans="1:15" x14ac:dyDescent="0.25">
      <c r="A101">
        <v>10100</v>
      </c>
      <c r="B101" s="1">
        <v>43405</v>
      </c>
      <c r="C101" t="s">
        <v>35</v>
      </c>
      <c r="D101" t="s">
        <v>70</v>
      </c>
      <c r="E101" t="s">
        <v>97</v>
      </c>
      <c r="F101" t="s">
        <v>24</v>
      </c>
      <c r="G101" t="s">
        <v>37</v>
      </c>
      <c r="H101" t="s">
        <v>66</v>
      </c>
      <c r="I101">
        <v>2500</v>
      </c>
      <c r="J101">
        <v>34</v>
      </c>
      <c r="K101">
        <v>85000</v>
      </c>
      <c r="L101">
        <f t="shared" si="4"/>
        <v>125</v>
      </c>
      <c r="M101">
        <f t="shared" si="5"/>
        <v>84875</v>
      </c>
      <c r="N101">
        <f t="shared" si="6"/>
        <v>15277.5</v>
      </c>
      <c r="O101">
        <f t="shared" si="7"/>
        <v>100152.5</v>
      </c>
    </row>
    <row r="102" spans="1:15" x14ac:dyDescent="0.25">
      <c r="A102">
        <v>10101</v>
      </c>
      <c r="B102" s="1">
        <v>44137</v>
      </c>
      <c r="C102" t="s">
        <v>38</v>
      </c>
      <c r="D102" t="s">
        <v>57</v>
      </c>
      <c r="E102" t="s">
        <v>97</v>
      </c>
      <c r="F102" t="s">
        <v>27</v>
      </c>
      <c r="G102" t="s">
        <v>40</v>
      </c>
      <c r="H102" t="s">
        <v>65</v>
      </c>
      <c r="I102">
        <v>1100</v>
      </c>
      <c r="J102">
        <v>43</v>
      </c>
      <c r="K102">
        <v>47300</v>
      </c>
      <c r="L102">
        <f t="shared" si="4"/>
        <v>55</v>
      </c>
      <c r="M102">
        <f t="shared" si="5"/>
        <v>47245</v>
      </c>
      <c r="N102">
        <f t="shared" si="6"/>
        <v>8504.1</v>
      </c>
      <c r="O102">
        <f t="shared" si="7"/>
        <v>55749.1</v>
      </c>
    </row>
    <row r="103" spans="1:15" x14ac:dyDescent="0.25">
      <c r="A103">
        <v>10102</v>
      </c>
      <c r="B103" s="1">
        <v>44057</v>
      </c>
      <c r="C103" t="s">
        <v>41</v>
      </c>
      <c r="D103" t="s">
        <v>59</v>
      </c>
      <c r="E103" t="s">
        <v>97</v>
      </c>
      <c r="F103" t="s">
        <v>30</v>
      </c>
      <c r="G103" t="s">
        <v>43</v>
      </c>
      <c r="H103" t="s">
        <v>65</v>
      </c>
      <c r="I103">
        <v>950</v>
      </c>
      <c r="J103">
        <v>7</v>
      </c>
      <c r="K103">
        <v>6650</v>
      </c>
      <c r="L103">
        <f t="shared" si="4"/>
        <v>0</v>
      </c>
      <c r="M103">
        <f t="shared" si="5"/>
        <v>6650</v>
      </c>
      <c r="N103">
        <f t="shared" si="6"/>
        <v>1197</v>
      </c>
      <c r="O103">
        <f t="shared" si="7"/>
        <v>7847</v>
      </c>
    </row>
    <row r="104" spans="1:15" x14ac:dyDescent="0.25">
      <c r="A104">
        <v>10103</v>
      </c>
      <c r="B104" s="1">
        <v>44165</v>
      </c>
      <c r="C104" t="s">
        <v>44</v>
      </c>
      <c r="D104" t="s">
        <v>71</v>
      </c>
      <c r="E104" t="s">
        <v>97</v>
      </c>
      <c r="F104" t="s">
        <v>33</v>
      </c>
      <c r="G104" t="s">
        <v>46</v>
      </c>
      <c r="H104" t="s">
        <v>67</v>
      </c>
      <c r="I104">
        <v>780</v>
      </c>
      <c r="J104">
        <v>41</v>
      </c>
      <c r="K104">
        <v>31980</v>
      </c>
      <c r="L104">
        <f t="shared" si="4"/>
        <v>39</v>
      </c>
      <c r="M104">
        <f t="shared" si="5"/>
        <v>31941</v>
      </c>
      <c r="N104">
        <f t="shared" si="6"/>
        <v>5749.38</v>
      </c>
      <c r="O104">
        <f t="shared" si="7"/>
        <v>37690.379999999997</v>
      </c>
    </row>
    <row r="105" spans="1:15" x14ac:dyDescent="0.25">
      <c r="A105">
        <v>10104</v>
      </c>
      <c r="B105" s="1">
        <v>44748</v>
      </c>
      <c r="C105" t="s">
        <v>47</v>
      </c>
      <c r="D105" t="s">
        <v>72</v>
      </c>
      <c r="E105" t="s">
        <v>97</v>
      </c>
      <c r="F105" t="s">
        <v>36</v>
      </c>
      <c r="G105" t="s">
        <v>49</v>
      </c>
      <c r="H105" t="s">
        <v>66</v>
      </c>
      <c r="I105">
        <v>500</v>
      </c>
      <c r="J105">
        <v>38</v>
      </c>
      <c r="K105">
        <v>19000</v>
      </c>
      <c r="L105">
        <f t="shared" si="4"/>
        <v>25</v>
      </c>
      <c r="M105">
        <f t="shared" si="5"/>
        <v>18975</v>
      </c>
      <c r="N105">
        <f t="shared" si="6"/>
        <v>3415.5</v>
      </c>
      <c r="O105">
        <f t="shared" si="7"/>
        <v>22390.5</v>
      </c>
    </row>
    <row r="106" spans="1:15" x14ac:dyDescent="0.25">
      <c r="A106">
        <v>10105</v>
      </c>
      <c r="B106" s="1">
        <v>43417</v>
      </c>
      <c r="C106" t="s">
        <v>50</v>
      </c>
      <c r="D106" t="s">
        <v>73</v>
      </c>
      <c r="E106" t="s">
        <v>97</v>
      </c>
      <c r="F106" t="s">
        <v>39</v>
      </c>
      <c r="G106" t="s">
        <v>52</v>
      </c>
      <c r="H106" t="s">
        <v>67</v>
      </c>
      <c r="I106">
        <v>200</v>
      </c>
      <c r="J106">
        <v>11</v>
      </c>
      <c r="K106">
        <v>2200</v>
      </c>
      <c r="L106">
        <f t="shared" si="4"/>
        <v>0</v>
      </c>
      <c r="M106">
        <f t="shared" si="5"/>
        <v>2200</v>
      </c>
      <c r="N106">
        <f t="shared" si="6"/>
        <v>396</v>
      </c>
      <c r="O106">
        <f t="shared" si="7"/>
        <v>2596</v>
      </c>
    </row>
    <row r="107" spans="1:15" x14ac:dyDescent="0.25">
      <c r="A107">
        <v>10106</v>
      </c>
      <c r="B107" s="1">
        <v>44530</v>
      </c>
      <c r="C107" t="s">
        <v>17</v>
      </c>
      <c r="D107" t="s">
        <v>74</v>
      </c>
      <c r="E107" t="s">
        <v>97</v>
      </c>
      <c r="F107" t="s">
        <v>42</v>
      </c>
      <c r="G107" t="s">
        <v>10</v>
      </c>
      <c r="H107" t="s">
        <v>67</v>
      </c>
      <c r="I107">
        <v>1900</v>
      </c>
      <c r="J107">
        <v>5</v>
      </c>
      <c r="K107">
        <v>9500</v>
      </c>
      <c r="L107">
        <f t="shared" si="4"/>
        <v>0</v>
      </c>
      <c r="M107">
        <f t="shared" si="5"/>
        <v>9500</v>
      </c>
      <c r="N107">
        <f t="shared" si="6"/>
        <v>1710</v>
      </c>
      <c r="O107">
        <f t="shared" si="7"/>
        <v>11210</v>
      </c>
    </row>
    <row r="108" spans="1:15" x14ac:dyDescent="0.25">
      <c r="A108">
        <v>10107</v>
      </c>
      <c r="B108" s="1">
        <v>43378</v>
      </c>
      <c r="C108" t="s">
        <v>20</v>
      </c>
      <c r="D108" t="s">
        <v>75</v>
      </c>
      <c r="E108" t="s">
        <v>97</v>
      </c>
      <c r="F108" t="s">
        <v>45</v>
      </c>
      <c r="G108" t="s">
        <v>13</v>
      </c>
      <c r="H108" t="s">
        <v>65</v>
      </c>
      <c r="I108">
        <v>2300</v>
      </c>
      <c r="J108">
        <v>46</v>
      </c>
      <c r="K108">
        <v>105800</v>
      </c>
      <c r="L108">
        <f t="shared" si="4"/>
        <v>115</v>
      </c>
      <c r="M108">
        <f t="shared" si="5"/>
        <v>105685</v>
      </c>
      <c r="N108">
        <f t="shared" si="6"/>
        <v>19023.3</v>
      </c>
      <c r="O108">
        <f t="shared" si="7"/>
        <v>124708.3</v>
      </c>
    </row>
    <row r="109" spans="1:15" x14ac:dyDescent="0.25">
      <c r="A109">
        <v>10108</v>
      </c>
      <c r="B109" s="1">
        <v>45130</v>
      </c>
      <c r="C109" t="s">
        <v>23</v>
      </c>
      <c r="D109" t="s">
        <v>76</v>
      </c>
      <c r="E109" t="s">
        <v>98</v>
      </c>
      <c r="F109" t="s">
        <v>48</v>
      </c>
      <c r="G109" t="s">
        <v>16</v>
      </c>
      <c r="H109" t="s">
        <v>67</v>
      </c>
      <c r="I109">
        <v>4000</v>
      </c>
      <c r="J109">
        <v>17</v>
      </c>
      <c r="K109">
        <v>68000</v>
      </c>
      <c r="L109">
        <f t="shared" si="4"/>
        <v>0</v>
      </c>
      <c r="M109">
        <f t="shared" si="5"/>
        <v>68000</v>
      </c>
      <c r="N109">
        <f t="shared" si="6"/>
        <v>12240</v>
      </c>
      <c r="O109">
        <f t="shared" si="7"/>
        <v>80240</v>
      </c>
    </row>
    <row r="110" spans="1:15" x14ac:dyDescent="0.25">
      <c r="A110">
        <v>10109</v>
      </c>
      <c r="B110" s="1">
        <v>44299</v>
      </c>
      <c r="C110" t="s">
        <v>26</v>
      </c>
      <c r="D110" t="s">
        <v>77</v>
      </c>
      <c r="E110" t="s">
        <v>98</v>
      </c>
      <c r="F110" t="s">
        <v>51</v>
      </c>
      <c r="G110" t="s">
        <v>19</v>
      </c>
      <c r="H110" t="s">
        <v>64</v>
      </c>
      <c r="I110">
        <v>2300</v>
      </c>
      <c r="J110">
        <v>20</v>
      </c>
      <c r="K110">
        <v>46000</v>
      </c>
      <c r="L110">
        <f t="shared" si="4"/>
        <v>115</v>
      </c>
      <c r="M110">
        <f t="shared" si="5"/>
        <v>45885</v>
      </c>
      <c r="N110">
        <f t="shared" si="6"/>
        <v>8259.2999999999993</v>
      </c>
      <c r="O110">
        <f t="shared" si="7"/>
        <v>54144.3</v>
      </c>
    </row>
    <row r="111" spans="1:15" x14ac:dyDescent="0.25">
      <c r="A111">
        <v>10110</v>
      </c>
      <c r="B111" s="1">
        <v>44005</v>
      </c>
      <c r="C111" t="s">
        <v>29</v>
      </c>
      <c r="D111" t="s">
        <v>78</v>
      </c>
      <c r="E111" t="s">
        <v>98</v>
      </c>
      <c r="F111" t="s">
        <v>53</v>
      </c>
      <c r="G111" t="s">
        <v>22</v>
      </c>
      <c r="H111" t="s">
        <v>64</v>
      </c>
      <c r="I111">
        <v>4000</v>
      </c>
      <c r="J111">
        <v>25</v>
      </c>
      <c r="K111">
        <v>100000</v>
      </c>
      <c r="L111">
        <f t="shared" si="4"/>
        <v>200</v>
      </c>
      <c r="M111">
        <f t="shared" si="5"/>
        <v>99800</v>
      </c>
      <c r="N111">
        <f t="shared" si="6"/>
        <v>17964</v>
      </c>
      <c r="O111">
        <f t="shared" si="7"/>
        <v>117764</v>
      </c>
    </row>
    <row r="112" spans="1:15" x14ac:dyDescent="0.25">
      <c r="A112">
        <v>10111</v>
      </c>
      <c r="B112" s="1">
        <v>43225</v>
      </c>
      <c r="C112" t="s">
        <v>32</v>
      </c>
      <c r="D112" t="s">
        <v>79</v>
      </c>
      <c r="E112" t="s">
        <v>98</v>
      </c>
      <c r="F112" t="s">
        <v>36</v>
      </c>
      <c r="G112" t="s">
        <v>25</v>
      </c>
      <c r="H112" t="s">
        <v>66</v>
      </c>
      <c r="I112">
        <v>500</v>
      </c>
      <c r="J112">
        <v>16</v>
      </c>
      <c r="K112">
        <v>8000</v>
      </c>
      <c r="L112">
        <f t="shared" si="4"/>
        <v>0</v>
      </c>
      <c r="M112">
        <f t="shared" si="5"/>
        <v>8000</v>
      </c>
      <c r="N112">
        <f t="shared" si="6"/>
        <v>1440</v>
      </c>
      <c r="O112">
        <f t="shared" si="7"/>
        <v>9440</v>
      </c>
    </row>
    <row r="113" spans="1:15" x14ac:dyDescent="0.25">
      <c r="A113">
        <v>10112</v>
      </c>
      <c r="B113" s="1">
        <v>44426</v>
      </c>
      <c r="C113" t="s">
        <v>35</v>
      </c>
      <c r="D113" t="s">
        <v>80</v>
      </c>
      <c r="E113" t="s">
        <v>98</v>
      </c>
      <c r="F113" t="s">
        <v>39</v>
      </c>
      <c r="G113" t="s">
        <v>28</v>
      </c>
      <c r="H113" t="s">
        <v>64</v>
      </c>
      <c r="I113">
        <v>200</v>
      </c>
      <c r="J113">
        <v>17</v>
      </c>
      <c r="K113">
        <v>3400</v>
      </c>
      <c r="L113">
        <f t="shared" si="4"/>
        <v>0</v>
      </c>
      <c r="M113">
        <f t="shared" si="5"/>
        <v>3400</v>
      </c>
      <c r="N113">
        <f t="shared" si="6"/>
        <v>612</v>
      </c>
      <c r="O113">
        <f t="shared" si="7"/>
        <v>4012</v>
      </c>
    </row>
    <row r="114" spans="1:15" x14ac:dyDescent="0.25">
      <c r="A114">
        <v>10113</v>
      </c>
      <c r="B114" s="1">
        <v>44704</v>
      </c>
      <c r="C114" t="s">
        <v>38</v>
      </c>
      <c r="D114" t="s">
        <v>81</v>
      </c>
      <c r="E114" t="s">
        <v>98</v>
      </c>
      <c r="F114" t="s">
        <v>42</v>
      </c>
      <c r="G114" t="s">
        <v>31</v>
      </c>
      <c r="H114" t="s">
        <v>66</v>
      </c>
      <c r="I114">
        <v>1900</v>
      </c>
      <c r="J114">
        <v>17</v>
      </c>
      <c r="K114">
        <v>32300</v>
      </c>
      <c r="L114">
        <f t="shared" si="4"/>
        <v>0</v>
      </c>
      <c r="M114">
        <f t="shared" si="5"/>
        <v>32300</v>
      </c>
      <c r="N114">
        <f t="shared" si="6"/>
        <v>5814</v>
      </c>
      <c r="O114">
        <f t="shared" si="7"/>
        <v>38114</v>
      </c>
    </row>
    <row r="115" spans="1:15" x14ac:dyDescent="0.25">
      <c r="A115">
        <v>10114</v>
      </c>
      <c r="B115" s="1">
        <v>43128</v>
      </c>
      <c r="C115" t="s">
        <v>41</v>
      </c>
      <c r="D115" t="s">
        <v>82</v>
      </c>
      <c r="E115" t="s">
        <v>98</v>
      </c>
      <c r="F115" t="s">
        <v>45</v>
      </c>
      <c r="G115" t="s">
        <v>34</v>
      </c>
      <c r="H115" t="s">
        <v>65</v>
      </c>
      <c r="I115">
        <v>2300</v>
      </c>
      <c r="J115">
        <v>5</v>
      </c>
      <c r="K115">
        <v>11500</v>
      </c>
      <c r="L115">
        <f t="shared" si="4"/>
        <v>0</v>
      </c>
      <c r="M115">
        <f t="shared" si="5"/>
        <v>11500</v>
      </c>
      <c r="N115">
        <f t="shared" si="6"/>
        <v>2070</v>
      </c>
      <c r="O115">
        <f t="shared" si="7"/>
        <v>13570</v>
      </c>
    </row>
    <row r="116" spans="1:15" x14ac:dyDescent="0.25">
      <c r="A116">
        <v>10115</v>
      </c>
      <c r="B116" s="1">
        <v>44742</v>
      </c>
      <c r="C116" t="s">
        <v>44</v>
      </c>
      <c r="D116" t="s">
        <v>58</v>
      </c>
      <c r="E116" t="s">
        <v>98</v>
      </c>
      <c r="F116" t="s">
        <v>48</v>
      </c>
      <c r="G116" t="s">
        <v>37</v>
      </c>
      <c r="H116" t="s">
        <v>64</v>
      </c>
      <c r="I116">
        <v>4000</v>
      </c>
      <c r="J116">
        <v>14</v>
      </c>
      <c r="K116">
        <v>56000</v>
      </c>
      <c r="L116">
        <f t="shared" si="4"/>
        <v>0</v>
      </c>
      <c r="M116">
        <f t="shared" si="5"/>
        <v>56000</v>
      </c>
      <c r="N116">
        <f t="shared" si="6"/>
        <v>10080</v>
      </c>
      <c r="O116">
        <f t="shared" si="7"/>
        <v>66080</v>
      </c>
    </row>
    <row r="117" spans="1:15" x14ac:dyDescent="0.25">
      <c r="A117">
        <v>10116</v>
      </c>
      <c r="B117" s="1">
        <v>43109</v>
      </c>
      <c r="C117" t="s">
        <v>47</v>
      </c>
      <c r="D117" t="s">
        <v>55</v>
      </c>
      <c r="E117" t="s">
        <v>99</v>
      </c>
      <c r="F117" t="s">
        <v>51</v>
      </c>
      <c r="G117" t="s">
        <v>40</v>
      </c>
      <c r="H117" t="s">
        <v>64</v>
      </c>
      <c r="I117">
        <v>2300</v>
      </c>
      <c r="J117">
        <v>37</v>
      </c>
      <c r="K117">
        <v>85100</v>
      </c>
      <c r="L117">
        <f t="shared" si="4"/>
        <v>115</v>
      </c>
      <c r="M117">
        <f t="shared" si="5"/>
        <v>84985</v>
      </c>
      <c r="N117">
        <f t="shared" si="6"/>
        <v>15297.3</v>
      </c>
      <c r="O117">
        <f t="shared" si="7"/>
        <v>100282.3</v>
      </c>
    </row>
    <row r="118" spans="1:15" x14ac:dyDescent="0.25">
      <c r="A118">
        <v>10117</v>
      </c>
      <c r="B118" s="1">
        <v>43654</v>
      </c>
      <c r="C118" t="s">
        <v>50</v>
      </c>
      <c r="D118" t="s">
        <v>60</v>
      </c>
      <c r="E118" t="s">
        <v>99</v>
      </c>
      <c r="F118" t="s">
        <v>53</v>
      </c>
      <c r="G118" t="s">
        <v>43</v>
      </c>
      <c r="H118" t="s">
        <v>67</v>
      </c>
      <c r="I118">
        <v>4000</v>
      </c>
      <c r="J118">
        <v>23</v>
      </c>
      <c r="K118">
        <v>92000</v>
      </c>
      <c r="L118">
        <f t="shared" si="4"/>
        <v>200</v>
      </c>
      <c r="M118">
        <f t="shared" si="5"/>
        <v>91800</v>
      </c>
      <c r="N118">
        <f t="shared" si="6"/>
        <v>16524</v>
      </c>
      <c r="O118">
        <f t="shared" si="7"/>
        <v>108324</v>
      </c>
    </row>
    <row r="119" spans="1:15" x14ac:dyDescent="0.25">
      <c r="A119">
        <v>10118</v>
      </c>
      <c r="B119" s="1">
        <v>44918</v>
      </c>
      <c r="C119" t="s">
        <v>8</v>
      </c>
      <c r="D119" t="s">
        <v>83</v>
      </c>
      <c r="E119" t="s">
        <v>99</v>
      </c>
      <c r="F119" t="s">
        <v>9</v>
      </c>
      <c r="G119" t="s">
        <v>10</v>
      </c>
      <c r="H119" t="s">
        <v>64</v>
      </c>
      <c r="I119">
        <v>450</v>
      </c>
      <c r="J119">
        <v>24</v>
      </c>
      <c r="K119">
        <v>10800</v>
      </c>
      <c r="L119">
        <f t="shared" si="4"/>
        <v>22.5</v>
      </c>
      <c r="M119">
        <f t="shared" si="5"/>
        <v>10777.5</v>
      </c>
      <c r="N119">
        <f t="shared" si="6"/>
        <v>1939.9499999999998</v>
      </c>
      <c r="O119">
        <f t="shared" si="7"/>
        <v>12717.45</v>
      </c>
    </row>
    <row r="120" spans="1:15" x14ac:dyDescent="0.25">
      <c r="A120">
        <v>10119</v>
      </c>
      <c r="B120" s="1">
        <v>43775</v>
      </c>
      <c r="C120" t="s">
        <v>11</v>
      </c>
      <c r="D120" t="s">
        <v>56</v>
      </c>
      <c r="E120" t="s">
        <v>99</v>
      </c>
      <c r="F120" t="s">
        <v>12</v>
      </c>
      <c r="G120" t="s">
        <v>13</v>
      </c>
      <c r="H120" t="s">
        <v>66</v>
      </c>
      <c r="I120">
        <v>3444</v>
      </c>
      <c r="J120">
        <v>8</v>
      </c>
      <c r="K120">
        <v>27552</v>
      </c>
      <c r="L120">
        <f t="shared" si="4"/>
        <v>0</v>
      </c>
      <c r="M120">
        <f t="shared" si="5"/>
        <v>27552</v>
      </c>
      <c r="N120">
        <f t="shared" si="6"/>
        <v>4959.3599999999997</v>
      </c>
      <c r="O120">
        <f t="shared" si="7"/>
        <v>32511.360000000001</v>
      </c>
    </row>
    <row r="121" spans="1:15" x14ac:dyDescent="0.25">
      <c r="A121">
        <v>10120</v>
      </c>
      <c r="B121" s="1">
        <v>43556</v>
      </c>
      <c r="C121" t="s">
        <v>14</v>
      </c>
      <c r="D121" t="s">
        <v>84</v>
      </c>
      <c r="E121" t="s">
        <v>99</v>
      </c>
      <c r="F121" t="s">
        <v>15</v>
      </c>
      <c r="G121" t="s">
        <v>16</v>
      </c>
      <c r="H121" t="s">
        <v>67</v>
      </c>
      <c r="I121">
        <v>900</v>
      </c>
      <c r="J121">
        <v>32</v>
      </c>
      <c r="K121">
        <v>28800</v>
      </c>
      <c r="L121">
        <f t="shared" si="4"/>
        <v>45</v>
      </c>
      <c r="M121">
        <f t="shared" si="5"/>
        <v>28755</v>
      </c>
      <c r="N121">
        <f t="shared" si="6"/>
        <v>5175.8999999999996</v>
      </c>
      <c r="O121">
        <f t="shared" si="7"/>
        <v>33930.9</v>
      </c>
    </row>
    <row r="122" spans="1:15" x14ac:dyDescent="0.25">
      <c r="A122">
        <v>10121</v>
      </c>
      <c r="B122" s="1">
        <v>43977</v>
      </c>
      <c r="C122" t="s">
        <v>17</v>
      </c>
      <c r="D122" t="s">
        <v>85</v>
      </c>
      <c r="E122" t="s">
        <v>99</v>
      </c>
      <c r="F122" t="s">
        <v>18</v>
      </c>
      <c r="G122" t="s">
        <v>19</v>
      </c>
      <c r="H122" t="s">
        <v>66</v>
      </c>
      <c r="I122">
        <v>1234</v>
      </c>
      <c r="J122">
        <v>46</v>
      </c>
      <c r="K122">
        <v>56764</v>
      </c>
      <c r="L122">
        <f t="shared" si="4"/>
        <v>61.7</v>
      </c>
      <c r="M122">
        <f t="shared" si="5"/>
        <v>56702.3</v>
      </c>
      <c r="N122">
        <f t="shared" si="6"/>
        <v>10206.414000000001</v>
      </c>
      <c r="O122">
        <f t="shared" si="7"/>
        <v>66908.714000000007</v>
      </c>
    </row>
    <row r="123" spans="1:15" x14ac:dyDescent="0.25">
      <c r="A123">
        <v>10122</v>
      </c>
      <c r="B123" s="1">
        <v>44663</v>
      </c>
      <c r="C123" t="s">
        <v>20</v>
      </c>
      <c r="D123" t="s">
        <v>86</v>
      </c>
      <c r="E123" t="s">
        <v>97</v>
      </c>
      <c r="F123" t="s">
        <v>21</v>
      </c>
      <c r="G123" t="s">
        <v>22</v>
      </c>
      <c r="H123" t="s">
        <v>66</v>
      </c>
      <c r="I123">
        <v>1000</v>
      </c>
      <c r="J123">
        <v>18</v>
      </c>
      <c r="K123">
        <v>18000</v>
      </c>
      <c r="L123">
        <f t="shared" si="4"/>
        <v>0</v>
      </c>
      <c r="M123">
        <f t="shared" si="5"/>
        <v>18000</v>
      </c>
      <c r="N123">
        <f t="shared" si="6"/>
        <v>3240</v>
      </c>
      <c r="O123">
        <f t="shared" si="7"/>
        <v>21240</v>
      </c>
    </row>
    <row r="124" spans="1:15" x14ac:dyDescent="0.25">
      <c r="A124">
        <v>10123</v>
      </c>
      <c r="B124" s="1">
        <v>43121</v>
      </c>
      <c r="C124" t="s">
        <v>23</v>
      </c>
      <c r="D124" t="s">
        <v>87</v>
      </c>
      <c r="E124" t="s">
        <v>97</v>
      </c>
      <c r="F124" t="s">
        <v>24</v>
      </c>
      <c r="G124" t="s">
        <v>25</v>
      </c>
      <c r="H124" t="s">
        <v>67</v>
      </c>
      <c r="I124">
        <v>690</v>
      </c>
      <c r="J124">
        <v>18</v>
      </c>
      <c r="K124">
        <v>12420</v>
      </c>
      <c r="L124">
        <f t="shared" si="4"/>
        <v>0</v>
      </c>
      <c r="M124">
        <f t="shared" si="5"/>
        <v>12420</v>
      </c>
      <c r="N124">
        <f t="shared" si="6"/>
        <v>2235.6</v>
      </c>
      <c r="O124">
        <f t="shared" si="7"/>
        <v>14655.6</v>
      </c>
    </row>
    <row r="125" spans="1:15" x14ac:dyDescent="0.25">
      <c r="A125">
        <v>10124</v>
      </c>
      <c r="B125" s="1">
        <v>43913</v>
      </c>
      <c r="C125" t="s">
        <v>26</v>
      </c>
      <c r="D125" t="s">
        <v>88</v>
      </c>
      <c r="E125" t="s">
        <v>97</v>
      </c>
      <c r="F125" t="s">
        <v>27</v>
      </c>
      <c r="G125" t="s">
        <v>28</v>
      </c>
      <c r="H125" t="s">
        <v>65</v>
      </c>
      <c r="I125">
        <v>2500</v>
      </c>
      <c r="J125">
        <v>34</v>
      </c>
      <c r="K125">
        <v>85000</v>
      </c>
      <c r="L125">
        <f t="shared" si="4"/>
        <v>125</v>
      </c>
      <c r="M125">
        <f t="shared" si="5"/>
        <v>84875</v>
      </c>
      <c r="N125">
        <f t="shared" si="6"/>
        <v>15277.5</v>
      </c>
      <c r="O125">
        <f t="shared" si="7"/>
        <v>100152.5</v>
      </c>
    </row>
    <row r="126" spans="1:15" x14ac:dyDescent="0.25">
      <c r="A126">
        <v>10125</v>
      </c>
      <c r="B126" s="1">
        <v>45125</v>
      </c>
      <c r="C126" t="s">
        <v>29</v>
      </c>
      <c r="D126" t="s">
        <v>89</v>
      </c>
      <c r="E126" t="s">
        <v>97</v>
      </c>
      <c r="F126" t="s">
        <v>30</v>
      </c>
      <c r="G126" t="s">
        <v>31</v>
      </c>
      <c r="H126" t="s">
        <v>66</v>
      </c>
      <c r="I126">
        <v>1100</v>
      </c>
      <c r="J126">
        <v>5</v>
      </c>
      <c r="K126">
        <v>5500</v>
      </c>
      <c r="L126">
        <f t="shared" si="4"/>
        <v>0</v>
      </c>
      <c r="M126">
        <f t="shared" si="5"/>
        <v>5500</v>
      </c>
      <c r="N126">
        <f t="shared" si="6"/>
        <v>990</v>
      </c>
      <c r="O126">
        <f t="shared" si="7"/>
        <v>6490</v>
      </c>
    </row>
    <row r="127" spans="1:15" x14ac:dyDescent="0.25">
      <c r="A127">
        <v>10126</v>
      </c>
      <c r="B127" s="1">
        <v>44995</v>
      </c>
      <c r="C127" t="s">
        <v>32</v>
      </c>
      <c r="D127" t="s">
        <v>59</v>
      </c>
      <c r="E127" t="s">
        <v>97</v>
      </c>
      <c r="F127" t="s">
        <v>33</v>
      </c>
      <c r="G127" t="s">
        <v>34</v>
      </c>
      <c r="H127" t="s">
        <v>65</v>
      </c>
      <c r="I127">
        <v>950</v>
      </c>
      <c r="J127">
        <v>20</v>
      </c>
      <c r="K127">
        <v>19000</v>
      </c>
      <c r="L127">
        <f t="shared" si="4"/>
        <v>47.5</v>
      </c>
      <c r="M127">
        <f t="shared" si="5"/>
        <v>18952.5</v>
      </c>
      <c r="N127">
        <f t="shared" si="6"/>
        <v>3411.45</v>
      </c>
      <c r="O127">
        <f t="shared" si="7"/>
        <v>22363.95</v>
      </c>
    </row>
    <row r="128" spans="1:15" x14ac:dyDescent="0.25">
      <c r="A128">
        <v>10127</v>
      </c>
      <c r="B128" s="1">
        <v>44828</v>
      </c>
      <c r="C128" t="s">
        <v>35</v>
      </c>
      <c r="D128" t="s">
        <v>90</v>
      </c>
      <c r="E128" t="s">
        <v>99</v>
      </c>
      <c r="F128" t="s">
        <v>36</v>
      </c>
      <c r="G128" t="s">
        <v>37</v>
      </c>
      <c r="H128" t="s">
        <v>67</v>
      </c>
      <c r="I128">
        <v>780</v>
      </c>
      <c r="J128">
        <v>33</v>
      </c>
      <c r="K128">
        <v>25740</v>
      </c>
      <c r="L128">
        <f t="shared" si="4"/>
        <v>39</v>
      </c>
      <c r="M128">
        <f t="shared" si="5"/>
        <v>25701</v>
      </c>
      <c r="N128">
        <f t="shared" si="6"/>
        <v>4626.1799999999994</v>
      </c>
      <c r="O128">
        <f t="shared" si="7"/>
        <v>30327.18</v>
      </c>
    </row>
    <row r="129" spans="1:15" x14ac:dyDescent="0.25">
      <c r="A129">
        <v>10128</v>
      </c>
      <c r="B129" s="1">
        <v>45004</v>
      </c>
      <c r="C129" t="s">
        <v>38</v>
      </c>
      <c r="D129" t="s">
        <v>91</v>
      </c>
      <c r="E129" t="s">
        <v>97</v>
      </c>
      <c r="F129" t="s">
        <v>39</v>
      </c>
      <c r="G129" t="s">
        <v>40</v>
      </c>
      <c r="H129" t="s">
        <v>64</v>
      </c>
      <c r="I129">
        <v>500</v>
      </c>
      <c r="J129">
        <v>23</v>
      </c>
      <c r="K129">
        <v>11500</v>
      </c>
      <c r="L129">
        <f t="shared" si="4"/>
        <v>25</v>
      </c>
      <c r="M129">
        <f t="shared" si="5"/>
        <v>11475</v>
      </c>
      <c r="N129">
        <f t="shared" si="6"/>
        <v>2065.5</v>
      </c>
      <c r="O129">
        <f t="shared" si="7"/>
        <v>13540.5</v>
      </c>
    </row>
    <row r="130" spans="1:15" x14ac:dyDescent="0.25">
      <c r="A130">
        <v>10129</v>
      </c>
      <c r="B130" s="1">
        <v>44872</v>
      </c>
      <c r="C130" t="s">
        <v>41</v>
      </c>
      <c r="D130" t="s">
        <v>92</v>
      </c>
      <c r="E130" t="s">
        <v>98</v>
      </c>
      <c r="F130" t="s">
        <v>42</v>
      </c>
      <c r="G130" t="s">
        <v>43</v>
      </c>
      <c r="H130" t="s">
        <v>64</v>
      </c>
      <c r="I130">
        <v>200</v>
      </c>
      <c r="J130">
        <v>46</v>
      </c>
      <c r="K130">
        <v>9200</v>
      </c>
      <c r="L130">
        <f t="shared" si="4"/>
        <v>10</v>
      </c>
      <c r="M130">
        <f t="shared" si="5"/>
        <v>9190</v>
      </c>
      <c r="N130">
        <f t="shared" si="6"/>
        <v>1654.2</v>
      </c>
      <c r="O130">
        <f t="shared" si="7"/>
        <v>10844.2</v>
      </c>
    </row>
    <row r="131" spans="1:15" x14ac:dyDescent="0.25">
      <c r="A131">
        <v>10130</v>
      </c>
      <c r="B131" s="1">
        <v>43418</v>
      </c>
      <c r="C131" t="s">
        <v>44</v>
      </c>
      <c r="D131" t="s">
        <v>93</v>
      </c>
      <c r="E131" t="s">
        <v>97</v>
      </c>
      <c r="F131" t="s">
        <v>45</v>
      </c>
      <c r="G131" t="s">
        <v>46</v>
      </c>
      <c r="H131" t="s">
        <v>66</v>
      </c>
      <c r="I131">
        <v>1900</v>
      </c>
      <c r="J131">
        <v>20</v>
      </c>
      <c r="K131">
        <v>38000</v>
      </c>
      <c r="L131">
        <f t="shared" ref="L131:L194" si="8">IF(J131&gt;=20,I131*0.05,0)</f>
        <v>95</v>
      </c>
      <c r="M131">
        <f t="shared" ref="M131:M194" si="9">K131-L131</f>
        <v>37905</v>
      </c>
      <c r="N131">
        <f t="shared" ref="N131:N194" si="10">M131*0.18</f>
        <v>6822.9</v>
      </c>
      <c r="O131">
        <f t="shared" ref="O131:O194" si="11">N131+M131</f>
        <v>44727.9</v>
      </c>
    </row>
    <row r="132" spans="1:15" x14ac:dyDescent="0.25">
      <c r="A132">
        <v>10131</v>
      </c>
      <c r="B132" s="1">
        <v>43897</v>
      </c>
      <c r="C132" t="s">
        <v>47</v>
      </c>
      <c r="D132" t="s">
        <v>94</v>
      </c>
      <c r="E132" t="s">
        <v>98</v>
      </c>
      <c r="F132" t="s">
        <v>48</v>
      </c>
      <c r="G132" t="s">
        <v>49</v>
      </c>
      <c r="H132" t="s">
        <v>67</v>
      </c>
      <c r="I132">
        <v>2300</v>
      </c>
      <c r="J132">
        <v>23</v>
      </c>
      <c r="K132">
        <v>52900</v>
      </c>
      <c r="L132">
        <f t="shared" si="8"/>
        <v>115</v>
      </c>
      <c r="M132">
        <f t="shared" si="9"/>
        <v>52785</v>
      </c>
      <c r="N132">
        <f t="shared" si="10"/>
        <v>9501.2999999999993</v>
      </c>
      <c r="O132">
        <f t="shared" si="11"/>
        <v>62286.3</v>
      </c>
    </row>
    <row r="133" spans="1:15" x14ac:dyDescent="0.25">
      <c r="A133">
        <v>10132</v>
      </c>
      <c r="B133" s="1">
        <v>43225</v>
      </c>
      <c r="C133" t="s">
        <v>50</v>
      </c>
      <c r="D133" t="s">
        <v>54</v>
      </c>
      <c r="E133" t="s">
        <v>99</v>
      </c>
      <c r="F133" t="s">
        <v>51</v>
      </c>
      <c r="G133" t="s">
        <v>52</v>
      </c>
      <c r="H133" t="s">
        <v>65</v>
      </c>
      <c r="I133">
        <v>4000</v>
      </c>
      <c r="J133">
        <v>27</v>
      </c>
      <c r="K133">
        <v>108000</v>
      </c>
      <c r="L133">
        <f t="shared" si="8"/>
        <v>200</v>
      </c>
      <c r="M133">
        <f t="shared" si="9"/>
        <v>107800</v>
      </c>
      <c r="N133">
        <f t="shared" si="10"/>
        <v>19404</v>
      </c>
      <c r="O133">
        <f t="shared" si="11"/>
        <v>127204</v>
      </c>
    </row>
    <row r="134" spans="1:15" x14ac:dyDescent="0.25">
      <c r="A134">
        <v>10133</v>
      </c>
      <c r="B134" s="1">
        <v>43184</v>
      </c>
      <c r="C134" t="s">
        <v>8</v>
      </c>
      <c r="D134" t="s">
        <v>70</v>
      </c>
      <c r="E134" t="s">
        <v>97</v>
      </c>
      <c r="F134" t="s">
        <v>53</v>
      </c>
      <c r="G134" t="s">
        <v>10</v>
      </c>
      <c r="H134" t="s">
        <v>67</v>
      </c>
      <c r="I134">
        <v>450</v>
      </c>
      <c r="J134">
        <v>36</v>
      </c>
      <c r="K134">
        <v>16200</v>
      </c>
      <c r="L134">
        <f t="shared" si="8"/>
        <v>22.5</v>
      </c>
      <c r="M134">
        <f t="shared" si="9"/>
        <v>16177.5</v>
      </c>
      <c r="N134">
        <f t="shared" si="10"/>
        <v>2911.95</v>
      </c>
      <c r="O134">
        <f t="shared" si="11"/>
        <v>19089.45</v>
      </c>
    </row>
    <row r="135" spans="1:15" x14ac:dyDescent="0.25">
      <c r="A135">
        <v>10134</v>
      </c>
      <c r="B135" s="1">
        <v>44417</v>
      </c>
      <c r="C135" t="s">
        <v>11</v>
      </c>
      <c r="D135" t="s">
        <v>57</v>
      </c>
      <c r="E135" t="s">
        <v>97</v>
      </c>
      <c r="F135" t="s">
        <v>9</v>
      </c>
      <c r="G135" t="s">
        <v>13</v>
      </c>
      <c r="H135" t="s">
        <v>66</v>
      </c>
      <c r="I135">
        <v>3444</v>
      </c>
      <c r="J135">
        <v>27</v>
      </c>
      <c r="K135">
        <v>92988</v>
      </c>
      <c r="L135">
        <f t="shared" si="8"/>
        <v>172.20000000000002</v>
      </c>
      <c r="M135">
        <f t="shared" si="9"/>
        <v>92815.8</v>
      </c>
      <c r="N135">
        <f t="shared" si="10"/>
        <v>16706.844000000001</v>
      </c>
      <c r="O135">
        <f t="shared" si="11"/>
        <v>109522.644</v>
      </c>
    </row>
    <row r="136" spans="1:15" x14ac:dyDescent="0.25">
      <c r="A136">
        <v>10135</v>
      </c>
      <c r="B136" s="1">
        <v>44810</v>
      </c>
      <c r="C136" t="s">
        <v>14</v>
      </c>
      <c r="D136" t="s">
        <v>59</v>
      </c>
      <c r="E136" t="s">
        <v>97</v>
      </c>
      <c r="F136" t="s">
        <v>12</v>
      </c>
      <c r="G136" t="s">
        <v>16</v>
      </c>
      <c r="H136" t="s">
        <v>65</v>
      </c>
      <c r="I136">
        <v>900</v>
      </c>
      <c r="J136">
        <v>33</v>
      </c>
      <c r="K136">
        <v>29700</v>
      </c>
      <c r="L136">
        <f t="shared" si="8"/>
        <v>45</v>
      </c>
      <c r="M136">
        <f t="shared" si="9"/>
        <v>29655</v>
      </c>
      <c r="N136">
        <f t="shared" si="10"/>
        <v>5337.9</v>
      </c>
      <c r="O136">
        <f t="shared" si="11"/>
        <v>34992.9</v>
      </c>
    </row>
    <row r="137" spans="1:15" x14ac:dyDescent="0.25">
      <c r="A137">
        <v>10136</v>
      </c>
      <c r="B137" s="1">
        <v>43556</v>
      </c>
      <c r="C137" t="s">
        <v>17</v>
      </c>
      <c r="D137" t="s">
        <v>71</v>
      </c>
      <c r="E137" t="s">
        <v>97</v>
      </c>
      <c r="F137" t="s">
        <v>15</v>
      </c>
      <c r="G137" t="s">
        <v>19</v>
      </c>
      <c r="H137" t="s">
        <v>67</v>
      </c>
      <c r="I137">
        <v>1234</v>
      </c>
      <c r="J137">
        <v>33</v>
      </c>
      <c r="K137">
        <v>40722</v>
      </c>
      <c r="L137">
        <f t="shared" si="8"/>
        <v>61.7</v>
      </c>
      <c r="M137">
        <f t="shared" si="9"/>
        <v>40660.300000000003</v>
      </c>
      <c r="N137">
        <f t="shared" si="10"/>
        <v>7318.8540000000003</v>
      </c>
      <c r="O137">
        <f t="shared" si="11"/>
        <v>47979.154000000002</v>
      </c>
    </row>
    <row r="138" spans="1:15" x14ac:dyDescent="0.25">
      <c r="A138">
        <v>10137</v>
      </c>
      <c r="B138" s="1">
        <v>44628</v>
      </c>
      <c r="C138" t="s">
        <v>20</v>
      </c>
      <c r="D138" t="s">
        <v>72</v>
      </c>
      <c r="E138" t="s">
        <v>97</v>
      </c>
      <c r="F138" t="s">
        <v>18</v>
      </c>
      <c r="G138" t="s">
        <v>22</v>
      </c>
      <c r="H138" t="s">
        <v>67</v>
      </c>
      <c r="I138">
        <v>1000</v>
      </c>
      <c r="J138">
        <v>50</v>
      </c>
      <c r="K138">
        <v>50000</v>
      </c>
      <c r="L138">
        <f t="shared" si="8"/>
        <v>50</v>
      </c>
      <c r="M138">
        <f t="shared" si="9"/>
        <v>49950</v>
      </c>
      <c r="N138">
        <f t="shared" si="10"/>
        <v>8991</v>
      </c>
      <c r="O138">
        <f t="shared" si="11"/>
        <v>58941</v>
      </c>
    </row>
    <row r="139" spans="1:15" x14ac:dyDescent="0.25">
      <c r="A139">
        <v>10138</v>
      </c>
      <c r="B139" s="1">
        <v>45112</v>
      </c>
      <c r="C139" t="s">
        <v>23</v>
      </c>
      <c r="D139" t="s">
        <v>73</v>
      </c>
      <c r="E139" t="s">
        <v>97</v>
      </c>
      <c r="F139" t="s">
        <v>21</v>
      </c>
      <c r="G139" t="s">
        <v>25</v>
      </c>
      <c r="H139" t="s">
        <v>64</v>
      </c>
      <c r="I139">
        <v>690</v>
      </c>
      <c r="J139">
        <v>35</v>
      </c>
      <c r="K139">
        <v>24150</v>
      </c>
      <c r="L139">
        <f t="shared" si="8"/>
        <v>34.5</v>
      </c>
      <c r="M139">
        <f t="shared" si="9"/>
        <v>24115.5</v>
      </c>
      <c r="N139">
        <f t="shared" si="10"/>
        <v>4340.79</v>
      </c>
      <c r="O139">
        <f t="shared" si="11"/>
        <v>28456.29</v>
      </c>
    </row>
    <row r="140" spans="1:15" x14ac:dyDescent="0.25">
      <c r="A140">
        <v>10139</v>
      </c>
      <c r="B140" s="1">
        <v>45103</v>
      </c>
      <c r="C140" t="s">
        <v>26</v>
      </c>
      <c r="D140" t="s">
        <v>74</v>
      </c>
      <c r="E140" t="s">
        <v>97</v>
      </c>
      <c r="F140" t="s">
        <v>24</v>
      </c>
      <c r="G140" t="s">
        <v>28</v>
      </c>
      <c r="H140" t="s">
        <v>67</v>
      </c>
      <c r="I140">
        <v>2500</v>
      </c>
      <c r="J140">
        <v>25</v>
      </c>
      <c r="K140">
        <v>62500</v>
      </c>
      <c r="L140">
        <f t="shared" si="8"/>
        <v>125</v>
      </c>
      <c r="M140">
        <f t="shared" si="9"/>
        <v>62375</v>
      </c>
      <c r="N140">
        <f t="shared" si="10"/>
        <v>11227.5</v>
      </c>
      <c r="O140">
        <f t="shared" si="11"/>
        <v>73602.5</v>
      </c>
    </row>
    <row r="141" spans="1:15" x14ac:dyDescent="0.25">
      <c r="A141">
        <v>10140</v>
      </c>
      <c r="B141" s="1">
        <v>44439</v>
      </c>
      <c r="C141" t="s">
        <v>29</v>
      </c>
      <c r="D141" t="s">
        <v>75</v>
      </c>
      <c r="E141" t="s">
        <v>97</v>
      </c>
      <c r="F141" t="s">
        <v>27</v>
      </c>
      <c r="G141" t="s">
        <v>31</v>
      </c>
      <c r="H141" t="s">
        <v>64</v>
      </c>
      <c r="I141">
        <v>1100</v>
      </c>
      <c r="J141">
        <v>19</v>
      </c>
      <c r="K141">
        <v>20900</v>
      </c>
      <c r="L141">
        <f t="shared" si="8"/>
        <v>0</v>
      </c>
      <c r="M141">
        <f t="shared" si="9"/>
        <v>20900</v>
      </c>
      <c r="N141">
        <f t="shared" si="10"/>
        <v>3762</v>
      </c>
      <c r="O141">
        <f t="shared" si="11"/>
        <v>24662</v>
      </c>
    </row>
    <row r="142" spans="1:15" x14ac:dyDescent="0.25">
      <c r="A142">
        <v>10141</v>
      </c>
      <c r="B142" s="1">
        <v>44449</v>
      </c>
      <c r="C142" t="s">
        <v>32</v>
      </c>
      <c r="D142" t="s">
        <v>76</v>
      </c>
      <c r="E142" t="s">
        <v>98</v>
      </c>
      <c r="F142" t="s">
        <v>30</v>
      </c>
      <c r="G142" t="s">
        <v>34</v>
      </c>
      <c r="H142" t="s">
        <v>64</v>
      </c>
      <c r="I142">
        <v>950</v>
      </c>
      <c r="J142">
        <v>20</v>
      </c>
      <c r="K142">
        <v>19000</v>
      </c>
      <c r="L142">
        <f t="shared" si="8"/>
        <v>47.5</v>
      </c>
      <c r="M142">
        <f t="shared" si="9"/>
        <v>18952.5</v>
      </c>
      <c r="N142">
        <f t="shared" si="10"/>
        <v>3411.45</v>
      </c>
      <c r="O142">
        <f t="shared" si="11"/>
        <v>22363.95</v>
      </c>
    </row>
    <row r="143" spans="1:15" x14ac:dyDescent="0.25">
      <c r="A143">
        <v>10142</v>
      </c>
      <c r="B143" s="1">
        <v>44390</v>
      </c>
      <c r="C143" t="s">
        <v>35</v>
      </c>
      <c r="D143" t="s">
        <v>77</v>
      </c>
      <c r="E143" t="s">
        <v>98</v>
      </c>
      <c r="F143" t="s">
        <v>33</v>
      </c>
      <c r="G143" t="s">
        <v>37</v>
      </c>
      <c r="H143" t="s">
        <v>66</v>
      </c>
      <c r="I143">
        <v>780</v>
      </c>
      <c r="J143">
        <v>8</v>
      </c>
      <c r="K143">
        <v>6240</v>
      </c>
      <c r="L143">
        <f t="shared" si="8"/>
        <v>0</v>
      </c>
      <c r="M143">
        <f t="shared" si="9"/>
        <v>6240</v>
      </c>
      <c r="N143">
        <f t="shared" si="10"/>
        <v>1123.2</v>
      </c>
      <c r="O143">
        <f t="shared" si="11"/>
        <v>7363.2</v>
      </c>
    </row>
    <row r="144" spans="1:15" x14ac:dyDescent="0.25">
      <c r="A144">
        <v>10143</v>
      </c>
      <c r="B144" s="1">
        <v>43140</v>
      </c>
      <c r="C144" t="s">
        <v>38</v>
      </c>
      <c r="D144" t="s">
        <v>78</v>
      </c>
      <c r="E144" t="s">
        <v>98</v>
      </c>
      <c r="F144" t="s">
        <v>36</v>
      </c>
      <c r="G144" t="s">
        <v>40</v>
      </c>
      <c r="H144" t="s">
        <v>67</v>
      </c>
      <c r="I144">
        <v>500</v>
      </c>
      <c r="J144">
        <v>46</v>
      </c>
      <c r="K144">
        <v>23000</v>
      </c>
      <c r="L144">
        <f t="shared" si="8"/>
        <v>25</v>
      </c>
      <c r="M144">
        <f t="shared" si="9"/>
        <v>22975</v>
      </c>
      <c r="N144">
        <f t="shared" si="10"/>
        <v>4135.5</v>
      </c>
      <c r="O144">
        <f t="shared" si="11"/>
        <v>27110.5</v>
      </c>
    </row>
    <row r="145" spans="1:15" x14ac:dyDescent="0.25">
      <c r="A145">
        <v>10144</v>
      </c>
      <c r="B145" s="1">
        <v>44563</v>
      </c>
      <c r="C145" t="s">
        <v>41</v>
      </c>
      <c r="D145" t="s">
        <v>79</v>
      </c>
      <c r="E145" t="s">
        <v>98</v>
      </c>
      <c r="F145" t="s">
        <v>39</v>
      </c>
      <c r="G145" t="s">
        <v>43</v>
      </c>
      <c r="H145" t="s">
        <v>65</v>
      </c>
      <c r="I145">
        <v>200</v>
      </c>
      <c r="J145">
        <v>41</v>
      </c>
      <c r="K145">
        <v>8200</v>
      </c>
      <c r="L145">
        <f t="shared" si="8"/>
        <v>10</v>
      </c>
      <c r="M145">
        <f t="shared" si="9"/>
        <v>8190</v>
      </c>
      <c r="N145">
        <f t="shared" si="10"/>
        <v>1474.2</v>
      </c>
      <c r="O145">
        <f t="shared" si="11"/>
        <v>9664.2000000000007</v>
      </c>
    </row>
    <row r="146" spans="1:15" x14ac:dyDescent="0.25">
      <c r="A146">
        <v>10145</v>
      </c>
      <c r="B146" s="1">
        <v>45066</v>
      </c>
      <c r="C146" t="s">
        <v>44</v>
      </c>
      <c r="D146" t="s">
        <v>80</v>
      </c>
      <c r="E146" t="s">
        <v>98</v>
      </c>
      <c r="F146" t="s">
        <v>42</v>
      </c>
      <c r="G146" t="s">
        <v>46</v>
      </c>
      <c r="H146" t="s">
        <v>67</v>
      </c>
      <c r="I146">
        <v>1900</v>
      </c>
      <c r="J146">
        <v>9</v>
      </c>
      <c r="K146">
        <v>17100</v>
      </c>
      <c r="L146">
        <f t="shared" si="8"/>
        <v>0</v>
      </c>
      <c r="M146">
        <f t="shared" si="9"/>
        <v>17100</v>
      </c>
      <c r="N146">
        <f t="shared" si="10"/>
        <v>3078</v>
      </c>
      <c r="O146">
        <f t="shared" si="11"/>
        <v>20178</v>
      </c>
    </row>
    <row r="147" spans="1:15" x14ac:dyDescent="0.25">
      <c r="A147">
        <v>10146</v>
      </c>
      <c r="B147" s="1">
        <v>43994</v>
      </c>
      <c r="C147" t="s">
        <v>47</v>
      </c>
      <c r="D147" t="s">
        <v>81</v>
      </c>
      <c r="E147" t="s">
        <v>98</v>
      </c>
      <c r="F147" t="s">
        <v>45</v>
      </c>
      <c r="G147" t="s">
        <v>49</v>
      </c>
      <c r="H147" t="s">
        <v>65</v>
      </c>
      <c r="I147">
        <v>2300</v>
      </c>
      <c r="J147">
        <v>26</v>
      </c>
      <c r="K147">
        <v>59800</v>
      </c>
      <c r="L147">
        <f t="shared" si="8"/>
        <v>115</v>
      </c>
      <c r="M147">
        <f t="shared" si="9"/>
        <v>59685</v>
      </c>
      <c r="N147">
        <f t="shared" si="10"/>
        <v>10743.3</v>
      </c>
      <c r="O147">
        <f t="shared" si="11"/>
        <v>70428.3</v>
      </c>
    </row>
    <row r="148" spans="1:15" x14ac:dyDescent="0.25">
      <c r="A148">
        <v>10147</v>
      </c>
      <c r="B148" s="1">
        <v>44392</v>
      </c>
      <c r="C148" t="s">
        <v>50</v>
      </c>
      <c r="D148" t="s">
        <v>82</v>
      </c>
      <c r="E148" t="s">
        <v>98</v>
      </c>
      <c r="F148" t="s">
        <v>48</v>
      </c>
      <c r="G148" t="s">
        <v>52</v>
      </c>
      <c r="H148" t="s">
        <v>64</v>
      </c>
      <c r="I148">
        <v>4000</v>
      </c>
      <c r="J148">
        <v>19</v>
      </c>
      <c r="K148">
        <v>76000</v>
      </c>
      <c r="L148">
        <f t="shared" si="8"/>
        <v>0</v>
      </c>
      <c r="M148">
        <f t="shared" si="9"/>
        <v>76000</v>
      </c>
      <c r="N148">
        <f t="shared" si="10"/>
        <v>13680</v>
      </c>
      <c r="O148">
        <f t="shared" si="11"/>
        <v>89680</v>
      </c>
    </row>
    <row r="149" spans="1:15" x14ac:dyDescent="0.25">
      <c r="A149">
        <v>10148</v>
      </c>
      <c r="B149" s="1">
        <v>44362</v>
      </c>
      <c r="C149" t="s">
        <v>8</v>
      </c>
      <c r="D149" t="s">
        <v>58</v>
      </c>
      <c r="E149" t="s">
        <v>98</v>
      </c>
      <c r="F149" t="s">
        <v>51</v>
      </c>
      <c r="G149" t="s">
        <v>10</v>
      </c>
      <c r="H149" t="s">
        <v>66</v>
      </c>
      <c r="I149">
        <v>2300</v>
      </c>
      <c r="J149">
        <v>50</v>
      </c>
      <c r="K149">
        <v>115000</v>
      </c>
      <c r="L149">
        <f t="shared" si="8"/>
        <v>115</v>
      </c>
      <c r="M149">
        <f t="shared" si="9"/>
        <v>114885</v>
      </c>
      <c r="N149">
        <f t="shared" si="10"/>
        <v>20679.3</v>
      </c>
      <c r="O149">
        <f t="shared" si="11"/>
        <v>135564.29999999999</v>
      </c>
    </row>
    <row r="150" spans="1:15" x14ac:dyDescent="0.25">
      <c r="A150">
        <v>10149</v>
      </c>
      <c r="B150" s="1">
        <v>44709</v>
      </c>
      <c r="C150" t="s">
        <v>11</v>
      </c>
      <c r="D150" t="s">
        <v>55</v>
      </c>
      <c r="E150" t="s">
        <v>99</v>
      </c>
      <c r="F150" t="s">
        <v>53</v>
      </c>
      <c r="G150" t="s">
        <v>13</v>
      </c>
      <c r="H150" t="s">
        <v>66</v>
      </c>
      <c r="I150">
        <v>4000</v>
      </c>
      <c r="J150">
        <v>26</v>
      </c>
      <c r="K150">
        <v>104000</v>
      </c>
      <c r="L150">
        <f t="shared" si="8"/>
        <v>200</v>
      </c>
      <c r="M150">
        <f t="shared" si="9"/>
        <v>103800</v>
      </c>
      <c r="N150">
        <f t="shared" si="10"/>
        <v>18684</v>
      </c>
      <c r="O150">
        <f t="shared" si="11"/>
        <v>122484</v>
      </c>
    </row>
    <row r="151" spans="1:15" x14ac:dyDescent="0.25">
      <c r="A151">
        <v>10150</v>
      </c>
      <c r="B151" s="1">
        <v>44477</v>
      </c>
      <c r="C151" t="s">
        <v>14</v>
      </c>
      <c r="D151" t="s">
        <v>60</v>
      </c>
      <c r="E151" t="s">
        <v>99</v>
      </c>
      <c r="F151" t="s">
        <v>36</v>
      </c>
      <c r="G151" t="s">
        <v>16</v>
      </c>
      <c r="H151" t="s">
        <v>67</v>
      </c>
      <c r="I151">
        <v>500</v>
      </c>
      <c r="J151">
        <v>50</v>
      </c>
      <c r="K151">
        <v>25000</v>
      </c>
      <c r="L151">
        <f t="shared" si="8"/>
        <v>25</v>
      </c>
      <c r="M151">
        <f t="shared" si="9"/>
        <v>24975</v>
      </c>
      <c r="N151">
        <f t="shared" si="10"/>
        <v>4495.5</v>
      </c>
      <c r="O151">
        <f t="shared" si="11"/>
        <v>29470.5</v>
      </c>
    </row>
    <row r="152" spans="1:15" x14ac:dyDescent="0.25">
      <c r="A152">
        <v>10151</v>
      </c>
      <c r="B152" s="1">
        <v>43245</v>
      </c>
      <c r="C152" t="s">
        <v>17</v>
      </c>
      <c r="D152" t="s">
        <v>83</v>
      </c>
      <c r="E152" t="s">
        <v>99</v>
      </c>
      <c r="F152" t="s">
        <v>39</v>
      </c>
      <c r="G152" t="s">
        <v>19</v>
      </c>
      <c r="H152" t="s">
        <v>65</v>
      </c>
      <c r="I152">
        <v>200</v>
      </c>
      <c r="J152">
        <v>30</v>
      </c>
      <c r="K152">
        <v>6000</v>
      </c>
      <c r="L152">
        <f t="shared" si="8"/>
        <v>10</v>
      </c>
      <c r="M152">
        <f t="shared" si="9"/>
        <v>5990</v>
      </c>
      <c r="N152">
        <f t="shared" si="10"/>
        <v>1078.2</v>
      </c>
      <c r="O152">
        <f t="shared" si="11"/>
        <v>7068.2</v>
      </c>
    </row>
    <row r="153" spans="1:15" x14ac:dyDescent="0.25">
      <c r="A153">
        <v>10152</v>
      </c>
      <c r="B153" s="1">
        <v>45034</v>
      </c>
      <c r="C153" t="s">
        <v>20</v>
      </c>
      <c r="D153" t="s">
        <v>56</v>
      </c>
      <c r="E153" t="s">
        <v>99</v>
      </c>
      <c r="F153" t="s">
        <v>42</v>
      </c>
      <c r="G153" t="s">
        <v>22</v>
      </c>
      <c r="H153" t="s">
        <v>64</v>
      </c>
      <c r="I153">
        <v>1900</v>
      </c>
      <c r="J153">
        <v>30</v>
      </c>
      <c r="K153">
        <v>57000</v>
      </c>
      <c r="L153">
        <f t="shared" si="8"/>
        <v>95</v>
      </c>
      <c r="M153">
        <f t="shared" si="9"/>
        <v>56905</v>
      </c>
      <c r="N153">
        <f t="shared" si="10"/>
        <v>10242.9</v>
      </c>
      <c r="O153">
        <f t="shared" si="11"/>
        <v>67147.899999999994</v>
      </c>
    </row>
    <row r="154" spans="1:15" x14ac:dyDescent="0.25">
      <c r="A154">
        <v>10153</v>
      </c>
      <c r="B154" s="1">
        <v>44120</v>
      </c>
      <c r="C154" t="s">
        <v>23</v>
      </c>
      <c r="D154" t="s">
        <v>84</v>
      </c>
      <c r="E154" t="s">
        <v>99</v>
      </c>
      <c r="F154" t="s">
        <v>45</v>
      </c>
      <c r="G154" t="s">
        <v>25</v>
      </c>
      <c r="H154" t="s">
        <v>65</v>
      </c>
      <c r="I154">
        <v>2300</v>
      </c>
      <c r="J154">
        <v>38</v>
      </c>
      <c r="K154">
        <v>87400</v>
      </c>
      <c r="L154">
        <f t="shared" si="8"/>
        <v>115</v>
      </c>
      <c r="M154">
        <f t="shared" si="9"/>
        <v>87285</v>
      </c>
      <c r="N154">
        <f t="shared" si="10"/>
        <v>15711.3</v>
      </c>
      <c r="O154">
        <f t="shared" si="11"/>
        <v>102996.3</v>
      </c>
    </row>
    <row r="155" spans="1:15" x14ac:dyDescent="0.25">
      <c r="A155">
        <v>10154</v>
      </c>
      <c r="B155" s="1">
        <v>43358</v>
      </c>
      <c r="C155" t="s">
        <v>26</v>
      </c>
      <c r="D155" t="s">
        <v>85</v>
      </c>
      <c r="E155" t="s">
        <v>99</v>
      </c>
      <c r="F155" t="s">
        <v>48</v>
      </c>
      <c r="G155" t="s">
        <v>28</v>
      </c>
      <c r="H155" t="s">
        <v>65</v>
      </c>
      <c r="I155">
        <v>4000</v>
      </c>
      <c r="J155">
        <v>49</v>
      </c>
      <c r="K155">
        <v>196000</v>
      </c>
      <c r="L155">
        <f t="shared" si="8"/>
        <v>200</v>
      </c>
      <c r="M155">
        <f t="shared" si="9"/>
        <v>195800</v>
      </c>
      <c r="N155">
        <f t="shared" si="10"/>
        <v>35244</v>
      </c>
      <c r="O155">
        <f t="shared" si="11"/>
        <v>231044</v>
      </c>
    </row>
    <row r="156" spans="1:15" x14ac:dyDescent="0.25">
      <c r="A156">
        <v>10155</v>
      </c>
      <c r="B156" s="1">
        <v>44489</v>
      </c>
      <c r="C156" t="s">
        <v>29</v>
      </c>
      <c r="D156" t="s">
        <v>86</v>
      </c>
      <c r="E156" t="s">
        <v>97</v>
      </c>
      <c r="F156" t="s">
        <v>51</v>
      </c>
      <c r="G156" t="s">
        <v>31</v>
      </c>
      <c r="H156" t="s">
        <v>65</v>
      </c>
      <c r="I156">
        <v>2300</v>
      </c>
      <c r="J156">
        <v>21</v>
      </c>
      <c r="K156">
        <v>48300</v>
      </c>
      <c r="L156">
        <f t="shared" si="8"/>
        <v>115</v>
      </c>
      <c r="M156">
        <f t="shared" si="9"/>
        <v>48185</v>
      </c>
      <c r="N156">
        <f t="shared" si="10"/>
        <v>8673.2999999999993</v>
      </c>
      <c r="O156">
        <f t="shared" si="11"/>
        <v>56858.3</v>
      </c>
    </row>
    <row r="157" spans="1:15" x14ac:dyDescent="0.25">
      <c r="A157">
        <v>10156</v>
      </c>
      <c r="B157" s="1">
        <v>45014</v>
      </c>
      <c r="C157" t="s">
        <v>32</v>
      </c>
      <c r="D157" t="s">
        <v>87</v>
      </c>
      <c r="E157" t="s">
        <v>97</v>
      </c>
      <c r="F157" t="s">
        <v>53</v>
      </c>
      <c r="G157" t="s">
        <v>34</v>
      </c>
      <c r="H157" t="s">
        <v>66</v>
      </c>
      <c r="I157">
        <v>4000</v>
      </c>
      <c r="J157">
        <v>34</v>
      </c>
      <c r="K157">
        <v>136000</v>
      </c>
      <c r="L157">
        <f t="shared" si="8"/>
        <v>200</v>
      </c>
      <c r="M157">
        <f t="shared" si="9"/>
        <v>135800</v>
      </c>
      <c r="N157">
        <f t="shared" si="10"/>
        <v>24444</v>
      </c>
      <c r="O157">
        <f t="shared" si="11"/>
        <v>160244</v>
      </c>
    </row>
    <row r="158" spans="1:15" x14ac:dyDescent="0.25">
      <c r="A158">
        <v>10157</v>
      </c>
      <c r="B158" s="1">
        <v>43869</v>
      </c>
      <c r="C158" t="s">
        <v>35</v>
      </c>
      <c r="D158" t="s">
        <v>88</v>
      </c>
      <c r="E158" t="s">
        <v>97</v>
      </c>
      <c r="F158" t="s">
        <v>9</v>
      </c>
      <c r="G158" t="s">
        <v>37</v>
      </c>
      <c r="H158" t="s">
        <v>65</v>
      </c>
      <c r="I158">
        <v>450</v>
      </c>
      <c r="J158">
        <v>42</v>
      </c>
      <c r="K158">
        <v>18900</v>
      </c>
      <c r="L158">
        <f t="shared" si="8"/>
        <v>22.5</v>
      </c>
      <c r="M158">
        <f t="shared" si="9"/>
        <v>18877.5</v>
      </c>
      <c r="N158">
        <f t="shared" si="10"/>
        <v>3397.95</v>
      </c>
      <c r="O158">
        <f t="shared" si="11"/>
        <v>22275.45</v>
      </c>
    </row>
    <row r="159" spans="1:15" x14ac:dyDescent="0.25">
      <c r="A159">
        <v>10158</v>
      </c>
      <c r="B159" s="1">
        <v>44987</v>
      </c>
      <c r="C159" t="s">
        <v>38</v>
      </c>
      <c r="D159" t="s">
        <v>89</v>
      </c>
      <c r="E159" t="s">
        <v>97</v>
      </c>
      <c r="F159" t="s">
        <v>12</v>
      </c>
      <c r="G159" t="s">
        <v>40</v>
      </c>
      <c r="H159" t="s">
        <v>64</v>
      </c>
      <c r="I159">
        <v>3444</v>
      </c>
      <c r="J159">
        <v>27</v>
      </c>
      <c r="K159">
        <v>92988</v>
      </c>
      <c r="L159">
        <f t="shared" si="8"/>
        <v>172.20000000000002</v>
      </c>
      <c r="M159">
        <f t="shared" si="9"/>
        <v>92815.8</v>
      </c>
      <c r="N159">
        <f t="shared" si="10"/>
        <v>16706.844000000001</v>
      </c>
      <c r="O159">
        <f t="shared" si="11"/>
        <v>109522.644</v>
      </c>
    </row>
    <row r="160" spans="1:15" x14ac:dyDescent="0.25">
      <c r="A160">
        <v>10159</v>
      </c>
      <c r="B160" s="1">
        <v>43904</v>
      </c>
      <c r="C160" t="s">
        <v>41</v>
      </c>
      <c r="D160" t="s">
        <v>59</v>
      </c>
      <c r="E160" t="s">
        <v>97</v>
      </c>
      <c r="F160" t="s">
        <v>15</v>
      </c>
      <c r="G160" t="s">
        <v>43</v>
      </c>
      <c r="H160" t="s">
        <v>64</v>
      </c>
      <c r="I160">
        <v>900</v>
      </c>
      <c r="J160">
        <v>8</v>
      </c>
      <c r="K160">
        <v>7200</v>
      </c>
      <c r="L160">
        <f t="shared" si="8"/>
        <v>0</v>
      </c>
      <c r="M160">
        <f t="shared" si="9"/>
        <v>7200</v>
      </c>
      <c r="N160">
        <f t="shared" si="10"/>
        <v>1296</v>
      </c>
      <c r="O160">
        <f t="shared" si="11"/>
        <v>8496</v>
      </c>
    </row>
    <row r="161" spans="1:15" x14ac:dyDescent="0.25">
      <c r="A161">
        <v>10160</v>
      </c>
      <c r="B161" s="1">
        <v>43367</v>
      </c>
      <c r="C161" t="s">
        <v>44</v>
      </c>
      <c r="D161" t="s">
        <v>90</v>
      </c>
      <c r="E161" t="s">
        <v>99</v>
      </c>
      <c r="F161" t="s">
        <v>18</v>
      </c>
      <c r="G161" t="s">
        <v>46</v>
      </c>
      <c r="H161" t="s">
        <v>67</v>
      </c>
      <c r="I161">
        <v>1234</v>
      </c>
      <c r="J161">
        <v>21</v>
      </c>
      <c r="K161">
        <v>25914</v>
      </c>
      <c r="L161">
        <f t="shared" si="8"/>
        <v>61.7</v>
      </c>
      <c r="M161">
        <f t="shared" si="9"/>
        <v>25852.3</v>
      </c>
      <c r="N161">
        <f t="shared" si="10"/>
        <v>4653.4139999999998</v>
      </c>
      <c r="O161">
        <f t="shared" si="11"/>
        <v>30505.714</v>
      </c>
    </row>
    <row r="162" spans="1:15" x14ac:dyDescent="0.25">
      <c r="A162">
        <v>10161</v>
      </c>
      <c r="B162" s="1">
        <v>44202</v>
      </c>
      <c r="C162" t="s">
        <v>47</v>
      </c>
      <c r="D162" t="s">
        <v>91</v>
      </c>
      <c r="E162" t="s">
        <v>97</v>
      </c>
      <c r="F162" t="s">
        <v>21</v>
      </c>
      <c r="G162" t="s">
        <v>49</v>
      </c>
      <c r="H162" t="s">
        <v>65</v>
      </c>
      <c r="I162">
        <v>1000</v>
      </c>
      <c r="J162">
        <v>34</v>
      </c>
      <c r="K162">
        <v>34000</v>
      </c>
      <c r="L162">
        <f t="shared" si="8"/>
        <v>50</v>
      </c>
      <c r="M162">
        <f t="shared" si="9"/>
        <v>33950</v>
      </c>
      <c r="N162">
        <f t="shared" si="10"/>
        <v>6111</v>
      </c>
      <c r="O162">
        <f t="shared" si="11"/>
        <v>40061</v>
      </c>
    </row>
    <row r="163" spans="1:15" x14ac:dyDescent="0.25">
      <c r="A163">
        <v>10162</v>
      </c>
      <c r="B163" s="1">
        <v>44334</v>
      </c>
      <c r="C163" t="s">
        <v>50</v>
      </c>
      <c r="D163" t="s">
        <v>92</v>
      </c>
      <c r="E163" t="s">
        <v>98</v>
      </c>
      <c r="F163" t="s">
        <v>24</v>
      </c>
      <c r="G163" t="s">
        <v>52</v>
      </c>
      <c r="H163" t="s">
        <v>65</v>
      </c>
      <c r="I163">
        <v>690</v>
      </c>
      <c r="J163">
        <v>8</v>
      </c>
      <c r="K163">
        <v>5520</v>
      </c>
      <c r="L163">
        <f t="shared" si="8"/>
        <v>0</v>
      </c>
      <c r="M163">
        <f t="shared" si="9"/>
        <v>5520</v>
      </c>
      <c r="N163">
        <f t="shared" si="10"/>
        <v>993.59999999999991</v>
      </c>
      <c r="O163">
        <f t="shared" si="11"/>
        <v>6513.6</v>
      </c>
    </row>
    <row r="164" spans="1:15" x14ac:dyDescent="0.25">
      <c r="A164">
        <v>10163</v>
      </c>
      <c r="B164" s="1">
        <v>43914</v>
      </c>
      <c r="C164" t="s">
        <v>8</v>
      </c>
      <c r="D164" t="s">
        <v>93</v>
      </c>
      <c r="E164" t="s">
        <v>97</v>
      </c>
      <c r="F164" t="s">
        <v>27</v>
      </c>
      <c r="G164" t="s">
        <v>10</v>
      </c>
      <c r="H164" t="s">
        <v>64</v>
      </c>
      <c r="I164">
        <v>2500</v>
      </c>
      <c r="J164">
        <v>26</v>
      </c>
      <c r="K164">
        <v>65000</v>
      </c>
      <c r="L164">
        <f t="shared" si="8"/>
        <v>125</v>
      </c>
      <c r="M164">
        <f t="shared" si="9"/>
        <v>64875</v>
      </c>
      <c r="N164">
        <f t="shared" si="10"/>
        <v>11677.5</v>
      </c>
      <c r="O164">
        <f t="shared" si="11"/>
        <v>76552.5</v>
      </c>
    </row>
    <row r="165" spans="1:15" x14ac:dyDescent="0.25">
      <c r="A165">
        <v>10164</v>
      </c>
      <c r="B165" s="1">
        <v>43969</v>
      </c>
      <c r="C165" t="s">
        <v>11</v>
      </c>
      <c r="D165" t="s">
        <v>94</v>
      </c>
      <c r="E165" t="s">
        <v>98</v>
      </c>
      <c r="F165" t="s">
        <v>30</v>
      </c>
      <c r="G165" t="s">
        <v>13</v>
      </c>
      <c r="H165" t="s">
        <v>64</v>
      </c>
      <c r="I165">
        <v>1100</v>
      </c>
      <c r="J165">
        <v>6</v>
      </c>
      <c r="K165">
        <v>6600</v>
      </c>
      <c r="L165">
        <f t="shared" si="8"/>
        <v>0</v>
      </c>
      <c r="M165">
        <f t="shared" si="9"/>
        <v>6600</v>
      </c>
      <c r="N165">
        <f t="shared" si="10"/>
        <v>1188</v>
      </c>
      <c r="O165">
        <f t="shared" si="11"/>
        <v>7788</v>
      </c>
    </row>
    <row r="166" spans="1:15" x14ac:dyDescent="0.25">
      <c r="A166">
        <v>10165</v>
      </c>
      <c r="B166" s="1">
        <v>44111</v>
      </c>
      <c r="C166" t="s">
        <v>14</v>
      </c>
      <c r="D166" t="s">
        <v>54</v>
      </c>
      <c r="E166" t="s">
        <v>99</v>
      </c>
      <c r="F166" t="s">
        <v>33</v>
      </c>
      <c r="G166" t="s">
        <v>16</v>
      </c>
      <c r="H166" t="s">
        <v>64</v>
      </c>
      <c r="I166">
        <v>950</v>
      </c>
      <c r="J166">
        <v>6</v>
      </c>
      <c r="K166">
        <v>5700</v>
      </c>
      <c r="L166">
        <f t="shared" si="8"/>
        <v>0</v>
      </c>
      <c r="M166">
        <f t="shared" si="9"/>
        <v>5700</v>
      </c>
      <c r="N166">
        <f t="shared" si="10"/>
        <v>1026</v>
      </c>
      <c r="O166">
        <f t="shared" si="11"/>
        <v>6726</v>
      </c>
    </row>
    <row r="167" spans="1:15" x14ac:dyDescent="0.25">
      <c r="A167">
        <v>10166</v>
      </c>
      <c r="B167" s="1">
        <v>45121</v>
      </c>
      <c r="C167" t="s">
        <v>17</v>
      </c>
      <c r="D167" t="s">
        <v>70</v>
      </c>
      <c r="E167" t="s">
        <v>97</v>
      </c>
      <c r="F167" t="s">
        <v>36</v>
      </c>
      <c r="G167" t="s">
        <v>19</v>
      </c>
      <c r="H167" t="s">
        <v>64</v>
      </c>
      <c r="I167">
        <v>780</v>
      </c>
      <c r="J167">
        <v>40</v>
      </c>
      <c r="K167">
        <v>31200</v>
      </c>
      <c r="L167">
        <f t="shared" si="8"/>
        <v>39</v>
      </c>
      <c r="M167">
        <f t="shared" si="9"/>
        <v>31161</v>
      </c>
      <c r="N167">
        <f t="shared" si="10"/>
        <v>5608.98</v>
      </c>
      <c r="O167">
        <f t="shared" si="11"/>
        <v>36769.979999999996</v>
      </c>
    </row>
    <row r="168" spans="1:15" x14ac:dyDescent="0.25">
      <c r="A168">
        <v>10167</v>
      </c>
      <c r="B168" s="1">
        <v>43387</v>
      </c>
      <c r="C168" t="s">
        <v>20</v>
      </c>
      <c r="D168" t="s">
        <v>57</v>
      </c>
      <c r="E168" t="s">
        <v>97</v>
      </c>
      <c r="F168" t="s">
        <v>39</v>
      </c>
      <c r="G168" t="s">
        <v>22</v>
      </c>
      <c r="H168" t="s">
        <v>67</v>
      </c>
      <c r="I168">
        <v>500</v>
      </c>
      <c r="J168">
        <v>23</v>
      </c>
      <c r="K168">
        <v>11500</v>
      </c>
      <c r="L168">
        <f t="shared" si="8"/>
        <v>25</v>
      </c>
      <c r="M168">
        <f t="shared" si="9"/>
        <v>11475</v>
      </c>
      <c r="N168">
        <f t="shared" si="10"/>
        <v>2065.5</v>
      </c>
      <c r="O168">
        <f t="shared" si="11"/>
        <v>13540.5</v>
      </c>
    </row>
    <row r="169" spans="1:15" x14ac:dyDescent="0.25">
      <c r="A169">
        <v>10168</v>
      </c>
      <c r="B169" s="1">
        <v>44278</v>
      </c>
      <c r="C169" t="s">
        <v>23</v>
      </c>
      <c r="D169" t="s">
        <v>59</v>
      </c>
      <c r="E169" t="s">
        <v>97</v>
      </c>
      <c r="F169" t="s">
        <v>42</v>
      </c>
      <c r="G169" t="s">
        <v>25</v>
      </c>
      <c r="H169" t="s">
        <v>64</v>
      </c>
      <c r="I169">
        <v>200</v>
      </c>
      <c r="J169">
        <v>50</v>
      </c>
      <c r="K169">
        <v>10000</v>
      </c>
      <c r="L169">
        <f t="shared" si="8"/>
        <v>10</v>
      </c>
      <c r="M169">
        <f t="shared" si="9"/>
        <v>9990</v>
      </c>
      <c r="N169">
        <f t="shared" si="10"/>
        <v>1798.2</v>
      </c>
      <c r="O169">
        <f t="shared" si="11"/>
        <v>11788.2</v>
      </c>
    </row>
    <row r="170" spans="1:15" x14ac:dyDescent="0.25">
      <c r="A170">
        <v>10169</v>
      </c>
      <c r="B170" s="1">
        <v>44825</v>
      </c>
      <c r="C170" t="s">
        <v>26</v>
      </c>
      <c r="D170" t="s">
        <v>71</v>
      </c>
      <c r="E170" t="s">
        <v>97</v>
      </c>
      <c r="F170" t="s">
        <v>45</v>
      </c>
      <c r="G170" t="s">
        <v>28</v>
      </c>
      <c r="H170" t="s">
        <v>64</v>
      </c>
      <c r="I170">
        <v>1900</v>
      </c>
      <c r="J170">
        <v>40</v>
      </c>
      <c r="K170">
        <v>76000</v>
      </c>
      <c r="L170">
        <f t="shared" si="8"/>
        <v>95</v>
      </c>
      <c r="M170">
        <f t="shared" si="9"/>
        <v>75905</v>
      </c>
      <c r="N170">
        <f t="shared" si="10"/>
        <v>13662.9</v>
      </c>
      <c r="O170">
        <f t="shared" si="11"/>
        <v>89567.9</v>
      </c>
    </row>
    <row r="171" spans="1:15" x14ac:dyDescent="0.25">
      <c r="A171">
        <v>10170</v>
      </c>
      <c r="B171" s="1">
        <v>44517</v>
      </c>
      <c r="C171" t="s">
        <v>29</v>
      </c>
      <c r="D171" t="s">
        <v>72</v>
      </c>
      <c r="E171" t="s">
        <v>97</v>
      </c>
      <c r="F171" t="s">
        <v>48</v>
      </c>
      <c r="G171" t="s">
        <v>31</v>
      </c>
      <c r="H171" t="s">
        <v>64</v>
      </c>
      <c r="I171">
        <v>2300</v>
      </c>
      <c r="J171">
        <v>26</v>
      </c>
      <c r="K171">
        <v>59800</v>
      </c>
      <c r="L171">
        <f t="shared" si="8"/>
        <v>115</v>
      </c>
      <c r="M171">
        <f t="shared" si="9"/>
        <v>59685</v>
      </c>
      <c r="N171">
        <f t="shared" si="10"/>
        <v>10743.3</v>
      </c>
      <c r="O171">
        <f t="shared" si="11"/>
        <v>70428.3</v>
      </c>
    </row>
    <row r="172" spans="1:15" x14ac:dyDescent="0.25">
      <c r="A172">
        <v>10171</v>
      </c>
      <c r="B172" s="1">
        <v>44189</v>
      </c>
      <c r="C172" t="s">
        <v>32</v>
      </c>
      <c r="D172" t="s">
        <v>73</v>
      </c>
      <c r="E172" t="s">
        <v>97</v>
      </c>
      <c r="F172" t="s">
        <v>51</v>
      </c>
      <c r="G172" t="s">
        <v>34</v>
      </c>
      <c r="H172" t="s">
        <v>65</v>
      </c>
      <c r="I172">
        <v>4000</v>
      </c>
      <c r="J172">
        <v>42</v>
      </c>
      <c r="K172">
        <v>168000</v>
      </c>
      <c r="L172">
        <f t="shared" si="8"/>
        <v>200</v>
      </c>
      <c r="M172">
        <f t="shared" si="9"/>
        <v>167800</v>
      </c>
      <c r="N172">
        <f t="shared" si="10"/>
        <v>30204</v>
      </c>
      <c r="O172">
        <f t="shared" si="11"/>
        <v>198004</v>
      </c>
    </row>
    <row r="173" spans="1:15" x14ac:dyDescent="0.25">
      <c r="A173">
        <v>10172</v>
      </c>
      <c r="B173" s="1">
        <v>45015</v>
      </c>
      <c r="C173" t="s">
        <v>35</v>
      </c>
      <c r="D173" t="s">
        <v>74</v>
      </c>
      <c r="E173" t="s">
        <v>97</v>
      </c>
      <c r="F173" t="s">
        <v>53</v>
      </c>
      <c r="G173" t="s">
        <v>37</v>
      </c>
      <c r="H173" t="s">
        <v>65</v>
      </c>
      <c r="I173">
        <v>450</v>
      </c>
      <c r="J173">
        <v>43</v>
      </c>
      <c r="K173">
        <v>19350</v>
      </c>
      <c r="L173">
        <f t="shared" si="8"/>
        <v>22.5</v>
      </c>
      <c r="M173">
        <f t="shared" si="9"/>
        <v>19327.5</v>
      </c>
      <c r="N173">
        <f t="shared" si="10"/>
        <v>3478.95</v>
      </c>
      <c r="O173">
        <f t="shared" si="11"/>
        <v>22806.45</v>
      </c>
    </row>
    <row r="174" spans="1:15" x14ac:dyDescent="0.25">
      <c r="A174">
        <v>10173</v>
      </c>
      <c r="B174" s="1">
        <v>44637</v>
      </c>
      <c r="C174" t="s">
        <v>38</v>
      </c>
      <c r="D174" t="s">
        <v>75</v>
      </c>
      <c r="E174" t="s">
        <v>97</v>
      </c>
      <c r="F174" t="s">
        <v>9</v>
      </c>
      <c r="G174" t="s">
        <v>40</v>
      </c>
      <c r="H174" t="s">
        <v>66</v>
      </c>
      <c r="I174">
        <v>3444</v>
      </c>
      <c r="J174">
        <v>26</v>
      </c>
      <c r="K174">
        <v>89544</v>
      </c>
      <c r="L174">
        <f t="shared" si="8"/>
        <v>172.20000000000002</v>
      </c>
      <c r="M174">
        <f t="shared" si="9"/>
        <v>89371.8</v>
      </c>
      <c r="N174">
        <f t="shared" si="10"/>
        <v>16086.923999999999</v>
      </c>
      <c r="O174">
        <f t="shared" si="11"/>
        <v>105458.724</v>
      </c>
    </row>
    <row r="175" spans="1:15" x14ac:dyDescent="0.25">
      <c r="A175">
        <v>10174</v>
      </c>
      <c r="B175" s="1">
        <v>43137</v>
      </c>
      <c r="C175" t="s">
        <v>41</v>
      </c>
      <c r="D175" t="s">
        <v>76</v>
      </c>
      <c r="E175" t="s">
        <v>98</v>
      </c>
      <c r="F175" t="s">
        <v>12</v>
      </c>
      <c r="G175" t="s">
        <v>43</v>
      </c>
      <c r="H175" t="s">
        <v>67</v>
      </c>
      <c r="I175">
        <v>900</v>
      </c>
      <c r="J175">
        <v>15</v>
      </c>
      <c r="K175">
        <v>13500</v>
      </c>
      <c r="L175">
        <f t="shared" si="8"/>
        <v>0</v>
      </c>
      <c r="M175">
        <f t="shared" si="9"/>
        <v>13500</v>
      </c>
      <c r="N175">
        <f t="shared" si="10"/>
        <v>2430</v>
      </c>
      <c r="O175">
        <f t="shared" si="11"/>
        <v>15930</v>
      </c>
    </row>
    <row r="176" spans="1:15" x14ac:dyDescent="0.25">
      <c r="A176">
        <v>10175</v>
      </c>
      <c r="B176" s="1">
        <v>44299</v>
      </c>
      <c r="C176" t="s">
        <v>44</v>
      </c>
      <c r="D176" t="s">
        <v>77</v>
      </c>
      <c r="E176" t="s">
        <v>98</v>
      </c>
      <c r="F176" t="s">
        <v>15</v>
      </c>
      <c r="G176" t="s">
        <v>46</v>
      </c>
      <c r="H176" t="s">
        <v>65</v>
      </c>
      <c r="I176">
        <v>1234</v>
      </c>
      <c r="J176">
        <v>11</v>
      </c>
      <c r="K176">
        <v>13574</v>
      </c>
      <c r="L176">
        <f t="shared" si="8"/>
        <v>0</v>
      </c>
      <c r="M176">
        <f t="shared" si="9"/>
        <v>13574</v>
      </c>
      <c r="N176">
        <f t="shared" si="10"/>
        <v>2443.3199999999997</v>
      </c>
      <c r="O176">
        <f t="shared" si="11"/>
        <v>16017.32</v>
      </c>
    </row>
    <row r="177" spans="1:15" x14ac:dyDescent="0.25">
      <c r="A177">
        <v>10176</v>
      </c>
      <c r="B177" s="1">
        <v>44198</v>
      </c>
      <c r="C177" t="s">
        <v>47</v>
      </c>
      <c r="D177" t="s">
        <v>78</v>
      </c>
      <c r="E177" t="s">
        <v>98</v>
      </c>
      <c r="F177" t="s">
        <v>18</v>
      </c>
      <c r="G177" t="s">
        <v>49</v>
      </c>
      <c r="H177" t="s">
        <v>65</v>
      </c>
      <c r="I177">
        <v>1000</v>
      </c>
      <c r="J177">
        <v>15</v>
      </c>
      <c r="K177">
        <v>15000</v>
      </c>
      <c r="L177">
        <f t="shared" si="8"/>
        <v>0</v>
      </c>
      <c r="M177">
        <f t="shared" si="9"/>
        <v>15000</v>
      </c>
      <c r="N177">
        <f t="shared" si="10"/>
        <v>2700</v>
      </c>
      <c r="O177">
        <f t="shared" si="11"/>
        <v>17700</v>
      </c>
    </row>
    <row r="178" spans="1:15" x14ac:dyDescent="0.25">
      <c r="A178">
        <v>10177</v>
      </c>
      <c r="B178" s="1">
        <v>44500</v>
      </c>
      <c r="C178" t="s">
        <v>50</v>
      </c>
      <c r="D178" t="s">
        <v>79</v>
      </c>
      <c r="E178" t="s">
        <v>98</v>
      </c>
      <c r="F178" t="s">
        <v>21</v>
      </c>
      <c r="G178" t="s">
        <v>52</v>
      </c>
      <c r="H178" t="s">
        <v>67</v>
      </c>
      <c r="I178">
        <v>690</v>
      </c>
      <c r="J178">
        <v>7</v>
      </c>
      <c r="K178">
        <v>4830</v>
      </c>
      <c r="L178">
        <f t="shared" si="8"/>
        <v>0</v>
      </c>
      <c r="M178">
        <f t="shared" si="9"/>
        <v>4830</v>
      </c>
      <c r="N178">
        <f t="shared" si="10"/>
        <v>869.4</v>
      </c>
      <c r="O178">
        <f t="shared" si="11"/>
        <v>5699.4</v>
      </c>
    </row>
    <row r="179" spans="1:15" x14ac:dyDescent="0.25">
      <c r="A179">
        <v>10178</v>
      </c>
      <c r="B179" s="1">
        <v>43721</v>
      </c>
      <c r="C179" t="s">
        <v>8</v>
      </c>
      <c r="D179" t="s">
        <v>80</v>
      </c>
      <c r="E179" t="s">
        <v>98</v>
      </c>
      <c r="F179" t="s">
        <v>24</v>
      </c>
      <c r="G179" t="s">
        <v>10</v>
      </c>
      <c r="H179" t="s">
        <v>65</v>
      </c>
      <c r="I179">
        <v>2500</v>
      </c>
      <c r="J179">
        <v>40</v>
      </c>
      <c r="K179">
        <v>100000</v>
      </c>
      <c r="L179">
        <f t="shared" si="8"/>
        <v>125</v>
      </c>
      <c r="M179">
        <f t="shared" si="9"/>
        <v>99875</v>
      </c>
      <c r="N179">
        <f t="shared" si="10"/>
        <v>17977.5</v>
      </c>
      <c r="O179">
        <f t="shared" si="11"/>
        <v>117852.5</v>
      </c>
    </row>
    <row r="180" spans="1:15" x14ac:dyDescent="0.25">
      <c r="A180">
        <v>10179</v>
      </c>
      <c r="B180" s="1">
        <v>44700</v>
      </c>
      <c r="C180" t="s">
        <v>11</v>
      </c>
      <c r="D180" t="s">
        <v>81</v>
      </c>
      <c r="E180" t="s">
        <v>98</v>
      </c>
      <c r="F180" t="s">
        <v>27</v>
      </c>
      <c r="G180" t="s">
        <v>13</v>
      </c>
      <c r="H180" t="s">
        <v>66</v>
      </c>
      <c r="I180">
        <v>1100</v>
      </c>
      <c r="J180">
        <v>15</v>
      </c>
      <c r="K180">
        <v>16500</v>
      </c>
      <c r="L180">
        <f t="shared" si="8"/>
        <v>0</v>
      </c>
      <c r="M180">
        <f t="shared" si="9"/>
        <v>16500</v>
      </c>
      <c r="N180">
        <f t="shared" si="10"/>
        <v>2970</v>
      </c>
      <c r="O180">
        <f t="shared" si="11"/>
        <v>19470</v>
      </c>
    </row>
    <row r="181" spans="1:15" x14ac:dyDescent="0.25">
      <c r="A181">
        <v>10180</v>
      </c>
      <c r="B181" s="1">
        <v>43168</v>
      </c>
      <c r="C181" t="s">
        <v>14</v>
      </c>
      <c r="D181" t="s">
        <v>82</v>
      </c>
      <c r="E181" t="s">
        <v>98</v>
      </c>
      <c r="F181" t="s">
        <v>30</v>
      </c>
      <c r="G181" t="s">
        <v>16</v>
      </c>
      <c r="H181" t="s">
        <v>65</v>
      </c>
      <c r="I181">
        <v>950</v>
      </c>
      <c r="J181">
        <v>28</v>
      </c>
      <c r="K181">
        <v>26600</v>
      </c>
      <c r="L181">
        <f t="shared" si="8"/>
        <v>47.5</v>
      </c>
      <c r="M181">
        <f t="shared" si="9"/>
        <v>26552.5</v>
      </c>
      <c r="N181">
        <f t="shared" si="10"/>
        <v>4779.45</v>
      </c>
      <c r="O181">
        <f t="shared" si="11"/>
        <v>31331.95</v>
      </c>
    </row>
    <row r="182" spans="1:15" x14ac:dyDescent="0.25">
      <c r="A182">
        <v>10181</v>
      </c>
      <c r="B182" s="1">
        <v>44128</v>
      </c>
      <c r="C182" t="s">
        <v>17</v>
      </c>
      <c r="D182" t="s">
        <v>58</v>
      </c>
      <c r="E182" t="s">
        <v>98</v>
      </c>
      <c r="F182" t="s">
        <v>33</v>
      </c>
      <c r="G182" t="s">
        <v>19</v>
      </c>
      <c r="H182" t="s">
        <v>64</v>
      </c>
      <c r="I182">
        <v>780</v>
      </c>
      <c r="J182">
        <v>43</v>
      </c>
      <c r="K182">
        <v>33540</v>
      </c>
      <c r="L182">
        <f t="shared" si="8"/>
        <v>39</v>
      </c>
      <c r="M182">
        <f t="shared" si="9"/>
        <v>33501</v>
      </c>
      <c r="N182">
        <f t="shared" si="10"/>
        <v>6030.1799999999994</v>
      </c>
      <c r="O182">
        <f t="shared" si="11"/>
        <v>39531.18</v>
      </c>
    </row>
    <row r="183" spans="1:15" x14ac:dyDescent="0.25">
      <c r="A183">
        <v>10182</v>
      </c>
      <c r="B183" s="1">
        <v>43909</v>
      </c>
      <c r="C183" t="s">
        <v>20</v>
      </c>
      <c r="D183" t="s">
        <v>55</v>
      </c>
      <c r="E183" t="s">
        <v>99</v>
      </c>
      <c r="F183" t="s">
        <v>36</v>
      </c>
      <c r="G183" t="s">
        <v>22</v>
      </c>
      <c r="H183" t="s">
        <v>65</v>
      </c>
      <c r="I183">
        <v>500</v>
      </c>
      <c r="J183">
        <v>23</v>
      </c>
      <c r="K183">
        <v>11500</v>
      </c>
      <c r="L183">
        <f t="shared" si="8"/>
        <v>25</v>
      </c>
      <c r="M183">
        <f t="shared" si="9"/>
        <v>11475</v>
      </c>
      <c r="N183">
        <f t="shared" si="10"/>
        <v>2065.5</v>
      </c>
      <c r="O183">
        <f t="shared" si="11"/>
        <v>13540.5</v>
      </c>
    </row>
    <row r="184" spans="1:15" x14ac:dyDescent="0.25">
      <c r="A184">
        <v>10183</v>
      </c>
      <c r="B184" s="1">
        <v>44718</v>
      </c>
      <c r="C184" t="s">
        <v>23</v>
      </c>
      <c r="D184" t="s">
        <v>60</v>
      </c>
      <c r="E184" t="s">
        <v>99</v>
      </c>
      <c r="F184" t="s">
        <v>39</v>
      </c>
      <c r="G184" t="s">
        <v>25</v>
      </c>
      <c r="H184" t="s">
        <v>64</v>
      </c>
      <c r="I184">
        <v>200</v>
      </c>
      <c r="J184">
        <v>40</v>
      </c>
      <c r="K184">
        <v>8000</v>
      </c>
      <c r="L184">
        <f t="shared" si="8"/>
        <v>10</v>
      </c>
      <c r="M184">
        <f t="shared" si="9"/>
        <v>7990</v>
      </c>
      <c r="N184">
        <f t="shared" si="10"/>
        <v>1438.2</v>
      </c>
      <c r="O184">
        <f t="shared" si="11"/>
        <v>9428.2000000000007</v>
      </c>
    </row>
    <row r="185" spans="1:15" x14ac:dyDescent="0.25">
      <c r="A185">
        <v>10184</v>
      </c>
      <c r="B185" s="1">
        <v>45113</v>
      </c>
      <c r="C185" t="s">
        <v>26</v>
      </c>
      <c r="D185" t="s">
        <v>83</v>
      </c>
      <c r="E185" t="s">
        <v>99</v>
      </c>
      <c r="F185" t="s">
        <v>42</v>
      </c>
      <c r="G185" t="s">
        <v>28</v>
      </c>
      <c r="H185" t="s">
        <v>65</v>
      </c>
      <c r="I185">
        <v>1900</v>
      </c>
      <c r="J185">
        <v>39</v>
      </c>
      <c r="K185">
        <v>74100</v>
      </c>
      <c r="L185">
        <f t="shared" si="8"/>
        <v>95</v>
      </c>
      <c r="M185">
        <f t="shared" si="9"/>
        <v>74005</v>
      </c>
      <c r="N185">
        <f t="shared" si="10"/>
        <v>13320.9</v>
      </c>
      <c r="O185">
        <f t="shared" si="11"/>
        <v>87325.9</v>
      </c>
    </row>
    <row r="186" spans="1:15" x14ac:dyDescent="0.25">
      <c r="A186">
        <v>10185</v>
      </c>
      <c r="B186" s="1">
        <v>45018</v>
      </c>
      <c r="C186" t="s">
        <v>29</v>
      </c>
      <c r="D186" t="s">
        <v>56</v>
      </c>
      <c r="E186" t="s">
        <v>99</v>
      </c>
      <c r="F186" t="s">
        <v>45</v>
      </c>
      <c r="G186" t="s">
        <v>31</v>
      </c>
      <c r="H186" t="s">
        <v>65</v>
      </c>
      <c r="I186">
        <v>2300</v>
      </c>
      <c r="J186">
        <v>12</v>
      </c>
      <c r="K186">
        <v>27600</v>
      </c>
      <c r="L186">
        <f t="shared" si="8"/>
        <v>0</v>
      </c>
      <c r="M186">
        <f t="shared" si="9"/>
        <v>27600</v>
      </c>
      <c r="N186">
        <f t="shared" si="10"/>
        <v>4968</v>
      </c>
      <c r="O186">
        <f t="shared" si="11"/>
        <v>32568</v>
      </c>
    </row>
    <row r="187" spans="1:15" x14ac:dyDescent="0.25">
      <c r="A187">
        <v>10186</v>
      </c>
      <c r="B187" s="1">
        <v>43922</v>
      </c>
      <c r="C187" t="s">
        <v>32</v>
      </c>
      <c r="D187" t="s">
        <v>84</v>
      </c>
      <c r="E187" t="s">
        <v>99</v>
      </c>
      <c r="F187" t="s">
        <v>48</v>
      </c>
      <c r="G187" t="s">
        <v>34</v>
      </c>
      <c r="H187" t="s">
        <v>66</v>
      </c>
      <c r="I187">
        <v>4000</v>
      </c>
      <c r="J187">
        <v>16</v>
      </c>
      <c r="K187">
        <v>64000</v>
      </c>
      <c r="L187">
        <f t="shared" si="8"/>
        <v>0</v>
      </c>
      <c r="M187">
        <f t="shared" si="9"/>
        <v>64000</v>
      </c>
      <c r="N187">
        <f t="shared" si="10"/>
        <v>11520</v>
      </c>
      <c r="O187">
        <f t="shared" si="11"/>
        <v>75520</v>
      </c>
    </row>
    <row r="188" spans="1:15" x14ac:dyDescent="0.25">
      <c r="A188">
        <v>10187</v>
      </c>
      <c r="B188" s="1">
        <v>43202</v>
      </c>
      <c r="C188" t="s">
        <v>35</v>
      </c>
      <c r="D188" t="s">
        <v>85</v>
      </c>
      <c r="E188" t="s">
        <v>99</v>
      </c>
      <c r="F188" t="s">
        <v>51</v>
      </c>
      <c r="G188" t="s">
        <v>37</v>
      </c>
      <c r="H188" t="s">
        <v>67</v>
      </c>
      <c r="I188">
        <v>2300</v>
      </c>
      <c r="J188">
        <v>24</v>
      </c>
      <c r="K188">
        <v>55200</v>
      </c>
      <c r="L188">
        <f t="shared" si="8"/>
        <v>115</v>
      </c>
      <c r="M188">
        <f t="shared" si="9"/>
        <v>55085</v>
      </c>
      <c r="N188">
        <f t="shared" si="10"/>
        <v>9915.2999999999993</v>
      </c>
      <c r="O188">
        <f t="shared" si="11"/>
        <v>65000.3</v>
      </c>
    </row>
    <row r="189" spans="1:15" x14ac:dyDescent="0.25">
      <c r="A189">
        <v>10188</v>
      </c>
      <c r="B189" s="1">
        <v>44309</v>
      </c>
      <c r="C189" t="s">
        <v>38</v>
      </c>
      <c r="D189" t="s">
        <v>86</v>
      </c>
      <c r="E189" t="s">
        <v>97</v>
      </c>
      <c r="F189" t="s">
        <v>53</v>
      </c>
      <c r="G189" t="s">
        <v>40</v>
      </c>
      <c r="H189" t="s">
        <v>67</v>
      </c>
      <c r="I189">
        <v>4000</v>
      </c>
      <c r="J189">
        <v>21</v>
      </c>
      <c r="K189">
        <v>84000</v>
      </c>
      <c r="L189">
        <f t="shared" si="8"/>
        <v>200</v>
      </c>
      <c r="M189">
        <f t="shared" si="9"/>
        <v>83800</v>
      </c>
      <c r="N189">
        <f t="shared" si="10"/>
        <v>15084</v>
      </c>
      <c r="O189">
        <f t="shared" si="11"/>
        <v>98884</v>
      </c>
    </row>
    <row r="190" spans="1:15" x14ac:dyDescent="0.25">
      <c r="A190">
        <v>10189</v>
      </c>
      <c r="B190" s="1">
        <v>43993</v>
      </c>
      <c r="C190" t="s">
        <v>41</v>
      </c>
      <c r="D190" t="s">
        <v>87</v>
      </c>
      <c r="E190" t="s">
        <v>97</v>
      </c>
      <c r="F190" t="s">
        <v>36</v>
      </c>
      <c r="G190" t="s">
        <v>43</v>
      </c>
      <c r="H190" t="s">
        <v>64</v>
      </c>
      <c r="I190">
        <v>500</v>
      </c>
      <c r="J190">
        <v>9</v>
      </c>
      <c r="K190">
        <v>4500</v>
      </c>
      <c r="L190">
        <f t="shared" si="8"/>
        <v>0</v>
      </c>
      <c r="M190">
        <f t="shared" si="9"/>
        <v>4500</v>
      </c>
      <c r="N190">
        <f t="shared" si="10"/>
        <v>810</v>
      </c>
      <c r="O190">
        <f t="shared" si="11"/>
        <v>5310</v>
      </c>
    </row>
    <row r="191" spans="1:15" x14ac:dyDescent="0.25">
      <c r="A191">
        <v>10190</v>
      </c>
      <c r="B191" s="1">
        <v>44420</v>
      </c>
      <c r="C191" t="s">
        <v>44</v>
      </c>
      <c r="D191" t="s">
        <v>88</v>
      </c>
      <c r="E191" t="s">
        <v>97</v>
      </c>
      <c r="F191" t="s">
        <v>39</v>
      </c>
      <c r="G191" t="s">
        <v>46</v>
      </c>
      <c r="H191" t="s">
        <v>67</v>
      </c>
      <c r="I191">
        <v>200</v>
      </c>
      <c r="J191">
        <v>44</v>
      </c>
      <c r="K191">
        <v>8800</v>
      </c>
      <c r="L191">
        <f t="shared" si="8"/>
        <v>10</v>
      </c>
      <c r="M191">
        <f t="shared" si="9"/>
        <v>8790</v>
      </c>
      <c r="N191">
        <f t="shared" si="10"/>
        <v>1582.2</v>
      </c>
      <c r="O191">
        <f t="shared" si="11"/>
        <v>10372.200000000001</v>
      </c>
    </row>
    <row r="192" spans="1:15" x14ac:dyDescent="0.25">
      <c r="A192">
        <v>10191</v>
      </c>
      <c r="B192" s="1">
        <v>45011</v>
      </c>
      <c r="C192" t="s">
        <v>47</v>
      </c>
      <c r="D192" t="s">
        <v>89</v>
      </c>
      <c r="E192" t="s">
        <v>97</v>
      </c>
      <c r="F192" t="s">
        <v>42</v>
      </c>
      <c r="G192" t="s">
        <v>49</v>
      </c>
      <c r="H192" t="s">
        <v>66</v>
      </c>
      <c r="I192">
        <v>1900</v>
      </c>
      <c r="J192">
        <v>42</v>
      </c>
      <c r="K192">
        <v>79800</v>
      </c>
      <c r="L192">
        <f t="shared" si="8"/>
        <v>95</v>
      </c>
      <c r="M192">
        <f t="shared" si="9"/>
        <v>79705</v>
      </c>
      <c r="N192">
        <f t="shared" si="10"/>
        <v>14346.9</v>
      </c>
      <c r="O192">
        <f t="shared" si="11"/>
        <v>94051.9</v>
      </c>
    </row>
    <row r="193" spans="1:15" x14ac:dyDescent="0.25">
      <c r="A193">
        <v>10192</v>
      </c>
      <c r="B193" s="1">
        <v>43551</v>
      </c>
      <c r="C193" t="s">
        <v>50</v>
      </c>
      <c r="D193" t="s">
        <v>59</v>
      </c>
      <c r="E193" t="s">
        <v>97</v>
      </c>
      <c r="F193" t="s">
        <v>45</v>
      </c>
      <c r="G193" t="s">
        <v>52</v>
      </c>
      <c r="H193" t="s">
        <v>65</v>
      </c>
      <c r="I193">
        <v>2300</v>
      </c>
      <c r="J193">
        <v>49</v>
      </c>
      <c r="K193">
        <v>112700</v>
      </c>
      <c r="L193">
        <f t="shared" si="8"/>
        <v>115</v>
      </c>
      <c r="M193">
        <f t="shared" si="9"/>
        <v>112585</v>
      </c>
      <c r="N193">
        <f t="shared" si="10"/>
        <v>20265.3</v>
      </c>
      <c r="O193">
        <f t="shared" si="11"/>
        <v>132850.29999999999</v>
      </c>
    </row>
    <row r="194" spans="1:15" x14ac:dyDescent="0.25">
      <c r="A194">
        <v>10193</v>
      </c>
      <c r="B194" s="1">
        <v>43515</v>
      </c>
      <c r="C194" t="s">
        <v>8</v>
      </c>
      <c r="D194" t="s">
        <v>90</v>
      </c>
      <c r="E194" t="s">
        <v>99</v>
      </c>
      <c r="F194" t="s">
        <v>48</v>
      </c>
      <c r="G194" t="s">
        <v>10</v>
      </c>
      <c r="H194" t="s">
        <v>66</v>
      </c>
      <c r="I194">
        <v>4000</v>
      </c>
      <c r="J194">
        <v>11</v>
      </c>
      <c r="K194">
        <v>44000</v>
      </c>
      <c r="L194">
        <f t="shared" si="8"/>
        <v>0</v>
      </c>
      <c r="M194">
        <f t="shared" si="9"/>
        <v>44000</v>
      </c>
      <c r="N194">
        <f t="shared" si="10"/>
        <v>7920</v>
      </c>
      <c r="O194">
        <f t="shared" si="11"/>
        <v>51920</v>
      </c>
    </row>
    <row r="195" spans="1:15" x14ac:dyDescent="0.25">
      <c r="A195">
        <v>10194</v>
      </c>
      <c r="B195" s="1">
        <v>45002</v>
      </c>
      <c r="C195" t="s">
        <v>11</v>
      </c>
      <c r="D195" t="s">
        <v>91</v>
      </c>
      <c r="E195" t="s">
        <v>97</v>
      </c>
      <c r="F195" t="s">
        <v>51</v>
      </c>
      <c r="G195" t="s">
        <v>13</v>
      </c>
      <c r="H195" t="s">
        <v>64</v>
      </c>
      <c r="I195">
        <v>2300</v>
      </c>
      <c r="J195">
        <v>8</v>
      </c>
      <c r="K195">
        <v>18400</v>
      </c>
      <c r="L195">
        <f t="shared" ref="L195:L258" si="12">IF(J195&gt;=20,I195*0.05,0)</f>
        <v>0</v>
      </c>
      <c r="M195">
        <f t="shared" ref="M195:M258" si="13">K195-L195</f>
        <v>18400</v>
      </c>
      <c r="N195">
        <f t="shared" ref="N195:N258" si="14">M195*0.18</f>
        <v>3312</v>
      </c>
      <c r="O195">
        <f t="shared" ref="O195:O258" si="15">N195+M195</f>
        <v>21712</v>
      </c>
    </row>
    <row r="196" spans="1:15" x14ac:dyDescent="0.25">
      <c r="A196">
        <v>10195</v>
      </c>
      <c r="B196" s="1">
        <v>44718</v>
      </c>
      <c r="C196" t="s">
        <v>14</v>
      </c>
      <c r="D196" t="s">
        <v>92</v>
      </c>
      <c r="E196" t="s">
        <v>98</v>
      </c>
      <c r="F196" t="s">
        <v>53</v>
      </c>
      <c r="G196" t="s">
        <v>16</v>
      </c>
      <c r="H196" t="s">
        <v>67</v>
      </c>
      <c r="I196">
        <v>4000</v>
      </c>
      <c r="J196">
        <v>30</v>
      </c>
      <c r="K196">
        <v>120000</v>
      </c>
      <c r="L196">
        <f t="shared" si="12"/>
        <v>200</v>
      </c>
      <c r="M196">
        <f t="shared" si="13"/>
        <v>119800</v>
      </c>
      <c r="N196">
        <f t="shared" si="14"/>
        <v>21564</v>
      </c>
      <c r="O196">
        <f t="shared" si="15"/>
        <v>141364</v>
      </c>
    </row>
    <row r="197" spans="1:15" x14ac:dyDescent="0.25">
      <c r="A197">
        <v>10196</v>
      </c>
      <c r="B197" s="1">
        <v>44381</v>
      </c>
      <c r="C197" t="s">
        <v>17</v>
      </c>
      <c r="D197" t="s">
        <v>93</v>
      </c>
      <c r="E197" t="s">
        <v>97</v>
      </c>
      <c r="F197" t="s">
        <v>9</v>
      </c>
      <c r="G197" t="s">
        <v>19</v>
      </c>
      <c r="H197" t="s">
        <v>67</v>
      </c>
      <c r="I197">
        <v>450</v>
      </c>
      <c r="J197">
        <v>32</v>
      </c>
      <c r="K197">
        <v>14400</v>
      </c>
      <c r="L197">
        <f t="shared" si="12"/>
        <v>22.5</v>
      </c>
      <c r="M197">
        <f t="shared" si="13"/>
        <v>14377.5</v>
      </c>
      <c r="N197">
        <f t="shared" si="14"/>
        <v>2587.9499999999998</v>
      </c>
      <c r="O197">
        <f t="shared" si="15"/>
        <v>16965.45</v>
      </c>
    </row>
    <row r="198" spans="1:15" x14ac:dyDescent="0.25">
      <c r="A198">
        <v>10197</v>
      </c>
      <c r="B198" s="1">
        <v>43507</v>
      </c>
      <c r="C198" t="s">
        <v>20</v>
      </c>
      <c r="D198" t="s">
        <v>94</v>
      </c>
      <c r="E198" t="s">
        <v>98</v>
      </c>
      <c r="F198" t="s">
        <v>12</v>
      </c>
      <c r="G198" t="s">
        <v>22</v>
      </c>
      <c r="H198" t="s">
        <v>64</v>
      </c>
      <c r="I198">
        <v>3444</v>
      </c>
      <c r="J198">
        <v>23</v>
      </c>
      <c r="K198">
        <v>79212</v>
      </c>
      <c r="L198">
        <f t="shared" si="12"/>
        <v>172.20000000000002</v>
      </c>
      <c r="M198">
        <f t="shared" si="13"/>
        <v>79039.8</v>
      </c>
      <c r="N198">
        <f t="shared" si="14"/>
        <v>14227.164000000001</v>
      </c>
      <c r="O198">
        <f t="shared" si="15"/>
        <v>93266.964000000007</v>
      </c>
    </row>
    <row r="199" spans="1:15" x14ac:dyDescent="0.25">
      <c r="A199">
        <v>10198</v>
      </c>
      <c r="B199" s="1">
        <v>44958</v>
      </c>
      <c r="C199" t="s">
        <v>23</v>
      </c>
      <c r="D199" t="s">
        <v>54</v>
      </c>
      <c r="E199" t="s">
        <v>99</v>
      </c>
      <c r="F199" t="s">
        <v>15</v>
      </c>
      <c r="G199" t="s">
        <v>25</v>
      </c>
      <c r="H199" t="s">
        <v>65</v>
      </c>
      <c r="I199">
        <v>900</v>
      </c>
      <c r="J199">
        <v>33</v>
      </c>
      <c r="K199">
        <v>29700</v>
      </c>
      <c r="L199">
        <f t="shared" si="12"/>
        <v>45</v>
      </c>
      <c r="M199">
        <f t="shared" si="13"/>
        <v>29655</v>
      </c>
      <c r="N199">
        <f t="shared" si="14"/>
        <v>5337.9</v>
      </c>
      <c r="O199">
        <f t="shared" si="15"/>
        <v>34992.9</v>
      </c>
    </row>
    <row r="200" spans="1:15" x14ac:dyDescent="0.25">
      <c r="A200">
        <v>10199</v>
      </c>
      <c r="B200" s="1">
        <v>43139</v>
      </c>
      <c r="C200" t="s">
        <v>26</v>
      </c>
      <c r="D200" t="s">
        <v>70</v>
      </c>
      <c r="E200" t="s">
        <v>97</v>
      </c>
      <c r="F200" t="s">
        <v>18</v>
      </c>
      <c r="G200" t="s">
        <v>28</v>
      </c>
      <c r="H200" t="s">
        <v>65</v>
      </c>
      <c r="I200">
        <v>1234</v>
      </c>
      <c r="J200">
        <v>44</v>
      </c>
      <c r="K200">
        <v>54296</v>
      </c>
      <c r="L200">
        <f t="shared" si="12"/>
        <v>61.7</v>
      </c>
      <c r="M200">
        <f t="shared" si="13"/>
        <v>54234.3</v>
      </c>
      <c r="N200">
        <f t="shared" si="14"/>
        <v>9762.1740000000009</v>
      </c>
      <c r="O200">
        <f t="shared" si="15"/>
        <v>63996.474000000002</v>
      </c>
    </row>
    <row r="201" spans="1:15" x14ac:dyDescent="0.25">
      <c r="A201">
        <v>10200</v>
      </c>
      <c r="B201" s="1">
        <v>44827</v>
      </c>
      <c r="C201" t="s">
        <v>29</v>
      </c>
      <c r="D201" t="s">
        <v>57</v>
      </c>
      <c r="E201" t="s">
        <v>97</v>
      </c>
      <c r="F201" t="s">
        <v>21</v>
      </c>
      <c r="G201" t="s">
        <v>31</v>
      </c>
      <c r="H201" t="s">
        <v>67</v>
      </c>
      <c r="I201">
        <v>1000</v>
      </c>
      <c r="J201">
        <v>39</v>
      </c>
      <c r="K201">
        <v>39000</v>
      </c>
      <c r="L201">
        <f t="shared" si="12"/>
        <v>50</v>
      </c>
      <c r="M201">
        <f t="shared" si="13"/>
        <v>38950</v>
      </c>
      <c r="N201">
        <f t="shared" si="14"/>
        <v>7011</v>
      </c>
      <c r="O201">
        <f t="shared" si="15"/>
        <v>45961</v>
      </c>
    </row>
    <row r="202" spans="1:15" x14ac:dyDescent="0.25">
      <c r="A202">
        <v>10201</v>
      </c>
      <c r="B202" s="1">
        <v>44504</v>
      </c>
      <c r="C202" t="s">
        <v>32</v>
      </c>
      <c r="D202" t="s">
        <v>59</v>
      </c>
      <c r="E202" t="s">
        <v>97</v>
      </c>
      <c r="F202" t="s">
        <v>24</v>
      </c>
      <c r="G202" t="s">
        <v>34</v>
      </c>
      <c r="H202" t="s">
        <v>64</v>
      </c>
      <c r="I202">
        <v>690</v>
      </c>
      <c r="J202">
        <v>49</v>
      </c>
      <c r="K202">
        <v>33810</v>
      </c>
      <c r="L202">
        <f t="shared" si="12"/>
        <v>34.5</v>
      </c>
      <c r="M202">
        <f t="shared" si="13"/>
        <v>33775.5</v>
      </c>
      <c r="N202">
        <f t="shared" si="14"/>
        <v>6079.59</v>
      </c>
      <c r="O202">
        <f t="shared" si="15"/>
        <v>39855.089999999997</v>
      </c>
    </row>
    <row r="203" spans="1:15" x14ac:dyDescent="0.25">
      <c r="A203">
        <v>10202</v>
      </c>
      <c r="B203" s="1">
        <v>43320</v>
      </c>
      <c r="C203" t="s">
        <v>35</v>
      </c>
      <c r="D203" t="s">
        <v>71</v>
      </c>
      <c r="E203" t="s">
        <v>97</v>
      </c>
      <c r="F203" t="s">
        <v>27</v>
      </c>
      <c r="G203" t="s">
        <v>37</v>
      </c>
      <c r="H203" t="s">
        <v>64</v>
      </c>
      <c r="I203">
        <v>2500</v>
      </c>
      <c r="J203">
        <v>18</v>
      </c>
      <c r="K203">
        <v>45000</v>
      </c>
      <c r="L203">
        <f t="shared" si="12"/>
        <v>0</v>
      </c>
      <c r="M203">
        <f t="shared" si="13"/>
        <v>45000</v>
      </c>
      <c r="N203">
        <f t="shared" si="14"/>
        <v>8100</v>
      </c>
      <c r="O203">
        <f t="shared" si="15"/>
        <v>53100</v>
      </c>
    </row>
    <row r="204" spans="1:15" x14ac:dyDescent="0.25">
      <c r="A204">
        <v>10203</v>
      </c>
      <c r="B204" s="1">
        <v>43430</v>
      </c>
      <c r="C204" t="s">
        <v>38</v>
      </c>
      <c r="D204" t="s">
        <v>72</v>
      </c>
      <c r="E204" t="s">
        <v>97</v>
      </c>
      <c r="F204" t="s">
        <v>30</v>
      </c>
      <c r="G204" t="s">
        <v>40</v>
      </c>
      <c r="H204" t="s">
        <v>66</v>
      </c>
      <c r="I204">
        <v>1100</v>
      </c>
      <c r="J204">
        <v>36</v>
      </c>
      <c r="K204">
        <v>39600</v>
      </c>
      <c r="L204">
        <f t="shared" si="12"/>
        <v>55</v>
      </c>
      <c r="M204">
        <f t="shared" si="13"/>
        <v>39545</v>
      </c>
      <c r="N204">
        <f t="shared" si="14"/>
        <v>7118.0999999999995</v>
      </c>
      <c r="O204">
        <f t="shared" si="15"/>
        <v>46663.1</v>
      </c>
    </row>
    <row r="205" spans="1:15" x14ac:dyDescent="0.25">
      <c r="A205">
        <v>10204</v>
      </c>
      <c r="B205" s="1">
        <v>43824</v>
      </c>
      <c r="C205" t="s">
        <v>41</v>
      </c>
      <c r="D205" t="s">
        <v>73</v>
      </c>
      <c r="E205" t="s">
        <v>97</v>
      </c>
      <c r="F205" t="s">
        <v>33</v>
      </c>
      <c r="G205" t="s">
        <v>43</v>
      </c>
      <c r="H205" t="s">
        <v>66</v>
      </c>
      <c r="I205">
        <v>950</v>
      </c>
      <c r="J205">
        <v>23</v>
      </c>
      <c r="K205">
        <v>21850</v>
      </c>
      <c r="L205">
        <f t="shared" si="12"/>
        <v>47.5</v>
      </c>
      <c r="M205">
        <f t="shared" si="13"/>
        <v>21802.5</v>
      </c>
      <c r="N205">
        <f t="shared" si="14"/>
        <v>3924.45</v>
      </c>
      <c r="O205">
        <f t="shared" si="15"/>
        <v>25726.95</v>
      </c>
    </row>
    <row r="206" spans="1:15" x14ac:dyDescent="0.25">
      <c r="A206">
        <v>10205</v>
      </c>
      <c r="B206" s="1">
        <v>44614</v>
      </c>
      <c r="C206" t="s">
        <v>44</v>
      </c>
      <c r="D206" t="s">
        <v>74</v>
      </c>
      <c r="E206" t="s">
        <v>97</v>
      </c>
      <c r="F206" t="s">
        <v>36</v>
      </c>
      <c r="G206" t="s">
        <v>46</v>
      </c>
      <c r="H206" t="s">
        <v>65</v>
      </c>
      <c r="I206">
        <v>780</v>
      </c>
      <c r="J206">
        <v>39</v>
      </c>
      <c r="K206">
        <v>30420</v>
      </c>
      <c r="L206">
        <f t="shared" si="12"/>
        <v>39</v>
      </c>
      <c r="M206">
        <f t="shared" si="13"/>
        <v>30381</v>
      </c>
      <c r="N206">
        <f t="shared" si="14"/>
        <v>5468.58</v>
      </c>
      <c r="O206">
        <f t="shared" si="15"/>
        <v>35849.58</v>
      </c>
    </row>
    <row r="207" spans="1:15" x14ac:dyDescent="0.25">
      <c r="A207">
        <v>10206</v>
      </c>
      <c r="B207" s="1">
        <v>43991</v>
      </c>
      <c r="C207" t="s">
        <v>47</v>
      </c>
      <c r="D207" t="s">
        <v>75</v>
      </c>
      <c r="E207" t="s">
        <v>97</v>
      </c>
      <c r="F207" t="s">
        <v>39</v>
      </c>
      <c r="G207" t="s">
        <v>49</v>
      </c>
      <c r="H207" t="s">
        <v>67</v>
      </c>
      <c r="I207">
        <v>500</v>
      </c>
      <c r="J207">
        <v>13</v>
      </c>
      <c r="K207">
        <v>6500</v>
      </c>
      <c r="L207">
        <f t="shared" si="12"/>
        <v>0</v>
      </c>
      <c r="M207">
        <f t="shared" si="13"/>
        <v>6500</v>
      </c>
      <c r="N207">
        <f t="shared" si="14"/>
        <v>1170</v>
      </c>
      <c r="O207">
        <f t="shared" si="15"/>
        <v>7670</v>
      </c>
    </row>
    <row r="208" spans="1:15" x14ac:dyDescent="0.25">
      <c r="A208">
        <v>10207</v>
      </c>
      <c r="B208" s="1">
        <v>44666</v>
      </c>
      <c r="C208" t="s">
        <v>50</v>
      </c>
      <c r="D208" t="s">
        <v>76</v>
      </c>
      <c r="E208" t="s">
        <v>98</v>
      </c>
      <c r="F208" t="s">
        <v>42</v>
      </c>
      <c r="G208" t="s">
        <v>52</v>
      </c>
      <c r="H208" t="s">
        <v>66</v>
      </c>
      <c r="I208">
        <v>200</v>
      </c>
      <c r="J208">
        <v>41</v>
      </c>
      <c r="K208">
        <v>8200</v>
      </c>
      <c r="L208">
        <f t="shared" si="12"/>
        <v>10</v>
      </c>
      <c r="M208">
        <f t="shared" si="13"/>
        <v>8190</v>
      </c>
      <c r="N208">
        <f t="shared" si="14"/>
        <v>1474.2</v>
      </c>
      <c r="O208">
        <f t="shared" si="15"/>
        <v>9664.2000000000007</v>
      </c>
    </row>
    <row r="209" spans="1:15" x14ac:dyDescent="0.25">
      <c r="A209">
        <v>10208</v>
      </c>
      <c r="B209" s="1">
        <v>43115</v>
      </c>
      <c r="C209" t="s">
        <v>8</v>
      </c>
      <c r="D209" t="s">
        <v>77</v>
      </c>
      <c r="E209" t="s">
        <v>98</v>
      </c>
      <c r="F209" t="s">
        <v>45</v>
      </c>
      <c r="G209" t="s">
        <v>10</v>
      </c>
      <c r="H209" t="s">
        <v>64</v>
      </c>
      <c r="I209">
        <v>1900</v>
      </c>
      <c r="J209">
        <v>49</v>
      </c>
      <c r="K209">
        <v>93100</v>
      </c>
      <c r="L209">
        <f t="shared" si="12"/>
        <v>95</v>
      </c>
      <c r="M209">
        <f t="shared" si="13"/>
        <v>93005</v>
      </c>
      <c r="N209">
        <f t="shared" si="14"/>
        <v>16740.899999999998</v>
      </c>
      <c r="O209">
        <f t="shared" si="15"/>
        <v>109745.9</v>
      </c>
    </row>
    <row r="210" spans="1:15" x14ac:dyDescent="0.25">
      <c r="A210">
        <v>10209</v>
      </c>
      <c r="B210" s="1">
        <v>43202</v>
      </c>
      <c r="C210" t="s">
        <v>11</v>
      </c>
      <c r="D210" t="s">
        <v>78</v>
      </c>
      <c r="E210" t="s">
        <v>98</v>
      </c>
      <c r="F210" t="s">
        <v>48</v>
      </c>
      <c r="G210" t="s">
        <v>13</v>
      </c>
      <c r="H210" t="s">
        <v>66</v>
      </c>
      <c r="I210">
        <v>2300</v>
      </c>
      <c r="J210">
        <v>12</v>
      </c>
      <c r="K210">
        <v>27600</v>
      </c>
      <c r="L210">
        <f t="shared" si="12"/>
        <v>0</v>
      </c>
      <c r="M210">
        <f t="shared" si="13"/>
        <v>27600</v>
      </c>
      <c r="N210">
        <f t="shared" si="14"/>
        <v>4968</v>
      </c>
      <c r="O210">
        <f t="shared" si="15"/>
        <v>32568</v>
      </c>
    </row>
    <row r="211" spans="1:15" x14ac:dyDescent="0.25">
      <c r="A211">
        <v>10210</v>
      </c>
      <c r="B211" s="1">
        <v>44821</v>
      </c>
      <c r="C211" t="s">
        <v>14</v>
      </c>
      <c r="D211" t="s">
        <v>79</v>
      </c>
      <c r="E211" t="s">
        <v>98</v>
      </c>
      <c r="F211" t="s">
        <v>51</v>
      </c>
      <c r="G211" t="s">
        <v>16</v>
      </c>
      <c r="H211" t="s">
        <v>66</v>
      </c>
      <c r="I211">
        <v>4000</v>
      </c>
      <c r="J211">
        <v>11</v>
      </c>
      <c r="K211">
        <v>44000</v>
      </c>
      <c r="L211">
        <f t="shared" si="12"/>
        <v>0</v>
      </c>
      <c r="M211">
        <f t="shared" si="13"/>
        <v>44000</v>
      </c>
      <c r="N211">
        <f t="shared" si="14"/>
        <v>7920</v>
      </c>
      <c r="O211">
        <f t="shared" si="15"/>
        <v>51920</v>
      </c>
    </row>
    <row r="212" spans="1:15" x14ac:dyDescent="0.25">
      <c r="A212">
        <v>10211</v>
      </c>
      <c r="B212" s="1">
        <v>44215</v>
      </c>
      <c r="C212" t="s">
        <v>17</v>
      </c>
      <c r="D212" t="s">
        <v>80</v>
      </c>
      <c r="E212" t="s">
        <v>98</v>
      </c>
      <c r="F212" t="s">
        <v>53</v>
      </c>
      <c r="G212" t="s">
        <v>19</v>
      </c>
      <c r="H212" t="s">
        <v>64</v>
      </c>
      <c r="I212">
        <v>450</v>
      </c>
      <c r="J212">
        <v>50</v>
      </c>
      <c r="K212">
        <v>22500</v>
      </c>
      <c r="L212">
        <f t="shared" si="12"/>
        <v>22.5</v>
      </c>
      <c r="M212">
        <f t="shared" si="13"/>
        <v>22477.5</v>
      </c>
      <c r="N212">
        <f t="shared" si="14"/>
        <v>4045.95</v>
      </c>
      <c r="O212">
        <f t="shared" si="15"/>
        <v>26523.45</v>
      </c>
    </row>
    <row r="213" spans="1:15" x14ac:dyDescent="0.25">
      <c r="A213">
        <v>10212</v>
      </c>
      <c r="B213" s="1">
        <v>43847</v>
      </c>
      <c r="C213" t="s">
        <v>20</v>
      </c>
      <c r="D213" t="s">
        <v>81</v>
      </c>
      <c r="E213" t="s">
        <v>98</v>
      </c>
      <c r="F213" t="s">
        <v>9</v>
      </c>
      <c r="G213" t="s">
        <v>22</v>
      </c>
      <c r="H213" t="s">
        <v>67</v>
      </c>
      <c r="I213">
        <v>3444</v>
      </c>
      <c r="J213">
        <v>46</v>
      </c>
      <c r="K213">
        <v>158424</v>
      </c>
      <c r="L213">
        <f t="shared" si="12"/>
        <v>172.20000000000002</v>
      </c>
      <c r="M213">
        <f t="shared" si="13"/>
        <v>158251.79999999999</v>
      </c>
      <c r="N213">
        <f t="shared" si="14"/>
        <v>28485.323999999997</v>
      </c>
      <c r="O213">
        <f t="shared" si="15"/>
        <v>186737.12399999998</v>
      </c>
    </row>
    <row r="214" spans="1:15" x14ac:dyDescent="0.25">
      <c r="A214">
        <v>10213</v>
      </c>
      <c r="B214" s="1">
        <v>43987</v>
      </c>
      <c r="C214" t="s">
        <v>23</v>
      </c>
      <c r="D214" t="s">
        <v>82</v>
      </c>
      <c r="E214" t="s">
        <v>98</v>
      </c>
      <c r="F214" t="s">
        <v>12</v>
      </c>
      <c r="G214" t="s">
        <v>25</v>
      </c>
      <c r="H214" t="s">
        <v>65</v>
      </c>
      <c r="I214">
        <v>900</v>
      </c>
      <c r="J214">
        <v>27</v>
      </c>
      <c r="K214">
        <v>24300</v>
      </c>
      <c r="L214">
        <f t="shared" si="12"/>
        <v>45</v>
      </c>
      <c r="M214">
        <f t="shared" si="13"/>
        <v>24255</v>
      </c>
      <c r="N214">
        <f t="shared" si="14"/>
        <v>4365.8999999999996</v>
      </c>
      <c r="O214">
        <f t="shared" si="15"/>
        <v>28620.9</v>
      </c>
    </row>
    <row r="215" spans="1:15" x14ac:dyDescent="0.25">
      <c r="A215">
        <v>10214</v>
      </c>
      <c r="B215" s="1">
        <v>45102</v>
      </c>
      <c r="C215" t="s">
        <v>26</v>
      </c>
      <c r="D215" t="s">
        <v>58</v>
      </c>
      <c r="E215" t="s">
        <v>98</v>
      </c>
      <c r="F215" t="s">
        <v>15</v>
      </c>
      <c r="G215" t="s">
        <v>28</v>
      </c>
      <c r="H215" t="s">
        <v>66</v>
      </c>
      <c r="I215">
        <v>1234</v>
      </c>
      <c r="J215">
        <v>33</v>
      </c>
      <c r="K215">
        <v>40722</v>
      </c>
      <c r="L215">
        <f t="shared" si="12"/>
        <v>61.7</v>
      </c>
      <c r="M215">
        <f t="shared" si="13"/>
        <v>40660.300000000003</v>
      </c>
      <c r="N215">
        <f t="shared" si="14"/>
        <v>7318.8540000000003</v>
      </c>
      <c r="O215">
        <f t="shared" si="15"/>
        <v>47979.154000000002</v>
      </c>
    </row>
    <row r="216" spans="1:15" x14ac:dyDescent="0.25">
      <c r="A216">
        <v>10215</v>
      </c>
      <c r="B216" s="1">
        <v>43791</v>
      </c>
      <c r="C216" t="s">
        <v>29</v>
      </c>
      <c r="D216" t="s">
        <v>55</v>
      </c>
      <c r="E216" t="s">
        <v>99</v>
      </c>
      <c r="F216" t="s">
        <v>18</v>
      </c>
      <c r="G216" t="s">
        <v>31</v>
      </c>
      <c r="H216" t="s">
        <v>64</v>
      </c>
      <c r="I216">
        <v>1000</v>
      </c>
      <c r="J216">
        <v>6</v>
      </c>
      <c r="K216">
        <v>6000</v>
      </c>
      <c r="L216">
        <f t="shared" si="12"/>
        <v>0</v>
      </c>
      <c r="M216">
        <f t="shared" si="13"/>
        <v>6000</v>
      </c>
      <c r="N216">
        <f t="shared" si="14"/>
        <v>1080</v>
      </c>
      <c r="O216">
        <f t="shared" si="15"/>
        <v>7080</v>
      </c>
    </row>
    <row r="217" spans="1:15" x14ac:dyDescent="0.25">
      <c r="A217">
        <v>10216</v>
      </c>
      <c r="B217" s="1">
        <v>44147</v>
      </c>
      <c r="C217" t="s">
        <v>32</v>
      </c>
      <c r="D217" t="s">
        <v>60</v>
      </c>
      <c r="E217" t="s">
        <v>99</v>
      </c>
      <c r="F217" t="s">
        <v>21</v>
      </c>
      <c r="G217" t="s">
        <v>34</v>
      </c>
      <c r="H217" t="s">
        <v>64</v>
      </c>
      <c r="I217">
        <v>690</v>
      </c>
      <c r="J217">
        <v>30</v>
      </c>
      <c r="K217">
        <v>20700</v>
      </c>
      <c r="L217">
        <f t="shared" si="12"/>
        <v>34.5</v>
      </c>
      <c r="M217">
        <f t="shared" si="13"/>
        <v>20665.5</v>
      </c>
      <c r="N217">
        <f t="shared" si="14"/>
        <v>3719.79</v>
      </c>
      <c r="O217">
        <f t="shared" si="15"/>
        <v>24385.29</v>
      </c>
    </row>
    <row r="218" spans="1:15" x14ac:dyDescent="0.25">
      <c r="A218">
        <v>10217</v>
      </c>
      <c r="B218" s="1">
        <v>44695</v>
      </c>
      <c r="C218" t="s">
        <v>35</v>
      </c>
      <c r="D218" t="s">
        <v>83</v>
      </c>
      <c r="E218" t="s">
        <v>99</v>
      </c>
      <c r="F218" t="s">
        <v>24</v>
      </c>
      <c r="G218" t="s">
        <v>37</v>
      </c>
      <c r="H218" t="s">
        <v>67</v>
      </c>
      <c r="I218">
        <v>2500</v>
      </c>
      <c r="J218">
        <v>34</v>
      </c>
      <c r="K218">
        <v>85000</v>
      </c>
      <c r="L218">
        <f t="shared" si="12"/>
        <v>125</v>
      </c>
      <c r="M218">
        <f t="shared" si="13"/>
        <v>84875</v>
      </c>
      <c r="N218">
        <f t="shared" si="14"/>
        <v>15277.5</v>
      </c>
      <c r="O218">
        <f t="shared" si="15"/>
        <v>100152.5</v>
      </c>
    </row>
    <row r="219" spans="1:15" x14ac:dyDescent="0.25">
      <c r="A219">
        <v>10218</v>
      </c>
      <c r="B219" s="1">
        <v>43168</v>
      </c>
      <c r="C219" t="s">
        <v>38</v>
      </c>
      <c r="D219" t="s">
        <v>56</v>
      </c>
      <c r="E219" t="s">
        <v>99</v>
      </c>
      <c r="F219" t="s">
        <v>27</v>
      </c>
      <c r="G219" t="s">
        <v>40</v>
      </c>
      <c r="H219" t="s">
        <v>65</v>
      </c>
      <c r="I219">
        <v>1100</v>
      </c>
      <c r="J219">
        <v>43</v>
      </c>
      <c r="K219">
        <v>47300</v>
      </c>
      <c r="L219">
        <f t="shared" si="12"/>
        <v>55</v>
      </c>
      <c r="M219">
        <f t="shared" si="13"/>
        <v>47245</v>
      </c>
      <c r="N219">
        <f t="shared" si="14"/>
        <v>8504.1</v>
      </c>
      <c r="O219">
        <f t="shared" si="15"/>
        <v>55749.1</v>
      </c>
    </row>
    <row r="220" spans="1:15" x14ac:dyDescent="0.25">
      <c r="A220">
        <v>10219</v>
      </c>
      <c r="B220" s="1">
        <v>44180</v>
      </c>
      <c r="C220" t="s">
        <v>41</v>
      </c>
      <c r="D220" t="s">
        <v>84</v>
      </c>
      <c r="E220" t="s">
        <v>99</v>
      </c>
      <c r="F220" t="s">
        <v>30</v>
      </c>
      <c r="G220" t="s">
        <v>43</v>
      </c>
      <c r="H220" t="s">
        <v>67</v>
      </c>
      <c r="I220">
        <v>950</v>
      </c>
      <c r="J220">
        <v>7</v>
      </c>
      <c r="K220">
        <v>6650</v>
      </c>
      <c r="L220">
        <f t="shared" si="12"/>
        <v>0</v>
      </c>
      <c r="M220">
        <f t="shared" si="13"/>
        <v>6650</v>
      </c>
      <c r="N220">
        <f t="shared" si="14"/>
        <v>1197</v>
      </c>
      <c r="O220">
        <f t="shared" si="15"/>
        <v>7847</v>
      </c>
    </row>
    <row r="221" spans="1:15" x14ac:dyDescent="0.25">
      <c r="A221">
        <v>10220</v>
      </c>
      <c r="B221" s="1">
        <v>44386</v>
      </c>
      <c r="C221" t="s">
        <v>44</v>
      </c>
      <c r="D221" t="s">
        <v>85</v>
      </c>
      <c r="E221" t="s">
        <v>99</v>
      </c>
      <c r="F221" t="s">
        <v>33</v>
      </c>
      <c r="G221" t="s">
        <v>46</v>
      </c>
      <c r="H221" t="s">
        <v>65</v>
      </c>
      <c r="I221">
        <v>780</v>
      </c>
      <c r="J221">
        <v>41</v>
      </c>
      <c r="K221">
        <v>31980</v>
      </c>
      <c r="L221">
        <f t="shared" si="12"/>
        <v>39</v>
      </c>
      <c r="M221">
        <f t="shared" si="13"/>
        <v>31941</v>
      </c>
      <c r="N221">
        <f t="shared" si="14"/>
        <v>5749.38</v>
      </c>
      <c r="O221">
        <f t="shared" si="15"/>
        <v>37690.379999999997</v>
      </c>
    </row>
    <row r="222" spans="1:15" x14ac:dyDescent="0.25">
      <c r="A222">
        <v>10221</v>
      </c>
      <c r="B222" s="1">
        <v>44805</v>
      </c>
      <c r="C222" t="s">
        <v>47</v>
      </c>
      <c r="D222" t="s">
        <v>86</v>
      </c>
      <c r="E222" t="s">
        <v>97</v>
      </c>
      <c r="F222" t="s">
        <v>36</v>
      </c>
      <c r="G222" t="s">
        <v>49</v>
      </c>
      <c r="H222" t="s">
        <v>67</v>
      </c>
      <c r="I222">
        <v>500</v>
      </c>
      <c r="J222">
        <v>38</v>
      </c>
      <c r="K222">
        <v>19000</v>
      </c>
      <c r="L222">
        <f t="shared" si="12"/>
        <v>25</v>
      </c>
      <c r="M222">
        <f t="shared" si="13"/>
        <v>18975</v>
      </c>
      <c r="N222">
        <f t="shared" si="14"/>
        <v>3415.5</v>
      </c>
      <c r="O222">
        <f t="shared" si="15"/>
        <v>22390.5</v>
      </c>
    </row>
    <row r="223" spans="1:15" x14ac:dyDescent="0.25">
      <c r="A223">
        <v>10222</v>
      </c>
      <c r="B223" s="1">
        <v>44873</v>
      </c>
      <c r="C223" t="s">
        <v>50</v>
      </c>
      <c r="D223" t="s">
        <v>87</v>
      </c>
      <c r="E223" t="s">
        <v>97</v>
      </c>
      <c r="F223" t="s">
        <v>39</v>
      </c>
      <c r="G223" t="s">
        <v>52</v>
      </c>
      <c r="H223" t="s">
        <v>66</v>
      </c>
      <c r="I223">
        <v>200</v>
      </c>
      <c r="J223">
        <v>11</v>
      </c>
      <c r="K223">
        <v>2200</v>
      </c>
      <c r="L223">
        <f t="shared" si="12"/>
        <v>0</v>
      </c>
      <c r="M223">
        <f t="shared" si="13"/>
        <v>2200</v>
      </c>
      <c r="N223">
        <f t="shared" si="14"/>
        <v>396</v>
      </c>
      <c r="O223">
        <f t="shared" si="15"/>
        <v>2596</v>
      </c>
    </row>
    <row r="224" spans="1:15" x14ac:dyDescent="0.25">
      <c r="A224">
        <v>10223</v>
      </c>
      <c r="B224" s="1">
        <v>44308</v>
      </c>
      <c r="C224" t="s">
        <v>17</v>
      </c>
      <c r="D224" t="s">
        <v>88</v>
      </c>
      <c r="E224" t="s">
        <v>97</v>
      </c>
      <c r="F224" t="s">
        <v>42</v>
      </c>
      <c r="G224" t="s">
        <v>10</v>
      </c>
      <c r="H224" t="s">
        <v>65</v>
      </c>
      <c r="I224">
        <v>1900</v>
      </c>
      <c r="J224">
        <v>5</v>
      </c>
      <c r="K224">
        <v>9500</v>
      </c>
      <c r="L224">
        <f t="shared" si="12"/>
        <v>0</v>
      </c>
      <c r="M224">
        <f t="shared" si="13"/>
        <v>9500</v>
      </c>
      <c r="N224">
        <f t="shared" si="14"/>
        <v>1710</v>
      </c>
      <c r="O224">
        <f t="shared" si="15"/>
        <v>11210</v>
      </c>
    </row>
    <row r="225" spans="1:15" x14ac:dyDescent="0.25">
      <c r="A225">
        <v>10224</v>
      </c>
      <c r="B225" s="1">
        <v>44691</v>
      </c>
      <c r="C225" t="s">
        <v>20</v>
      </c>
      <c r="D225" t="s">
        <v>89</v>
      </c>
      <c r="E225" t="s">
        <v>97</v>
      </c>
      <c r="F225" t="s">
        <v>45</v>
      </c>
      <c r="G225" t="s">
        <v>13</v>
      </c>
      <c r="H225" t="s">
        <v>64</v>
      </c>
      <c r="I225">
        <v>2300</v>
      </c>
      <c r="J225">
        <v>46</v>
      </c>
      <c r="K225">
        <v>105800</v>
      </c>
      <c r="L225">
        <f t="shared" si="12"/>
        <v>115</v>
      </c>
      <c r="M225">
        <f t="shared" si="13"/>
        <v>105685</v>
      </c>
      <c r="N225">
        <f t="shared" si="14"/>
        <v>19023.3</v>
      </c>
      <c r="O225">
        <f t="shared" si="15"/>
        <v>124708.3</v>
      </c>
    </row>
    <row r="226" spans="1:15" x14ac:dyDescent="0.25">
      <c r="A226">
        <v>10225</v>
      </c>
      <c r="B226" s="1">
        <v>44146</v>
      </c>
      <c r="C226" t="s">
        <v>23</v>
      </c>
      <c r="D226" t="s">
        <v>59</v>
      </c>
      <c r="E226" t="s">
        <v>97</v>
      </c>
      <c r="F226" t="s">
        <v>48</v>
      </c>
      <c r="G226" t="s">
        <v>16</v>
      </c>
      <c r="H226" t="s">
        <v>65</v>
      </c>
      <c r="I226">
        <v>4000</v>
      </c>
      <c r="J226">
        <v>17</v>
      </c>
      <c r="K226">
        <v>68000</v>
      </c>
      <c r="L226">
        <f t="shared" si="12"/>
        <v>0</v>
      </c>
      <c r="M226">
        <f t="shared" si="13"/>
        <v>68000</v>
      </c>
      <c r="N226">
        <f t="shared" si="14"/>
        <v>12240</v>
      </c>
      <c r="O226">
        <f t="shared" si="15"/>
        <v>80240</v>
      </c>
    </row>
    <row r="227" spans="1:15" x14ac:dyDescent="0.25">
      <c r="A227">
        <v>10226</v>
      </c>
      <c r="B227" s="1">
        <v>43483</v>
      </c>
      <c r="C227" t="s">
        <v>26</v>
      </c>
      <c r="D227" t="s">
        <v>90</v>
      </c>
      <c r="E227" t="s">
        <v>99</v>
      </c>
      <c r="F227" t="s">
        <v>51</v>
      </c>
      <c r="G227" t="s">
        <v>19</v>
      </c>
      <c r="H227" t="s">
        <v>67</v>
      </c>
      <c r="I227">
        <v>2300</v>
      </c>
      <c r="J227">
        <v>20</v>
      </c>
      <c r="K227">
        <v>46000</v>
      </c>
      <c r="L227">
        <f t="shared" si="12"/>
        <v>115</v>
      </c>
      <c r="M227">
        <f t="shared" si="13"/>
        <v>45885</v>
      </c>
      <c r="N227">
        <f t="shared" si="14"/>
        <v>8259.2999999999993</v>
      </c>
      <c r="O227">
        <f t="shared" si="15"/>
        <v>54144.3</v>
      </c>
    </row>
    <row r="228" spans="1:15" x14ac:dyDescent="0.25">
      <c r="A228">
        <v>10227</v>
      </c>
      <c r="B228" s="1">
        <v>44429</v>
      </c>
      <c r="C228" t="s">
        <v>29</v>
      </c>
      <c r="D228" t="s">
        <v>91</v>
      </c>
      <c r="E228" t="s">
        <v>97</v>
      </c>
      <c r="F228" t="s">
        <v>53</v>
      </c>
      <c r="G228" t="s">
        <v>22</v>
      </c>
      <c r="H228" t="s">
        <v>64</v>
      </c>
      <c r="I228">
        <v>4000</v>
      </c>
      <c r="J228">
        <v>25</v>
      </c>
      <c r="K228">
        <v>100000</v>
      </c>
      <c r="L228">
        <f t="shared" si="12"/>
        <v>200</v>
      </c>
      <c r="M228">
        <f t="shared" si="13"/>
        <v>99800</v>
      </c>
      <c r="N228">
        <f t="shared" si="14"/>
        <v>17964</v>
      </c>
      <c r="O228">
        <f t="shared" si="15"/>
        <v>117764</v>
      </c>
    </row>
    <row r="229" spans="1:15" x14ac:dyDescent="0.25">
      <c r="A229">
        <v>10228</v>
      </c>
      <c r="B229" s="1">
        <v>43534</v>
      </c>
      <c r="C229" t="s">
        <v>32</v>
      </c>
      <c r="D229" t="s">
        <v>92</v>
      </c>
      <c r="E229" t="s">
        <v>98</v>
      </c>
      <c r="F229" t="s">
        <v>36</v>
      </c>
      <c r="G229" t="s">
        <v>25</v>
      </c>
      <c r="H229" t="s">
        <v>66</v>
      </c>
      <c r="I229">
        <v>500</v>
      </c>
      <c r="J229">
        <v>16</v>
      </c>
      <c r="K229">
        <v>8000</v>
      </c>
      <c r="L229">
        <f t="shared" si="12"/>
        <v>0</v>
      </c>
      <c r="M229">
        <f t="shared" si="13"/>
        <v>8000</v>
      </c>
      <c r="N229">
        <f t="shared" si="14"/>
        <v>1440</v>
      </c>
      <c r="O229">
        <f t="shared" si="15"/>
        <v>9440</v>
      </c>
    </row>
    <row r="230" spans="1:15" x14ac:dyDescent="0.25">
      <c r="A230">
        <v>10229</v>
      </c>
      <c r="B230" s="1">
        <v>44663</v>
      </c>
      <c r="C230" t="s">
        <v>35</v>
      </c>
      <c r="D230" t="s">
        <v>93</v>
      </c>
      <c r="E230" t="s">
        <v>97</v>
      </c>
      <c r="F230" t="s">
        <v>39</v>
      </c>
      <c r="G230" t="s">
        <v>28</v>
      </c>
      <c r="H230" t="s">
        <v>67</v>
      </c>
      <c r="I230">
        <v>200</v>
      </c>
      <c r="J230">
        <v>17</v>
      </c>
      <c r="K230">
        <v>3400</v>
      </c>
      <c r="L230">
        <f t="shared" si="12"/>
        <v>0</v>
      </c>
      <c r="M230">
        <f t="shared" si="13"/>
        <v>3400</v>
      </c>
      <c r="N230">
        <f t="shared" si="14"/>
        <v>612</v>
      </c>
      <c r="O230">
        <f t="shared" si="15"/>
        <v>4012</v>
      </c>
    </row>
    <row r="231" spans="1:15" x14ac:dyDescent="0.25">
      <c r="A231">
        <v>10230</v>
      </c>
      <c r="B231" s="1">
        <v>43670</v>
      </c>
      <c r="C231" t="s">
        <v>38</v>
      </c>
      <c r="D231" t="s">
        <v>94</v>
      </c>
      <c r="E231" t="s">
        <v>98</v>
      </c>
      <c r="F231" t="s">
        <v>42</v>
      </c>
      <c r="G231" t="s">
        <v>31</v>
      </c>
      <c r="H231" t="s">
        <v>67</v>
      </c>
      <c r="I231">
        <v>1900</v>
      </c>
      <c r="J231">
        <v>17</v>
      </c>
      <c r="K231">
        <v>32300</v>
      </c>
      <c r="L231">
        <f t="shared" si="12"/>
        <v>0</v>
      </c>
      <c r="M231">
        <f t="shared" si="13"/>
        <v>32300</v>
      </c>
      <c r="N231">
        <f t="shared" si="14"/>
        <v>5814</v>
      </c>
      <c r="O231">
        <f t="shared" si="15"/>
        <v>38114</v>
      </c>
    </row>
    <row r="232" spans="1:15" x14ac:dyDescent="0.25">
      <c r="A232">
        <v>10231</v>
      </c>
      <c r="B232" s="1">
        <v>43576</v>
      </c>
      <c r="C232" t="s">
        <v>41</v>
      </c>
      <c r="D232" t="s">
        <v>54</v>
      </c>
      <c r="E232" t="s">
        <v>99</v>
      </c>
      <c r="F232" t="s">
        <v>45</v>
      </c>
      <c r="G232" t="s">
        <v>34</v>
      </c>
      <c r="H232" t="s">
        <v>64</v>
      </c>
      <c r="I232">
        <v>2300</v>
      </c>
      <c r="J232">
        <v>5</v>
      </c>
      <c r="K232">
        <v>11500</v>
      </c>
      <c r="L232">
        <f t="shared" si="12"/>
        <v>0</v>
      </c>
      <c r="M232">
        <f t="shared" si="13"/>
        <v>11500</v>
      </c>
      <c r="N232">
        <f t="shared" si="14"/>
        <v>2070</v>
      </c>
      <c r="O232">
        <f t="shared" si="15"/>
        <v>13570</v>
      </c>
    </row>
    <row r="233" spans="1:15" x14ac:dyDescent="0.25">
      <c r="A233">
        <v>10232</v>
      </c>
      <c r="B233" s="1">
        <v>43261</v>
      </c>
      <c r="C233" t="s">
        <v>44</v>
      </c>
      <c r="D233" t="s">
        <v>70</v>
      </c>
      <c r="E233" t="s">
        <v>97</v>
      </c>
      <c r="F233" t="s">
        <v>48</v>
      </c>
      <c r="G233" t="s">
        <v>37</v>
      </c>
      <c r="H233" t="s">
        <v>67</v>
      </c>
      <c r="I233">
        <v>4000</v>
      </c>
      <c r="J233">
        <v>14</v>
      </c>
      <c r="K233">
        <v>56000</v>
      </c>
      <c r="L233">
        <f t="shared" si="12"/>
        <v>0</v>
      </c>
      <c r="M233">
        <f t="shared" si="13"/>
        <v>56000</v>
      </c>
      <c r="N233">
        <f t="shared" si="14"/>
        <v>10080</v>
      </c>
      <c r="O233">
        <f t="shared" si="15"/>
        <v>66080</v>
      </c>
    </row>
    <row r="234" spans="1:15" x14ac:dyDescent="0.25">
      <c r="A234">
        <v>10233</v>
      </c>
      <c r="B234" s="1">
        <v>44372</v>
      </c>
      <c r="C234" t="s">
        <v>47</v>
      </c>
      <c r="D234" t="s">
        <v>57</v>
      </c>
      <c r="E234" t="s">
        <v>97</v>
      </c>
      <c r="F234" t="s">
        <v>51</v>
      </c>
      <c r="G234" t="s">
        <v>40</v>
      </c>
      <c r="H234" t="s">
        <v>65</v>
      </c>
      <c r="I234">
        <v>2300</v>
      </c>
      <c r="J234">
        <v>37</v>
      </c>
      <c r="K234">
        <v>85100</v>
      </c>
      <c r="L234">
        <f t="shared" si="12"/>
        <v>115</v>
      </c>
      <c r="M234">
        <f t="shared" si="13"/>
        <v>84985</v>
      </c>
      <c r="N234">
        <f t="shared" si="14"/>
        <v>15297.3</v>
      </c>
      <c r="O234">
        <f t="shared" si="15"/>
        <v>100282.3</v>
      </c>
    </row>
    <row r="235" spans="1:15" x14ac:dyDescent="0.25">
      <c r="A235">
        <v>10234</v>
      </c>
      <c r="B235" s="1">
        <v>44454</v>
      </c>
      <c r="C235" t="s">
        <v>50</v>
      </c>
      <c r="D235" t="s">
        <v>59</v>
      </c>
      <c r="E235" t="s">
        <v>97</v>
      </c>
      <c r="F235" t="s">
        <v>53</v>
      </c>
      <c r="G235" t="s">
        <v>43</v>
      </c>
      <c r="H235" t="s">
        <v>64</v>
      </c>
      <c r="I235">
        <v>4000</v>
      </c>
      <c r="J235">
        <v>23</v>
      </c>
      <c r="K235">
        <v>92000</v>
      </c>
      <c r="L235">
        <f t="shared" si="12"/>
        <v>200</v>
      </c>
      <c r="M235">
        <f t="shared" si="13"/>
        <v>91800</v>
      </c>
      <c r="N235">
        <f t="shared" si="14"/>
        <v>16524</v>
      </c>
      <c r="O235">
        <f t="shared" si="15"/>
        <v>108324</v>
      </c>
    </row>
    <row r="236" spans="1:15" x14ac:dyDescent="0.25">
      <c r="A236">
        <v>10235</v>
      </c>
      <c r="B236" s="1">
        <v>43490</v>
      </c>
      <c r="C236" t="s">
        <v>8</v>
      </c>
      <c r="D236" t="s">
        <v>71</v>
      </c>
      <c r="E236" t="s">
        <v>97</v>
      </c>
      <c r="F236" t="s">
        <v>9</v>
      </c>
      <c r="G236" t="s">
        <v>10</v>
      </c>
      <c r="H236" t="s">
        <v>64</v>
      </c>
      <c r="I236">
        <v>450</v>
      </c>
      <c r="J236">
        <v>24</v>
      </c>
      <c r="K236">
        <v>10800</v>
      </c>
      <c r="L236">
        <f t="shared" si="12"/>
        <v>22.5</v>
      </c>
      <c r="M236">
        <f t="shared" si="13"/>
        <v>10777.5</v>
      </c>
      <c r="N236">
        <f t="shared" si="14"/>
        <v>1939.9499999999998</v>
      </c>
      <c r="O236">
        <f t="shared" si="15"/>
        <v>12717.45</v>
      </c>
    </row>
    <row r="237" spans="1:15" x14ac:dyDescent="0.25">
      <c r="A237">
        <v>10236</v>
      </c>
      <c r="B237" s="1">
        <v>43125</v>
      </c>
      <c r="C237" t="s">
        <v>11</v>
      </c>
      <c r="D237" t="s">
        <v>72</v>
      </c>
      <c r="E237" t="s">
        <v>97</v>
      </c>
      <c r="F237" t="s">
        <v>12</v>
      </c>
      <c r="G237" t="s">
        <v>13</v>
      </c>
      <c r="H237" t="s">
        <v>65</v>
      </c>
      <c r="I237">
        <v>3444</v>
      </c>
      <c r="J237">
        <v>8</v>
      </c>
      <c r="K237">
        <v>27552</v>
      </c>
      <c r="L237">
        <f t="shared" si="12"/>
        <v>0</v>
      </c>
      <c r="M237">
        <f t="shared" si="13"/>
        <v>27552</v>
      </c>
      <c r="N237">
        <f t="shared" si="14"/>
        <v>4959.3599999999997</v>
      </c>
      <c r="O237">
        <f t="shared" si="15"/>
        <v>32511.360000000001</v>
      </c>
    </row>
    <row r="238" spans="1:15" x14ac:dyDescent="0.25">
      <c r="A238">
        <v>10237</v>
      </c>
      <c r="B238" s="1">
        <v>44014</v>
      </c>
      <c r="C238" t="s">
        <v>14</v>
      </c>
      <c r="D238" t="s">
        <v>73</v>
      </c>
      <c r="E238" t="s">
        <v>97</v>
      </c>
      <c r="F238" t="s">
        <v>15</v>
      </c>
      <c r="G238" t="s">
        <v>16</v>
      </c>
      <c r="H238" t="s">
        <v>65</v>
      </c>
      <c r="I238">
        <v>900</v>
      </c>
      <c r="J238">
        <v>32</v>
      </c>
      <c r="K238">
        <v>28800</v>
      </c>
      <c r="L238">
        <f t="shared" si="12"/>
        <v>45</v>
      </c>
      <c r="M238">
        <f t="shared" si="13"/>
        <v>28755</v>
      </c>
      <c r="N238">
        <f t="shared" si="14"/>
        <v>5175.8999999999996</v>
      </c>
      <c r="O238">
        <f t="shared" si="15"/>
        <v>33930.9</v>
      </c>
    </row>
    <row r="239" spans="1:15" x14ac:dyDescent="0.25">
      <c r="A239">
        <v>10238</v>
      </c>
      <c r="B239" s="1">
        <v>45093</v>
      </c>
      <c r="C239" t="s">
        <v>17</v>
      </c>
      <c r="D239" t="s">
        <v>74</v>
      </c>
      <c r="E239" t="s">
        <v>97</v>
      </c>
      <c r="F239" t="s">
        <v>18</v>
      </c>
      <c r="G239" t="s">
        <v>19</v>
      </c>
      <c r="H239" t="s">
        <v>65</v>
      </c>
      <c r="I239">
        <v>1234</v>
      </c>
      <c r="J239">
        <v>46</v>
      </c>
      <c r="K239">
        <v>56764</v>
      </c>
      <c r="L239">
        <f t="shared" si="12"/>
        <v>61.7</v>
      </c>
      <c r="M239">
        <f t="shared" si="13"/>
        <v>56702.3</v>
      </c>
      <c r="N239">
        <f t="shared" si="14"/>
        <v>10206.414000000001</v>
      </c>
      <c r="O239">
        <f t="shared" si="15"/>
        <v>66908.714000000007</v>
      </c>
    </row>
    <row r="240" spans="1:15" x14ac:dyDescent="0.25">
      <c r="A240">
        <v>10239</v>
      </c>
      <c r="B240" s="1">
        <v>44230</v>
      </c>
      <c r="C240" t="s">
        <v>20</v>
      </c>
      <c r="D240" t="s">
        <v>75</v>
      </c>
      <c r="E240" t="s">
        <v>97</v>
      </c>
      <c r="F240" t="s">
        <v>21</v>
      </c>
      <c r="G240" t="s">
        <v>22</v>
      </c>
      <c r="H240" t="s">
        <v>67</v>
      </c>
      <c r="I240">
        <v>1000</v>
      </c>
      <c r="J240">
        <v>18</v>
      </c>
      <c r="K240">
        <v>18000</v>
      </c>
      <c r="L240">
        <f t="shared" si="12"/>
        <v>0</v>
      </c>
      <c r="M240">
        <f t="shared" si="13"/>
        <v>18000</v>
      </c>
      <c r="N240">
        <f t="shared" si="14"/>
        <v>3240</v>
      </c>
      <c r="O240">
        <f t="shared" si="15"/>
        <v>21240</v>
      </c>
    </row>
    <row r="241" spans="1:15" x14ac:dyDescent="0.25">
      <c r="A241">
        <v>10240</v>
      </c>
      <c r="B241" s="1">
        <v>43975</v>
      </c>
      <c r="C241" t="s">
        <v>23</v>
      </c>
      <c r="D241" t="s">
        <v>76</v>
      </c>
      <c r="E241" t="s">
        <v>98</v>
      </c>
      <c r="F241" t="s">
        <v>24</v>
      </c>
      <c r="G241" t="s">
        <v>25</v>
      </c>
      <c r="H241" t="s">
        <v>65</v>
      </c>
      <c r="I241">
        <v>690</v>
      </c>
      <c r="J241">
        <v>18</v>
      </c>
      <c r="K241">
        <v>12420</v>
      </c>
      <c r="L241">
        <f t="shared" si="12"/>
        <v>0</v>
      </c>
      <c r="M241">
        <f t="shared" si="13"/>
        <v>12420</v>
      </c>
      <c r="N241">
        <f t="shared" si="14"/>
        <v>2235.6</v>
      </c>
      <c r="O241">
        <f t="shared" si="15"/>
        <v>14655.6</v>
      </c>
    </row>
    <row r="242" spans="1:15" x14ac:dyDescent="0.25">
      <c r="A242">
        <v>10241</v>
      </c>
      <c r="B242" s="1">
        <v>44392</v>
      </c>
      <c r="C242" t="s">
        <v>26</v>
      </c>
      <c r="D242" t="s">
        <v>77</v>
      </c>
      <c r="E242" t="s">
        <v>98</v>
      </c>
      <c r="F242" t="s">
        <v>27</v>
      </c>
      <c r="G242" t="s">
        <v>28</v>
      </c>
      <c r="H242" t="s">
        <v>66</v>
      </c>
      <c r="I242">
        <v>2500</v>
      </c>
      <c r="J242">
        <v>34</v>
      </c>
      <c r="K242">
        <v>85000</v>
      </c>
      <c r="L242">
        <f t="shared" si="12"/>
        <v>125</v>
      </c>
      <c r="M242">
        <f t="shared" si="13"/>
        <v>84875</v>
      </c>
      <c r="N242">
        <f t="shared" si="14"/>
        <v>15277.5</v>
      </c>
      <c r="O242">
        <f t="shared" si="15"/>
        <v>100152.5</v>
      </c>
    </row>
    <row r="243" spans="1:15" x14ac:dyDescent="0.25">
      <c r="A243">
        <v>10242</v>
      </c>
      <c r="B243" s="1">
        <v>45050</v>
      </c>
      <c r="C243" t="s">
        <v>29</v>
      </c>
      <c r="D243" t="s">
        <v>78</v>
      </c>
      <c r="E243" t="s">
        <v>98</v>
      </c>
      <c r="F243" t="s">
        <v>30</v>
      </c>
      <c r="G243" t="s">
        <v>31</v>
      </c>
      <c r="H243" t="s">
        <v>66</v>
      </c>
      <c r="I243">
        <v>1100</v>
      </c>
      <c r="J243">
        <v>5</v>
      </c>
      <c r="K243">
        <v>5500</v>
      </c>
      <c r="L243">
        <f t="shared" si="12"/>
        <v>0</v>
      </c>
      <c r="M243">
        <f t="shared" si="13"/>
        <v>5500</v>
      </c>
      <c r="N243">
        <f t="shared" si="14"/>
        <v>990</v>
      </c>
      <c r="O243">
        <f t="shared" si="15"/>
        <v>6490</v>
      </c>
    </row>
    <row r="244" spans="1:15" x14ac:dyDescent="0.25">
      <c r="A244">
        <v>10243</v>
      </c>
      <c r="B244" s="1">
        <v>44597</v>
      </c>
      <c r="C244" t="s">
        <v>32</v>
      </c>
      <c r="D244" t="s">
        <v>79</v>
      </c>
      <c r="E244" t="s">
        <v>98</v>
      </c>
      <c r="F244" t="s">
        <v>33</v>
      </c>
      <c r="G244" t="s">
        <v>34</v>
      </c>
      <c r="H244" t="s">
        <v>65</v>
      </c>
      <c r="I244">
        <v>950</v>
      </c>
      <c r="J244">
        <v>20</v>
      </c>
      <c r="K244">
        <v>19000</v>
      </c>
      <c r="L244">
        <f t="shared" si="12"/>
        <v>47.5</v>
      </c>
      <c r="M244">
        <f t="shared" si="13"/>
        <v>18952.5</v>
      </c>
      <c r="N244">
        <f t="shared" si="14"/>
        <v>3411.45</v>
      </c>
      <c r="O244">
        <f t="shared" si="15"/>
        <v>22363.95</v>
      </c>
    </row>
    <row r="245" spans="1:15" x14ac:dyDescent="0.25">
      <c r="A245">
        <v>10244</v>
      </c>
      <c r="B245" s="1">
        <v>43592</v>
      </c>
      <c r="C245" t="s">
        <v>35</v>
      </c>
      <c r="D245" t="s">
        <v>80</v>
      </c>
      <c r="E245" t="s">
        <v>98</v>
      </c>
      <c r="F245" t="s">
        <v>36</v>
      </c>
      <c r="G245" t="s">
        <v>37</v>
      </c>
      <c r="H245" t="s">
        <v>65</v>
      </c>
      <c r="I245">
        <v>780</v>
      </c>
      <c r="J245">
        <v>33</v>
      </c>
      <c r="K245">
        <v>25740</v>
      </c>
      <c r="L245">
        <f t="shared" si="12"/>
        <v>39</v>
      </c>
      <c r="M245">
        <f t="shared" si="13"/>
        <v>25701</v>
      </c>
      <c r="N245">
        <f t="shared" si="14"/>
        <v>4626.1799999999994</v>
      </c>
      <c r="O245">
        <f t="shared" si="15"/>
        <v>30327.18</v>
      </c>
    </row>
    <row r="246" spans="1:15" x14ac:dyDescent="0.25">
      <c r="A246">
        <v>10245</v>
      </c>
      <c r="B246" s="1">
        <v>43313</v>
      </c>
      <c r="C246" t="s">
        <v>38</v>
      </c>
      <c r="D246" t="s">
        <v>81</v>
      </c>
      <c r="E246" t="s">
        <v>98</v>
      </c>
      <c r="F246" t="s">
        <v>39</v>
      </c>
      <c r="G246" t="s">
        <v>40</v>
      </c>
      <c r="H246" t="s">
        <v>64</v>
      </c>
      <c r="I246">
        <v>500</v>
      </c>
      <c r="J246">
        <v>23</v>
      </c>
      <c r="K246">
        <v>11500</v>
      </c>
      <c r="L246">
        <f t="shared" si="12"/>
        <v>25</v>
      </c>
      <c r="M246">
        <f t="shared" si="13"/>
        <v>11475</v>
      </c>
      <c r="N246">
        <f t="shared" si="14"/>
        <v>2065.5</v>
      </c>
      <c r="O246">
        <f t="shared" si="15"/>
        <v>13540.5</v>
      </c>
    </row>
    <row r="247" spans="1:15" x14ac:dyDescent="0.25">
      <c r="A247">
        <v>10246</v>
      </c>
      <c r="B247" s="1">
        <v>43391</v>
      </c>
      <c r="C247" t="s">
        <v>41</v>
      </c>
      <c r="D247" t="s">
        <v>82</v>
      </c>
      <c r="E247" t="s">
        <v>98</v>
      </c>
      <c r="F247" t="s">
        <v>42</v>
      </c>
      <c r="G247" t="s">
        <v>43</v>
      </c>
      <c r="H247" t="s">
        <v>67</v>
      </c>
      <c r="I247">
        <v>200</v>
      </c>
      <c r="J247">
        <v>46</v>
      </c>
      <c r="K247">
        <v>9200</v>
      </c>
      <c r="L247">
        <f t="shared" si="12"/>
        <v>10</v>
      </c>
      <c r="M247">
        <f t="shared" si="13"/>
        <v>9190</v>
      </c>
      <c r="N247">
        <f t="shared" si="14"/>
        <v>1654.2</v>
      </c>
      <c r="O247">
        <f t="shared" si="15"/>
        <v>10844.2</v>
      </c>
    </row>
    <row r="248" spans="1:15" x14ac:dyDescent="0.25">
      <c r="A248">
        <v>10247</v>
      </c>
      <c r="B248" s="1">
        <v>44378</v>
      </c>
      <c r="C248" t="s">
        <v>44</v>
      </c>
      <c r="D248" t="s">
        <v>58</v>
      </c>
      <c r="E248" t="s">
        <v>98</v>
      </c>
      <c r="F248" t="s">
        <v>45</v>
      </c>
      <c r="G248" t="s">
        <v>46</v>
      </c>
      <c r="H248" t="s">
        <v>67</v>
      </c>
      <c r="I248">
        <v>1900</v>
      </c>
      <c r="J248">
        <v>20</v>
      </c>
      <c r="K248">
        <v>38000</v>
      </c>
      <c r="L248">
        <f t="shared" si="12"/>
        <v>95</v>
      </c>
      <c r="M248">
        <f t="shared" si="13"/>
        <v>37905</v>
      </c>
      <c r="N248">
        <f t="shared" si="14"/>
        <v>6822.9</v>
      </c>
      <c r="O248">
        <f t="shared" si="15"/>
        <v>44727.9</v>
      </c>
    </row>
    <row r="249" spans="1:15" x14ac:dyDescent="0.25">
      <c r="A249">
        <v>10248</v>
      </c>
      <c r="B249" s="1">
        <v>44096</v>
      </c>
      <c r="C249" t="s">
        <v>47</v>
      </c>
      <c r="D249" t="s">
        <v>55</v>
      </c>
      <c r="E249" t="s">
        <v>99</v>
      </c>
      <c r="F249" t="s">
        <v>48</v>
      </c>
      <c r="G249" t="s">
        <v>49</v>
      </c>
      <c r="H249" t="s">
        <v>66</v>
      </c>
      <c r="I249">
        <v>2300</v>
      </c>
      <c r="J249">
        <v>23</v>
      </c>
      <c r="K249">
        <v>52900</v>
      </c>
      <c r="L249">
        <f t="shared" si="12"/>
        <v>115</v>
      </c>
      <c r="M249">
        <f t="shared" si="13"/>
        <v>52785</v>
      </c>
      <c r="N249">
        <f t="shared" si="14"/>
        <v>9501.2999999999993</v>
      </c>
      <c r="O249">
        <f t="shared" si="15"/>
        <v>62286.3</v>
      </c>
    </row>
    <row r="250" spans="1:15" x14ac:dyDescent="0.25">
      <c r="A250">
        <v>10249</v>
      </c>
      <c r="B250" s="1">
        <v>44224</v>
      </c>
      <c r="C250" t="s">
        <v>50</v>
      </c>
      <c r="D250" t="s">
        <v>60</v>
      </c>
      <c r="E250" t="s">
        <v>99</v>
      </c>
      <c r="F250" t="s">
        <v>51</v>
      </c>
      <c r="G250" t="s">
        <v>52</v>
      </c>
      <c r="H250" t="s">
        <v>64</v>
      </c>
      <c r="I250">
        <v>4000</v>
      </c>
      <c r="J250">
        <v>27</v>
      </c>
      <c r="K250">
        <v>108000</v>
      </c>
      <c r="L250">
        <f t="shared" si="12"/>
        <v>200</v>
      </c>
      <c r="M250">
        <f t="shared" si="13"/>
        <v>107800</v>
      </c>
      <c r="N250">
        <f t="shared" si="14"/>
        <v>19404</v>
      </c>
      <c r="O250">
        <f t="shared" si="15"/>
        <v>127204</v>
      </c>
    </row>
    <row r="251" spans="1:15" x14ac:dyDescent="0.25">
      <c r="A251">
        <v>10250</v>
      </c>
      <c r="B251" s="1">
        <v>43168</v>
      </c>
      <c r="C251" t="s">
        <v>8</v>
      </c>
      <c r="D251" t="s">
        <v>83</v>
      </c>
      <c r="E251" t="s">
        <v>99</v>
      </c>
      <c r="F251" t="s">
        <v>53</v>
      </c>
      <c r="G251" t="s">
        <v>10</v>
      </c>
      <c r="H251" t="s">
        <v>66</v>
      </c>
      <c r="I251">
        <v>450</v>
      </c>
      <c r="J251">
        <v>36</v>
      </c>
      <c r="K251">
        <v>16200</v>
      </c>
      <c r="L251">
        <f t="shared" si="12"/>
        <v>22.5</v>
      </c>
      <c r="M251">
        <f t="shared" si="13"/>
        <v>16177.5</v>
      </c>
      <c r="N251">
        <f t="shared" si="14"/>
        <v>2911.95</v>
      </c>
      <c r="O251">
        <f t="shared" si="15"/>
        <v>19089.45</v>
      </c>
    </row>
    <row r="252" spans="1:15" x14ac:dyDescent="0.25">
      <c r="A252">
        <v>10251</v>
      </c>
      <c r="B252" s="1">
        <v>43353</v>
      </c>
      <c r="C252" t="s">
        <v>11</v>
      </c>
      <c r="D252" t="s">
        <v>56</v>
      </c>
      <c r="E252" t="s">
        <v>99</v>
      </c>
      <c r="F252" t="s">
        <v>9</v>
      </c>
      <c r="G252" t="s">
        <v>13</v>
      </c>
      <c r="H252" t="s">
        <v>65</v>
      </c>
      <c r="I252">
        <v>3444</v>
      </c>
      <c r="J252">
        <v>27</v>
      </c>
      <c r="K252">
        <v>92988</v>
      </c>
      <c r="L252">
        <f t="shared" si="12"/>
        <v>172.20000000000002</v>
      </c>
      <c r="M252">
        <f t="shared" si="13"/>
        <v>92815.8</v>
      </c>
      <c r="N252">
        <f t="shared" si="14"/>
        <v>16706.844000000001</v>
      </c>
      <c r="O252">
        <f t="shared" si="15"/>
        <v>109522.644</v>
      </c>
    </row>
    <row r="253" spans="1:15" x14ac:dyDescent="0.25">
      <c r="A253">
        <v>10252</v>
      </c>
      <c r="B253" s="1">
        <v>43184</v>
      </c>
      <c r="C253" t="s">
        <v>14</v>
      </c>
      <c r="D253" t="s">
        <v>84</v>
      </c>
      <c r="E253" t="s">
        <v>99</v>
      </c>
      <c r="F253" t="s">
        <v>12</v>
      </c>
      <c r="G253" t="s">
        <v>16</v>
      </c>
      <c r="H253" t="s">
        <v>65</v>
      </c>
      <c r="I253">
        <v>900</v>
      </c>
      <c r="J253">
        <v>33</v>
      </c>
      <c r="K253">
        <v>29700</v>
      </c>
      <c r="L253">
        <f t="shared" si="12"/>
        <v>45</v>
      </c>
      <c r="M253">
        <f t="shared" si="13"/>
        <v>29655</v>
      </c>
      <c r="N253">
        <f t="shared" si="14"/>
        <v>5337.9</v>
      </c>
      <c r="O253">
        <f t="shared" si="15"/>
        <v>34992.9</v>
      </c>
    </row>
    <row r="254" spans="1:15" x14ac:dyDescent="0.25">
      <c r="A254">
        <v>10253</v>
      </c>
      <c r="B254" s="1">
        <v>43377</v>
      </c>
      <c r="C254" t="s">
        <v>17</v>
      </c>
      <c r="D254" t="s">
        <v>85</v>
      </c>
      <c r="E254" t="s">
        <v>99</v>
      </c>
      <c r="F254" t="s">
        <v>15</v>
      </c>
      <c r="G254" t="s">
        <v>19</v>
      </c>
      <c r="H254" t="s">
        <v>64</v>
      </c>
      <c r="I254">
        <v>1234</v>
      </c>
      <c r="J254">
        <v>33</v>
      </c>
      <c r="K254">
        <v>40722</v>
      </c>
      <c r="L254">
        <f t="shared" si="12"/>
        <v>61.7</v>
      </c>
      <c r="M254">
        <f t="shared" si="13"/>
        <v>40660.300000000003</v>
      </c>
      <c r="N254">
        <f t="shared" si="14"/>
        <v>7318.8540000000003</v>
      </c>
      <c r="O254">
        <f t="shared" si="15"/>
        <v>47979.154000000002</v>
      </c>
    </row>
    <row r="255" spans="1:15" x14ac:dyDescent="0.25">
      <c r="A255">
        <v>10254</v>
      </c>
      <c r="B255" s="1">
        <v>44258</v>
      </c>
      <c r="C255" t="s">
        <v>20</v>
      </c>
      <c r="D255" t="s">
        <v>86</v>
      </c>
      <c r="E255" t="s">
        <v>97</v>
      </c>
      <c r="F255" t="s">
        <v>18</v>
      </c>
      <c r="G255" t="s">
        <v>22</v>
      </c>
      <c r="H255" t="s">
        <v>67</v>
      </c>
      <c r="I255">
        <v>1000</v>
      </c>
      <c r="J255">
        <v>50</v>
      </c>
      <c r="K255">
        <v>50000</v>
      </c>
      <c r="L255">
        <f t="shared" si="12"/>
        <v>50</v>
      </c>
      <c r="M255">
        <f t="shared" si="13"/>
        <v>49950</v>
      </c>
      <c r="N255">
        <f t="shared" si="14"/>
        <v>8991</v>
      </c>
      <c r="O255">
        <f t="shared" si="15"/>
        <v>58941</v>
      </c>
    </row>
    <row r="256" spans="1:15" x14ac:dyDescent="0.25">
      <c r="A256">
        <v>10255</v>
      </c>
      <c r="B256" s="1">
        <v>44898</v>
      </c>
      <c r="C256" t="s">
        <v>23</v>
      </c>
      <c r="D256" t="s">
        <v>87</v>
      </c>
      <c r="E256" t="s">
        <v>97</v>
      </c>
      <c r="F256" t="s">
        <v>21</v>
      </c>
      <c r="G256" t="s">
        <v>25</v>
      </c>
      <c r="H256" t="s">
        <v>67</v>
      </c>
      <c r="I256">
        <v>690</v>
      </c>
      <c r="J256">
        <v>35</v>
      </c>
      <c r="K256">
        <v>24150</v>
      </c>
      <c r="L256">
        <f t="shared" si="12"/>
        <v>34.5</v>
      </c>
      <c r="M256">
        <f t="shared" si="13"/>
        <v>24115.5</v>
      </c>
      <c r="N256">
        <f t="shared" si="14"/>
        <v>4340.79</v>
      </c>
      <c r="O256">
        <f t="shared" si="15"/>
        <v>28456.29</v>
      </c>
    </row>
    <row r="257" spans="1:15" x14ac:dyDescent="0.25">
      <c r="A257">
        <v>10256</v>
      </c>
      <c r="B257" s="1">
        <v>43936</v>
      </c>
      <c r="C257" t="s">
        <v>26</v>
      </c>
      <c r="D257" t="s">
        <v>88</v>
      </c>
      <c r="E257" t="s">
        <v>97</v>
      </c>
      <c r="F257" t="s">
        <v>24</v>
      </c>
      <c r="G257" t="s">
        <v>28</v>
      </c>
      <c r="H257" t="s">
        <v>66</v>
      </c>
      <c r="I257">
        <v>2500</v>
      </c>
      <c r="J257">
        <v>25</v>
      </c>
      <c r="K257">
        <v>62500</v>
      </c>
      <c r="L257">
        <f t="shared" si="12"/>
        <v>125</v>
      </c>
      <c r="M257">
        <f t="shared" si="13"/>
        <v>62375</v>
      </c>
      <c r="N257">
        <f t="shared" si="14"/>
        <v>11227.5</v>
      </c>
      <c r="O257">
        <f t="shared" si="15"/>
        <v>73602.5</v>
      </c>
    </row>
    <row r="258" spans="1:15" x14ac:dyDescent="0.25">
      <c r="A258">
        <v>10257</v>
      </c>
      <c r="B258" s="1">
        <v>45032</v>
      </c>
      <c r="C258" t="s">
        <v>29</v>
      </c>
      <c r="D258" t="s">
        <v>89</v>
      </c>
      <c r="E258" t="s">
        <v>97</v>
      </c>
      <c r="F258" t="s">
        <v>27</v>
      </c>
      <c r="G258" t="s">
        <v>31</v>
      </c>
      <c r="H258" t="s">
        <v>65</v>
      </c>
      <c r="I258">
        <v>1100</v>
      </c>
      <c r="J258">
        <v>19</v>
      </c>
      <c r="K258">
        <v>20900</v>
      </c>
      <c r="L258">
        <f t="shared" si="12"/>
        <v>0</v>
      </c>
      <c r="M258">
        <f t="shared" si="13"/>
        <v>20900</v>
      </c>
      <c r="N258">
        <f t="shared" si="14"/>
        <v>3762</v>
      </c>
      <c r="O258">
        <f t="shared" si="15"/>
        <v>24662</v>
      </c>
    </row>
    <row r="259" spans="1:15" x14ac:dyDescent="0.25">
      <c r="A259">
        <v>10258</v>
      </c>
      <c r="B259" s="1">
        <v>44014</v>
      </c>
      <c r="C259" t="s">
        <v>32</v>
      </c>
      <c r="D259" t="s">
        <v>59</v>
      </c>
      <c r="E259" t="s">
        <v>97</v>
      </c>
      <c r="F259" t="s">
        <v>30</v>
      </c>
      <c r="G259" t="s">
        <v>34</v>
      </c>
      <c r="H259" t="s">
        <v>65</v>
      </c>
      <c r="I259">
        <v>950</v>
      </c>
      <c r="J259">
        <v>20</v>
      </c>
      <c r="K259">
        <v>19000</v>
      </c>
      <c r="L259">
        <f t="shared" ref="L259:L322" si="16">IF(J259&gt;=20,I259*0.05,0)</f>
        <v>47.5</v>
      </c>
      <c r="M259">
        <f t="shared" ref="M259:M322" si="17">K259-L259</f>
        <v>18952.5</v>
      </c>
      <c r="N259">
        <f t="shared" ref="N259:N322" si="18">M259*0.18</f>
        <v>3411.45</v>
      </c>
      <c r="O259">
        <f t="shared" ref="O259:O322" si="19">N259+M259</f>
        <v>22363.95</v>
      </c>
    </row>
    <row r="260" spans="1:15" x14ac:dyDescent="0.25">
      <c r="A260">
        <v>10259</v>
      </c>
      <c r="B260" s="1">
        <v>43295</v>
      </c>
      <c r="C260" t="s">
        <v>35</v>
      </c>
      <c r="D260" t="s">
        <v>90</v>
      </c>
      <c r="E260" t="s">
        <v>99</v>
      </c>
      <c r="F260" t="s">
        <v>33</v>
      </c>
      <c r="G260" t="s">
        <v>37</v>
      </c>
      <c r="H260" t="s">
        <v>64</v>
      </c>
      <c r="I260">
        <v>780</v>
      </c>
      <c r="J260">
        <v>8</v>
      </c>
      <c r="K260">
        <v>6240</v>
      </c>
      <c r="L260">
        <f t="shared" si="16"/>
        <v>0</v>
      </c>
      <c r="M260">
        <f t="shared" si="17"/>
        <v>6240</v>
      </c>
      <c r="N260">
        <f t="shared" si="18"/>
        <v>1123.2</v>
      </c>
      <c r="O260">
        <f t="shared" si="19"/>
        <v>7363.2</v>
      </c>
    </row>
    <row r="261" spans="1:15" x14ac:dyDescent="0.25">
      <c r="A261">
        <v>10260</v>
      </c>
      <c r="B261" s="1">
        <v>43587</v>
      </c>
      <c r="C261" t="s">
        <v>38</v>
      </c>
      <c r="D261" t="s">
        <v>91</v>
      </c>
      <c r="E261" t="s">
        <v>97</v>
      </c>
      <c r="F261" t="s">
        <v>36</v>
      </c>
      <c r="G261" t="s">
        <v>40</v>
      </c>
      <c r="H261" t="s">
        <v>67</v>
      </c>
      <c r="I261">
        <v>500</v>
      </c>
      <c r="J261">
        <v>46</v>
      </c>
      <c r="K261">
        <v>23000</v>
      </c>
      <c r="L261">
        <f t="shared" si="16"/>
        <v>25</v>
      </c>
      <c r="M261">
        <f t="shared" si="17"/>
        <v>22975</v>
      </c>
      <c r="N261">
        <f t="shared" si="18"/>
        <v>4135.5</v>
      </c>
      <c r="O261">
        <f t="shared" si="19"/>
        <v>27110.5</v>
      </c>
    </row>
    <row r="262" spans="1:15" x14ac:dyDescent="0.25">
      <c r="A262">
        <v>10261</v>
      </c>
      <c r="B262" s="1">
        <v>43240</v>
      </c>
      <c r="C262" t="s">
        <v>41</v>
      </c>
      <c r="D262" t="s">
        <v>92</v>
      </c>
      <c r="E262" t="s">
        <v>98</v>
      </c>
      <c r="F262" t="s">
        <v>39</v>
      </c>
      <c r="G262" t="s">
        <v>43</v>
      </c>
      <c r="H262" t="s">
        <v>66</v>
      </c>
      <c r="I262">
        <v>200</v>
      </c>
      <c r="J262">
        <v>41</v>
      </c>
      <c r="K262">
        <v>8200</v>
      </c>
      <c r="L262">
        <f t="shared" si="16"/>
        <v>10</v>
      </c>
      <c r="M262">
        <f t="shared" si="17"/>
        <v>8190</v>
      </c>
      <c r="N262">
        <f t="shared" si="18"/>
        <v>1474.2</v>
      </c>
      <c r="O262">
        <f t="shared" si="19"/>
        <v>9664.2000000000007</v>
      </c>
    </row>
    <row r="263" spans="1:15" x14ac:dyDescent="0.25">
      <c r="A263">
        <v>10262</v>
      </c>
      <c r="B263" s="1">
        <v>44749</v>
      </c>
      <c r="C263" t="s">
        <v>44</v>
      </c>
      <c r="D263" t="s">
        <v>93</v>
      </c>
      <c r="E263" t="s">
        <v>97</v>
      </c>
      <c r="F263" t="s">
        <v>42</v>
      </c>
      <c r="G263" t="s">
        <v>46</v>
      </c>
      <c r="H263" t="s">
        <v>66</v>
      </c>
      <c r="I263">
        <v>1900</v>
      </c>
      <c r="J263">
        <v>9</v>
      </c>
      <c r="K263">
        <v>17100</v>
      </c>
      <c r="L263">
        <f t="shared" si="16"/>
        <v>0</v>
      </c>
      <c r="M263">
        <f t="shared" si="17"/>
        <v>17100</v>
      </c>
      <c r="N263">
        <f t="shared" si="18"/>
        <v>3078</v>
      </c>
      <c r="O263">
        <f t="shared" si="19"/>
        <v>20178</v>
      </c>
    </row>
    <row r="264" spans="1:15" x14ac:dyDescent="0.25">
      <c r="A264">
        <v>10263</v>
      </c>
      <c r="B264" s="1">
        <v>44120</v>
      </c>
      <c r="C264" t="s">
        <v>47</v>
      </c>
      <c r="D264" t="s">
        <v>94</v>
      </c>
      <c r="E264" t="s">
        <v>98</v>
      </c>
      <c r="F264" t="s">
        <v>45</v>
      </c>
      <c r="G264" t="s">
        <v>49</v>
      </c>
      <c r="H264" t="s">
        <v>65</v>
      </c>
      <c r="I264">
        <v>2300</v>
      </c>
      <c r="J264">
        <v>26</v>
      </c>
      <c r="K264">
        <v>59800</v>
      </c>
      <c r="L264">
        <f t="shared" si="16"/>
        <v>115</v>
      </c>
      <c r="M264">
        <f t="shared" si="17"/>
        <v>59685</v>
      </c>
      <c r="N264">
        <f t="shared" si="18"/>
        <v>10743.3</v>
      </c>
      <c r="O264">
        <f t="shared" si="19"/>
        <v>70428.3</v>
      </c>
    </row>
    <row r="265" spans="1:15" x14ac:dyDescent="0.25">
      <c r="A265">
        <v>10264</v>
      </c>
      <c r="B265" s="1">
        <v>43247</v>
      </c>
      <c r="C265" t="s">
        <v>50</v>
      </c>
      <c r="D265" t="s">
        <v>54</v>
      </c>
      <c r="E265" t="s">
        <v>99</v>
      </c>
      <c r="F265" t="s">
        <v>48</v>
      </c>
      <c r="G265" t="s">
        <v>52</v>
      </c>
      <c r="H265" t="s">
        <v>66</v>
      </c>
      <c r="I265">
        <v>4000</v>
      </c>
      <c r="J265">
        <v>19</v>
      </c>
      <c r="K265">
        <v>76000</v>
      </c>
      <c r="L265">
        <f t="shared" si="16"/>
        <v>0</v>
      </c>
      <c r="M265">
        <f t="shared" si="17"/>
        <v>76000</v>
      </c>
      <c r="N265">
        <f t="shared" si="18"/>
        <v>13680</v>
      </c>
      <c r="O265">
        <f t="shared" si="19"/>
        <v>89680</v>
      </c>
    </row>
    <row r="266" spans="1:15" x14ac:dyDescent="0.25">
      <c r="A266">
        <v>10265</v>
      </c>
      <c r="B266" s="1">
        <v>44300</v>
      </c>
      <c r="C266" t="s">
        <v>8</v>
      </c>
      <c r="D266" t="s">
        <v>70</v>
      </c>
      <c r="E266" t="s">
        <v>97</v>
      </c>
      <c r="F266" t="s">
        <v>51</v>
      </c>
      <c r="G266" t="s">
        <v>10</v>
      </c>
      <c r="H266" t="s">
        <v>65</v>
      </c>
      <c r="I266">
        <v>2300</v>
      </c>
      <c r="J266">
        <v>50</v>
      </c>
      <c r="K266">
        <v>115000</v>
      </c>
      <c r="L266">
        <f t="shared" si="16"/>
        <v>115</v>
      </c>
      <c r="M266">
        <f t="shared" si="17"/>
        <v>114885</v>
      </c>
      <c r="N266">
        <f t="shared" si="18"/>
        <v>20679.3</v>
      </c>
      <c r="O266">
        <f t="shared" si="19"/>
        <v>135564.29999999999</v>
      </c>
    </row>
    <row r="267" spans="1:15" x14ac:dyDescent="0.25">
      <c r="A267">
        <v>10266</v>
      </c>
      <c r="B267" s="1">
        <v>44053</v>
      </c>
      <c r="C267" t="s">
        <v>11</v>
      </c>
      <c r="D267" t="s">
        <v>57</v>
      </c>
      <c r="E267" t="s">
        <v>97</v>
      </c>
      <c r="F267" t="s">
        <v>53</v>
      </c>
      <c r="G267" t="s">
        <v>13</v>
      </c>
      <c r="H267" t="s">
        <v>66</v>
      </c>
      <c r="I267">
        <v>4000</v>
      </c>
      <c r="J267">
        <v>26</v>
      </c>
      <c r="K267">
        <v>104000</v>
      </c>
      <c r="L267">
        <f t="shared" si="16"/>
        <v>200</v>
      </c>
      <c r="M267">
        <f t="shared" si="17"/>
        <v>103800</v>
      </c>
      <c r="N267">
        <f t="shared" si="18"/>
        <v>18684</v>
      </c>
      <c r="O267">
        <f t="shared" si="19"/>
        <v>122484</v>
      </c>
    </row>
    <row r="268" spans="1:15" x14ac:dyDescent="0.25">
      <c r="A268">
        <v>10267</v>
      </c>
      <c r="B268" s="1">
        <v>43603</v>
      </c>
      <c r="C268" t="s">
        <v>14</v>
      </c>
      <c r="D268" t="s">
        <v>59</v>
      </c>
      <c r="E268" t="s">
        <v>97</v>
      </c>
      <c r="F268" t="s">
        <v>36</v>
      </c>
      <c r="G268" t="s">
        <v>16</v>
      </c>
      <c r="H268" t="s">
        <v>67</v>
      </c>
      <c r="I268">
        <v>500</v>
      </c>
      <c r="J268">
        <v>50</v>
      </c>
      <c r="K268">
        <v>25000</v>
      </c>
      <c r="L268">
        <f t="shared" si="16"/>
        <v>25</v>
      </c>
      <c r="M268">
        <f t="shared" si="17"/>
        <v>24975</v>
      </c>
      <c r="N268">
        <f t="shared" si="18"/>
        <v>4495.5</v>
      </c>
      <c r="O268">
        <f t="shared" si="19"/>
        <v>29470.5</v>
      </c>
    </row>
    <row r="269" spans="1:15" x14ac:dyDescent="0.25">
      <c r="A269">
        <v>10268</v>
      </c>
      <c r="B269" s="1">
        <v>43232</v>
      </c>
      <c r="C269" t="s">
        <v>17</v>
      </c>
      <c r="D269" t="s">
        <v>71</v>
      </c>
      <c r="E269" t="s">
        <v>97</v>
      </c>
      <c r="F269" t="s">
        <v>39</v>
      </c>
      <c r="G269" t="s">
        <v>19</v>
      </c>
      <c r="H269" t="s">
        <v>65</v>
      </c>
      <c r="I269">
        <v>200</v>
      </c>
      <c r="J269">
        <v>30</v>
      </c>
      <c r="K269">
        <v>6000</v>
      </c>
      <c r="L269">
        <f t="shared" si="16"/>
        <v>10</v>
      </c>
      <c r="M269">
        <f t="shared" si="17"/>
        <v>5990</v>
      </c>
      <c r="N269">
        <f t="shared" si="18"/>
        <v>1078.2</v>
      </c>
      <c r="O269">
        <f t="shared" si="19"/>
        <v>7068.2</v>
      </c>
    </row>
    <row r="270" spans="1:15" x14ac:dyDescent="0.25">
      <c r="A270">
        <v>10269</v>
      </c>
      <c r="B270" s="1">
        <v>44934</v>
      </c>
      <c r="C270" t="s">
        <v>20</v>
      </c>
      <c r="D270" t="s">
        <v>72</v>
      </c>
      <c r="E270" t="s">
        <v>97</v>
      </c>
      <c r="F270" t="s">
        <v>42</v>
      </c>
      <c r="G270" t="s">
        <v>22</v>
      </c>
      <c r="H270" t="s">
        <v>64</v>
      </c>
      <c r="I270">
        <v>1900</v>
      </c>
      <c r="J270">
        <v>30</v>
      </c>
      <c r="K270">
        <v>57000</v>
      </c>
      <c r="L270">
        <f t="shared" si="16"/>
        <v>95</v>
      </c>
      <c r="M270">
        <f t="shared" si="17"/>
        <v>56905</v>
      </c>
      <c r="N270">
        <f t="shared" si="18"/>
        <v>10242.9</v>
      </c>
      <c r="O270">
        <f t="shared" si="19"/>
        <v>67147.899999999994</v>
      </c>
    </row>
    <row r="271" spans="1:15" x14ac:dyDescent="0.25">
      <c r="A271">
        <v>10270</v>
      </c>
      <c r="B271" s="1">
        <v>44416</v>
      </c>
      <c r="C271" t="s">
        <v>23</v>
      </c>
      <c r="D271" t="s">
        <v>73</v>
      </c>
      <c r="E271" t="s">
        <v>97</v>
      </c>
      <c r="F271" t="s">
        <v>45</v>
      </c>
      <c r="G271" t="s">
        <v>25</v>
      </c>
      <c r="H271" t="s">
        <v>64</v>
      </c>
      <c r="I271">
        <v>2300</v>
      </c>
      <c r="J271">
        <v>38</v>
      </c>
      <c r="K271">
        <v>87400</v>
      </c>
      <c r="L271">
        <f t="shared" si="16"/>
        <v>115</v>
      </c>
      <c r="M271">
        <f t="shared" si="17"/>
        <v>87285</v>
      </c>
      <c r="N271">
        <f t="shared" si="18"/>
        <v>15711.3</v>
      </c>
      <c r="O271">
        <f t="shared" si="19"/>
        <v>102996.3</v>
      </c>
    </row>
    <row r="272" spans="1:15" x14ac:dyDescent="0.25">
      <c r="A272">
        <v>10271</v>
      </c>
      <c r="B272" s="1">
        <v>43679</v>
      </c>
      <c r="C272" t="s">
        <v>26</v>
      </c>
      <c r="D272" t="s">
        <v>74</v>
      </c>
      <c r="E272" t="s">
        <v>97</v>
      </c>
      <c r="F272" t="s">
        <v>48</v>
      </c>
      <c r="G272" t="s">
        <v>28</v>
      </c>
      <c r="H272" t="s">
        <v>64</v>
      </c>
      <c r="I272">
        <v>4000</v>
      </c>
      <c r="J272">
        <v>49</v>
      </c>
      <c r="K272">
        <v>196000</v>
      </c>
      <c r="L272">
        <f t="shared" si="16"/>
        <v>200</v>
      </c>
      <c r="M272">
        <f t="shared" si="17"/>
        <v>195800</v>
      </c>
      <c r="N272">
        <f t="shared" si="18"/>
        <v>35244</v>
      </c>
      <c r="O272">
        <f t="shared" si="19"/>
        <v>231044</v>
      </c>
    </row>
    <row r="273" spans="1:15" x14ac:dyDescent="0.25">
      <c r="A273">
        <v>10272</v>
      </c>
      <c r="B273" s="1">
        <v>44359</v>
      </c>
      <c r="C273" t="s">
        <v>29</v>
      </c>
      <c r="D273" t="s">
        <v>75</v>
      </c>
      <c r="E273" t="s">
        <v>97</v>
      </c>
      <c r="F273" t="s">
        <v>51</v>
      </c>
      <c r="G273" t="s">
        <v>31</v>
      </c>
      <c r="H273" t="s">
        <v>67</v>
      </c>
      <c r="I273">
        <v>2300</v>
      </c>
      <c r="J273">
        <v>21</v>
      </c>
      <c r="K273">
        <v>48300</v>
      </c>
      <c r="L273">
        <f t="shared" si="16"/>
        <v>115</v>
      </c>
      <c r="M273">
        <f t="shared" si="17"/>
        <v>48185</v>
      </c>
      <c r="N273">
        <f t="shared" si="18"/>
        <v>8673.2999999999993</v>
      </c>
      <c r="O273">
        <f t="shared" si="19"/>
        <v>56858.3</v>
      </c>
    </row>
    <row r="274" spans="1:15" x14ac:dyDescent="0.25">
      <c r="A274">
        <v>10273</v>
      </c>
      <c r="B274" s="1">
        <v>44308</v>
      </c>
      <c r="C274" t="s">
        <v>32</v>
      </c>
      <c r="D274" t="s">
        <v>76</v>
      </c>
      <c r="E274" t="s">
        <v>98</v>
      </c>
      <c r="F274" t="s">
        <v>53</v>
      </c>
      <c r="G274" t="s">
        <v>34</v>
      </c>
      <c r="H274" t="s">
        <v>64</v>
      </c>
      <c r="I274">
        <v>4000</v>
      </c>
      <c r="J274">
        <v>34</v>
      </c>
      <c r="K274">
        <v>136000</v>
      </c>
      <c r="L274">
        <f t="shared" si="16"/>
        <v>200</v>
      </c>
      <c r="M274">
        <f t="shared" si="17"/>
        <v>135800</v>
      </c>
      <c r="N274">
        <f t="shared" si="18"/>
        <v>24444</v>
      </c>
      <c r="O274">
        <f t="shared" si="19"/>
        <v>160244</v>
      </c>
    </row>
    <row r="275" spans="1:15" x14ac:dyDescent="0.25">
      <c r="A275">
        <v>10274</v>
      </c>
      <c r="B275" s="1">
        <v>44887</v>
      </c>
      <c r="C275" t="s">
        <v>35</v>
      </c>
      <c r="D275" t="s">
        <v>77</v>
      </c>
      <c r="E275" t="s">
        <v>98</v>
      </c>
      <c r="F275" t="s">
        <v>9</v>
      </c>
      <c r="G275" t="s">
        <v>37</v>
      </c>
      <c r="H275" t="s">
        <v>65</v>
      </c>
      <c r="I275">
        <v>450</v>
      </c>
      <c r="J275">
        <v>42</v>
      </c>
      <c r="K275">
        <v>18900</v>
      </c>
      <c r="L275">
        <f t="shared" si="16"/>
        <v>22.5</v>
      </c>
      <c r="M275">
        <f t="shared" si="17"/>
        <v>18877.5</v>
      </c>
      <c r="N275">
        <f t="shared" si="18"/>
        <v>3397.95</v>
      </c>
      <c r="O275">
        <f t="shared" si="19"/>
        <v>22275.45</v>
      </c>
    </row>
    <row r="276" spans="1:15" x14ac:dyDescent="0.25">
      <c r="A276">
        <v>10275</v>
      </c>
      <c r="B276" s="1">
        <v>43521</v>
      </c>
      <c r="C276" t="s">
        <v>38</v>
      </c>
      <c r="D276" t="s">
        <v>78</v>
      </c>
      <c r="E276" t="s">
        <v>98</v>
      </c>
      <c r="F276" t="s">
        <v>12</v>
      </c>
      <c r="G276" t="s">
        <v>40</v>
      </c>
      <c r="H276" t="s">
        <v>67</v>
      </c>
      <c r="I276">
        <v>3444</v>
      </c>
      <c r="J276">
        <v>27</v>
      </c>
      <c r="K276">
        <v>92988</v>
      </c>
      <c r="L276">
        <f t="shared" si="16"/>
        <v>172.20000000000002</v>
      </c>
      <c r="M276">
        <f t="shared" si="17"/>
        <v>92815.8</v>
      </c>
      <c r="N276">
        <f t="shared" si="18"/>
        <v>16706.844000000001</v>
      </c>
      <c r="O276">
        <f t="shared" si="19"/>
        <v>109522.644</v>
      </c>
    </row>
    <row r="277" spans="1:15" x14ac:dyDescent="0.25">
      <c r="A277">
        <v>10276</v>
      </c>
      <c r="B277" s="1">
        <v>43688</v>
      </c>
      <c r="C277" t="s">
        <v>41</v>
      </c>
      <c r="D277" t="s">
        <v>79</v>
      </c>
      <c r="E277" t="s">
        <v>98</v>
      </c>
      <c r="F277" t="s">
        <v>15</v>
      </c>
      <c r="G277" t="s">
        <v>43</v>
      </c>
      <c r="H277" t="s">
        <v>66</v>
      </c>
      <c r="I277">
        <v>900</v>
      </c>
      <c r="J277">
        <v>8</v>
      </c>
      <c r="K277">
        <v>7200</v>
      </c>
      <c r="L277">
        <f t="shared" si="16"/>
        <v>0</v>
      </c>
      <c r="M277">
        <f t="shared" si="17"/>
        <v>7200</v>
      </c>
      <c r="N277">
        <f t="shared" si="18"/>
        <v>1296</v>
      </c>
      <c r="O277">
        <f t="shared" si="19"/>
        <v>8496</v>
      </c>
    </row>
    <row r="278" spans="1:15" x14ac:dyDescent="0.25">
      <c r="A278">
        <v>10277</v>
      </c>
      <c r="B278" s="1">
        <v>43986</v>
      </c>
      <c r="C278" t="s">
        <v>44</v>
      </c>
      <c r="D278" t="s">
        <v>80</v>
      </c>
      <c r="E278" t="s">
        <v>98</v>
      </c>
      <c r="F278" t="s">
        <v>18</v>
      </c>
      <c r="G278" t="s">
        <v>46</v>
      </c>
      <c r="H278" t="s">
        <v>67</v>
      </c>
      <c r="I278">
        <v>1234</v>
      </c>
      <c r="J278">
        <v>21</v>
      </c>
      <c r="K278">
        <v>25914</v>
      </c>
      <c r="L278">
        <f t="shared" si="16"/>
        <v>61.7</v>
      </c>
      <c r="M278">
        <f t="shared" si="17"/>
        <v>25852.3</v>
      </c>
      <c r="N278">
        <f t="shared" si="18"/>
        <v>4653.4139999999998</v>
      </c>
      <c r="O278">
        <f t="shared" si="19"/>
        <v>30505.714</v>
      </c>
    </row>
    <row r="279" spans="1:15" x14ac:dyDescent="0.25">
      <c r="A279">
        <v>10278</v>
      </c>
      <c r="B279" s="1">
        <v>43769</v>
      </c>
      <c r="C279" t="s">
        <v>47</v>
      </c>
      <c r="D279" t="s">
        <v>81</v>
      </c>
      <c r="E279" t="s">
        <v>98</v>
      </c>
      <c r="F279" t="s">
        <v>21</v>
      </c>
      <c r="G279" t="s">
        <v>49</v>
      </c>
      <c r="H279" t="s">
        <v>67</v>
      </c>
      <c r="I279">
        <v>1000</v>
      </c>
      <c r="J279">
        <v>34</v>
      </c>
      <c r="K279">
        <v>34000</v>
      </c>
      <c r="L279">
        <f t="shared" si="16"/>
        <v>50</v>
      </c>
      <c r="M279">
        <f t="shared" si="17"/>
        <v>33950</v>
      </c>
      <c r="N279">
        <f t="shared" si="18"/>
        <v>6111</v>
      </c>
      <c r="O279">
        <f t="shared" si="19"/>
        <v>40061</v>
      </c>
    </row>
    <row r="280" spans="1:15" x14ac:dyDescent="0.25">
      <c r="A280">
        <v>10279</v>
      </c>
      <c r="B280" s="1">
        <v>45006</v>
      </c>
      <c r="C280" t="s">
        <v>50</v>
      </c>
      <c r="D280" t="s">
        <v>82</v>
      </c>
      <c r="E280" t="s">
        <v>98</v>
      </c>
      <c r="F280" t="s">
        <v>24</v>
      </c>
      <c r="G280" t="s">
        <v>52</v>
      </c>
      <c r="H280" t="s">
        <v>64</v>
      </c>
      <c r="I280">
        <v>690</v>
      </c>
      <c r="J280">
        <v>8</v>
      </c>
      <c r="K280">
        <v>5520</v>
      </c>
      <c r="L280">
        <f t="shared" si="16"/>
        <v>0</v>
      </c>
      <c r="M280">
        <f t="shared" si="17"/>
        <v>5520</v>
      </c>
      <c r="N280">
        <f t="shared" si="18"/>
        <v>993.59999999999991</v>
      </c>
      <c r="O280">
        <f t="shared" si="19"/>
        <v>6513.6</v>
      </c>
    </row>
    <row r="281" spans="1:15" x14ac:dyDescent="0.25">
      <c r="A281">
        <v>10280</v>
      </c>
      <c r="B281" s="1">
        <v>43619</v>
      </c>
      <c r="C281" t="s">
        <v>8</v>
      </c>
      <c r="D281" t="s">
        <v>58</v>
      </c>
      <c r="E281" t="s">
        <v>98</v>
      </c>
      <c r="F281" t="s">
        <v>27</v>
      </c>
      <c r="G281" t="s">
        <v>10</v>
      </c>
      <c r="H281" t="s">
        <v>66</v>
      </c>
      <c r="I281">
        <v>2500</v>
      </c>
      <c r="J281">
        <v>26</v>
      </c>
      <c r="K281">
        <v>65000</v>
      </c>
      <c r="L281">
        <f t="shared" si="16"/>
        <v>125</v>
      </c>
      <c r="M281">
        <f t="shared" si="17"/>
        <v>64875</v>
      </c>
      <c r="N281">
        <f t="shared" si="18"/>
        <v>11677.5</v>
      </c>
      <c r="O281">
        <f t="shared" si="19"/>
        <v>76552.5</v>
      </c>
    </row>
    <row r="282" spans="1:15" x14ac:dyDescent="0.25">
      <c r="A282">
        <v>10281</v>
      </c>
      <c r="B282" s="1">
        <v>44107</v>
      </c>
      <c r="C282" t="s">
        <v>11</v>
      </c>
      <c r="D282" t="s">
        <v>55</v>
      </c>
      <c r="E282" t="s">
        <v>99</v>
      </c>
      <c r="F282" t="s">
        <v>30</v>
      </c>
      <c r="G282" t="s">
        <v>13</v>
      </c>
      <c r="H282" t="s">
        <v>67</v>
      </c>
      <c r="I282">
        <v>1100</v>
      </c>
      <c r="J282">
        <v>6</v>
      </c>
      <c r="K282">
        <v>6600</v>
      </c>
      <c r="L282">
        <f t="shared" si="16"/>
        <v>0</v>
      </c>
      <c r="M282">
        <f t="shared" si="17"/>
        <v>6600</v>
      </c>
      <c r="N282">
        <f t="shared" si="18"/>
        <v>1188</v>
      </c>
      <c r="O282">
        <f t="shared" si="19"/>
        <v>7788</v>
      </c>
    </row>
    <row r="283" spans="1:15" x14ac:dyDescent="0.25">
      <c r="A283">
        <v>10282</v>
      </c>
      <c r="B283" s="1">
        <v>43697</v>
      </c>
      <c r="C283" t="s">
        <v>14</v>
      </c>
      <c r="D283" t="s">
        <v>60</v>
      </c>
      <c r="E283" t="s">
        <v>99</v>
      </c>
      <c r="F283" t="s">
        <v>33</v>
      </c>
      <c r="G283" t="s">
        <v>16</v>
      </c>
      <c r="H283" t="s">
        <v>64</v>
      </c>
      <c r="I283">
        <v>950</v>
      </c>
      <c r="J283">
        <v>6</v>
      </c>
      <c r="K283">
        <v>5700</v>
      </c>
      <c r="L283">
        <f t="shared" si="16"/>
        <v>0</v>
      </c>
      <c r="M283">
        <f t="shared" si="17"/>
        <v>5700</v>
      </c>
      <c r="N283">
        <f t="shared" si="18"/>
        <v>1026</v>
      </c>
      <c r="O283">
        <f t="shared" si="19"/>
        <v>6726</v>
      </c>
    </row>
    <row r="284" spans="1:15" x14ac:dyDescent="0.25">
      <c r="A284">
        <v>10283</v>
      </c>
      <c r="B284" s="1">
        <v>43542</v>
      </c>
      <c r="C284" t="s">
        <v>17</v>
      </c>
      <c r="D284" t="s">
        <v>83</v>
      </c>
      <c r="E284" t="s">
        <v>99</v>
      </c>
      <c r="F284" t="s">
        <v>36</v>
      </c>
      <c r="G284" t="s">
        <v>19</v>
      </c>
      <c r="H284" t="s">
        <v>64</v>
      </c>
      <c r="I284">
        <v>780</v>
      </c>
      <c r="J284">
        <v>40</v>
      </c>
      <c r="K284">
        <v>31200</v>
      </c>
      <c r="L284">
        <f t="shared" si="16"/>
        <v>39</v>
      </c>
      <c r="M284">
        <f t="shared" si="17"/>
        <v>31161</v>
      </c>
      <c r="N284">
        <f t="shared" si="18"/>
        <v>5608.98</v>
      </c>
      <c r="O284">
        <f t="shared" si="19"/>
        <v>36769.979999999996</v>
      </c>
    </row>
    <row r="285" spans="1:15" x14ac:dyDescent="0.25">
      <c r="A285">
        <v>10284</v>
      </c>
      <c r="B285" s="1">
        <v>43118</v>
      </c>
      <c r="C285" t="s">
        <v>20</v>
      </c>
      <c r="D285" t="s">
        <v>56</v>
      </c>
      <c r="E285" t="s">
        <v>99</v>
      </c>
      <c r="F285" t="s">
        <v>39</v>
      </c>
      <c r="G285" t="s">
        <v>22</v>
      </c>
      <c r="H285" t="s">
        <v>64</v>
      </c>
      <c r="I285">
        <v>500</v>
      </c>
      <c r="J285">
        <v>23</v>
      </c>
      <c r="K285">
        <v>11500</v>
      </c>
      <c r="L285">
        <f t="shared" si="16"/>
        <v>25</v>
      </c>
      <c r="M285">
        <f t="shared" si="17"/>
        <v>11475</v>
      </c>
      <c r="N285">
        <f t="shared" si="18"/>
        <v>2065.5</v>
      </c>
      <c r="O285">
        <f t="shared" si="19"/>
        <v>13540.5</v>
      </c>
    </row>
    <row r="286" spans="1:15" x14ac:dyDescent="0.25">
      <c r="A286">
        <v>10285</v>
      </c>
      <c r="B286" s="1">
        <v>45131</v>
      </c>
      <c r="C286" t="s">
        <v>23</v>
      </c>
      <c r="D286" t="s">
        <v>84</v>
      </c>
      <c r="E286" t="s">
        <v>99</v>
      </c>
      <c r="F286" t="s">
        <v>42</v>
      </c>
      <c r="G286" t="s">
        <v>25</v>
      </c>
      <c r="H286" t="s">
        <v>67</v>
      </c>
      <c r="I286">
        <v>200</v>
      </c>
      <c r="J286">
        <v>50</v>
      </c>
      <c r="K286">
        <v>10000</v>
      </c>
      <c r="L286">
        <f t="shared" si="16"/>
        <v>10</v>
      </c>
      <c r="M286">
        <f t="shared" si="17"/>
        <v>9990</v>
      </c>
      <c r="N286">
        <f t="shared" si="18"/>
        <v>1798.2</v>
      </c>
      <c r="O286">
        <f t="shared" si="19"/>
        <v>11788.2</v>
      </c>
    </row>
    <row r="287" spans="1:15" x14ac:dyDescent="0.25">
      <c r="A287">
        <v>10286</v>
      </c>
      <c r="B287" s="1">
        <v>44480</v>
      </c>
      <c r="C287" t="s">
        <v>26</v>
      </c>
      <c r="D287" t="s">
        <v>85</v>
      </c>
      <c r="E287" t="s">
        <v>99</v>
      </c>
      <c r="F287" t="s">
        <v>45</v>
      </c>
      <c r="G287" t="s">
        <v>28</v>
      </c>
      <c r="H287" t="s">
        <v>67</v>
      </c>
      <c r="I287">
        <v>1900</v>
      </c>
      <c r="J287">
        <v>40</v>
      </c>
      <c r="K287">
        <v>76000</v>
      </c>
      <c r="L287">
        <f t="shared" si="16"/>
        <v>95</v>
      </c>
      <c r="M287">
        <f t="shared" si="17"/>
        <v>75905</v>
      </c>
      <c r="N287">
        <f t="shared" si="18"/>
        <v>13662.9</v>
      </c>
      <c r="O287">
        <f t="shared" si="19"/>
        <v>89567.9</v>
      </c>
    </row>
    <row r="288" spans="1:15" x14ac:dyDescent="0.25">
      <c r="A288">
        <v>10287</v>
      </c>
      <c r="B288" s="1">
        <v>44203</v>
      </c>
      <c r="C288" t="s">
        <v>29</v>
      </c>
      <c r="D288" t="s">
        <v>86</v>
      </c>
      <c r="E288" t="s">
        <v>97</v>
      </c>
      <c r="F288" t="s">
        <v>48</v>
      </c>
      <c r="G288" t="s">
        <v>31</v>
      </c>
      <c r="H288" t="s">
        <v>67</v>
      </c>
      <c r="I288">
        <v>2300</v>
      </c>
      <c r="J288">
        <v>26</v>
      </c>
      <c r="K288">
        <v>59800</v>
      </c>
      <c r="L288">
        <f t="shared" si="16"/>
        <v>115</v>
      </c>
      <c r="M288">
        <f t="shared" si="17"/>
        <v>59685</v>
      </c>
      <c r="N288">
        <f t="shared" si="18"/>
        <v>10743.3</v>
      </c>
      <c r="O288">
        <f t="shared" si="19"/>
        <v>70428.3</v>
      </c>
    </row>
    <row r="289" spans="1:15" x14ac:dyDescent="0.25">
      <c r="A289">
        <v>10288</v>
      </c>
      <c r="B289" s="1">
        <v>44148</v>
      </c>
      <c r="C289" t="s">
        <v>32</v>
      </c>
      <c r="D289" t="s">
        <v>87</v>
      </c>
      <c r="E289" t="s">
        <v>97</v>
      </c>
      <c r="F289" t="s">
        <v>51</v>
      </c>
      <c r="G289" t="s">
        <v>34</v>
      </c>
      <c r="H289" t="s">
        <v>64</v>
      </c>
      <c r="I289">
        <v>4000</v>
      </c>
      <c r="J289">
        <v>42</v>
      </c>
      <c r="K289">
        <v>168000</v>
      </c>
      <c r="L289">
        <f t="shared" si="16"/>
        <v>200</v>
      </c>
      <c r="M289">
        <f t="shared" si="17"/>
        <v>167800</v>
      </c>
      <c r="N289">
        <f t="shared" si="18"/>
        <v>30204</v>
      </c>
      <c r="O289">
        <f t="shared" si="19"/>
        <v>198004</v>
      </c>
    </row>
    <row r="290" spans="1:15" x14ac:dyDescent="0.25">
      <c r="A290">
        <v>10289</v>
      </c>
      <c r="B290" s="1">
        <v>43465</v>
      </c>
      <c r="C290" t="s">
        <v>35</v>
      </c>
      <c r="D290" t="s">
        <v>88</v>
      </c>
      <c r="E290" t="s">
        <v>97</v>
      </c>
      <c r="F290" t="s">
        <v>53</v>
      </c>
      <c r="G290" t="s">
        <v>37</v>
      </c>
      <c r="H290" t="s">
        <v>66</v>
      </c>
      <c r="I290">
        <v>450</v>
      </c>
      <c r="J290">
        <v>43</v>
      </c>
      <c r="K290">
        <v>19350</v>
      </c>
      <c r="L290">
        <f t="shared" si="16"/>
        <v>22.5</v>
      </c>
      <c r="M290">
        <f t="shared" si="17"/>
        <v>19327.5</v>
      </c>
      <c r="N290">
        <f t="shared" si="18"/>
        <v>3478.95</v>
      </c>
      <c r="O290">
        <f t="shared" si="19"/>
        <v>22806.45</v>
      </c>
    </row>
    <row r="291" spans="1:15" x14ac:dyDescent="0.25">
      <c r="A291">
        <v>10290</v>
      </c>
      <c r="B291" s="1">
        <v>43146</v>
      </c>
      <c r="C291" t="s">
        <v>38</v>
      </c>
      <c r="D291" t="s">
        <v>89</v>
      </c>
      <c r="E291" t="s">
        <v>97</v>
      </c>
      <c r="F291" t="s">
        <v>9</v>
      </c>
      <c r="G291" t="s">
        <v>40</v>
      </c>
      <c r="H291" t="s">
        <v>65</v>
      </c>
      <c r="I291">
        <v>3444</v>
      </c>
      <c r="J291">
        <v>26</v>
      </c>
      <c r="K291">
        <v>89544</v>
      </c>
      <c r="L291">
        <f t="shared" si="16"/>
        <v>172.20000000000002</v>
      </c>
      <c r="M291">
        <f t="shared" si="17"/>
        <v>89371.8</v>
      </c>
      <c r="N291">
        <f t="shared" si="18"/>
        <v>16086.923999999999</v>
      </c>
      <c r="O291">
        <f t="shared" si="19"/>
        <v>105458.724</v>
      </c>
    </row>
    <row r="292" spans="1:15" x14ac:dyDescent="0.25">
      <c r="A292">
        <v>10291</v>
      </c>
      <c r="B292" s="1">
        <v>43907</v>
      </c>
      <c r="C292" t="s">
        <v>41</v>
      </c>
      <c r="D292" t="s">
        <v>59</v>
      </c>
      <c r="E292" t="s">
        <v>97</v>
      </c>
      <c r="F292" t="s">
        <v>12</v>
      </c>
      <c r="G292" t="s">
        <v>43</v>
      </c>
      <c r="H292" t="s">
        <v>65</v>
      </c>
      <c r="I292">
        <v>900</v>
      </c>
      <c r="J292">
        <v>15</v>
      </c>
      <c r="K292">
        <v>13500</v>
      </c>
      <c r="L292">
        <f t="shared" si="16"/>
        <v>0</v>
      </c>
      <c r="M292">
        <f t="shared" si="17"/>
        <v>13500</v>
      </c>
      <c r="N292">
        <f t="shared" si="18"/>
        <v>2430</v>
      </c>
      <c r="O292">
        <f t="shared" si="19"/>
        <v>15930</v>
      </c>
    </row>
    <row r="293" spans="1:15" x14ac:dyDescent="0.25">
      <c r="A293">
        <v>10292</v>
      </c>
      <c r="B293" s="1">
        <v>43258</v>
      </c>
      <c r="C293" t="s">
        <v>44</v>
      </c>
      <c r="D293" t="s">
        <v>90</v>
      </c>
      <c r="E293" t="s">
        <v>99</v>
      </c>
      <c r="F293" t="s">
        <v>15</v>
      </c>
      <c r="G293" t="s">
        <v>46</v>
      </c>
      <c r="H293" t="s">
        <v>64</v>
      </c>
      <c r="I293">
        <v>1234</v>
      </c>
      <c r="J293">
        <v>11</v>
      </c>
      <c r="K293">
        <v>13574</v>
      </c>
      <c r="L293">
        <f t="shared" si="16"/>
        <v>0</v>
      </c>
      <c r="M293">
        <f t="shared" si="17"/>
        <v>13574</v>
      </c>
      <c r="N293">
        <f t="shared" si="18"/>
        <v>2443.3199999999997</v>
      </c>
      <c r="O293">
        <f t="shared" si="19"/>
        <v>16017.32</v>
      </c>
    </row>
    <row r="294" spans="1:15" x14ac:dyDescent="0.25">
      <c r="A294">
        <v>10293</v>
      </c>
      <c r="B294" s="1">
        <v>43304</v>
      </c>
      <c r="C294" t="s">
        <v>47</v>
      </c>
      <c r="D294" t="s">
        <v>91</v>
      </c>
      <c r="E294" t="s">
        <v>97</v>
      </c>
      <c r="F294" t="s">
        <v>18</v>
      </c>
      <c r="G294" t="s">
        <v>49</v>
      </c>
      <c r="H294" t="s">
        <v>64</v>
      </c>
      <c r="I294">
        <v>1000</v>
      </c>
      <c r="J294">
        <v>15</v>
      </c>
      <c r="K294">
        <v>15000</v>
      </c>
      <c r="L294">
        <f t="shared" si="16"/>
        <v>0</v>
      </c>
      <c r="M294">
        <f t="shared" si="17"/>
        <v>15000</v>
      </c>
      <c r="N294">
        <f t="shared" si="18"/>
        <v>2700</v>
      </c>
      <c r="O294">
        <f t="shared" si="19"/>
        <v>17700</v>
      </c>
    </row>
    <row r="295" spans="1:15" x14ac:dyDescent="0.25">
      <c r="A295">
        <v>10294</v>
      </c>
      <c r="B295" s="1">
        <v>44279</v>
      </c>
      <c r="C295" t="s">
        <v>50</v>
      </c>
      <c r="D295" t="s">
        <v>92</v>
      </c>
      <c r="E295" t="s">
        <v>98</v>
      </c>
      <c r="F295" t="s">
        <v>21</v>
      </c>
      <c r="G295" t="s">
        <v>52</v>
      </c>
      <c r="H295" t="s">
        <v>65</v>
      </c>
      <c r="I295">
        <v>690</v>
      </c>
      <c r="J295">
        <v>7</v>
      </c>
      <c r="K295">
        <v>4830</v>
      </c>
      <c r="L295">
        <f t="shared" si="16"/>
        <v>0</v>
      </c>
      <c r="M295">
        <f t="shared" si="17"/>
        <v>4830</v>
      </c>
      <c r="N295">
        <f t="shared" si="18"/>
        <v>869.4</v>
      </c>
      <c r="O295">
        <f t="shared" si="19"/>
        <v>5699.4</v>
      </c>
    </row>
    <row r="296" spans="1:15" x14ac:dyDescent="0.25">
      <c r="A296">
        <v>10295</v>
      </c>
      <c r="B296" s="1">
        <v>44571</v>
      </c>
      <c r="C296" t="s">
        <v>8</v>
      </c>
      <c r="D296" t="s">
        <v>93</v>
      </c>
      <c r="E296" t="s">
        <v>97</v>
      </c>
      <c r="F296" t="s">
        <v>24</v>
      </c>
      <c r="G296" t="s">
        <v>10</v>
      </c>
      <c r="H296" t="s">
        <v>65</v>
      </c>
      <c r="I296">
        <v>2500</v>
      </c>
      <c r="J296">
        <v>40</v>
      </c>
      <c r="K296">
        <v>100000</v>
      </c>
      <c r="L296">
        <f t="shared" si="16"/>
        <v>125</v>
      </c>
      <c r="M296">
        <f t="shared" si="17"/>
        <v>99875</v>
      </c>
      <c r="N296">
        <f t="shared" si="18"/>
        <v>17977.5</v>
      </c>
      <c r="O296">
        <f t="shared" si="19"/>
        <v>117852.5</v>
      </c>
    </row>
    <row r="297" spans="1:15" x14ac:dyDescent="0.25">
      <c r="A297">
        <v>10296</v>
      </c>
      <c r="B297" s="1">
        <v>43810</v>
      </c>
      <c r="C297" t="s">
        <v>11</v>
      </c>
      <c r="D297" t="s">
        <v>94</v>
      </c>
      <c r="E297" t="s">
        <v>98</v>
      </c>
      <c r="F297" t="s">
        <v>27</v>
      </c>
      <c r="G297" t="s">
        <v>13</v>
      </c>
      <c r="H297" t="s">
        <v>65</v>
      </c>
      <c r="I297">
        <v>1100</v>
      </c>
      <c r="J297">
        <v>15</v>
      </c>
      <c r="K297">
        <v>16500</v>
      </c>
      <c r="L297">
        <f t="shared" si="16"/>
        <v>0</v>
      </c>
      <c r="M297">
        <f t="shared" si="17"/>
        <v>16500</v>
      </c>
      <c r="N297">
        <f t="shared" si="18"/>
        <v>2970</v>
      </c>
      <c r="O297">
        <f t="shared" si="19"/>
        <v>19470</v>
      </c>
    </row>
    <row r="298" spans="1:15" x14ac:dyDescent="0.25">
      <c r="A298">
        <v>10297</v>
      </c>
      <c r="B298" s="1">
        <v>44550</v>
      </c>
      <c r="C298" t="s">
        <v>14</v>
      </c>
      <c r="D298" t="s">
        <v>54</v>
      </c>
      <c r="E298" t="s">
        <v>99</v>
      </c>
      <c r="F298" t="s">
        <v>30</v>
      </c>
      <c r="G298" t="s">
        <v>16</v>
      </c>
      <c r="H298" t="s">
        <v>65</v>
      </c>
      <c r="I298">
        <v>950</v>
      </c>
      <c r="J298">
        <v>28</v>
      </c>
      <c r="K298">
        <v>26600</v>
      </c>
      <c r="L298">
        <f t="shared" si="16"/>
        <v>47.5</v>
      </c>
      <c r="M298">
        <f t="shared" si="17"/>
        <v>26552.5</v>
      </c>
      <c r="N298">
        <f t="shared" si="18"/>
        <v>4779.45</v>
      </c>
      <c r="O298">
        <f t="shared" si="19"/>
        <v>31331.95</v>
      </c>
    </row>
    <row r="299" spans="1:15" x14ac:dyDescent="0.25">
      <c r="A299">
        <v>10298</v>
      </c>
      <c r="B299" s="1">
        <v>44555</v>
      </c>
      <c r="C299" t="s">
        <v>17</v>
      </c>
      <c r="D299" t="s">
        <v>70</v>
      </c>
      <c r="E299" t="s">
        <v>97</v>
      </c>
      <c r="F299" t="s">
        <v>33</v>
      </c>
      <c r="G299" t="s">
        <v>19</v>
      </c>
      <c r="H299" t="s">
        <v>64</v>
      </c>
      <c r="I299">
        <v>780</v>
      </c>
      <c r="J299">
        <v>43</v>
      </c>
      <c r="K299">
        <v>33540</v>
      </c>
      <c r="L299">
        <f t="shared" si="16"/>
        <v>39</v>
      </c>
      <c r="M299">
        <f t="shared" si="17"/>
        <v>33501</v>
      </c>
      <c r="N299">
        <f t="shared" si="18"/>
        <v>6030.1799999999994</v>
      </c>
      <c r="O299">
        <f t="shared" si="19"/>
        <v>39531.18</v>
      </c>
    </row>
    <row r="300" spans="1:15" x14ac:dyDescent="0.25">
      <c r="A300">
        <v>10299</v>
      </c>
      <c r="B300" s="1">
        <v>44241</v>
      </c>
      <c r="C300" t="s">
        <v>20</v>
      </c>
      <c r="D300" t="s">
        <v>57</v>
      </c>
      <c r="E300" t="s">
        <v>97</v>
      </c>
      <c r="F300" t="s">
        <v>36</v>
      </c>
      <c r="G300" t="s">
        <v>22</v>
      </c>
      <c r="H300" t="s">
        <v>67</v>
      </c>
      <c r="I300">
        <v>500</v>
      </c>
      <c r="J300">
        <v>23</v>
      </c>
      <c r="K300">
        <v>11500</v>
      </c>
      <c r="L300">
        <f t="shared" si="16"/>
        <v>25</v>
      </c>
      <c r="M300">
        <f t="shared" si="17"/>
        <v>11475</v>
      </c>
      <c r="N300">
        <f t="shared" si="18"/>
        <v>2065.5</v>
      </c>
      <c r="O300">
        <f t="shared" si="19"/>
        <v>13540.5</v>
      </c>
    </row>
    <row r="301" spans="1:15" x14ac:dyDescent="0.25">
      <c r="A301">
        <v>10300</v>
      </c>
      <c r="B301" s="1">
        <v>43119</v>
      </c>
      <c r="C301" t="s">
        <v>23</v>
      </c>
      <c r="D301" t="s">
        <v>59</v>
      </c>
      <c r="E301" t="s">
        <v>97</v>
      </c>
      <c r="F301" t="s">
        <v>39</v>
      </c>
      <c r="G301" t="s">
        <v>25</v>
      </c>
      <c r="H301" t="s">
        <v>66</v>
      </c>
      <c r="I301">
        <v>200</v>
      </c>
      <c r="J301">
        <v>40</v>
      </c>
      <c r="K301">
        <v>8000</v>
      </c>
      <c r="L301">
        <f t="shared" si="16"/>
        <v>10</v>
      </c>
      <c r="M301">
        <f t="shared" si="17"/>
        <v>7990</v>
      </c>
      <c r="N301">
        <f t="shared" si="18"/>
        <v>1438.2</v>
      </c>
      <c r="O301">
        <f t="shared" si="19"/>
        <v>9428.2000000000007</v>
      </c>
    </row>
    <row r="302" spans="1:15" x14ac:dyDescent="0.25">
      <c r="A302">
        <v>10301</v>
      </c>
      <c r="B302" s="1">
        <v>44039</v>
      </c>
      <c r="C302" t="s">
        <v>26</v>
      </c>
      <c r="D302" t="s">
        <v>71</v>
      </c>
      <c r="E302" t="s">
        <v>97</v>
      </c>
      <c r="F302" t="s">
        <v>42</v>
      </c>
      <c r="G302" t="s">
        <v>28</v>
      </c>
      <c r="H302" t="s">
        <v>67</v>
      </c>
      <c r="I302">
        <v>1900</v>
      </c>
      <c r="J302">
        <v>39</v>
      </c>
      <c r="K302">
        <v>74100</v>
      </c>
      <c r="L302">
        <f t="shared" si="16"/>
        <v>95</v>
      </c>
      <c r="M302">
        <f t="shared" si="17"/>
        <v>74005</v>
      </c>
      <c r="N302">
        <f t="shared" si="18"/>
        <v>13320.9</v>
      </c>
      <c r="O302">
        <f t="shared" si="19"/>
        <v>87325.9</v>
      </c>
    </row>
    <row r="303" spans="1:15" x14ac:dyDescent="0.25">
      <c r="A303">
        <v>10302</v>
      </c>
      <c r="B303" s="1">
        <v>43268</v>
      </c>
      <c r="C303" t="s">
        <v>29</v>
      </c>
      <c r="D303" t="s">
        <v>72</v>
      </c>
      <c r="E303" t="s">
        <v>97</v>
      </c>
      <c r="F303" t="s">
        <v>45</v>
      </c>
      <c r="G303" t="s">
        <v>31</v>
      </c>
      <c r="H303" t="s">
        <v>64</v>
      </c>
      <c r="I303">
        <v>2300</v>
      </c>
      <c r="J303">
        <v>12</v>
      </c>
      <c r="K303">
        <v>27600</v>
      </c>
      <c r="L303">
        <f t="shared" si="16"/>
        <v>0</v>
      </c>
      <c r="M303">
        <f t="shared" si="17"/>
        <v>27600</v>
      </c>
      <c r="N303">
        <f t="shared" si="18"/>
        <v>4968</v>
      </c>
      <c r="O303">
        <f t="shared" si="19"/>
        <v>32568</v>
      </c>
    </row>
    <row r="304" spans="1:15" x14ac:dyDescent="0.25">
      <c r="A304">
        <v>10303</v>
      </c>
      <c r="B304" s="1">
        <v>44809</v>
      </c>
      <c r="C304" t="s">
        <v>32</v>
      </c>
      <c r="D304" t="s">
        <v>73</v>
      </c>
      <c r="E304" t="s">
        <v>97</v>
      </c>
      <c r="F304" t="s">
        <v>48</v>
      </c>
      <c r="G304" t="s">
        <v>34</v>
      </c>
      <c r="H304" t="s">
        <v>65</v>
      </c>
      <c r="I304">
        <v>4000</v>
      </c>
      <c r="J304">
        <v>16</v>
      </c>
      <c r="K304">
        <v>64000</v>
      </c>
      <c r="L304">
        <f t="shared" si="16"/>
        <v>0</v>
      </c>
      <c r="M304">
        <f t="shared" si="17"/>
        <v>64000</v>
      </c>
      <c r="N304">
        <f t="shared" si="18"/>
        <v>11520</v>
      </c>
      <c r="O304">
        <f t="shared" si="19"/>
        <v>75520</v>
      </c>
    </row>
    <row r="305" spans="1:15" x14ac:dyDescent="0.25">
      <c r="A305">
        <v>10304</v>
      </c>
      <c r="B305" s="1">
        <v>45124</v>
      </c>
      <c r="C305" t="s">
        <v>35</v>
      </c>
      <c r="D305" t="s">
        <v>74</v>
      </c>
      <c r="E305" t="s">
        <v>97</v>
      </c>
      <c r="F305" t="s">
        <v>51</v>
      </c>
      <c r="G305" t="s">
        <v>37</v>
      </c>
      <c r="H305" t="s">
        <v>66</v>
      </c>
      <c r="I305">
        <v>2300</v>
      </c>
      <c r="J305">
        <v>24</v>
      </c>
      <c r="K305">
        <v>55200</v>
      </c>
      <c r="L305">
        <f t="shared" si="16"/>
        <v>115</v>
      </c>
      <c r="M305">
        <f t="shared" si="17"/>
        <v>55085</v>
      </c>
      <c r="N305">
        <f t="shared" si="18"/>
        <v>9915.2999999999993</v>
      </c>
      <c r="O305">
        <f t="shared" si="19"/>
        <v>65000.3</v>
      </c>
    </row>
    <row r="306" spans="1:15" x14ac:dyDescent="0.25">
      <c r="A306">
        <v>10305</v>
      </c>
      <c r="B306" s="1">
        <v>44745</v>
      </c>
      <c r="C306" t="s">
        <v>38</v>
      </c>
      <c r="D306" t="s">
        <v>75</v>
      </c>
      <c r="E306" t="s">
        <v>97</v>
      </c>
      <c r="F306" t="s">
        <v>53</v>
      </c>
      <c r="G306" t="s">
        <v>40</v>
      </c>
      <c r="H306" t="s">
        <v>66</v>
      </c>
      <c r="I306">
        <v>4000</v>
      </c>
      <c r="J306">
        <v>21</v>
      </c>
      <c r="K306">
        <v>84000</v>
      </c>
      <c r="L306">
        <f t="shared" si="16"/>
        <v>200</v>
      </c>
      <c r="M306">
        <f t="shared" si="17"/>
        <v>83800</v>
      </c>
      <c r="N306">
        <f t="shared" si="18"/>
        <v>15084</v>
      </c>
      <c r="O306">
        <f t="shared" si="19"/>
        <v>98884</v>
      </c>
    </row>
    <row r="307" spans="1:15" x14ac:dyDescent="0.25">
      <c r="A307">
        <v>10306</v>
      </c>
      <c r="B307" s="1">
        <v>44142</v>
      </c>
      <c r="C307" t="s">
        <v>41</v>
      </c>
      <c r="D307" t="s">
        <v>76</v>
      </c>
      <c r="E307" t="s">
        <v>98</v>
      </c>
      <c r="F307" t="s">
        <v>36</v>
      </c>
      <c r="G307" t="s">
        <v>43</v>
      </c>
      <c r="H307" t="s">
        <v>66</v>
      </c>
      <c r="I307">
        <v>500</v>
      </c>
      <c r="J307">
        <v>9</v>
      </c>
      <c r="K307">
        <v>4500</v>
      </c>
      <c r="L307">
        <f t="shared" si="16"/>
        <v>0</v>
      </c>
      <c r="M307">
        <f t="shared" si="17"/>
        <v>4500</v>
      </c>
      <c r="N307">
        <f t="shared" si="18"/>
        <v>810</v>
      </c>
      <c r="O307">
        <f t="shared" si="19"/>
        <v>5310</v>
      </c>
    </row>
    <row r="308" spans="1:15" x14ac:dyDescent="0.25">
      <c r="A308">
        <v>10307</v>
      </c>
      <c r="B308" s="1">
        <v>44803</v>
      </c>
      <c r="C308" t="s">
        <v>44</v>
      </c>
      <c r="D308" t="s">
        <v>77</v>
      </c>
      <c r="E308" t="s">
        <v>98</v>
      </c>
      <c r="F308" t="s">
        <v>39</v>
      </c>
      <c r="G308" t="s">
        <v>46</v>
      </c>
      <c r="H308" t="s">
        <v>64</v>
      </c>
      <c r="I308">
        <v>200</v>
      </c>
      <c r="J308">
        <v>44</v>
      </c>
      <c r="K308">
        <v>8800</v>
      </c>
      <c r="L308">
        <f t="shared" si="16"/>
        <v>10</v>
      </c>
      <c r="M308">
        <f t="shared" si="17"/>
        <v>8790</v>
      </c>
      <c r="N308">
        <f t="shared" si="18"/>
        <v>1582.2</v>
      </c>
      <c r="O308">
        <f t="shared" si="19"/>
        <v>10372.200000000001</v>
      </c>
    </row>
    <row r="309" spans="1:15" x14ac:dyDescent="0.25">
      <c r="A309">
        <v>10308</v>
      </c>
      <c r="B309" s="1">
        <v>44873</v>
      </c>
      <c r="C309" t="s">
        <v>47</v>
      </c>
      <c r="D309" t="s">
        <v>78</v>
      </c>
      <c r="E309" t="s">
        <v>98</v>
      </c>
      <c r="F309" t="s">
        <v>42</v>
      </c>
      <c r="G309" t="s">
        <v>49</v>
      </c>
      <c r="H309" t="s">
        <v>67</v>
      </c>
      <c r="I309">
        <v>1900</v>
      </c>
      <c r="J309">
        <v>42</v>
      </c>
      <c r="K309">
        <v>79800</v>
      </c>
      <c r="L309">
        <f t="shared" si="16"/>
        <v>95</v>
      </c>
      <c r="M309">
        <f t="shared" si="17"/>
        <v>79705</v>
      </c>
      <c r="N309">
        <f t="shared" si="18"/>
        <v>14346.9</v>
      </c>
      <c r="O309">
        <f t="shared" si="19"/>
        <v>94051.9</v>
      </c>
    </row>
    <row r="310" spans="1:15" x14ac:dyDescent="0.25">
      <c r="A310">
        <v>10309</v>
      </c>
      <c r="B310" s="1">
        <v>44573</v>
      </c>
      <c r="C310" t="s">
        <v>50</v>
      </c>
      <c r="D310" t="s">
        <v>79</v>
      </c>
      <c r="E310" t="s">
        <v>98</v>
      </c>
      <c r="F310" t="s">
        <v>45</v>
      </c>
      <c r="G310" t="s">
        <v>52</v>
      </c>
      <c r="H310" t="s">
        <v>65</v>
      </c>
      <c r="I310">
        <v>2300</v>
      </c>
      <c r="J310">
        <v>49</v>
      </c>
      <c r="K310">
        <v>112700</v>
      </c>
      <c r="L310">
        <f t="shared" si="16"/>
        <v>115</v>
      </c>
      <c r="M310">
        <f t="shared" si="17"/>
        <v>112585</v>
      </c>
      <c r="N310">
        <f t="shared" si="18"/>
        <v>20265.3</v>
      </c>
      <c r="O310">
        <f t="shared" si="19"/>
        <v>132850.29999999999</v>
      </c>
    </row>
    <row r="311" spans="1:15" x14ac:dyDescent="0.25">
      <c r="A311">
        <v>10310</v>
      </c>
      <c r="B311" s="1">
        <v>44499</v>
      </c>
      <c r="C311" t="s">
        <v>8</v>
      </c>
      <c r="D311" t="s">
        <v>80</v>
      </c>
      <c r="E311" t="s">
        <v>98</v>
      </c>
      <c r="F311" t="s">
        <v>48</v>
      </c>
      <c r="G311" t="s">
        <v>10</v>
      </c>
      <c r="H311" t="s">
        <v>67</v>
      </c>
      <c r="I311">
        <v>4000</v>
      </c>
      <c r="J311">
        <v>11</v>
      </c>
      <c r="K311">
        <v>44000</v>
      </c>
      <c r="L311">
        <f t="shared" si="16"/>
        <v>0</v>
      </c>
      <c r="M311">
        <f t="shared" si="17"/>
        <v>44000</v>
      </c>
      <c r="N311">
        <f t="shared" si="18"/>
        <v>7920</v>
      </c>
      <c r="O311">
        <f t="shared" si="19"/>
        <v>51920</v>
      </c>
    </row>
    <row r="312" spans="1:15" x14ac:dyDescent="0.25">
      <c r="A312">
        <v>10311</v>
      </c>
      <c r="B312" s="1">
        <v>43873</v>
      </c>
      <c r="C312" t="s">
        <v>11</v>
      </c>
      <c r="D312" t="s">
        <v>81</v>
      </c>
      <c r="E312" t="s">
        <v>98</v>
      </c>
      <c r="F312" t="s">
        <v>51</v>
      </c>
      <c r="G312" t="s">
        <v>13</v>
      </c>
      <c r="H312" t="s">
        <v>65</v>
      </c>
      <c r="I312">
        <v>2300</v>
      </c>
      <c r="J312">
        <v>8</v>
      </c>
      <c r="K312">
        <v>18400</v>
      </c>
      <c r="L312">
        <f t="shared" si="16"/>
        <v>0</v>
      </c>
      <c r="M312">
        <f t="shared" si="17"/>
        <v>18400</v>
      </c>
      <c r="N312">
        <f t="shared" si="18"/>
        <v>3312</v>
      </c>
      <c r="O312">
        <f t="shared" si="19"/>
        <v>21712</v>
      </c>
    </row>
    <row r="313" spans="1:15" x14ac:dyDescent="0.25">
      <c r="A313">
        <v>10312</v>
      </c>
      <c r="B313" s="1">
        <v>44152</v>
      </c>
      <c r="C313" t="s">
        <v>14</v>
      </c>
      <c r="D313" t="s">
        <v>82</v>
      </c>
      <c r="E313" t="s">
        <v>98</v>
      </c>
      <c r="F313" t="s">
        <v>53</v>
      </c>
      <c r="G313" t="s">
        <v>16</v>
      </c>
      <c r="H313" t="s">
        <v>64</v>
      </c>
      <c r="I313">
        <v>4000</v>
      </c>
      <c r="J313">
        <v>30</v>
      </c>
      <c r="K313">
        <v>120000</v>
      </c>
      <c r="L313">
        <f t="shared" si="16"/>
        <v>200</v>
      </c>
      <c r="M313">
        <f t="shared" si="17"/>
        <v>119800</v>
      </c>
      <c r="N313">
        <f t="shared" si="18"/>
        <v>21564</v>
      </c>
      <c r="O313">
        <f t="shared" si="19"/>
        <v>141364</v>
      </c>
    </row>
    <row r="314" spans="1:15" x14ac:dyDescent="0.25">
      <c r="A314">
        <v>10313</v>
      </c>
      <c r="B314" s="1">
        <v>43229</v>
      </c>
      <c r="C314" t="s">
        <v>17</v>
      </c>
      <c r="D314" t="s">
        <v>58</v>
      </c>
      <c r="E314" t="s">
        <v>98</v>
      </c>
      <c r="F314" t="s">
        <v>9</v>
      </c>
      <c r="G314" t="s">
        <v>19</v>
      </c>
      <c r="H314" t="s">
        <v>64</v>
      </c>
      <c r="I314">
        <v>450</v>
      </c>
      <c r="J314">
        <v>32</v>
      </c>
      <c r="K314">
        <v>14400</v>
      </c>
      <c r="L314">
        <f t="shared" si="16"/>
        <v>22.5</v>
      </c>
      <c r="M314">
        <f t="shared" si="17"/>
        <v>14377.5</v>
      </c>
      <c r="N314">
        <f t="shared" si="18"/>
        <v>2587.9499999999998</v>
      </c>
      <c r="O314">
        <f t="shared" si="19"/>
        <v>16965.45</v>
      </c>
    </row>
    <row r="315" spans="1:15" x14ac:dyDescent="0.25">
      <c r="A315">
        <v>10314</v>
      </c>
      <c r="B315" s="1">
        <v>43345</v>
      </c>
      <c r="C315" t="s">
        <v>20</v>
      </c>
      <c r="D315" t="s">
        <v>55</v>
      </c>
      <c r="E315" t="s">
        <v>99</v>
      </c>
      <c r="F315" t="s">
        <v>12</v>
      </c>
      <c r="G315" t="s">
        <v>22</v>
      </c>
      <c r="H315" t="s">
        <v>64</v>
      </c>
      <c r="I315">
        <v>3444</v>
      </c>
      <c r="J315">
        <v>23</v>
      </c>
      <c r="K315">
        <v>79212</v>
      </c>
      <c r="L315">
        <f t="shared" si="16"/>
        <v>172.20000000000002</v>
      </c>
      <c r="M315">
        <f t="shared" si="17"/>
        <v>79039.8</v>
      </c>
      <c r="N315">
        <f t="shared" si="18"/>
        <v>14227.164000000001</v>
      </c>
      <c r="O315">
        <f t="shared" si="19"/>
        <v>93266.964000000007</v>
      </c>
    </row>
    <row r="316" spans="1:15" x14ac:dyDescent="0.25">
      <c r="A316">
        <v>10315</v>
      </c>
      <c r="B316" s="1">
        <v>43502</v>
      </c>
      <c r="C316" t="s">
        <v>23</v>
      </c>
      <c r="D316" t="s">
        <v>60</v>
      </c>
      <c r="E316" t="s">
        <v>99</v>
      </c>
      <c r="F316" t="s">
        <v>15</v>
      </c>
      <c r="G316" t="s">
        <v>25</v>
      </c>
      <c r="H316" t="s">
        <v>66</v>
      </c>
      <c r="I316">
        <v>900</v>
      </c>
      <c r="J316">
        <v>33</v>
      </c>
      <c r="K316">
        <v>29700</v>
      </c>
      <c r="L316">
        <f t="shared" si="16"/>
        <v>45</v>
      </c>
      <c r="M316">
        <f t="shared" si="17"/>
        <v>29655</v>
      </c>
      <c r="N316">
        <f t="shared" si="18"/>
        <v>5337.9</v>
      </c>
      <c r="O316">
        <f t="shared" si="19"/>
        <v>34992.9</v>
      </c>
    </row>
    <row r="317" spans="1:15" x14ac:dyDescent="0.25">
      <c r="A317">
        <v>10316</v>
      </c>
      <c r="B317" s="1">
        <v>43596</v>
      </c>
      <c r="C317" t="s">
        <v>26</v>
      </c>
      <c r="D317" t="s">
        <v>83</v>
      </c>
      <c r="E317" t="s">
        <v>99</v>
      </c>
      <c r="F317" t="s">
        <v>18</v>
      </c>
      <c r="G317" t="s">
        <v>28</v>
      </c>
      <c r="H317" t="s">
        <v>67</v>
      </c>
      <c r="I317">
        <v>1234</v>
      </c>
      <c r="J317">
        <v>44</v>
      </c>
      <c r="K317">
        <v>54296</v>
      </c>
      <c r="L317">
        <f t="shared" si="16"/>
        <v>61.7</v>
      </c>
      <c r="M317">
        <f t="shared" si="17"/>
        <v>54234.3</v>
      </c>
      <c r="N317">
        <f t="shared" si="18"/>
        <v>9762.1740000000009</v>
      </c>
      <c r="O317">
        <f t="shared" si="19"/>
        <v>63996.474000000002</v>
      </c>
    </row>
    <row r="318" spans="1:15" x14ac:dyDescent="0.25">
      <c r="A318">
        <v>10317</v>
      </c>
      <c r="B318" s="1">
        <v>43484</v>
      </c>
      <c r="C318" t="s">
        <v>29</v>
      </c>
      <c r="D318" t="s">
        <v>56</v>
      </c>
      <c r="E318" t="s">
        <v>99</v>
      </c>
      <c r="F318" t="s">
        <v>21</v>
      </c>
      <c r="G318" t="s">
        <v>31</v>
      </c>
      <c r="H318" t="s">
        <v>65</v>
      </c>
      <c r="I318">
        <v>1000</v>
      </c>
      <c r="J318">
        <v>39</v>
      </c>
      <c r="K318">
        <v>39000</v>
      </c>
      <c r="L318">
        <f t="shared" si="16"/>
        <v>50</v>
      </c>
      <c r="M318">
        <f t="shared" si="17"/>
        <v>38950</v>
      </c>
      <c r="N318">
        <f t="shared" si="18"/>
        <v>7011</v>
      </c>
      <c r="O318">
        <f t="shared" si="19"/>
        <v>45961</v>
      </c>
    </row>
    <row r="319" spans="1:15" x14ac:dyDescent="0.25">
      <c r="A319">
        <v>10318</v>
      </c>
      <c r="B319" s="1">
        <v>44371</v>
      </c>
      <c r="C319" t="s">
        <v>32</v>
      </c>
      <c r="D319" t="s">
        <v>84</v>
      </c>
      <c r="E319" t="s">
        <v>99</v>
      </c>
      <c r="F319" t="s">
        <v>24</v>
      </c>
      <c r="G319" t="s">
        <v>34</v>
      </c>
      <c r="H319" t="s">
        <v>66</v>
      </c>
      <c r="I319">
        <v>690</v>
      </c>
      <c r="J319">
        <v>49</v>
      </c>
      <c r="K319">
        <v>33810</v>
      </c>
      <c r="L319">
        <f t="shared" si="16"/>
        <v>34.5</v>
      </c>
      <c r="M319">
        <f t="shared" si="17"/>
        <v>33775.5</v>
      </c>
      <c r="N319">
        <f t="shared" si="18"/>
        <v>6079.59</v>
      </c>
      <c r="O319">
        <f t="shared" si="19"/>
        <v>39855.089999999997</v>
      </c>
    </row>
    <row r="320" spans="1:15" x14ac:dyDescent="0.25">
      <c r="A320">
        <v>10319</v>
      </c>
      <c r="B320" s="1">
        <v>43490</v>
      </c>
      <c r="C320" t="s">
        <v>35</v>
      </c>
      <c r="D320" t="s">
        <v>85</v>
      </c>
      <c r="E320" t="s">
        <v>99</v>
      </c>
      <c r="F320" t="s">
        <v>27</v>
      </c>
      <c r="G320" t="s">
        <v>37</v>
      </c>
      <c r="H320" t="s">
        <v>67</v>
      </c>
      <c r="I320">
        <v>2500</v>
      </c>
      <c r="J320">
        <v>18</v>
      </c>
      <c r="K320">
        <v>45000</v>
      </c>
      <c r="L320">
        <f t="shared" si="16"/>
        <v>0</v>
      </c>
      <c r="M320">
        <f t="shared" si="17"/>
        <v>45000</v>
      </c>
      <c r="N320">
        <f t="shared" si="18"/>
        <v>8100</v>
      </c>
      <c r="O320">
        <f t="shared" si="19"/>
        <v>53100</v>
      </c>
    </row>
    <row r="321" spans="1:15" x14ac:dyDescent="0.25">
      <c r="A321">
        <v>10320</v>
      </c>
      <c r="B321" s="1">
        <v>43288</v>
      </c>
      <c r="C321" t="s">
        <v>38</v>
      </c>
      <c r="D321" t="s">
        <v>86</v>
      </c>
      <c r="E321" t="s">
        <v>97</v>
      </c>
      <c r="F321" t="s">
        <v>30</v>
      </c>
      <c r="G321" t="s">
        <v>40</v>
      </c>
      <c r="H321" t="s">
        <v>66</v>
      </c>
      <c r="I321">
        <v>1100</v>
      </c>
      <c r="J321">
        <v>36</v>
      </c>
      <c r="K321">
        <v>39600</v>
      </c>
      <c r="L321">
        <f t="shared" si="16"/>
        <v>55</v>
      </c>
      <c r="M321">
        <f t="shared" si="17"/>
        <v>39545</v>
      </c>
      <c r="N321">
        <f t="shared" si="18"/>
        <v>7118.0999999999995</v>
      </c>
      <c r="O321">
        <f t="shared" si="19"/>
        <v>46663.1</v>
      </c>
    </row>
    <row r="322" spans="1:15" x14ac:dyDescent="0.25">
      <c r="A322">
        <v>10321</v>
      </c>
      <c r="B322" s="1">
        <v>43588</v>
      </c>
      <c r="C322" t="s">
        <v>41</v>
      </c>
      <c r="D322" t="s">
        <v>87</v>
      </c>
      <c r="E322" t="s">
        <v>97</v>
      </c>
      <c r="F322" t="s">
        <v>33</v>
      </c>
      <c r="G322" t="s">
        <v>43</v>
      </c>
      <c r="H322" t="s">
        <v>66</v>
      </c>
      <c r="I322">
        <v>950</v>
      </c>
      <c r="J322">
        <v>23</v>
      </c>
      <c r="K322">
        <v>21850</v>
      </c>
      <c r="L322">
        <f t="shared" si="16"/>
        <v>47.5</v>
      </c>
      <c r="M322">
        <f t="shared" si="17"/>
        <v>21802.5</v>
      </c>
      <c r="N322">
        <f t="shared" si="18"/>
        <v>3924.45</v>
      </c>
      <c r="O322">
        <f t="shared" si="19"/>
        <v>25726.95</v>
      </c>
    </row>
    <row r="323" spans="1:15" x14ac:dyDescent="0.25">
      <c r="A323">
        <v>10322</v>
      </c>
      <c r="B323" s="1">
        <v>44373</v>
      </c>
      <c r="C323" t="s">
        <v>44</v>
      </c>
      <c r="D323" t="s">
        <v>88</v>
      </c>
      <c r="E323" t="s">
        <v>97</v>
      </c>
      <c r="F323" t="s">
        <v>36</v>
      </c>
      <c r="G323" t="s">
        <v>46</v>
      </c>
      <c r="H323" t="s">
        <v>65</v>
      </c>
      <c r="I323">
        <v>780</v>
      </c>
      <c r="J323">
        <v>39</v>
      </c>
      <c r="K323">
        <v>30420</v>
      </c>
      <c r="L323">
        <f t="shared" ref="L323:L386" si="20">IF(J323&gt;=20,I323*0.05,0)</f>
        <v>39</v>
      </c>
      <c r="M323">
        <f t="shared" ref="M323:M386" si="21">K323-L323</f>
        <v>30381</v>
      </c>
      <c r="N323">
        <f t="shared" ref="N323:N386" si="22">M323*0.18</f>
        <v>5468.58</v>
      </c>
      <c r="O323">
        <f t="shared" ref="O323:O386" si="23">N323+M323</f>
        <v>35849.58</v>
      </c>
    </row>
    <row r="324" spans="1:15" x14ac:dyDescent="0.25">
      <c r="A324">
        <v>10323</v>
      </c>
      <c r="B324" s="1">
        <v>44174</v>
      </c>
      <c r="C324" t="s">
        <v>47</v>
      </c>
      <c r="D324" t="s">
        <v>89</v>
      </c>
      <c r="E324" t="s">
        <v>97</v>
      </c>
      <c r="F324" t="s">
        <v>39</v>
      </c>
      <c r="G324" t="s">
        <v>49</v>
      </c>
      <c r="H324" t="s">
        <v>67</v>
      </c>
      <c r="I324">
        <v>500</v>
      </c>
      <c r="J324">
        <v>13</v>
      </c>
      <c r="K324">
        <v>6500</v>
      </c>
      <c r="L324">
        <f t="shared" si="20"/>
        <v>0</v>
      </c>
      <c r="M324">
        <f t="shared" si="21"/>
        <v>6500</v>
      </c>
      <c r="N324">
        <f t="shared" si="22"/>
        <v>1170</v>
      </c>
      <c r="O324">
        <f t="shared" si="23"/>
        <v>7670</v>
      </c>
    </row>
    <row r="325" spans="1:15" x14ac:dyDescent="0.25">
      <c r="A325">
        <v>10324</v>
      </c>
      <c r="B325" s="1">
        <v>44742</v>
      </c>
      <c r="C325" t="s">
        <v>50</v>
      </c>
      <c r="D325" t="s">
        <v>59</v>
      </c>
      <c r="E325" t="s">
        <v>97</v>
      </c>
      <c r="F325" t="s">
        <v>42</v>
      </c>
      <c r="G325" t="s">
        <v>52</v>
      </c>
      <c r="H325" t="s">
        <v>67</v>
      </c>
      <c r="I325">
        <v>200</v>
      </c>
      <c r="J325">
        <v>41</v>
      </c>
      <c r="K325">
        <v>8200</v>
      </c>
      <c r="L325">
        <f t="shared" si="20"/>
        <v>10</v>
      </c>
      <c r="M325">
        <f t="shared" si="21"/>
        <v>8190</v>
      </c>
      <c r="N325">
        <f t="shared" si="22"/>
        <v>1474.2</v>
      </c>
      <c r="O325">
        <f t="shared" si="23"/>
        <v>9664.2000000000007</v>
      </c>
    </row>
    <row r="326" spans="1:15" x14ac:dyDescent="0.25">
      <c r="A326">
        <v>10325</v>
      </c>
      <c r="B326" s="1">
        <v>43416</v>
      </c>
      <c r="C326" t="s">
        <v>8</v>
      </c>
      <c r="D326" t="s">
        <v>90</v>
      </c>
      <c r="E326" t="s">
        <v>99</v>
      </c>
      <c r="F326" t="s">
        <v>45</v>
      </c>
      <c r="G326" t="s">
        <v>10</v>
      </c>
      <c r="H326" t="s">
        <v>65</v>
      </c>
      <c r="I326">
        <v>1900</v>
      </c>
      <c r="J326">
        <v>49</v>
      </c>
      <c r="K326">
        <v>93100</v>
      </c>
      <c r="L326">
        <f t="shared" si="20"/>
        <v>95</v>
      </c>
      <c r="M326">
        <f t="shared" si="21"/>
        <v>93005</v>
      </c>
      <c r="N326">
        <f t="shared" si="22"/>
        <v>16740.899999999998</v>
      </c>
      <c r="O326">
        <f t="shared" si="23"/>
        <v>109745.9</v>
      </c>
    </row>
    <row r="327" spans="1:15" x14ac:dyDescent="0.25">
      <c r="A327">
        <v>10326</v>
      </c>
      <c r="B327" s="1">
        <v>44776</v>
      </c>
      <c r="C327" t="s">
        <v>11</v>
      </c>
      <c r="D327" t="s">
        <v>91</v>
      </c>
      <c r="E327" t="s">
        <v>97</v>
      </c>
      <c r="F327" t="s">
        <v>48</v>
      </c>
      <c r="G327" t="s">
        <v>13</v>
      </c>
      <c r="H327" t="s">
        <v>67</v>
      </c>
      <c r="I327">
        <v>2300</v>
      </c>
      <c r="J327">
        <v>12</v>
      </c>
      <c r="K327">
        <v>27600</v>
      </c>
      <c r="L327">
        <f t="shared" si="20"/>
        <v>0</v>
      </c>
      <c r="M327">
        <f t="shared" si="21"/>
        <v>27600</v>
      </c>
      <c r="N327">
        <f t="shared" si="22"/>
        <v>4968</v>
      </c>
      <c r="O327">
        <f t="shared" si="23"/>
        <v>32568</v>
      </c>
    </row>
    <row r="328" spans="1:15" x14ac:dyDescent="0.25">
      <c r="A328">
        <v>10327</v>
      </c>
      <c r="B328" s="1">
        <v>43863</v>
      </c>
      <c r="C328" t="s">
        <v>14</v>
      </c>
      <c r="D328" t="s">
        <v>92</v>
      </c>
      <c r="E328" t="s">
        <v>98</v>
      </c>
      <c r="F328" t="s">
        <v>51</v>
      </c>
      <c r="G328" t="s">
        <v>16</v>
      </c>
      <c r="H328" t="s">
        <v>66</v>
      </c>
      <c r="I328">
        <v>4000</v>
      </c>
      <c r="J328">
        <v>11</v>
      </c>
      <c r="K328">
        <v>44000</v>
      </c>
      <c r="L328">
        <f t="shared" si="20"/>
        <v>0</v>
      </c>
      <c r="M328">
        <f t="shared" si="21"/>
        <v>44000</v>
      </c>
      <c r="N328">
        <f t="shared" si="22"/>
        <v>7920</v>
      </c>
      <c r="O328">
        <f t="shared" si="23"/>
        <v>51920</v>
      </c>
    </row>
    <row r="329" spans="1:15" x14ac:dyDescent="0.25">
      <c r="A329">
        <v>10328</v>
      </c>
      <c r="B329" s="1">
        <v>43529</v>
      </c>
      <c r="C329" t="s">
        <v>17</v>
      </c>
      <c r="D329" t="s">
        <v>93</v>
      </c>
      <c r="E329" t="s">
        <v>97</v>
      </c>
      <c r="F329" t="s">
        <v>53</v>
      </c>
      <c r="G329" t="s">
        <v>19</v>
      </c>
      <c r="H329" t="s">
        <v>64</v>
      </c>
      <c r="I329">
        <v>450</v>
      </c>
      <c r="J329">
        <v>50</v>
      </c>
      <c r="K329">
        <v>22500</v>
      </c>
      <c r="L329">
        <f t="shared" si="20"/>
        <v>22.5</v>
      </c>
      <c r="M329">
        <f t="shared" si="21"/>
        <v>22477.5</v>
      </c>
      <c r="N329">
        <f t="shared" si="22"/>
        <v>4045.95</v>
      </c>
      <c r="O329">
        <f t="shared" si="23"/>
        <v>26523.45</v>
      </c>
    </row>
    <row r="330" spans="1:15" x14ac:dyDescent="0.25">
      <c r="A330">
        <v>10329</v>
      </c>
      <c r="B330" s="1">
        <v>44770</v>
      </c>
      <c r="C330" t="s">
        <v>20</v>
      </c>
      <c r="D330" t="s">
        <v>94</v>
      </c>
      <c r="E330" t="s">
        <v>98</v>
      </c>
      <c r="F330" t="s">
        <v>9</v>
      </c>
      <c r="G330" t="s">
        <v>22</v>
      </c>
      <c r="H330" t="s">
        <v>67</v>
      </c>
      <c r="I330">
        <v>3444</v>
      </c>
      <c r="J330">
        <v>46</v>
      </c>
      <c r="K330">
        <v>158424</v>
      </c>
      <c r="L330">
        <f t="shared" si="20"/>
        <v>172.20000000000002</v>
      </c>
      <c r="M330">
        <f t="shared" si="21"/>
        <v>158251.79999999999</v>
      </c>
      <c r="N330">
        <f t="shared" si="22"/>
        <v>28485.323999999997</v>
      </c>
      <c r="O330">
        <f t="shared" si="23"/>
        <v>186737.12399999998</v>
      </c>
    </row>
    <row r="331" spans="1:15" x14ac:dyDescent="0.25">
      <c r="A331">
        <v>10330</v>
      </c>
      <c r="B331" s="1">
        <v>43983</v>
      </c>
      <c r="C331" t="s">
        <v>23</v>
      </c>
      <c r="D331" t="s">
        <v>54</v>
      </c>
      <c r="E331" t="s">
        <v>99</v>
      </c>
      <c r="F331" t="s">
        <v>12</v>
      </c>
      <c r="G331" t="s">
        <v>25</v>
      </c>
      <c r="H331" t="s">
        <v>67</v>
      </c>
      <c r="I331">
        <v>900</v>
      </c>
      <c r="J331">
        <v>27</v>
      </c>
      <c r="K331">
        <v>24300</v>
      </c>
      <c r="L331">
        <f t="shared" si="20"/>
        <v>45</v>
      </c>
      <c r="M331">
        <f t="shared" si="21"/>
        <v>24255</v>
      </c>
      <c r="N331">
        <f t="shared" si="22"/>
        <v>4365.8999999999996</v>
      </c>
      <c r="O331">
        <f t="shared" si="23"/>
        <v>28620.9</v>
      </c>
    </row>
    <row r="332" spans="1:15" x14ac:dyDescent="0.25">
      <c r="A332">
        <v>10331</v>
      </c>
      <c r="B332" s="1">
        <v>44164</v>
      </c>
      <c r="C332" t="s">
        <v>26</v>
      </c>
      <c r="D332" t="s">
        <v>70</v>
      </c>
      <c r="E332" t="s">
        <v>97</v>
      </c>
      <c r="F332" t="s">
        <v>15</v>
      </c>
      <c r="G332" t="s">
        <v>28</v>
      </c>
      <c r="H332" t="s">
        <v>64</v>
      </c>
      <c r="I332">
        <v>1234</v>
      </c>
      <c r="J332">
        <v>33</v>
      </c>
      <c r="K332">
        <v>40722</v>
      </c>
      <c r="L332">
        <f t="shared" si="20"/>
        <v>61.7</v>
      </c>
      <c r="M332">
        <f t="shared" si="21"/>
        <v>40660.300000000003</v>
      </c>
      <c r="N332">
        <f t="shared" si="22"/>
        <v>7318.8540000000003</v>
      </c>
      <c r="O332">
        <f t="shared" si="23"/>
        <v>47979.154000000002</v>
      </c>
    </row>
    <row r="333" spans="1:15" x14ac:dyDescent="0.25">
      <c r="A333">
        <v>10332</v>
      </c>
      <c r="B333" s="1">
        <v>43248</v>
      </c>
      <c r="C333" t="s">
        <v>29</v>
      </c>
      <c r="D333" t="s">
        <v>57</v>
      </c>
      <c r="E333" t="s">
        <v>97</v>
      </c>
      <c r="F333" t="s">
        <v>18</v>
      </c>
      <c r="G333" t="s">
        <v>31</v>
      </c>
      <c r="H333" t="s">
        <v>67</v>
      </c>
      <c r="I333">
        <v>1000</v>
      </c>
      <c r="J333">
        <v>6</v>
      </c>
      <c r="K333">
        <v>6000</v>
      </c>
      <c r="L333">
        <f t="shared" si="20"/>
        <v>0</v>
      </c>
      <c r="M333">
        <f t="shared" si="21"/>
        <v>6000</v>
      </c>
      <c r="N333">
        <f t="shared" si="22"/>
        <v>1080</v>
      </c>
      <c r="O333">
        <f t="shared" si="23"/>
        <v>7080</v>
      </c>
    </row>
    <row r="334" spans="1:15" x14ac:dyDescent="0.25">
      <c r="A334">
        <v>10333</v>
      </c>
      <c r="B334" s="1">
        <v>44462</v>
      </c>
      <c r="C334" t="s">
        <v>32</v>
      </c>
      <c r="D334" t="s">
        <v>59</v>
      </c>
      <c r="E334" t="s">
        <v>97</v>
      </c>
      <c r="F334" t="s">
        <v>21</v>
      </c>
      <c r="G334" t="s">
        <v>34</v>
      </c>
      <c r="H334" t="s">
        <v>64</v>
      </c>
      <c r="I334">
        <v>690</v>
      </c>
      <c r="J334">
        <v>30</v>
      </c>
      <c r="K334">
        <v>20700</v>
      </c>
      <c r="L334">
        <f t="shared" si="20"/>
        <v>34.5</v>
      </c>
      <c r="M334">
        <f t="shared" si="21"/>
        <v>20665.5</v>
      </c>
      <c r="N334">
        <f t="shared" si="22"/>
        <v>3719.79</v>
      </c>
      <c r="O334">
        <f t="shared" si="23"/>
        <v>24385.29</v>
      </c>
    </row>
    <row r="335" spans="1:15" x14ac:dyDescent="0.25">
      <c r="A335">
        <v>10334</v>
      </c>
      <c r="B335" s="1">
        <v>45123</v>
      </c>
      <c r="C335" t="s">
        <v>35</v>
      </c>
      <c r="D335" t="s">
        <v>71</v>
      </c>
      <c r="E335" t="s">
        <v>97</v>
      </c>
      <c r="F335" t="s">
        <v>24</v>
      </c>
      <c r="G335" t="s">
        <v>37</v>
      </c>
      <c r="H335" t="s">
        <v>67</v>
      </c>
      <c r="I335">
        <v>2500</v>
      </c>
      <c r="J335">
        <v>34</v>
      </c>
      <c r="K335">
        <v>85000</v>
      </c>
      <c r="L335">
        <f t="shared" si="20"/>
        <v>125</v>
      </c>
      <c r="M335">
        <f t="shared" si="21"/>
        <v>84875</v>
      </c>
      <c r="N335">
        <f t="shared" si="22"/>
        <v>15277.5</v>
      </c>
      <c r="O335">
        <f t="shared" si="23"/>
        <v>100152.5</v>
      </c>
    </row>
    <row r="336" spans="1:15" x14ac:dyDescent="0.25">
      <c r="A336">
        <v>10335</v>
      </c>
      <c r="B336" s="1">
        <v>44570</v>
      </c>
      <c r="C336" t="s">
        <v>38</v>
      </c>
      <c r="D336" t="s">
        <v>72</v>
      </c>
      <c r="E336" t="s">
        <v>97</v>
      </c>
      <c r="F336" t="s">
        <v>27</v>
      </c>
      <c r="G336" t="s">
        <v>40</v>
      </c>
      <c r="H336" t="s">
        <v>67</v>
      </c>
      <c r="I336">
        <v>1100</v>
      </c>
      <c r="J336">
        <v>43</v>
      </c>
      <c r="K336">
        <v>47300</v>
      </c>
      <c r="L336">
        <f t="shared" si="20"/>
        <v>55</v>
      </c>
      <c r="M336">
        <f t="shared" si="21"/>
        <v>47245</v>
      </c>
      <c r="N336">
        <f t="shared" si="22"/>
        <v>8504.1</v>
      </c>
      <c r="O336">
        <f t="shared" si="23"/>
        <v>55749.1</v>
      </c>
    </row>
    <row r="337" spans="1:15" x14ac:dyDescent="0.25">
      <c r="A337">
        <v>10336</v>
      </c>
      <c r="B337" s="1">
        <v>43922</v>
      </c>
      <c r="C337" t="s">
        <v>41</v>
      </c>
      <c r="D337" t="s">
        <v>73</v>
      </c>
      <c r="E337" t="s">
        <v>97</v>
      </c>
      <c r="F337" t="s">
        <v>30</v>
      </c>
      <c r="G337" t="s">
        <v>43</v>
      </c>
      <c r="H337" t="s">
        <v>64</v>
      </c>
      <c r="I337">
        <v>950</v>
      </c>
      <c r="J337">
        <v>7</v>
      </c>
      <c r="K337">
        <v>6650</v>
      </c>
      <c r="L337">
        <f t="shared" si="20"/>
        <v>0</v>
      </c>
      <c r="M337">
        <f t="shared" si="21"/>
        <v>6650</v>
      </c>
      <c r="N337">
        <f t="shared" si="22"/>
        <v>1197</v>
      </c>
      <c r="O337">
        <f t="shared" si="23"/>
        <v>7847</v>
      </c>
    </row>
    <row r="338" spans="1:15" x14ac:dyDescent="0.25">
      <c r="A338">
        <v>10337</v>
      </c>
      <c r="B338" s="1">
        <v>44622</v>
      </c>
      <c r="C338" t="s">
        <v>44</v>
      </c>
      <c r="D338" t="s">
        <v>74</v>
      </c>
      <c r="E338" t="s">
        <v>97</v>
      </c>
      <c r="F338" t="s">
        <v>33</v>
      </c>
      <c r="G338" t="s">
        <v>46</v>
      </c>
      <c r="H338" t="s">
        <v>66</v>
      </c>
      <c r="I338">
        <v>780</v>
      </c>
      <c r="J338">
        <v>41</v>
      </c>
      <c r="K338">
        <v>31980</v>
      </c>
      <c r="L338">
        <f t="shared" si="20"/>
        <v>39</v>
      </c>
      <c r="M338">
        <f t="shared" si="21"/>
        <v>31941</v>
      </c>
      <c r="N338">
        <f t="shared" si="22"/>
        <v>5749.38</v>
      </c>
      <c r="O338">
        <f t="shared" si="23"/>
        <v>37690.379999999997</v>
      </c>
    </row>
    <row r="339" spans="1:15" x14ac:dyDescent="0.25">
      <c r="A339">
        <v>10338</v>
      </c>
      <c r="B339" s="1">
        <v>44788</v>
      </c>
      <c r="C339" t="s">
        <v>47</v>
      </c>
      <c r="D339" t="s">
        <v>75</v>
      </c>
      <c r="E339" t="s">
        <v>97</v>
      </c>
      <c r="F339" t="s">
        <v>36</v>
      </c>
      <c r="G339" t="s">
        <v>49</v>
      </c>
      <c r="H339" t="s">
        <v>66</v>
      </c>
      <c r="I339">
        <v>500</v>
      </c>
      <c r="J339">
        <v>38</v>
      </c>
      <c r="K339">
        <v>19000</v>
      </c>
      <c r="L339">
        <f t="shared" si="20"/>
        <v>25</v>
      </c>
      <c r="M339">
        <f t="shared" si="21"/>
        <v>18975</v>
      </c>
      <c r="N339">
        <f t="shared" si="22"/>
        <v>3415.5</v>
      </c>
      <c r="O339">
        <f t="shared" si="23"/>
        <v>22390.5</v>
      </c>
    </row>
    <row r="340" spans="1:15" x14ac:dyDescent="0.25">
      <c r="A340">
        <v>10339</v>
      </c>
      <c r="B340" s="1">
        <v>43362</v>
      </c>
      <c r="C340" t="s">
        <v>50</v>
      </c>
      <c r="D340" t="s">
        <v>76</v>
      </c>
      <c r="E340" t="s">
        <v>98</v>
      </c>
      <c r="F340" t="s">
        <v>39</v>
      </c>
      <c r="G340" t="s">
        <v>52</v>
      </c>
      <c r="H340" t="s">
        <v>65</v>
      </c>
      <c r="I340">
        <v>200</v>
      </c>
      <c r="J340">
        <v>11</v>
      </c>
      <c r="K340">
        <v>2200</v>
      </c>
      <c r="L340">
        <f t="shared" si="20"/>
        <v>0</v>
      </c>
      <c r="M340">
        <f t="shared" si="21"/>
        <v>2200</v>
      </c>
      <c r="N340">
        <f t="shared" si="22"/>
        <v>396</v>
      </c>
      <c r="O340">
        <f t="shared" si="23"/>
        <v>2596</v>
      </c>
    </row>
    <row r="341" spans="1:15" x14ac:dyDescent="0.25">
      <c r="A341">
        <v>10340</v>
      </c>
      <c r="B341" s="1">
        <v>45077</v>
      </c>
      <c r="C341" t="s">
        <v>17</v>
      </c>
      <c r="D341" t="s">
        <v>77</v>
      </c>
      <c r="E341" t="s">
        <v>98</v>
      </c>
      <c r="F341" t="s">
        <v>42</v>
      </c>
      <c r="G341" t="s">
        <v>10</v>
      </c>
      <c r="H341" t="s">
        <v>67</v>
      </c>
      <c r="I341">
        <v>1900</v>
      </c>
      <c r="J341">
        <v>5</v>
      </c>
      <c r="K341">
        <v>9500</v>
      </c>
      <c r="L341">
        <f t="shared" si="20"/>
        <v>0</v>
      </c>
      <c r="M341">
        <f t="shared" si="21"/>
        <v>9500</v>
      </c>
      <c r="N341">
        <f t="shared" si="22"/>
        <v>1710</v>
      </c>
      <c r="O341">
        <f t="shared" si="23"/>
        <v>11210</v>
      </c>
    </row>
    <row r="342" spans="1:15" x14ac:dyDescent="0.25">
      <c r="A342">
        <v>10341</v>
      </c>
      <c r="B342" s="1">
        <v>45052</v>
      </c>
      <c r="C342" t="s">
        <v>20</v>
      </c>
      <c r="D342" t="s">
        <v>78</v>
      </c>
      <c r="E342" t="s">
        <v>98</v>
      </c>
      <c r="F342" t="s">
        <v>45</v>
      </c>
      <c r="G342" t="s">
        <v>13</v>
      </c>
      <c r="H342" t="s">
        <v>67</v>
      </c>
      <c r="I342">
        <v>2300</v>
      </c>
      <c r="J342">
        <v>46</v>
      </c>
      <c r="K342">
        <v>105800</v>
      </c>
      <c r="L342">
        <f t="shared" si="20"/>
        <v>115</v>
      </c>
      <c r="M342">
        <f t="shared" si="21"/>
        <v>105685</v>
      </c>
      <c r="N342">
        <f t="shared" si="22"/>
        <v>19023.3</v>
      </c>
      <c r="O342">
        <f t="shared" si="23"/>
        <v>124708.3</v>
      </c>
    </row>
    <row r="343" spans="1:15" x14ac:dyDescent="0.25">
      <c r="A343">
        <v>10342</v>
      </c>
      <c r="B343" s="1">
        <v>44631</v>
      </c>
      <c r="C343" t="s">
        <v>23</v>
      </c>
      <c r="D343" t="s">
        <v>79</v>
      </c>
      <c r="E343" t="s">
        <v>98</v>
      </c>
      <c r="F343" t="s">
        <v>48</v>
      </c>
      <c r="G343" t="s">
        <v>16</v>
      </c>
      <c r="H343" t="s">
        <v>65</v>
      </c>
      <c r="I343">
        <v>4000</v>
      </c>
      <c r="J343">
        <v>17</v>
      </c>
      <c r="K343">
        <v>68000</v>
      </c>
      <c r="L343">
        <f t="shared" si="20"/>
        <v>0</v>
      </c>
      <c r="M343">
        <f t="shared" si="21"/>
        <v>68000</v>
      </c>
      <c r="N343">
        <f t="shared" si="22"/>
        <v>12240</v>
      </c>
      <c r="O343">
        <f t="shared" si="23"/>
        <v>80240</v>
      </c>
    </row>
    <row r="344" spans="1:15" x14ac:dyDescent="0.25">
      <c r="A344">
        <v>10343</v>
      </c>
      <c r="B344" s="1">
        <v>43144</v>
      </c>
      <c r="C344" t="s">
        <v>26</v>
      </c>
      <c r="D344" t="s">
        <v>80</v>
      </c>
      <c r="E344" t="s">
        <v>98</v>
      </c>
      <c r="F344" t="s">
        <v>51</v>
      </c>
      <c r="G344" t="s">
        <v>19</v>
      </c>
      <c r="H344" t="s">
        <v>64</v>
      </c>
      <c r="I344">
        <v>2300</v>
      </c>
      <c r="J344">
        <v>20</v>
      </c>
      <c r="K344">
        <v>46000</v>
      </c>
      <c r="L344">
        <f t="shared" si="20"/>
        <v>115</v>
      </c>
      <c r="M344">
        <f t="shared" si="21"/>
        <v>45885</v>
      </c>
      <c r="N344">
        <f t="shared" si="22"/>
        <v>8259.2999999999993</v>
      </c>
      <c r="O344">
        <f t="shared" si="23"/>
        <v>54144.3</v>
      </c>
    </row>
    <row r="345" spans="1:15" x14ac:dyDescent="0.25">
      <c r="A345">
        <v>10344</v>
      </c>
      <c r="B345" s="1">
        <v>44459</v>
      </c>
      <c r="C345" t="s">
        <v>29</v>
      </c>
      <c r="D345" t="s">
        <v>81</v>
      </c>
      <c r="E345" t="s">
        <v>98</v>
      </c>
      <c r="F345" t="s">
        <v>53</v>
      </c>
      <c r="G345" t="s">
        <v>22</v>
      </c>
      <c r="H345" t="s">
        <v>67</v>
      </c>
      <c r="I345">
        <v>4000</v>
      </c>
      <c r="J345">
        <v>25</v>
      </c>
      <c r="K345">
        <v>100000</v>
      </c>
      <c r="L345">
        <f t="shared" si="20"/>
        <v>200</v>
      </c>
      <c r="M345">
        <f t="shared" si="21"/>
        <v>99800</v>
      </c>
      <c r="N345">
        <f t="shared" si="22"/>
        <v>17964</v>
      </c>
      <c r="O345">
        <f t="shared" si="23"/>
        <v>117764</v>
      </c>
    </row>
    <row r="346" spans="1:15" x14ac:dyDescent="0.25">
      <c r="A346">
        <v>10345</v>
      </c>
      <c r="B346" s="1">
        <v>44348</v>
      </c>
      <c r="C346" t="s">
        <v>32</v>
      </c>
      <c r="D346" t="s">
        <v>82</v>
      </c>
      <c r="E346" t="s">
        <v>98</v>
      </c>
      <c r="F346" t="s">
        <v>36</v>
      </c>
      <c r="G346" t="s">
        <v>25</v>
      </c>
      <c r="H346" t="s">
        <v>64</v>
      </c>
      <c r="I346">
        <v>500</v>
      </c>
      <c r="J346">
        <v>16</v>
      </c>
      <c r="K346">
        <v>8000</v>
      </c>
      <c r="L346">
        <f t="shared" si="20"/>
        <v>0</v>
      </c>
      <c r="M346">
        <f t="shared" si="21"/>
        <v>8000</v>
      </c>
      <c r="N346">
        <f t="shared" si="22"/>
        <v>1440</v>
      </c>
      <c r="O346">
        <f t="shared" si="23"/>
        <v>9440</v>
      </c>
    </row>
    <row r="347" spans="1:15" x14ac:dyDescent="0.25">
      <c r="A347">
        <v>10346</v>
      </c>
      <c r="B347" s="1">
        <v>44846</v>
      </c>
      <c r="C347" t="s">
        <v>35</v>
      </c>
      <c r="D347" t="s">
        <v>58</v>
      </c>
      <c r="E347" t="s">
        <v>98</v>
      </c>
      <c r="F347" t="s">
        <v>39</v>
      </c>
      <c r="G347" t="s">
        <v>28</v>
      </c>
      <c r="H347" t="s">
        <v>64</v>
      </c>
      <c r="I347">
        <v>200</v>
      </c>
      <c r="J347">
        <v>17</v>
      </c>
      <c r="K347">
        <v>3400</v>
      </c>
      <c r="L347">
        <f t="shared" si="20"/>
        <v>0</v>
      </c>
      <c r="M347">
        <f t="shared" si="21"/>
        <v>3400</v>
      </c>
      <c r="N347">
        <f t="shared" si="22"/>
        <v>612</v>
      </c>
      <c r="O347">
        <f t="shared" si="23"/>
        <v>4012</v>
      </c>
    </row>
    <row r="348" spans="1:15" x14ac:dyDescent="0.25">
      <c r="A348">
        <v>10347</v>
      </c>
      <c r="B348" s="1">
        <v>44252</v>
      </c>
      <c r="C348" t="s">
        <v>38</v>
      </c>
      <c r="D348" t="s">
        <v>55</v>
      </c>
      <c r="E348" t="s">
        <v>99</v>
      </c>
      <c r="F348" t="s">
        <v>42</v>
      </c>
      <c r="G348" t="s">
        <v>31</v>
      </c>
      <c r="H348" t="s">
        <v>67</v>
      </c>
      <c r="I348">
        <v>1900</v>
      </c>
      <c r="J348">
        <v>17</v>
      </c>
      <c r="K348">
        <v>32300</v>
      </c>
      <c r="L348">
        <f t="shared" si="20"/>
        <v>0</v>
      </c>
      <c r="M348">
        <f t="shared" si="21"/>
        <v>32300</v>
      </c>
      <c r="N348">
        <f t="shared" si="22"/>
        <v>5814</v>
      </c>
      <c r="O348">
        <f t="shared" si="23"/>
        <v>38114</v>
      </c>
    </row>
    <row r="349" spans="1:15" x14ac:dyDescent="0.25">
      <c r="A349">
        <v>10348</v>
      </c>
      <c r="B349" s="1">
        <v>43612</v>
      </c>
      <c r="C349" t="s">
        <v>41</v>
      </c>
      <c r="D349" t="s">
        <v>60</v>
      </c>
      <c r="E349" t="s">
        <v>99</v>
      </c>
      <c r="F349" t="s">
        <v>45</v>
      </c>
      <c r="G349" t="s">
        <v>34</v>
      </c>
      <c r="H349" t="s">
        <v>66</v>
      </c>
      <c r="I349">
        <v>2300</v>
      </c>
      <c r="J349">
        <v>5</v>
      </c>
      <c r="K349">
        <v>11500</v>
      </c>
      <c r="L349">
        <f t="shared" si="20"/>
        <v>0</v>
      </c>
      <c r="M349">
        <f t="shared" si="21"/>
        <v>11500</v>
      </c>
      <c r="N349">
        <f t="shared" si="22"/>
        <v>2070</v>
      </c>
      <c r="O349">
        <f t="shared" si="23"/>
        <v>13570</v>
      </c>
    </row>
    <row r="350" spans="1:15" x14ac:dyDescent="0.25">
      <c r="A350">
        <v>10349</v>
      </c>
      <c r="B350" s="1">
        <v>44304</v>
      </c>
      <c r="C350" t="s">
        <v>44</v>
      </c>
      <c r="D350" t="s">
        <v>83</v>
      </c>
      <c r="E350" t="s">
        <v>99</v>
      </c>
      <c r="F350" t="s">
        <v>48</v>
      </c>
      <c r="G350" t="s">
        <v>37</v>
      </c>
      <c r="H350" t="s">
        <v>65</v>
      </c>
      <c r="I350">
        <v>4000</v>
      </c>
      <c r="J350">
        <v>14</v>
      </c>
      <c r="K350">
        <v>56000</v>
      </c>
      <c r="L350">
        <f t="shared" si="20"/>
        <v>0</v>
      </c>
      <c r="M350">
        <f t="shared" si="21"/>
        <v>56000</v>
      </c>
      <c r="N350">
        <f t="shared" si="22"/>
        <v>10080</v>
      </c>
      <c r="O350">
        <f t="shared" si="23"/>
        <v>66080</v>
      </c>
    </row>
    <row r="351" spans="1:15" x14ac:dyDescent="0.25">
      <c r="A351">
        <v>10350</v>
      </c>
      <c r="B351" s="1">
        <v>44405</v>
      </c>
      <c r="C351" t="s">
        <v>47</v>
      </c>
      <c r="D351" t="s">
        <v>56</v>
      </c>
      <c r="E351" t="s">
        <v>99</v>
      </c>
      <c r="F351" t="s">
        <v>51</v>
      </c>
      <c r="G351" t="s">
        <v>40</v>
      </c>
      <c r="H351" t="s">
        <v>64</v>
      </c>
      <c r="I351">
        <v>2300</v>
      </c>
      <c r="J351">
        <v>37</v>
      </c>
      <c r="K351">
        <v>85100</v>
      </c>
      <c r="L351">
        <f t="shared" si="20"/>
        <v>115</v>
      </c>
      <c r="M351">
        <f t="shared" si="21"/>
        <v>84985</v>
      </c>
      <c r="N351">
        <f t="shared" si="22"/>
        <v>15297.3</v>
      </c>
      <c r="O351">
        <f t="shared" si="23"/>
        <v>100282.3</v>
      </c>
    </row>
    <row r="352" spans="1:15" x14ac:dyDescent="0.25">
      <c r="A352">
        <v>10351</v>
      </c>
      <c r="B352" s="1">
        <v>43286</v>
      </c>
      <c r="C352" t="s">
        <v>50</v>
      </c>
      <c r="D352" t="s">
        <v>84</v>
      </c>
      <c r="E352" t="s">
        <v>99</v>
      </c>
      <c r="F352" t="s">
        <v>53</v>
      </c>
      <c r="G352" t="s">
        <v>43</v>
      </c>
      <c r="H352" t="s">
        <v>65</v>
      </c>
      <c r="I352">
        <v>4000</v>
      </c>
      <c r="J352">
        <v>23</v>
      </c>
      <c r="K352">
        <v>92000</v>
      </c>
      <c r="L352">
        <f t="shared" si="20"/>
        <v>200</v>
      </c>
      <c r="M352">
        <f t="shared" si="21"/>
        <v>91800</v>
      </c>
      <c r="N352">
        <f t="shared" si="22"/>
        <v>16524</v>
      </c>
      <c r="O352">
        <f t="shared" si="23"/>
        <v>108324</v>
      </c>
    </row>
    <row r="353" spans="1:15" x14ac:dyDescent="0.25">
      <c r="A353">
        <v>10352</v>
      </c>
      <c r="B353" s="1">
        <v>43528</v>
      </c>
      <c r="C353" t="s">
        <v>8</v>
      </c>
      <c r="D353" t="s">
        <v>85</v>
      </c>
      <c r="E353" t="s">
        <v>99</v>
      </c>
      <c r="F353" t="s">
        <v>9</v>
      </c>
      <c r="G353" t="s">
        <v>10</v>
      </c>
      <c r="H353" t="s">
        <v>67</v>
      </c>
      <c r="I353">
        <v>450</v>
      </c>
      <c r="J353">
        <v>24</v>
      </c>
      <c r="K353">
        <v>10800</v>
      </c>
      <c r="L353">
        <f t="shared" si="20"/>
        <v>22.5</v>
      </c>
      <c r="M353">
        <f t="shared" si="21"/>
        <v>10777.5</v>
      </c>
      <c r="N353">
        <f t="shared" si="22"/>
        <v>1939.9499999999998</v>
      </c>
      <c r="O353">
        <f t="shared" si="23"/>
        <v>12717.45</v>
      </c>
    </row>
    <row r="354" spans="1:15" x14ac:dyDescent="0.25">
      <c r="A354">
        <v>10353</v>
      </c>
      <c r="B354" s="1">
        <v>43420</v>
      </c>
      <c r="C354" t="s">
        <v>11</v>
      </c>
      <c r="D354" t="s">
        <v>86</v>
      </c>
      <c r="E354" t="s">
        <v>97</v>
      </c>
      <c r="F354" t="s">
        <v>12</v>
      </c>
      <c r="G354" t="s">
        <v>13</v>
      </c>
      <c r="H354" t="s">
        <v>67</v>
      </c>
      <c r="I354">
        <v>3444</v>
      </c>
      <c r="J354">
        <v>8</v>
      </c>
      <c r="K354">
        <v>27552</v>
      </c>
      <c r="L354">
        <f t="shared" si="20"/>
        <v>0</v>
      </c>
      <c r="M354">
        <f t="shared" si="21"/>
        <v>27552</v>
      </c>
      <c r="N354">
        <f t="shared" si="22"/>
        <v>4959.3599999999997</v>
      </c>
      <c r="O354">
        <f t="shared" si="23"/>
        <v>32511.360000000001</v>
      </c>
    </row>
    <row r="355" spans="1:15" x14ac:dyDescent="0.25">
      <c r="A355">
        <v>10354</v>
      </c>
      <c r="B355" s="1">
        <v>44712</v>
      </c>
      <c r="C355" t="s">
        <v>14</v>
      </c>
      <c r="D355" t="s">
        <v>87</v>
      </c>
      <c r="E355" t="s">
        <v>97</v>
      </c>
      <c r="F355" t="s">
        <v>15</v>
      </c>
      <c r="G355" t="s">
        <v>16</v>
      </c>
      <c r="H355" t="s">
        <v>66</v>
      </c>
      <c r="I355">
        <v>900</v>
      </c>
      <c r="J355">
        <v>32</v>
      </c>
      <c r="K355">
        <v>28800</v>
      </c>
      <c r="L355">
        <f t="shared" si="20"/>
        <v>45</v>
      </c>
      <c r="M355">
        <f t="shared" si="21"/>
        <v>28755</v>
      </c>
      <c r="N355">
        <f t="shared" si="22"/>
        <v>5175.8999999999996</v>
      </c>
      <c r="O355">
        <f t="shared" si="23"/>
        <v>33930.9</v>
      </c>
    </row>
    <row r="356" spans="1:15" x14ac:dyDescent="0.25">
      <c r="A356">
        <v>10355</v>
      </c>
      <c r="B356" s="1">
        <v>45023</v>
      </c>
      <c r="C356" t="s">
        <v>17</v>
      </c>
      <c r="D356" t="s">
        <v>88</v>
      </c>
      <c r="E356" t="s">
        <v>97</v>
      </c>
      <c r="F356" t="s">
        <v>18</v>
      </c>
      <c r="G356" t="s">
        <v>19</v>
      </c>
      <c r="H356" t="s">
        <v>66</v>
      </c>
      <c r="I356">
        <v>1234</v>
      </c>
      <c r="J356">
        <v>46</v>
      </c>
      <c r="K356">
        <v>56764</v>
      </c>
      <c r="L356">
        <f t="shared" si="20"/>
        <v>61.7</v>
      </c>
      <c r="M356">
        <f t="shared" si="21"/>
        <v>56702.3</v>
      </c>
      <c r="N356">
        <f t="shared" si="22"/>
        <v>10206.414000000001</v>
      </c>
      <c r="O356">
        <f t="shared" si="23"/>
        <v>66908.714000000007</v>
      </c>
    </row>
    <row r="357" spans="1:15" x14ac:dyDescent="0.25">
      <c r="A357">
        <v>10356</v>
      </c>
      <c r="B357" s="1">
        <v>43341</v>
      </c>
      <c r="C357" t="s">
        <v>20</v>
      </c>
      <c r="D357" t="s">
        <v>89</v>
      </c>
      <c r="E357" t="s">
        <v>97</v>
      </c>
      <c r="F357" t="s">
        <v>21</v>
      </c>
      <c r="G357" t="s">
        <v>22</v>
      </c>
      <c r="H357" t="s">
        <v>64</v>
      </c>
      <c r="I357">
        <v>1000</v>
      </c>
      <c r="J357">
        <v>18</v>
      </c>
      <c r="K357">
        <v>18000</v>
      </c>
      <c r="L357">
        <f t="shared" si="20"/>
        <v>0</v>
      </c>
      <c r="M357">
        <f t="shared" si="21"/>
        <v>18000</v>
      </c>
      <c r="N357">
        <f t="shared" si="22"/>
        <v>3240</v>
      </c>
      <c r="O357">
        <f t="shared" si="23"/>
        <v>21240</v>
      </c>
    </row>
    <row r="358" spans="1:15" x14ac:dyDescent="0.25">
      <c r="A358">
        <v>10357</v>
      </c>
      <c r="B358" s="1">
        <v>43625</v>
      </c>
      <c r="C358" t="s">
        <v>23</v>
      </c>
      <c r="D358" t="s">
        <v>59</v>
      </c>
      <c r="E358" t="s">
        <v>97</v>
      </c>
      <c r="F358" t="s">
        <v>24</v>
      </c>
      <c r="G358" t="s">
        <v>25</v>
      </c>
      <c r="H358" t="s">
        <v>67</v>
      </c>
      <c r="I358">
        <v>690</v>
      </c>
      <c r="J358">
        <v>18</v>
      </c>
      <c r="K358">
        <v>12420</v>
      </c>
      <c r="L358">
        <f t="shared" si="20"/>
        <v>0</v>
      </c>
      <c r="M358">
        <f t="shared" si="21"/>
        <v>12420</v>
      </c>
      <c r="N358">
        <f t="shared" si="22"/>
        <v>2235.6</v>
      </c>
      <c r="O358">
        <f t="shared" si="23"/>
        <v>14655.6</v>
      </c>
    </row>
    <row r="359" spans="1:15" x14ac:dyDescent="0.25">
      <c r="A359">
        <v>10358</v>
      </c>
      <c r="B359" s="1">
        <v>45099</v>
      </c>
      <c r="C359" t="s">
        <v>26</v>
      </c>
      <c r="D359" t="s">
        <v>90</v>
      </c>
      <c r="E359" t="s">
        <v>99</v>
      </c>
      <c r="F359" t="s">
        <v>27</v>
      </c>
      <c r="G359" t="s">
        <v>28</v>
      </c>
      <c r="H359" t="s">
        <v>66</v>
      </c>
      <c r="I359">
        <v>2500</v>
      </c>
      <c r="J359">
        <v>34</v>
      </c>
      <c r="K359">
        <v>85000</v>
      </c>
      <c r="L359">
        <f t="shared" si="20"/>
        <v>125</v>
      </c>
      <c r="M359">
        <f t="shared" si="21"/>
        <v>84875</v>
      </c>
      <c r="N359">
        <f t="shared" si="22"/>
        <v>15277.5</v>
      </c>
      <c r="O359">
        <f t="shared" si="23"/>
        <v>100152.5</v>
      </c>
    </row>
    <row r="360" spans="1:15" x14ac:dyDescent="0.25">
      <c r="A360">
        <v>10359</v>
      </c>
      <c r="B360" s="1">
        <v>44726</v>
      </c>
      <c r="C360" t="s">
        <v>29</v>
      </c>
      <c r="D360" t="s">
        <v>91</v>
      </c>
      <c r="E360" t="s">
        <v>97</v>
      </c>
      <c r="F360" t="s">
        <v>30</v>
      </c>
      <c r="G360" t="s">
        <v>31</v>
      </c>
      <c r="H360" t="s">
        <v>66</v>
      </c>
      <c r="I360">
        <v>1100</v>
      </c>
      <c r="J360">
        <v>5</v>
      </c>
      <c r="K360">
        <v>5500</v>
      </c>
      <c r="L360">
        <f t="shared" si="20"/>
        <v>0</v>
      </c>
      <c r="M360">
        <f t="shared" si="21"/>
        <v>5500</v>
      </c>
      <c r="N360">
        <f t="shared" si="22"/>
        <v>990</v>
      </c>
      <c r="O360">
        <f t="shared" si="23"/>
        <v>6490</v>
      </c>
    </row>
    <row r="361" spans="1:15" x14ac:dyDescent="0.25">
      <c r="A361">
        <v>10360</v>
      </c>
      <c r="B361" s="1">
        <v>44290</v>
      </c>
      <c r="C361" t="s">
        <v>32</v>
      </c>
      <c r="D361" t="s">
        <v>92</v>
      </c>
      <c r="E361" t="s">
        <v>98</v>
      </c>
      <c r="F361" t="s">
        <v>33</v>
      </c>
      <c r="G361" t="s">
        <v>34</v>
      </c>
      <c r="H361" t="s">
        <v>66</v>
      </c>
      <c r="I361">
        <v>950</v>
      </c>
      <c r="J361">
        <v>20</v>
      </c>
      <c r="K361">
        <v>19000</v>
      </c>
      <c r="L361">
        <f t="shared" si="20"/>
        <v>47.5</v>
      </c>
      <c r="M361">
        <f t="shared" si="21"/>
        <v>18952.5</v>
      </c>
      <c r="N361">
        <f t="shared" si="22"/>
        <v>3411.45</v>
      </c>
      <c r="O361">
        <f t="shared" si="23"/>
        <v>22363.95</v>
      </c>
    </row>
    <row r="362" spans="1:15" x14ac:dyDescent="0.25">
      <c r="A362">
        <v>10361</v>
      </c>
      <c r="B362" s="1">
        <v>44531</v>
      </c>
      <c r="C362" t="s">
        <v>35</v>
      </c>
      <c r="D362" t="s">
        <v>93</v>
      </c>
      <c r="E362" t="s">
        <v>97</v>
      </c>
      <c r="F362" t="s">
        <v>36</v>
      </c>
      <c r="G362" t="s">
        <v>37</v>
      </c>
      <c r="H362" t="s">
        <v>67</v>
      </c>
      <c r="I362">
        <v>780</v>
      </c>
      <c r="J362">
        <v>33</v>
      </c>
      <c r="K362">
        <v>25740</v>
      </c>
      <c r="L362">
        <f t="shared" si="20"/>
        <v>39</v>
      </c>
      <c r="M362">
        <f t="shared" si="21"/>
        <v>25701</v>
      </c>
      <c r="N362">
        <f t="shared" si="22"/>
        <v>4626.1799999999994</v>
      </c>
      <c r="O362">
        <f t="shared" si="23"/>
        <v>30327.18</v>
      </c>
    </row>
    <row r="363" spans="1:15" x14ac:dyDescent="0.25">
      <c r="A363">
        <v>10362</v>
      </c>
      <c r="B363" s="1">
        <v>44045</v>
      </c>
      <c r="C363" t="s">
        <v>38</v>
      </c>
      <c r="D363" t="s">
        <v>94</v>
      </c>
      <c r="E363" t="s">
        <v>98</v>
      </c>
      <c r="F363" t="s">
        <v>39</v>
      </c>
      <c r="G363" t="s">
        <v>40</v>
      </c>
      <c r="H363" t="s">
        <v>66</v>
      </c>
      <c r="I363">
        <v>500</v>
      </c>
      <c r="J363">
        <v>23</v>
      </c>
      <c r="K363">
        <v>11500</v>
      </c>
      <c r="L363">
        <f t="shared" si="20"/>
        <v>25</v>
      </c>
      <c r="M363">
        <f t="shared" si="21"/>
        <v>11475</v>
      </c>
      <c r="N363">
        <f t="shared" si="22"/>
        <v>2065.5</v>
      </c>
      <c r="O363">
        <f t="shared" si="23"/>
        <v>13540.5</v>
      </c>
    </row>
    <row r="364" spans="1:15" x14ac:dyDescent="0.25">
      <c r="A364">
        <v>10363</v>
      </c>
      <c r="B364" s="1">
        <v>43316</v>
      </c>
      <c r="C364" t="s">
        <v>41</v>
      </c>
      <c r="D364" t="s">
        <v>54</v>
      </c>
      <c r="E364" t="s">
        <v>99</v>
      </c>
      <c r="F364" t="s">
        <v>42</v>
      </c>
      <c r="G364" t="s">
        <v>43</v>
      </c>
      <c r="H364" t="s">
        <v>65</v>
      </c>
      <c r="I364">
        <v>200</v>
      </c>
      <c r="J364">
        <v>46</v>
      </c>
      <c r="K364">
        <v>9200</v>
      </c>
      <c r="L364">
        <f t="shared" si="20"/>
        <v>10</v>
      </c>
      <c r="M364">
        <f t="shared" si="21"/>
        <v>9190</v>
      </c>
      <c r="N364">
        <f t="shared" si="22"/>
        <v>1654.2</v>
      </c>
      <c r="O364">
        <f t="shared" si="23"/>
        <v>10844.2</v>
      </c>
    </row>
    <row r="365" spans="1:15" x14ac:dyDescent="0.25">
      <c r="A365">
        <v>10364</v>
      </c>
      <c r="B365" s="1">
        <v>44680</v>
      </c>
      <c r="C365" t="s">
        <v>44</v>
      </c>
      <c r="D365" t="s">
        <v>70</v>
      </c>
      <c r="E365" t="s">
        <v>97</v>
      </c>
      <c r="F365" t="s">
        <v>45</v>
      </c>
      <c r="G365" t="s">
        <v>46</v>
      </c>
      <c r="H365" t="s">
        <v>64</v>
      </c>
      <c r="I365">
        <v>1900</v>
      </c>
      <c r="J365">
        <v>20</v>
      </c>
      <c r="K365">
        <v>38000</v>
      </c>
      <c r="L365">
        <f t="shared" si="20"/>
        <v>95</v>
      </c>
      <c r="M365">
        <f t="shared" si="21"/>
        <v>37905</v>
      </c>
      <c r="N365">
        <f t="shared" si="22"/>
        <v>6822.9</v>
      </c>
      <c r="O365">
        <f t="shared" si="23"/>
        <v>44727.9</v>
      </c>
    </row>
    <row r="366" spans="1:15" x14ac:dyDescent="0.25">
      <c r="A366">
        <v>10365</v>
      </c>
      <c r="B366" s="1">
        <v>43720</v>
      </c>
      <c r="C366" t="s">
        <v>47</v>
      </c>
      <c r="D366" t="s">
        <v>57</v>
      </c>
      <c r="E366" t="s">
        <v>97</v>
      </c>
      <c r="F366" t="s">
        <v>48</v>
      </c>
      <c r="G366" t="s">
        <v>49</v>
      </c>
      <c r="H366" t="s">
        <v>67</v>
      </c>
      <c r="I366">
        <v>2300</v>
      </c>
      <c r="J366">
        <v>23</v>
      </c>
      <c r="K366">
        <v>52900</v>
      </c>
      <c r="L366">
        <f t="shared" si="20"/>
        <v>115</v>
      </c>
      <c r="M366">
        <f t="shared" si="21"/>
        <v>52785</v>
      </c>
      <c r="N366">
        <f t="shared" si="22"/>
        <v>9501.2999999999993</v>
      </c>
      <c r="O366">
        <f t="shared" si="23"/>
        <v>62286.3</v>
      </c>
    </row>
    <row r="367" spans="1:15" x14ac:dyDescent="0.25">
      <c r="A367">
        <v>10366</v>
      </c>
      <c r="B367" s="1">
        <v>43612</v>
      </c>
      <c r="C367" t="s">
        <v>50</v>
      </c>
      <c r="D367" t="s">
        <v>59</v>
      </c>
      <c r="E367" t="s">
        <v>97</v>
      </c>
      <c r="F367" t="s">
        <v>51</v>
      </c>
      <c r="G367" t="s">
        <v>52</v>
      </c>
      <c r="H367" t="s">
        <v>67</v>
      </c>
      <c r="I367">
        <v>4000</v>
      </c>
      <c r="J367">
        <v>27</v>
      </c>
      <c r="K367">
        <v>108000</v>
      </c>
      <c r="L367">
        <f t="shared" si="20"/>
        <v>200</v>
      </c>
      <c r="M367">
        <f t="shared" si="21"/>
        <v>107800</v>
      </c>
      <c r="N367">
        <f t="shared" si="22"/>
        <v>19404</v>
      </c>
      <c r="O367">
        <f t="shared" si="23"/>
        <v>127204</v>
      </c>
    </row>
    <row r="368" spans="1:15" x14ac:dyDescent="0.25">
      <c r="A368">
        <v>10367</v>
      </c>
      <c r="B368" s="1">
        <v>43347</v>
      </c>
      <c r="C368" t="s">
        <v>8</v>
      </c>
      <c r="D368" t="s">
        <v>71</v>
      </c>
      <c r="E368" t="s">
        <v>97</v>
      </c>
      <c r="F368" t="s">
        <v>53</v>
      </c>
      <c r="G368" t="s">
        <v>10</v>
      </c>
      <c r="H368" t="s">
        <v>65</v>
      </c>
      <c r="I368">
        <v>450</v>
      </c>
      <c r="J368">
        <v>36</v>
      </c>
      <c r="K368">
        <v>16200</v>
      </c>
      <c r="L368">
        <f t="shared" si="20"/>
        <v>22.5</v>
      </c>
      <c r="M368">
        <f t="shared" si="21"/>
        <v>16177.5</v>
      </c>
      <c r="N368">
        <f t="shared" si="22"/>
        <v>2911.95</v>
      </c>
      <c r="O368">
        <f t="shared" si="23"/>
        <v>19089.45</v>
      </c>
    </row>
    <row r="369" spans="1:15" x14ac:dyDescent="0.25">
      <c r="A369">
        <v>10368</v>
      </c>
      <c r="B369" s="1">
        <v>43578</v>
      </c>
      <c r="C369" t="s">
        <v>11</v>
      </c>
      <c r="D369" t="s">
        <v>72</v>
      </c>
      <c r="E369" t="s">
        <v>97</v>
      </c>
      <c r="F369" t="s">
        <v>9</v>
      </c>
      <c r="G369" t="s">
        <v>13</v>
      </c>
      <c r="H369" t="s">
        <v>66</v>
      </c>
      <c r="I369">
        <v>3444</v>
      </c>
      <c r="J369">
        <v>27</v>
      </c>
      <c r="K369">
        <v>92988</v>
      </c>
      <c r="L369">
        <f t="shared" si="20"/>
        <v>172.20000000000002</v>
      </c>
      <c r="M369">
        <f t="shared" si="21"/>
        <v>92815.8</v>
      </c>
      <c r="N369">
        <f t="shared" si="22"/>
        <v>16706.844000000001</v>
      </c>
      <c r="O369">
        <f t="shared" si="23"/>
        <v>109522.644</v>
      </c>
    </row>
    <row r="370" spans="1:15" x14ac:dyDescent="0.25">
      <c r="A370">
        <v>10369</v>
      </c>
      <c r="B370" s="1">
        <v>43465</v>
      </c>
      <c r="C370" t="s">
        <v>14</v>
      </c>
      <c r="D370" t="s">
        <v>73</v>
      </c>
      <c r="E370" t="s">
        <v>97</v>
      </c>
      <c r="F370" t="s">
        <v>12</v>
      </c>
      <c r="G370" t="s">
        <v>16</v>
      </c>
      <c r="H370" t="s">
        <v>65</v>
      </c>
      <c r="I370">
        <v>900</v>
      </c>
      <c r="J370">
        <v>33</v>
      </c>
      <c r="K370">
        <v>29700</v>
      </c>
      <c r="L370">
        <f t="shared" si="20"/>
        <v>45</v>
      </c>
      <c r="M370">
        <f t="shared" si="21"/>
        <v>29655</v>
      </c>
      <c r="N370">
        <f t="shared" si="22"/>
        <v>5337.9</v>
      </c>
      <c r="O370">
        <f t="shared" si="23"/>
        <v>34992.9</v>
      </c>
    </row>
    <row r="371" spans="1:15" x14ac:dyDescent="0.25">
      <c r="A371">
        <v>10370</v>
      </c>
      <c r="B371" s="1">
        <v>44927</v>
      </c>
      <c r="C371" t="s">
        <v>17</v>
      </c>
      <c r="D371" t="s">
        <v>74</v>
      </c>
      <c r="E371" t="s">
        <v>97</v>
      </c>
      <c r="F371" t="s">
        <v>15</v>
      </c>
      <c r="G371" t="s">
        <v>19</v>
      </c>
      <c r="H371" t="s">
        <v>65</v>
      </c>
      <c r="I371">
        <v>1234</v>
      </c>
      <c r="J371">
        <v>33</v>
      </c>
      <c r="K371">
        <v>40722</v>
      </c>
      <c r="L371">
        <f t="shared" si="20"/>
        <v>61.7</v>
      </c>
      <c r="M371">
        <f t="shared" si="21"/>
        <v>40660.300000000003</v>
      </c>
      <c r="N371">
        <f t="shared" si="22"/>
        <v>7318.8540000000003</v>
      </c>
      <c r="O371">
        <f t="shared" si="23"/>
        <v>47979.154000000002</v>
      </c>
    </row>
    <row r="372" spans="1:15" x14ac:dyDescent="0.25">
      <c r="A372">
        <v>10371</v>
      </c>
      <c r="B372" s="1">
        <v>44192</v>
      </c>
      <c r="C372" t="s">
        <v>20</v>
      </c>
      <c r="D372" t="s">
        <v>75</v>
      </c>
      <c r="E372" t="s">
        <v>97</v>
      </c>
      <c r="F372" t="s">
        <v>18</v>
      </c>
      <c r="G372" t="s">
        <v>22</v>
      </c>
      <c r="H372" t="s">
        <v>65</v>
      </c>
      <c r="I372">
        <v>1000</v>
      </c>
      <c r="J372">
        <v>50</v>
      </c>
      <c r="K372">
        <v>50000</v>
      </c>
      <c r="L372">
        <f t="shared" si="20"/>
        <v>50</v>
      </c>
      <c r="M372">
        <f t="shared" si="21"/>
        <v>49950</v>
      </c>
      <c r="N372">
        <f t="shared" si="22"/>
        <v>8991</v>
      </c>
      <c r="O372">
        <f t="shared" si="23"/>
        <v>58941</v>
      </c>
    </row>
    <row r="373" spans="1:15" x14ac:dyDescent="0.25">
      <c r="A373">
        <v>10372</v>
      </c>
      <c r="B373" s="1">
        <v>43693</v>
      </c>
      <c r="C373" t="s">
        <v>23</v>
      </c>
      <c r="D373" t="s">
        <v>76</v>
      </c>
      <c r="E373" t="s">
        <v>98</v>
      </c>
      <c r="F373" t="s">
        <v>21</v>
      </c>
      <c r="G373" t="s">
        <v>25</v>
      </c>
      <c r="H373" t="s">
        <v>66</v>
      </c>
      <c r="I373">
        <v>690</v>
      </c>
      <c r="J373">
        <v>35</v>
      </c>
      <c r="K373">
        <v>24150</v>
      </c>
      <c r="L373">
        <f t="shared" si="20"/>
        <v>34.5</v>
      </c>
      <c r="M373">
        <f t="shared" si="21"/>
        <v>24115.5</v>
      </c>
      <c r="N373">
        <f t="shared" si="22"/>
        <v>4340.79</v>
      </c>
      <c r="O373">
        <f t="shared" si="23"/>
        <v>28456.29</v>
      </c>
    </row>
    <row r="374" spans="1:15" x14ac:dyDescent="0.25">
      <c r="A374">
        <v>10373</v>
      </c>
      <c r="B374" s="1">
        <v>45018</v>
      </c>
      <c r="C374" t="s">
        <v>26</v>
      </c>
      <c r="D374" t="s">
        <v>77</v>
      </c>
      <c r="E374" t="s">
        <v>98</v>
      </c>
      <c r="F374" t="s">
        <v>24</v>
      </c>
      <c r="G374" t="s">
        <v>28</v>
      </c>
      <c r="H374" t="s">
        <v>64</v>
      </c>
      <c r="I374">
        <v>2500</v>
      </c>
      <c r="J374">
        <v>25</v>
      </c>
      <c r="K374">
        <v>62500</v>
      </c>
      <c r="L374">
        <f t="shared" si="20"/>
        <v>125</v>
      </c>
      <c r="M374">
        <f t="shared" si="21"/>
        <v>62375</v>
      </c>
      <c r="N374">
        <f t="shared" si="22"/>
        <v>11227.5</v>
      </c>
      <c r="O374">
        <f t="shared" si="23"/>
        <v>73602.5</v>
      </c>
    </row>
    <row r="375" spans="1:15" x14ac:dyDescent="0.25">
      <c r="A375">
        <v>10374</v>
      </c>
      <c r="B375" s="1">
        <v>43290</v>
      </c>
      <c r="C375" t="s">
        <v>29</v>
      </c>
      <c r="D375" t="s">
        <v>78</v>
      </c>
      <c r="E375" t="s">
        <v>98</v>
      </c>
      <c r="F375" t="s">
        <v>27</v>
      </c>
      <c r="G375" t="s">
        <v>31</v>
      </c>
      <c r="H375" t="s">
        <v>64</v>
      </c>
      <c r="I375">
        <v>1100</v>
      </c>
      <c r="J375">
        <v>19</v>
      </c>
      <c r="K375">
        <v>20900</v>
      </c>
      <c r="L375">
        <f t="shared" si="20"/>
        <v>0</v>
      </c>
      <c r="M375">
        <f t="shared" si="21"/>
        <v>20900</v>
      </c>
      <c r="N375">
        <f t="shared" si="22"/>
        <v>3762</v>
      </c>
      <c r="O375">
        <f t="shared" si="23"/>
        <v>24662</v>
      </c>
    </row>
    <row r="376" spans="1:15" x14ac:dyDescent="0.25">
      <c r="A376">
        <v>10375</v>
      </c>
      <c r="B376" s="1">
        <v>43591</v>
      </c>
      <c r="C376" t="s">
        <v>32</v>
      </c>
      <c r="D376" t="s">
        <v>79</v>
      </c>
      <c r="E376" t="s">
        <v>98</v>
      </c>
      <c r="F376" t="s">
        <v>30</v>
      </c>
      <c r="G376" t="s">
        <v>34</v>
      </c>
      <c r="H376" t="s">
        <v>64</v>
      </c>
      <c r="I376">
        <v>950</v>
      </c>
      <c r="J376">
        <v>20</v>
      </c>
      <c r="K376">
        <v>19000</v>
      </c>
      <c r="L376">
        <f t="shared" si="20"/>
        <v>47.5</v>
      </c>
      <c r="M376">
        <f t="shared" si="21"/>
        <v>18952.5</v>
      </c>
      <c r="N376">
        <f t="shared" si="22"/>
        <v>3411.45</v>
      </c>
      <c r="O376">
        <f t="shared" si="23"/>
        <v>22363.95</v>
      </c>
    </row>
    <row r="377" spans="1:15" x14ac:dyDescent="0.25">
      <c r="A377">
        <v>10376</v>
      </c>
      <c r="B377" s="1">
        <v>44266</v>
      </c>
      <c r="C377" t="s">
        <v>35</v>
      </c>
      <c r="D377" t="s">
        <v>80</v>
      </c>
      <c r="E377" t="s">
        <v>98</v>
      </c>
      <c r="F377" t="s">
        <v>33</v>
      </c>
      <c r="G377" t="s">
        <v>37</v>
      </c>
      <c r="H377" t="s">
        <v>66</v>
      </c>
      <c r="I377">
        <v>780</v>
      </c>
      <c r="J377">
        <v>8</v>
      </c>
      <c r="K377">
        <v>6240</v>
      </c>
      <c r="L377">
        <f t="shared" si="20"/>
        <v>0</v>
      </c>
      <c r="M377">
        <f t="shared" si="21"/>
        <v>6240</v>
      </c>
      <c r="N377">
        <f t="shared" si="22"/>
        <v>1123.2</v>
      </c>
      <c r="O377">
        <f t="shared" si="23"/>
        <v>7363.2</v>
      </c>
    </row>
    <row r="378" spans="1:15" x14ac:dyDescent="0.25">
      <c r="A378">
        <v>10377</v>
      </c>
      <c r="B378" s="1">
        <v>45076</v>
      </c>
      <c r="C378" t="s">
        <v>38</v>
      </c>
      <c r="D378" t="s">
        <v>81</v>
      </c>
      <c r="E378" t="s">
        <v>98</v>
      </c>
      <c r="F378" t="s">
        <v>36</v>
      </c>
      <c r="G378" t="s">
        <v>40</v>
      </c>
      <c r="H378" t="s">
        <v>65</v>
      </c>
      <c r="I378">
        <v>500</v>
      </c>
      <c r="J378">
        <v>46</v>
      </c>
      <c r="K378">
        <v>23000</v>
      </c>
      <c r="L378">
        <f t="shared" si="20"/>
        <v>25</v>
      </c>
      <c r="M378">
        <f t="shared" si="21"/>
        <v>22975</v>
      </c>
      <c r="N378">
        <f t="shared" si="22"/>
        <v>4135.5</v>
      </c>
      <c r="O378">
        <f t="shared" si="23"/>
        <v>27110.5</v>
      </c>
    </row>
    <row r="379" spans="1:15" x14ac:dyDescent="0.25">
      <c r="A379">
        <v>10378</v>
      </c>
      <c r="B379" s="1">
        <v>44254</v>
      </c>
      <c r="C379" t="s">
        <v>41</v>
      </c>
      <c r="D379" t="s">
        <v>82</v>
      </c>
      <c r="E379" t="s">
        <v>98</v>
      </c>
      <c r="F379" t="s">
        <v>39</v>
      </c>
      <c r="G379" t="s">
        <v>43</v>
      </c>
      <c r="H379" t="s">
        <v>64</v>
      </c>
      <c r="I379">
        <v>200</v>
      </c>
      <c r="J379">
        <v>41</v>
      </c>
      <c r="K379">
        <v>8200</v>
      </c>
      <c r="L379">
        <f t="shared" si="20"/>
        <v>10</v>
      </c>
      <c r="M379">
        <f t="shared" si="21"/>
        <v>8190</v>
      </c>
      <c r="N379">
        <f t="shared" si="22"/>
        <v>1474.2</v>
      </c>
      <c r="O379">
        <f t="shared" si="23"/>
        <v>9664.2000000000007</v>
      </c>
    </row>
    <row r="380" spans="1:15" x14ac:dyDescent="0.25">
      <c r="A380">
        <v>10379</v>
      </c>
      <c r="B380" s="1">
        <v>43664</v>
      </c>
      <c r="C380" t="s">
        <v>44</v>
      </c>
      <c r="D380" t="s">
        <v>58</v>
      </c>
      <c r="E380" t="s">
        <v>98</v>
      </c>
      <c r="F380" t="s">
        <v>42</v>
      </c>
      <c r="G380" t="s">
        <v>46</v>
      </c>
      <c r="H380" t="s">
        <v>64</v>
      </c>
      <c r="I380">
        <v>1900</v>
      </c>
      <c r="J380">
        <v>9</v>
      </c>
      <c r="K380">
        <v>17100</v>
      </c>
      <c r="L380">
        <f t="shared" si="20"/>
        <v>0</v>
      </c>
      <c r="M380">
        <f t="shared" si="21"/>
        <v>17100</v>
      </c>
      <c r="N380">
        <f t="shared" si="22"/>
        <v>3078</v>
      </c>
      <c r="O380">
        <f t="shared" si="23"/>
        <v>20178</v>
      </c>
    </row>
    <row r="381" spans="1:15" x14ac:dyDescent="0.25">
      <c r="A381">
        <v>10380</v>
      </c>
      <c r="B381" s="1">
        <v>44909</v>
      </c>
      <c r="C381" t="s">
        <v>47</v>
      </c>
      <c r="D381" t="s">
        <v>55</v>
      </c>
      <c r="E381" t="s">
        <v>99</v>
      </c>
      <c r="F381" t="s">
        <v>45</v>
      </c>
      <c r="G381" t="s">
        <v>49</v>
      </c>
      <c r="H381" t="s">
        <v>64</v>
      </c>
      <c r="I381">
        <v>2300</v>
      </c>
      <c r="J381">
        <v>26</v>
      </c>
      <c r="K381">
        <v>59800</v>
      </c>
      <c r="L381">
        <f t="shared" si="20"/>
        <v>115</v>
      </c>
      <c r="M381">
        <f t="shared" si="21"/>
        <v>59685</v>
      </c>
      <c r="N381">
        <f t="shared" si="22"/>
        <v>10743.3</v>
      </c>
      <c r="O381">
        <f t="shared" si="23"/>
        <v>70428.3</v>
      </c>
    </row>
    <row r="382" spans="1:15" x14ac:dyDescent="0.25">
      <c r="A382">
        <v>10381</v>
      </c>
      <c r="B382" s="1">
        <v>43385</v>
      </c>
      <c r="C382" t="s">
        <v>50</v>
      </c>
      <c r="D382" t="s">
        <v>60</v>
      </c>
      <c r="E382" t="s">
        <v>99</v>
      </c>
      <c r="F382" t="s">
        <v>48</v>
      </c>
      <c r="G382" t="s">
        <v>52</v>
      </c>
      <c r="H382" t="s">
        <v>64</v>
      </c>
      <c r="I382">
        <v>4000</v>
      </c>
      <c r="J382">
        <v>19</v>
      </c>
      <c r="K382">
        <v>76000</v>
      </c>
      <c r="L382">
        <f t="shared" si="20"/>
        <v>0</v>
      </c>
      <c r="M382">
        <f t="shared" si="21"/>
        <v>76000</v>
      </c>
      <c r="N382">
        <f t="shared" si="22"/>
        <v>13680</v>
      </c>
      <c r="O382">
        <f t="shared" si="23"/>
        <v>89680</v>
      </c>
    </row>
    <row r="383" spans="1:15" x14ac:dyDescent="0.25">
      <c r="A383">
        <v>10382</v>
      </c>
      <c r="B383" s="1">
        <v>44916</v>
      </c>
      <c r="C383" t="s">
        <v>8</v>
      </c>
      <c r="D383" t="s">
        <v>83</v>
      </c>
      <c r="E383" t="s">
        <v>99</v>
      </c>
      <c r="F383" t="s">
        <v>51</v>
      </c>
      <c r="G383" t="s">
        <v>10</v>
      </c>
      <c r="H383" t="s">
        <v>66</v>
      </c>
      <c r="I383">
        <v>2300</v>
      </c>
      <c r="J383">
        <v>50</v>
      </c>
      <c r="K383">
        <v>115000</v>
      </c>
      <c r="L383">
        <f t="shared" si="20"/>
        <v>115</v>
      </c>
      <c r="M383">
        <f t="shared" si="21"/>
        <v>114885</v>
      </c>
      <c r="N383">
        <f t="shared" si="22"/>
        <v>20679.3</v>
      </c>
      <c r="O383">
        <f t="shared" si="23"/>
        <v>135564.29999999999</v>
      </c>
    </row>
    <row r="384" spans="1:15" x14ac:dyDescent="0.25">
      <c r="A384">
        <v>10383</v>
      </c>
      <c r="B384" s="1">
        <v>43602</v>
      </c>
      <c r="C384" t="s">
        <v>11</v>
      </c>
      <c r="D384" t="s">
        <v>56</v>
      </c>
      <c r="E384" t="s">
        <v>99</v>
      </c>
      <c r="F384" t="s">
        <v>53</v>
      </c>
      <c r="G384" t="s">
        <v>13</v>
      </c>
      <c r="H384" t="s">
        <v>64</v>
      </c>
      <c r="I384">
        <v>4000</v>
      </c>
      <c r="J384">
        <v>26</v>
      </c>
      <c r="K384">
        <v>104000</v>
      </c>
      <c r="L384">
        <f t="shared" si="20"/>
        <v>200</v>
      </c>
      <c r="M384">
        <f t="shared" si="21"/>
        <v>103800</v>
      </c>
      <c r="N384">
        <f t="shared" si="22"/>
        <v>18684</v>
      </c>
      <c r="O384">
        <f t="shared" si="23"/>
        <v>122484</v>
      </c>
    </row>
    <row r="385" spans="1:15" x14ac:dyDescent="0.25">
      <c r="A385">
        <v>10384</v>
      </c>
      <c r="B385" s="1">
        <v>44874</v>
      </c>
      <c r="C385" t="s">
        <v>14</v>
      </c>
      <c r="D385" t="s">
        <v>84</v>
      </c>
      <c r="E385" t="s">
        <v>99</v>
      </c>
      <c r="F385" t="s">
        <v>36</v>
      </c>
      <c r="G385" t="s">
        <v>16</v>
      </c>
      <c r="H385" t="s">
        <v>65</v>
      </c>
      <c r="I385">
        <v>500</v>
      </c>
      <c r="J385">
        <v>50</v>
      </c>
      <c r="K385">
        <v>25000</v>
      </c>
      <c r="L385">
        <f t="shared" si="20"/>
        <v>25</v>
      </c>
      <c r="M385">
        <f t="shared" si="21"/>
        <v>24975</v>
      </c>
      <c r="N385">
        <f t="shared" si="22"/>
        <v>4495.5</v>
      </c>
      <c r="O385">
        <f t="shared" si="23"/>
        <v>29470.5</v>
      </c>
    </row>
    <row r="386" spans="1:15" x14ac:dyDescent="0.25">
      <c r="A386">
        <v>10385</v>
      </c>
      <c r="B386" s="1">
        <v>45085</v>
      </c>
      <c r="C386" t="s">
        <v>17</v>
      </c>
      <c r="D386" t="s">
        <v>85</v>
      </c>
      <c r="E386" t="s">
        <v>99</v>
      </c>
      <c r="F386" t="s">
        <v>39</v>
      </c>
      <c r="G386" t="s">
        <v>19</v>
      </c>
      <c r="H386" t="s">
        <v>64</v>
      </c>
      <c r="I386">
        <v>200</v>
      </c>
      <c r="J386">
        <v>30</v>
      </c>
      <c r="K386">
        <v>6000</v>
      </c>
      <c r="L386">
        <f t="shared" si="20"/>
        <v>10</v>
      </c>
      <c r="M386">
        <f t="shared" si="21"/>
        <v>5990</v>
      </c>
      <c r="N386">
        <f t="shared" si="22"/>
        <v>1078.2</v>
      </c>
      <c r="O386">
        <f t="shared" si="23"/>
        <v>7068.2</v>
      </c>
    </row>
    <row r="387" spans="1:15" x14ac:dyDescent="0.25">
      <c r="A387">
        <v>10386</v>
      </c>
      <c r="B387" s="1">
        <v>44905</v>
      </c>
      <c r="C387" t="s">
        <v>20</v>
      </c>
      <c r="D387" t="s">
        <v>86</v>
      </c>
      <c r="E387" t="s">
        <v>97</v>
      </c>
      <c r="F387" t="s">
        <v>42</v>
      </c>
      <c r="G387" t="s">
        <v>22</v>
      </c>
      <c r="H387" t="s">
        <v>66</v>
      </c>
      <c r="I387">
        <v>1900</v>
      </c>
      <c r="J387">
        <v>30</v>
      </c>
      <c r="K387">
        <v>57000</v>
      </c>
      <c r="L387">
        <f t="shared" ref="L387:L450" si="24">IF(J387&gt;=20,I387*0.05,0)</f>
        <v>95</v>
      </c>
      <c r="M387">
        <f t="shared" ref="M387:M450" si="25">K387-L387</f>
        <v>56905</v>
      </c>
      <c r="N387">
        <f t="shared" ref="N387:N450" si="26">M387*0.18</f>
        <v>10242.9</v>
      </c>
      <c r="O387">
        <f t="shared" ref="O387:O450" si="27">N387+M387</f>
        <v>67147.899999999994</v>
      </c>
    </row>
    <row r="388" spans="1:15" x14ac:dyDescent="0.25">
      <c r="A388">
        <v>10387</v>
      </c>
      <c r="B388" s="1">
        <v>44285</v>
      </c>
      <c r="C388" t="s">
        <v>23</v>
      </c>
      <c r="D388" t="s">
        <v>87</v>
      </c>
      <c r="E388" t="s">
        <v>97</v>
      </c>
      <c r="F388" t="s">
        <v>45</v>
      </c>
      <c r="G388" t="s">
        <v>25</v>
      </c>
      <c r="H388" t="s">
        <v>66</v>
      </c>
      <c r="I388">
        <v>2300</v>
      </c>
      <c r="J388">
        <v>38</v>
      </c>
      <c r="K388">
        <v>87400</v>
      </c>
      <c r="L388">
        <f t="shared" si="24"/>
        <v>115</v>
      </c>
      <c r="M388">
        <f t="shared" si="25"/>
        <v>87285</v>
      </c>
      <c r="N388">
        <f t="shared" si="26"/>
        <v>15711.3</v>
      </c>
      <c r="O388">
        <f t="shared" si="27"/>
        <v>102996.3</v>
      </c>
    </row>
    <row r="389" spans="1:15" x14ac:dyDescent="0.25">
      <c r="A389">
        <v>10388</v>
      </c>
      <c r="B389" s="1">
        <v>43684</v>
      </c>
      <c r="C389" t="s">
        <v>26</v>
      </c>
      <c r="D389" t="s">
        <v>88</v>
      </c>
      <c r="E389" t="s">
        <v>97</v>
      </c>
      <c r="F389" t="s">
        <v>48</v>
      </c>
      <c r="G389" t="s">
        <v>28</v>
      </c>
      <c r="H389" t="s">
        <v>65</v>
      </c>
      <c r="I389">
        <v>4000</v>
      </c>
      <c r="J389">
        <v>49</v>
      </c>
      <c r="K389">
        <v>196000</v>
      </c>
      <c r="L389">
        <f t="shared" si="24"/>
        <v>200</v>
      </c>
      <c r="M389">
        <f t="shared" si="25"/>
        <v>195800</v>
      </c>
      <c r="N389">
        <f t="shared" si="26"/>
        <v>35244</v>
      </c>
      <c r="O389">
        <f t="shared" si="27"/>
        <v>231044</v>
      </c>
    </row>
    <row r="390" spans="1:15" x14ac:dyDescent="0.25">
      <c r="A390">
        <v>10389</v>
      </c>
      <c r="B390" s="1">
        <v>43548</v>
      </c>
      <c r="C390" t="s">
        <v>29</v>
      </c>
      <c r="D390" t="s">
        <v>89</v>
      </c>
      <c r="E390" t="s">
        <v>97</v>
      </c>
      <c r="F390" t="s">
        <v>51</v>
      </c>
      <c r="G390" t="s">
        <v>31</v>
      </c>
      <c r="H390" t="s">
        <v>64</v>
      </c>
      <c r="I390">
        <v>2300</v>
      </c>
      <c r="J390">
        <v>21</v>
      </c>
      <c r="K390">
        <v>48300</v>
      </c>
      <c r="L390">
        <f t="shared" si="24"/>
        <v>115</v>
      </c>
      <c r="M390">
        <f t="shared" si="25"/>
        <v>48185</v>
      </c>
      <c r="N390">
        <f t="shared" si="26"/>
        <v>8673.2999999999993</v>
      </c>
      <c r="O390">
        <f t="shared" si="27"/>
        <v>56858.3</v>
      </c>
    </row>
    <row r="391" spans="1:15" x14ac:dyDescent="0.25">
      <c r="A391">
        <v>10390</v>
      </c>
      <c r="B391" s="1">
        <v>45006</v>
      </c>
      <c r="C391" t="s">
        <v>32</v>
      </c>
      <c r="D391" t="s">
        <v>59</v>
      </c>
      <c r="E391" t="s">
        <v>97</v>
      </c>
      <c r="F391" t="s">
        <v>53</v>
      </c>
      <c r="G391" t="s">
        <v>34</v>
      </c>
      <c r="H391" t="s">
        <v>64</v>
      </c>
      <c r="I391">
        <v>4000</v>
      </c>
      <c r="J391">
        <v>34</v>
      </c>
      <c r="K391">
        <v>136000</v>
      </c>
      <c r="L391">
        <f t="shared" si="24"/>
        <v>200</v>
      </c>
      <c r="M391">
        <f t="shared" si="25"/>
        <v>135800</v>
      </c>
      <c r="N391">
        <f t="shared" si="26"/>
        <v>24444</v>
      </c>
      <c r="O391">
        <f t="shared" si="27"/>
        <v>160244</v>
      </c>
    </row>
    <row r="392" spans="1:15" x14ac:dyDescent="0.25">
      <c r="A392">
        <v>10391</v>
      </c>
      <c r="B392" s="1">
        <v>44269</v>
      </c>
      <c r="C392" t="s">
        <v>35</v>
      </c>
      <c r="D392" t="s">
        <v>90</v>
      </c>
      <c r="E392" t="s">
        <v>99</v>
      </c>
      <c r="F392" t="s">
        <v>9</v>
      </c>
      <c r="G392" t="s">
        <v>37</v>
      </c>
      <c r="H392" t="s">
        <v>67</v>
      </c>
      <c r="I392">
        <v>450</v>
      </c>
      <c r="J392">
        <v>42</v>
      </c>
      <c r="K392">
        <v>18900</v>
      </c>
      <c r="L392">
        <f t="shared" si="24"/>
        <v>22.5</v>
      </c>
      <c r="M392">
        <f t="shared" si="25"/>
        <v>18877.5</v>
      </c>
      <c r="N392">
        <f t="shared" si="26"/>
        <v>3397.95</v>
      </c>
      <c r="O392">
        <f t="shared" si="27"/>
        <v>22275.45</v>
      </c>
    </row>
    <row r="393" spans="1:15" x14ac:dyDescent="0.25">
      <c r="A393">
        <v>10392</v>
      </c>
      <c r="B393" s="1">
        <v>45125</v>
      </c>
      <c r="C393" t="s">
        <v>38</v>
      </c>
      <c r="D393" t="s">
        <v>91</v>
      </c>
      <c r="E393" t="s">
        <v>97</v>
      </c>
      <c r="F393" t="s">
        <v>12</v>
      </c>
      <c r="G393" t="s">
        <v>40</v>
      </c>
      <c r="H393" t="s">
        <v>64</v>
      </c>
      <c r="I393">
        <v>3444</v>
      </c>
      <c r="J393">
        <v>27</v>
      </c>
      <c r="K393">
        <v>92988</v>
      </c>
      <c r="L393">
        <f t="shared" si="24"/>
        <v>172.20000000000002</v>
      </c>
      <c r="M393">
        <f t="shared" si="25"/>
        <v>92815.8</v>
      </c>
      <c r="N393">
        <f t="shared" si="26"/>
        <v>16706.844000000001</v>
      </c>
      <c r="O393">
        <f t="shared" si="27"/>
        <v>109522.644</v>
      </c>
    </row>
    <row r="394" spans="1:15" x14ac:dyDescent="0.25">
      <c r="A394">
        <v>10393</v>
      </c>
      <c r="B394" s="1">
        <v>43575</v>
      </c>
      <c r="C394" t="s">
        <v>41</v>
      </c>
      <c r="D394" t="s">
        <v>92</v>
      </c>
      <c r="E394" t="s">
        <v>98</v>
      </c>
      <c r="F394" t="s">
        <v>15</v>
      </c>
      <c r="G394" t="s">
        <v>43</v>
      </c>
      <c r="H394" t="s">
        <v>67</v>
      </c>
      <c r="I394">
        <v>900</v>
      </c>
      <c r="J394">
        <v>8</v>
      </c>
      <c r="K394">
        <v>7200</v>
      </c>
      <c r="L394">
        <f t="shared" si="24"/>
        <v>0</v>
      </c>
      <c r="M394">
        <f t="shared" si="25"/>
        <v>7200</v>
      </c>
      <c r="N394">
        <f t="shared" si="26"/>
        <v>1296</v>
      </c>
      <c r="O394">
        <f t="shared" si="27"/>
        <v>8496</v>
      </c>
    </row>
    <row r="395" spans="1:15" x14ac:dyDescent="0.25">
      <c r="A395">
        <v>10394</v>
      </c>
      <c r="B395" s="1">
        <v>43339</v>
      </c>
      <c r="C395" t="s">
        <v>44</v>
      </c>
      <c r="D395" t="s">
        <v>93</v>
      </c>
      <c r="E395" t="s">
        <v>97</v>
      </c>
      <c r="F395" t="s">
        <v>18</v>
      </c>
      <c r="G395" t="s">
        <v>46</v>
      </c>
      <c r="H395" t="s">
        <v>67</v>
      </c>
      <c r="I395">
        <v>1234</v>
      </c>
      <c r="J395">
        <v>21</v>
      </c>
      <c r="K395">
        <v>25914</v>
      </c>
      <c r="L395">
        <f t="shared" si="24"/>
        <v>61.7</v>
      </c>
      <c r="M395">
        <f t="shared" si="25"/>
        <v>25852.3</v>
      </c>
      <c r="N395">
        <f t="shared" si="26"/>
        <v>4653.4139999999998</v>
      </c>
      <c r="O395">
        <f t="shared" si="27"/>
        <v>30505.714</v>
      </c>
    </row>
    <row r="396" spans="1:15" x14ac:dyDescent="0.25">
      <c r="A396">
        <v>10395</v>
      </c>
      <c r="B396" s="1">
        <v>43840</v>
      </c>
      <c r="C396" t="s">
        <v>47</v>
      </c>
      <c r="D396" t="s">
        <v>94</v>
      </c>
      <c r="E396" t="s">
        <v>98</v>
      </c>
      <c r="F396" t="s">
        <v>21</v>
      </c>
      <c r="G396" t="s">
        <v>49</v>
      </c>
      <c r="H396" t="s">
        <v>64</v>
      </c>
      <c r="I396">
        <v>1000</v>
      </c>
      <c r="J396">
        <v>34</v>
      </c>
      <c r="K396">
        <v>34000</v>
      </c>
      <c r="L396">
        <f t="shared" si="24"/>
        <v>50</v>
      </c>
      <c r="M396">
        <f t="shared" si="25"/>
        <v>33950</v>
      </c>
      <c r="N396">
        <f t="shared" si="26"/>
        <v>6111</v>
      </c>
      <c r="O396">
        <f t="shared" si="27"/>
        <v>40061</v>
      </c>
    </row>
    <row r="397" spans="1:15" x14ac:dyDescent="0.25">
      <c r="A397">
        <v>10396</v>
      </c>
      <c r="B397" s="1">
        <v>44043</v>
      </c>
      <c r="C397" t="s">
        <v>50</v>
      </c>
      <c r="D397" t="s">
        <v>54</v>
      </c>
      <c r="E397" t="s">
        <v>99</v>
      </c>
      <c r="F397" t="s">
        <v>24</v>
      </c>
      <c r="G397" t="s">
        <v>52</v>
      </c>
      <c r="H397" t="s">
        <v>65</v>
      </c>
      <c r="I397">
        <v>690</v>
      </c>
      <c r="J397">
        <v>8</v>
      </c>
      <c r="K397">
        <v>5520</v>
      </c>
      <c r="L397">
        <f t="shared" si="24"/>
        <v>0</v>
      </c>
      <c r="M397">
        <f t="shared" si="25"/>
        <v>5520</v>
      </c>
      <c r="N397">
        <f t="shared" si="26"/>
        <v>993.59999999999991</v>
      </c>
      <c r="O397">
        <f t="shared" si="27"/>
        <v>6513.6</v>
      </c>
    </row>
    <row r="398" spans="1:15" x14ac:dyDescent="0.25">
      <c r="A398">
        <v>10397</v>
      </c>
      <c r="B398" s="1">
        <v>44208</v>
      </c>
      <c r="C398" t="s">
        <v>8</v>
      </c>
      <c r="D398" t="s">
        <v>70</v>
      </c>
      <c r="E398" t="s">
        <v>97</v>
      </c>
      <c r="F398" t="s">
        <v>27</v>
      </c>
      <c r="G398" t="s">
        <v>10</v>
      </c>
      <c r="H398" t="s">
        <v>64</v>
      </c>
      <c r="I398">
        <v>2500</v>
      </c>
      <c r="J398">
        <v>26</v>
      </c>
      <c r="K398">
        <v>65000</v>
      </c>
      <c r="L398">
        <f t="shared" si="24"/>
        <v>125</v>
      </c>
      <c r="M398">
        <f t="shared" si="25"/>
        <v>64875</v>
      </c>
      <c r="N398">
        <f t="shared" si="26"/>
        <v>11677.5</v>
      </c>
      <c r="O398">
        <f t="shared" si="27"/>
        <v>76552.5</v>
      </c>
    </row>
    <row r="399" spans="1:15" x14ac:dyDescent="0.25">
      <c r="A399">
        <v>10398</v>
      </c>
      <c r="B399" s="1">
        <v>44049</v>
      </c>
      <c r="C399" t="s">
        <v>11</v>
      </c>
      <c r="D399" t="s">
        <v>57</v>
      </c>
      <c r="E399" t="s">
        <v>97</v>
      </c>
      <c r="F399" t="s">
        <v>30</v>
      </c>
      <c r="G399" t="s">
        <v>13</v>
      </c>
      <c r="H399" t="s">
        <v>66</v>
      </c>
      <c r="I399">
        <v>1100</v>
      </c>
      <c r="J399">
        <v>6</v>
      </c>
      <c r="K399">
        <v>6600</v>
      </c>
      <c r="L399">
        <f t="shared" si="24"/>
        <v>0</v>
      </c>
      <c r="M399">
        <f t="shared" si="25"/>
        <v>6600</v>
      </c>
      <c r="N399">
        <f t="shared" si="26"/>
        <v>1188</v>
      </c>
      <c r="O399">
        <f t="shared" si="27"/>
        <v>7788</v>
      </c>
    </row>
    <row r="400" spans="1:15" x14ac:dyDescent="0.25">
      <c r="A400">
        <v>10399</v>
      </c>
      <c r="B400" s="1">
        <v>43960</v>
      </c>
      <c r="C400" t="s">
        <v>14</v>
      </c>
      <c r="D400" t="s">
        <v>59</v>
      </c>
      <c r="E400" t="s">
        <v>97</v>
      </c>
      <c r="F400" t="s">
        <v>33</v>
      </c>
      <c r="G400" t="s">
        <v>16</v>
      </c>
      <c r="H400" t="s">
        <v>64</v>
      </c>
      <c r="I400">
        <v>950</v>
      </c>
      <c r="J400">
        <v>6</v>
      </c>
      <c r="K400">
        <v>5700</v>
      </c>
      <c r="L400">
        <f t="shared" si="24"/>
        <v>0</v>
      </c>
      <c r="M400">
        <f t="shared" si="25"/>
        <v>5700</v>
      </c>
      <c r="N400">
        <f t="shared" si="26"/>
        <v>1026</v>
      </c>
      <c r="O400">
        <f t="shared" si="27"/>
        <v>6726</v>
      </c>
    </row>
    <row r="401" spans="1:15" x14ac:dyDescent="0.25">
      <c r="A401">
        <v>10400</v>
      </c>
      <c r="B401" s="1">
        <v>44439</v>
      </c>
      <c r="C401" t="s">
        <v>17</v>
      </c>
      <c r="D401" t="s">
        <v>71</v>
      </c>
      <c r="E401" t="s">
        <v>97</v>
      </c>
      <c r="F401" t="s">
        <v>36</v>
      </c>
      <c r="G401" t="s">
        <v>19</v>
      </c>
      <c r="H401" t="s">
        <v>67</v>
      </c>
      <c r="I401">
        <v>780</v>
      </c>
      <c r="J401">
        <v>40</v>
      </c>
      <c r="K401">
        <v>31200</v>
      </c>
      <c r="L401">
        <f t="shared" si="24"/>
        <v>39</v>
      </c>
      <c r="M401">
        <f t="shared" si="25"/>
        <v>31161</v>
      </c>
      <c r="N401">
        <f t="shared" si="26"/>
        <v>5608.98</v>
      </c>
      <c r="O401">
        <f t="shared" si="27"/>
        <v>36769.979999999996</v>
      </c>
    </row>
    <row r="402" spans="1:15" x14ac:dyDescent="0.25">
      <c r="A402">
        <v>10401</v>
      </c>
      <c r="B402" s="1">
        <v>44261</v>
      </c>
      <c r="C402" t="s">
        <v>20</v>
      </c>
      <c r="D402" t="s">
        <v>72</v>
      </c>
      <c r="E402" t="s">
        <v>97</v>
      </c>
      <c r="F402" t="s">
        <v>39</v>
      </c>
      <c r="G402" t="s">
        <v>22</v>
      </c>
      <c r="H402" t="s">
        <v>65</v>
      </c>
      <c r="I402">
        <v>500</v>
      </c>
      <c r="J402">
        <v>23</v>
      </c>
      <c r="K402">
        <v>11500</v>
      </c>
      <c r="L402">
        <f t="shared" si="24"/>
        <v>25</v>
      </c>
      <c r="M402">
        <f t="shared" si="25"/>
        <v>11475</v>
      </c>
      <c r="N402">
        <f t="shared" si="26"/>
        <v>2065.5</v>
      </c>
      <c r="O402">
        <f t="shared" si="27"/>
        <v>13540.5</v>
      </c>
    </row>
    <row r="403" spans="1:15" x14ac:dyDescent="0.25">
      <c r="A403">
        <v>10402</v>
      </c>
      <c r="B403" s="1">
        <v>43793</v>
      </c>
      <c r="C403" t="s">
        <v>23</v>
      </c>
      <c r="D403" t="s">
        <v>73</v>
      </c>
      <c r="E403" t="s">
        <v>97</v>
      </c>
      <c r="F403" t="s">
        <v>42</v>
      </c>
      <c r="G403" t="s">
        <v>25</v>
      </c>
      <c r="H403" t="s">
        <v>67</v>
      </c>
      <c r="I403">
        <v>200</v>
      </c>
      <c r="J403">
        <v>50</v>
      </c>
      <c r="K403">
        <v>10000</v>
      </c>
      <c r="L403">
        <f t="shared" si="24"/>
        <v>10</v>
      </c>
      <c r="M403">
        <f t="shared" si="25"/>
        <v>9990</v>
      </c>
      <c r="N403">
        <f t="shared" si="26"/>
        <v>1798.2</v>
      </c>
      <c r="O403">
        <f t="shared" si="27"/>
        <v>11788.2</v>
      </c>
    </row>
    <row r="404" spans="1:15" x14ac:dyDescent="0.25">
      <c r="A404">
        <v>10403</v>
      </c>
      <c r="B404" s="1">
        <v>43658</v>
      </c>
      <c r="C404" t="s">
        <v>26</v>
      </c>
      <c r="D404" t="s">
        <v>74</v>
      </c>
      <c r="E404" t="s">
        <v>97</v>
      </c>
      <c r="F404" t="s">
        <v>45</v>
      </c>
      <c r="G404" t="s">
        <v>28</v>
      </c>
      <c r="H404" t="s">
        <v>66</v>
      </c>
      <c r="I404">
        <v>1900</v>
      </c>
      <c r="J404">
        <v>40</v>
      </c>
      <c r="K404">
        <v>76000</v>
      </c>
      <c r="L404">
        <f t="shared" si="24"/>
        <v>95</v>
      </c>
      <c r="M404">
        <f t="shared" si="25"/>
        <v>75905</v>
      </c>
      <c r="N404">
        <f t="shared" si="26"/>
        <v>13662.9</v>
      </c>
      <c r="O404">
        <f t="shared" si="27"/>
        <v>89567.9</v>
      </c>
    </row>
    <row r="405" spans="1:15" x14ac:dyDescent="0.25">
      <c r="A405">
        <v>10404</v>
      </c>
      <c r="B405" s="1">
        <v>43980</v>
      </c>
      <c r="C405" t="s">
        <v>29</v>
      </c>
      <c r="D405" t="s">
        <v>75</v>
      </c>
      <c r="E405" t="s">
        <v>97</v>
      </c>
      <c r="F405" t="s">
        <v>48</v>
      </c>
      <c r="G405" t="s">
        <v>31</v>
      </c>
      <c r="H405" t="s">
        <v>65</v>
      </c>
      <c r="I405">
        <v>2300</v>
      </c>
      <c r="J405">
        <v>26</v>
      </c>
      <c r="K405">
        <v>59800</v>
      </c>
      <c r="L405">
        <f t="shared" si="24"/>
        <v>115</v>
      </c>
      <c r="M405">
        <f t="shared" si="25"/>
        <v>59685</v>
      </c>
      <c r="N405">
        <f t="shared" si="26"/>
        <v>10743.3</v>
      </c>
      <c r="O405">
        <f t="shared" si="27"/>
        <v>70428.3</v>
      </c>
    </row>
    <row r="406" spans="1:15" x14ac:dyDescent="0.25">
      <c r="A406">
        <v>10405</v>
      </c>
      <c r="B406" s="1">
        <v>44505</v>
      </c>
      <c r="C406" t="s">
        <v>32</v>
      </c>
      <c r="D406" t="s">
        <v>76</v>
      </c>
      <c r="E406" t="s">
        <v>98</v>
      </c>
      <c r="F406" t="s">
        <v>51</v>
      </c>
      <c r="G406" t="s">
        <v>34</v>
      </c>
      <c r="H406" t="s">
        <v>64</v>
      </c>
      <c r="I406">
        <v>4000</v>
      </c>
      <c r="J406">
        <v>42</v>
      </c>
      <c r="K406">
        <v>168000</v>
      </c>
      <c r="L406">
        <f t="shared" si="24"/>
        <v>200</v>
      </c>
      <c r="M406">
        <f t="shared" si="25"/>
        <v>167800</v>
      </c>
      <c r="N406">
        <f t="shared" si="26"/>
        <v>30204</v>
      </c>
      <c r="O406">
        <f t="shared" si="27"/>
        <v>198004</v>
      </c>
    </row>
    <row r="407" spans="1:15" x14ac:dyDescent="0.25">
      <c r="A407">
        <v>10406</v>
      </c>
      <c r="B407" s="1">
        <v>44721</v>
      </c>
      <c r="C407" t="s">
        <v>35</v>
      </c>
      <c r="D407" t="s">
        <v>77</v>
      </c>
      <c r="E407" t="s">
        <v>98</v>
      </c>
      <c r="F407" t="s">
        <v>53</v>
      </c>
      <c r="G407" t="s">
        <v>37</v>
      </c>
      <c r="H407" t="s">
        <v>65</v>
      </c>
      <c r="I407">
        <v>450</v>
      </c>
      <c r="J407">
        <v>43</v>
      </c>
      <c r="K407">
        <v>19350</v>
      </c>
      <c r="L407">
        <f t="shared" si="24"/>
        <v>22.5</v>
      </c>
      <c r="M407">
        <f t="shared" si="25"/>
        <v>19327.5</v>
      </c>
      <c r="N407">
        <f t="shared" si="26"/>
        <v>3478.95</v>
      </c>
      <c r="O407">
        <f t="shared" si="27"/>
        <v>22806.45</v>
      </c>
    </row>
    <row r="408" spans="1:15" x14ac:dyDescent="0.25">
      <c r="A408">
        <v>10407</v>
      </c>
      <c r="B408" s="1">
        <v>44281</v>
      </c>
      <c r="C408" t="s">
        <v>38</v>
      </c>
      <c r="D408" t="s">
        <v>78</v>
      </c>
      <c r="E408" t="s">
        <v>98</v>
      </c>
      <c r="F408" t="s">
        <v>9</v>
      </c>
      <c r="G408" t="s">
        <v>40</v>
      </c>
      <c r="H408" t="s">
        <v>66</v>
      </c>
      <c r="I408">
        <v>3444</v>
      </c>
      <c r="J408">
        <v>26</v>
      </c>
      <c r="K408">
        <v>89544</v>
      </c>
      <c r="L408">
        <f t="shared" si="24"/>
        <v>172.20000000000002</v>
      </c>
      <c r="M408">
        <f t="shared" si="25"/>
        <v>89371.8</v>
      </c>
      <c r="N408">
        <f t="shared" si="26"/>
        <v>16086.923999999999</v>
      </c>
      <c r="O408">
        <f t="shared" si="27"/>
        <v>105458.724</v>
      </c>
    </row>
    <row r="409" spans="1:15" x14ac:dyDescent="0.25">
      <c r="A409">
        <v>10408</v>
      </c>
      <c r="B409" s="1">
        <v>44390</v>
      </c>
      <c r="C409" t="s">
        <v>41</v>
      </c>
      <c r="D409" t="s">
        <v>79</v>
      </c>
      <c r="E409" t="s">
        <v>98</v>
      </c>
      <c r="F409" t="s">
        <v>12</v>
      </c>
      <c r="G409" t="s">
        <v>43</v>
      </c>
      <c r="H409" t="s">
        <v>66</v>
      </c>
      <c r="I409">
        <v>900</v>
      </c>
      <c r="J409">
        <v>15</v>
      </c>
      <c r="K409">
        <v>13500</v>
      </c>
      <c r="L409">
        <f t="shared" si="24"/>
        <v>0</v>
      </c>
      <c r="M409">
        <f t="shared" si="25"/>
        <v>13500</v>
      </c>
      <c r="N409">
        <f t="shared" si="26"/>
        <v>2430</v>
      </c>
      <c r="O409">
        <f t="shared" si="27"/>
        <v>15930</v>
      </c>
    </row>
    <row r="410" spans="1:15" x14ac:dyDescent="0.25">
      <c r="A410">
        <v>10409</v>
      </c>
      <c r="B410" s="1">
        <v>44726</v>
      </c>
      <c r="C410" t="s">
        <v>44</v>
      </c>
      <c r="D410" t="s">
        <v>80</v>
      </c>
      <c r="E410" t="s">
        <v>98</v>
      </c>
      <c r="F410" t="s">
        <v>15</v>
      </c>
      <c r="G410" t="s">
        <v>46</v>
      </c>
      <c r="H410" t="s">
        <v>65</v>
      </c>
      <c r="I410">
        <v>1234</v>
      </c>
      <c r="J410">
        <v>11</v>
      </c>
      <c r="K410">
        <v>13574</v>
      </c>
      <c r="L410">
        <f t="shared" si="24"/>
        <v>0</v>
      </c>
      <c r="M410">
        <f t="shared" si="25"/>
        <v>13574</v>
      </c>
      <c r="N410">
        <f t="shared" si="26"/>
        <v>2443.3199999999997</v>
      </c>
      <c r="O410">
        <f t="shared" si="27"/>
        <v>16017.32</v>
      </c>
    </row>
    <row r="411" spans="1:15" x14ac:dyDescent="0.25">
      <c r="A411">
        <v>10410</v>
      </c>
      <c r="B411" s="1">
        <v>44406</v>
      </c>
      <c r="C411" t="s">
        <v>47</v>
      </c>
      <c r="D411" t="s">
        <v>81</v>
      </c>
      <c r="E411" t="s">
        <v>98</v>
      </c>
      <c r="F411" t="s">
        <v>18</v>
      </c>
      <c r="G411" t="s">
        <v>49</v>
      </c>
      <c r="H411" t="s">
        <v>66</v>
      </c>
      <c r="I411">
        <v>1000</v>
      </c>
      <c r="J411">
        <v>15</v>
      </c>
      <c r="K411">
        <v>15000</v>
      </c>
      <c r="L411">
        <f t="shared" si="24"/>
        <v>0</v>
      </c>
      <c r="M411">
        <f t="shared" si="25"/>
        <v>15000</v>
      </c>
      <c r="N411">
        <f t="shared" si="26"/>
        <v>2700</v>
      </c>
      <c r="O411">
        <f t="shared" si="27"/>
        <v>17700</v>
      </c>
    </row>
    <row r="412" spans="1:15" x14ac:dyDescent="0.25">
      <c r="A412">
        <v>10411</v>
      </c>
      <c r="B412" s="1">
        <v>44881</v>
      </c>
      <c r="C412" t="s">
        <v>50</v>
      </c>
      <c r="D412" t="s">
        <v>82</v>
      </c>
      <c r="E412" t="s">
        <v>98</v>
      </c>
      <c r="F412" t="s">
        <v>21</v>
      </c>
      <c r="G412" t="s">
        <v>52</v>
      </c>
      <c r="H412" t="s">
        <v>66</v>
      </c>
      <c r="I412">
        <v>690</v>
      </c>
      <c r="J412">
        <v>7</v>
      </c>
      <c r="K412">
        <v>4830</v>
      </c>
      <c r="L412">
        <f t="shared" si="24"/>
        <v>0</v>
      </c>
      <c r="M412">
        <f t="shared" si="25"/>
        <v>4830</v>
      </c>
      <c r="N412">
        <f t="shared" si="26"/>
        <v>869.4</v>
      </c>
      <c r="O412">
        <f t="shared" si="27"/>
        <v>5699.4</v>
      </c>
    </row>
    <row r="413" spans="1:15" x14ac:dyDescent="0.25">
      <c r="A413">
        <v>10412</v>
      </c>
      <c r="B413" s="1">
        <v>44965</v>
      </c>
      <c r="C413" t="s">
        <v>8</v>
      </c>
      <c r="D413" t="s">
        <v>58</v>
      </c>
      <c r="E413" t="s">
        <v>98</v>
      </c>
      <c r="F413" t="s">
        <v>24</v>
      </c>
      <c r="G413" t="s">
        <v>10</v>
      </c>
      <c r="H413" t="s">
        <v>64</v>
      </c>
      <c r="I413">
        <v>2500</v>
      </c>
      <c r="J413">
        <v>40</v>
      </c>
      <c r="K413">
        <v>100000</v>
      </c>
      <c r="L413">
        <f t="shared" si="24"/>
        <v>125</v>
      </c>
      <c r="M413">
        <f t="shared" si="25"/>
        <v>99875</v>
      </c>
      <c r="N413">
        <f t="shared" si="26"/>
        <v>17977.5</v>
      </c>
      <c r="O413">
        <f t="shared" si="27"/>
        <v>117852.5</v>
      </c>
    </row>
    <row r="414" spans="1:15" x14ac:dyDescent="0.25">
      <c r="A414">
        <v>10413</v>
      </c>
      <c r="B414" s="1">
        <v>44498</v>
      </c>
      <c r="C414" t="s">
        <v>11</v>
      </c>
      <c r="D414" t="s">
        <v>55</v>
      </c>
      <c r="E414" t="s">
        <v>99</v>
      </c>
      <c r="F414" t="s">
        <v>27</v>
      </c>
      <c r="G414" t="s">
        <v>13</v>
      </c>
      <c r="H414" t="s">
        <v>64</v>
      </c>
      <c r="I414">
        <v>1100</v>
      </c>
      <c r="J414">
        <v>15</v>
      </c>
      <c r="K414">
        <v>16500</v>
      </c>
      <c r="L414">
        <f t="shared" si="24"/>
        <v>0</v>
      </c>
      <c r="M414">
        <f t="shared" si="25"/>
        <v>16500</v>
      </c>
      <c r="N414">
        <f t="shared" si="26"/>
        <v>2970</v>
      </c>
      <c r="O414">
        <f t="shared" si="27"/>
        <v>19470</v>
      </c>
    </row>
    <row r="415" spans="1:15" x14ac:dyDescent="0.25">
      <c r="A415">
        <v>10414</v>
      </c>
      <c r="B415" s="1">
        <v>44291</v>
      </c>
      <c r="C415" t="s">
        <v>14</v>
      </c>
      <c r="D415" t="s">
        <v>60</v>
      </c>
      <c r="E415" t="s">
        <v>99</v>
      </c>
      <c r="F415" t="s">
        <v>30</v>
      </c>
      <c r="G415" t="s">
        <v>16</v>
      </c>
      <c r="H415" t="s">
        <v>66</v>
      </c>
      <c r="I415">
        <v>950</v>
      </c>
      <c r="J415">
        <v>28</v>
      </c>
      <c r="K415">
        <v>26600</v>
      </c>
      <c r="L415">
        <f t="shared" si="24"/>
        <v>47.5</v>
      </c>
      <c r="M415">
        <f t="shared" si="25"/>
        <v>26552.5</v>
      </c>
      <c r="N415">
        <f t="shared" si="26"/>
        <v>4779.45</v>
      </c>
      <c r="O415">
        <f t="shared" si="27"/>
        <v>31331.95</v>
      </c>
    </row>
    <row r="416" spans="1:15" x14ac:dyDescent="0.25">
      <c r="A416">
        <v>10415</v>
      </c>
      <c r="B416" s="1">
        <v>44919</v>
      </c>
      <c r="C416" t="s">
        <v>17</v>
      </c>
      <c r="D416" t="s">
        <v>83</v>
      </c>
      <c r="E416" t="s">
        <v>99</v>
      </c>
      <c r="F416" t="s">
        <v>33</v>
      </c>
      <c r="G416" t="s">
        <v>19</v>
      </c>
      <c r="H416" t="s">
        <v>66</v>
      </c>
      <c r="I416">
        <v>780</v>
      </c>
      <c r="J416">
        <v>43</v>
      </c>
      <c r="K416">
        <v>33540</v>
      </c>
      <c r="L416">
        <f t="shared" si="24"/>
        <v>39</v>
      </c>
      <c r="M416">
        <f t="shared" si="25"/>
        <v>33501</v>
      </c>
      <c r="N416">
        <f t="shared" si="26"/>
        <v>6030.1799999999994</v>
      </c>
      <c r="O416">
        <f t="shared" si="27"/>
        <v>39531.18</v>
      </c>
    </row>
    <row r="417" spans="1:15" x14ac:dyDescent="0.25">
      <c r="A417">
        <v>10416</v>
      </c>
      <c r="B417" s="1">
        <v>44848</v>
      </c>
      <c r="C417" t="s">
        <v>20</v>
      </c>
      <c r="D417" t="s">
        <v>56</v>
      </c>
      <c r="E417" t="s">
        <v>99</v>
      </c>
      <c r="F417" t="s">
        <v>36</v>
      </c>
      <c r="G417" t="s">
        <v>22</v>
      </c>
      <c r="H417" t="s">
        <v>65</v>
      </c>
      <c r="I417">
        <v>500</v>
      </c>
      <c r="J417">
        <v>23</v>
      </c>
      <c r="K417">
        <v>11500</v>
      </c>
      <c r="L417">
        <f t="shared" si="24"/>
        <v>25</v>
      </c>
      <c r="M417">
        <f t="shared" si="25"/>
        <v>11475</v>
      </c>
      <c r="N417">
        <f t="shared" si="26"/>
        <v>2065.5</v>
      </c>
      <c r="O417">
        <f t="shared" si="27"/>
        <v>13540.5</v>
      </c>
    </row>
    <row r="418" spans="1:15" x14ac:dyDescent="0.25">
      <c r="A418">
        <v>10417</v>
      </c>
      <c r="B418" s="1">
        <v>44792</v>
      </c>
      <c r="C418" t="s">
        <v>23</v>
      </c>
      <c r="D418" t="s">
        <v>84</v>
      </c>
      <c r="E418" t="s">
        <v>99</v>
      </c>
      <c r="F418" t="s">
        <v>39</v>
      </c>
      <c r="G418" t="s">
        <v>25</v>
      </c>
      <c r="H418" t="s">
        <v>66</v>
      </c>
      <c r="I418">
        <v>200</v>
      </c>
      <c r="J418">
        <v>40</v>
      </c>
      <c r="K418">
        <v>8000</v>
      </c>
      <c r="L418">
        <f t="shared" si="24"/>
        <v>10</v>
      </c>
      <c r="M418">
        <f t="shared" si="25"/>
        <v>7990</v>
      </c>
      <c r="N418">
        <f t="shared" si="26"/>
        <v>1438.2</v>
      </c>
      <c r="O418">
        <f t="shared" si="27"/>
        <v>9428.2000000000007</v>
      </c>
    </row>
    <row r="419" spans="1:15" x14ac:dyDescent="0.25">
      <c r="A419">
        <v>10418</v>
      </c>
      <c r="B419" s="1">
        <v>43114</v>
      </c>
      <c r="C419" t="s">
        <v>26</v>
      </c>
      <c r="D419" t="s">
        <v>85</v>
      </c>
      <c r="E419" t="s">
        <v>99</v>
      </c>
      <c r="F419" t="s">
        <v>42</v>
      </c>
      <c r="G419" t="s">
        <v>28</v>
      </c>
      <c r="H419" t="s">
        <v>66</v>
      </c>
      <c r="I419">
        <v>1900</v>
      </c>
      <c r="J419">
        <v>39</v>
      </c>
      <c r="K419">
        <v>74100</v>
      </c>
      <c r="L419">
        <f t="shared" si="24"/>
        <v>95</v>
      </c>
      <c r="M419">
        <f t="shared" si="25"/>
        <v>74005</v>
      </c>
      <c r="N419">
        <f t="shared" si="26"/>
        <v>13320.9</v>
      </c>
      <c r="O419">
        <f t="shared" si="27"/>
        <v>87325.9</v>
      </c>
    </row>
    <row r="420" spans="1:15" x14ac:dyDescent="0.25">
      <c r="A420">
        <v>10419</v>
      </c>
      <c r="B420" s="1">
        <v>43697</v>
      </c>
      <c r="C420" t="s">
        <v>29</v>
      </c>
      <c r="D420" t="s">
        <v>86</v>
      </c>
      <c r="E420" t="s">
        <v>97</v>
      </c>
      <c r="F420" t="s">
        <v>45</v>
      </c>
      <c r="G420" t="s">
        <v>31</v>
      </c>
      <c r="H420" t="s">
        <v>64</v>
      </c>
      <c r="I420">
        <v>2300</v>
      </c>
      <c r="J420">
        <v>12</v>
      </c>
      <c r="K420">
        <v>27600</v>
      </c>
      <c r="L420">
        <f t="shared" si="24"/>
        <v>0</v>
      </c>
      <c r="M420">
        <f t="shared" si="25"/>
        <v>27600</v>
      </c>
      <c r="N420">
        <f t="shared" si="26"/>
        <v>4968</v>
      </c>
      <c r="O420">
        <f t="shared" si="27"/>
        <v>32568</v>
      </c>
    </row>
    <row r="421" spans="1:15" x14ac:dyDescent="0.25">
      <c r="A421">
        <v>10420</v>
      </c>
      <c r="B421" s="1">
        <v>44439</v>
      </c>
      <c r="C421" t="s">
        <v>32</v>
      </c>
      <c r="D421" t="s">
        <v>87</v>
      </c>
      <c r="E421" t="s">
        <v>97</v>
      </c>
      <c r="F421" t="s">
        <v>48</v>
      </c>
      <c r="G421" t="s">
        <v>34</v>
      </c>
      <c r="H421" t="s">
        <v>67</v>
      </c>
      <c r="I421">
        <v>4000</v>
      </c>
      <c r="J421">
        <v>16</v>
      </c>
      <c r="K421">
        <v>64000</v>
      </c>
      <c r="L421">
        <f t="shared" si="24"/>
        <v>0</v>
      </c>
      <c r="M421">
        <f t="shared" si="25"/>
        <v>64000</v>
      </c>
      <c r="N421">
        <f t="shared" si="26"/>
        <v>11520</v>
      </c>
      <c r="O421">
        <f t="shared" si="27"/>
        <v>75520</v>
      </c>
    </row>
    <row r="422" spans="1:15" x14ac:dyDescent="0.25">
      <c r="A422">
        <v>10421</v>
      </c>
      <c r="B422" s="1">
        <v>44620</v>
      </c>
      <c r="C422" t="s">
        <v>35</v>
      </c>
      <c r="D422" t="s">
        <v>88</v>
      </c>
      <c r="E422" t="s">
        <v>97</v>
      </c>
      <c r="F422" t="s">
        <v>51</v>
      </c>
      <c r="G422" t="s">
        <v>37</v>
      </c>
      <c r="H422" t="s">
        <v>64</v>
      </c>
      <c r="I422">
        <v>2300</v>
      </c>
      <c r="J422">
        <v>24</v>
      </c>
      <c r="K422">
        <v>55200</v>
      </c>
      <c r="L422">
        <f t="shared" si="24"/>
        <v>115</v>
      </c>
      <c r="M422">
        <f t="shared" si="25"/>
        <v>55085</v>
      </c>
      <c r="N422">
        <f t="shared" si="26"/>
        <v>9915.2999999999993</v>
      </c>
      <c r="O422">
        <f t="shared" si="27"/>
        <v>65000.3</v>
      </c>
    </row>
    <row r="423" spans="1:15" x14ac:dyDescent="0.25">
      <c r="A423">
        <v>10422</v>
      </c>
      <c r="B423" s="1">
        <v>44926</v>
      </c>
      <c r="C423" t="s">
        <v>38</v>
      </c>
      <c r="D423" t="s">
        <v>89</v>
      </c>
      <c r="E423" t="s">
        <v>97</v>
      </c>
      <c r="F423" t="s">
        <v>53</v>
      </c>
      <c r="G423" t="s">
        <v>40</v>
      </c>
      <c r="H423" t="s">
        <v>64</v>
      </c>
      <c r="I423">
        <v>4000</v>
      </c>
      <c r="J423">
        <v>21</v>
      </c>
      <c r="K423">
        <v>84000</v>
      </c>
      <c r="L423">
        <f t="shared" si="24"/>
        <v>200</v>
      </c>
      <c r="M423">
        <f t="shared" si="25"/>
        <v>83800</v>
      </c>
      <c r="N423">
        <f t="shared" si="26"/>
        <v>15084</v>
      </c>
      <c r="O423">
        <f t="shared" si="27"/>
        <v>98884</v>
      </c>
    </row>
    <row r="424" spans="1:15" x14ac:dyDescent="0.25">
      <c r="A424">
        <v>10423</v>
      </c>
      <c r="B424" s="1">
        <v>43931</v>
      </c>
      <c r="C424" t="s">
        <v>41</v>
      </c>
      <c r="D424" t="s">
        <v>59</v>
      </c>
      <c r="E424" t="s">
        <v>97</v>
      </c>
      <c r="F424" t="s">
        <v>36</v>
      </c>
      <c r="G424" t="s">
        <v>43</v>
      </c>
      <c r="H424" t="s">
        <v>67</v>
      </c>
      <c r="I424">
        <v>500</v>
      </c>
      <c r="J424">
        <v>9</v>
      </c>
      <c r="K424">
        <v>4500</v>
      </c>
      <c r="L424">
        <f t="shared" si="24"/>
        <v>0</v>
      </c>
      <c r="M424">
        <f t="shared" si="25"/>
        <v>4500</v>
      </c>
      <c r="N424">
        <f t="shared" si="26"/>
        <v>810</v>
      </c>
      <c r="O424">
        <f t="shared" si="27"/>
        <v>5310</v>
      </c>
    </row>
    <row r="425" spans="1:15" x14ac:dyDescent="0.25">
      <c r="A425">
        <v>10424</v>
      </c>
      <c r="B425" s="1">
        <v>43386</v>
      </c>
      <c r="C425" t="s">
        <v>44</v>
      </c>
      <c r="D425" t="s">
        <v>90</v>
      </c>
      <c r="E425" t="s">
        <v>99</v>
      </c>
      <c r="F425" t="s">
        <v>39</v>
      </c>
      <c r="G425" t="s">
        <v>46</v>
      </c>
      <c r="H425" t="s">
        <v>67</v>
      </c>
      <c r="I425">
        <v>200</v>
      </c>
      <c r="J425">
        <v>44</v>
      </c>
      <c r="K425">
        <v>8800</v>
      </c>
      <c r="L425">
        <f t="shared" si="24"/>
        <v>10</v>
      </c>
      <c r="M425">
        <f t="shared" si="25"/>
        <v>8790</v>
      </c>
      <c r="N425">
        <f t="shared" si="26"/>
        <v>1582.2</v>
      </c>
      <c r="O425">
        <f t="shared" si="27"/>
        <v>10372.200000000001</v>
      </c>
    </row>
    <row r="426" spans="1:15" x14ac:dyDescent="0.25">
      <c r="A426">
        <v>10425</v>
      </c>
      <c r="B426" s="1">
        <v>43764</v>
      </c>
      <c r="C426" t="s">
        <v>47</v>
      </c>
      <c r="D426" t="s">
        <v>91</v>
      </c>
      <c r="E426" t="s">
        <v>97</v>
      </c>
      <c r="F426" t="s">
        <v>42</v>
      </c>
      <c r="G426" t="s">
        <v>49</v>
      </c>
      <c r="H426" t="s">
        <v>64</v>
      </c>
      <c r="I426">
        <v>1900</v>
      </c>
      <c r="J426">
        <v>42</v>
      </c>
      <c r="K426">
        <v>79800</v>
      </c>
      <c r="L426">
        <f t="shared" si="24"/>
        <v>95</v>
      </c>
      <c r="M426">
        <f t="shared" si="25"/>
        <v>79705</v>
      </c>
      <c r="N426">
        <f t="shared" si="26"/>
        <v>14346.9</v>
      </c>
      <c r="O426">
        <f t="shared" si="27"/>
        <v>94051.9</v>
      </c>
    </row>
    <row r="427" spans="1:15" x14ac:dyDescent="0.25">
      <c r="A427">
        <v>10426</v>
      </c>
      <c r="B427" s="1">
        <v>44487</v>
      </c>
      <c r="C427" t="s">
        <v>50</v>
      </c>
      <c r="D427" t="s">
        <v>92</v>
      </c>
      <c r="E427" t="s">
        <v>98</v>
      </c>
      <c r="F427" t="s">
        <v>45</v>
      </c>
      <c r="G427" t="s">
        <v>52</v>
      </c>
      <c r="H427" t="s">
        <v>67</v>
      </c>
      <c r="I427">
        <v>2300</v>
      </c>
      <c r="J427">
        <v>49</v>
      </c>
      <c r="K427">
        <v>112700</v>
      </c>
      <c r="L427">
        <f t="shared" si="24"/>
        <v>115</v>
      </c>
      <c r="M427">
        <f t="shared" si="25"/>
        <v>112585</v>
      </c>
      <c r="N427">
        <f t="shared" si="26"/>
        <v>20265.3</v>
      </c>
      <c r="O427">
        <f t="shared" si="27"/>
        <v>132850.29999999999</v>
      </c>
    </row>
    <row r="428" spans="1:15" x14ac:dyDescent="0.25">
      <c r="A428">
        <v>10427</v>
      </c>
      <c r="B428" s="1">
        <v>44319</v>
      </c>
      <c r="C428" t="s">
        <v>8</v>
      </c>
      <c r="D428" t="s">
        <v>93</v>
      </c>
      <c r="E428" t="s">
        <v>97</v>
      </c>
      <c r="F428" t="s">
        <v>48</v>
      </c>
      <c r="G428" t="s">
        <v>10</v>
      </c>
      <c r="H428" t="s">
        <v>64</v>
      </c>
      <c r="I428">
        <v>4000</v>
      </c>
      <c r="J428">
        <v>11</v>
      </c>
      <c r="K428">
        <v>44000</v>
      </c>
      <c r="L428">
        <f t="shared" si="24"/>
        <v>0</v>
      </c>
      <c r="M428">
        <f t="shared" si="25"/>
        <v>44000</v>
      </c>
      <c r="N428">
        <f t="shared" si="26"/>
        <v>7920</v>
      </c>
      <c r="O428">
        <f t="shared" si="27"/>
        <v>51920</v>
      </c>
    </row>
    <row r="429" spans="1:15" x14ac:dyDescent="0.25">
      <c r="A429">
        <v>10428</v>
      </c>
      <c r="B429" s="1">
        <v>43402</v>
      </c>
      <c r="C429" t="s">
        <v>11</v>
      </c>
      <c r="D429" t="s">
        <v>94</v>
      </c>
      <c r="E429" t="s">
        <v>98</v>
      </c>
      <c r="F429" t="s">
        <v>51</v>
      </c>
      <c r="G429" t="s">
        <v>13</v>
      </c>
      <c r="H429" t="s">
        <v>65</v>
      </c>
      <c r="I429">
        <v>2300</v>
      </c>
      <c r="J429">
        <v>8</v>
      </c>
      <c r="K429">
        <v>18400</v>
      </c>
      <c r="L429">
        <f t="shared" si="24"/>
        <v>0</v>
      </c>
      <c r="M429">
        <f t="shared" si="25"/>
        <v>18400</v>
      </c>
      <c r="N429">
        <f t="shared" si="26"/>
        <v>3312</v>
      </c>
      <c r="O429">
        <f t="shared" si="27"/>
        <v>21712</v>
      </c>
    </row>
    <row r="430" spans="1:15" x14ac:dyDescent="0.25">
      <c r="A430">
        <v>10429</v>
      </c>
      <c r="B430" s="1">
        <v>43475</v>
      </c>
      <c r="C430" t="s">
        <v>14</v>
      </c>
      <c r="D430" t="s">
        <v>54</v>
      </c>
      <c r="E430" t="s">
        <v>99</v>
      </c>
      <c r="F430" t="s">
        <v>53</v>
      </c>
      <c r="G430" t="s">
        <v>16</v>
      </c>
      <c r="H430" t="s">
        <v>66</v>
      </c>
      <c r="I430">
        <v>4000</v>
      </c>
      <c r="J430">
        <v>30</v>
      </c>
      <c r="K430">
        <v>120000</v>
      </c>
      <c r="L430">
        <f t="shared" si="24"/>
        <v>200</v>
      </c>
      <c r="M430">
        <f t="shared" si="25"/>
        <v>119800</v>
      </c>
      <c r="N430">
        <f t="shared" si="26"/>
        <v>21564</v>
      </c>
      <c r="O430">
        <f t="shared" si="27"/>
        <v>141364</v>
      </c>
    </row>
    <row r="431" spans="1:15" x14ac:dyDescent="0.25">
      <c r="A431">
        <v>10430</v>
      </c>
      <c r="B431" s="1">
        <v>44108</v>
      </c>
      <c r="C431" t="s">
        <v>17</v>
      </c>
      <c r="D431" t="s">
        <v>70</v>
      </c>
      <c r="E431" t="s">
        <v>97</v>
      </c>
      <c r="F431" t="s">
        <v>9</v>
      </c>
      <c r="G431" t="s">
        <v>19</v>
      </c>
      <c r="H431" t="s">
        <v>67</v>
      </c>
      <c r="I431">
        <v>450</v>
      </c>
      <c r="J431">
        <v>32</v>
      </c>
      <c r="K431">
        <v>14400</v>
      </c>
      <c r="L431">
        <f t="shared" si="24"/>
        <v>22.5</v>
      </c>
      <c r="M431">
        <f t="shared" si="25"/>
        <v>14377.5</v>
      </c>
      <c r="N431">
        <f t="shared" si="26"/>
        <v>2587.9499999999998</v>
      </c>
      <c r="O431">
        <f t="shared" si="27"/>
        <v>16965.45</v>
      </c>
    </row>
    <row r="432" spans="1:15" x14ac:dyDescent="0.25">
      <c r="A432">
        <v>10431</v>
      </c>
      <c r="B432" s="1">
        <v>43823</v>
      </c>
      <c r="C432" t="s">
        <v>20</v>
      </c>
      <c r="D432" t="s">
        <v>57</v>
      </c>
      <c r="E432" t="s">
        <v>97</v>
      </c>
      <c r="F432" t="s">
        <v>12</v>
      </c>
      <c r="G432" t="s">
        <v>22</v>
      </c>
      <c r="H432" t="s">
        <v>64</v>
      </c>
      <c r="I432">
        <v>3444</v>
      </c>
      <c r="J432">
        <v>23</v>
      </c>
      <c r="K432">
        <v>79212</v>
      </c>
      <c r="L432">
        <f t="shared" si="24"/>
        <v>172.20000000000002</v>
      </c>
      <c r="M432">
        <f t="shared" si="25"/>
        <v>79039.8</v>
      </c>
      <c r="N432">
        <f t="shared" si="26"/>
        <v>14227.164000000001</v>
      </c>
      <c r="O432">
        <f t="shared" si="27"/>
        <v>93266.964000000007</v>
      </c>
    </row>
    <row r="433" spans="1:15" x14ac:dyDescent="0.25">
      <c r="A433">
        <v>10432</v>
      </c>
      <c r="B433" s="1">
        <v>43877</v>
      </c>
      <c r="C433" t="s">
        <v>23</v>
      </c>
      <c r="D433" t="s">
        <v>59</v>
      </c>
      <c r="E433" t="s">
        <v>97</v>
      </c>
      <c r="F433" t="s">
        <v>15</v>
      </c>
      <c r="G433" t="s">
        <v>25</v>
      </c>
      <c r="H433" t="s">
        <v>66</v>
      </c>
      <c r="I433">
        <v>900</v>
      </c>
      <c r="J433">
        <v>33</v>
      </c>
      <c r="K433">
        <v>29700</v>
      </c>
      <c r="L433">
        <f t="shared" si="24"/>
        <v>45</v>
      </c>
      <c r="M433">
        <f t="shared" si="25"/>
        <v>29655</v>
      </c>
      <c r="N433">
        <f t="shared" si="26"/>
        <v>5337.9</v>
      </c>
      <c r="O433">
        <f t="shared" si="27"/>
        <v>34992.9</v>
      </c>
    </row>
    <row r="434" spans="1:15" x14ac:dyDescent="0.25">
      <c r="A434">
        <v>10433</v>
      </c>
      <c r="B434" s="1">
        <v>44947</v>
      </c>
      <c r="C434" t="s">
        <v>26</v>
      </c>
      <c r="D434" t="s">
        <v>71</v>
      </c>
      <c r="E434" t="s">
        <v>97</v>
      </c>
      <c r="F434" t="s">
        <v>18</v>
      </c>
      <c r="G434" t="s">
        <v>28</v>
      </c>
      <c r="H434" t="s">
        <v>65</v>
      </c>
      <c r="I434">
        <v>1234</v>
      </c>
      <c r="J434">
        <v>44</v>
      </c>
      <c r="K434">
        <v>54296</v>
      </c>
      <c r="L434">
        <f t="shared" si="24"/>
        <v>61.7</v>
      </c>
      <c r="M434">
        <f t="shared" si="25"/>
        <v>54234.3</v>
      </c>
      <c r="N434">
        <f t="shared" si="26"/>
        <v>9762.1740000000009</v>
      </c>
      <c r="O434">
        <f t="shared" si="27"/>
        <v>63996.474000000002</v>
      </c>
    </row>
    <row r="435" spans="1:15" x14ac:dyDescent="0.25">
      <c r="A435">
        <v>10434</v>
      </c>
      <c r="B435" s="1">
        <v>43436</v>
      </c>
      <c r="C435" t="s">
        <v>29</v>
      </c>
      <c r="D435" t="s">
        <v>72</v>
      </c>
      <c r="E435" t="s">
        <v>97</v>
      </c>
      <c r="F435" t="s">
        <v>21</v>
      </c>
      <c r="G435" t="s">
        <v>31</v>
      </c>
      <c r="H435" t="s">
        <v>65</v>
      </c>
      <c r="I435">
        <v>1000</v>
      </c>
      <c r="J435">
        <v>39</v>
      </c>
      <c r="K435">
        <v>39000</v>
      </c>
      <c r="L435">
        <f t="shared" si="24"/>
        <v>50</v>
      </c>
      <c r="M435">
        <f t="shared" si="25"/>
        <v>38950</v>
      </c>
      <c r="N435">
        <f t="shared" si="26"/>
        <v>7011</v>
      </c>
      <c r="O435">
        <f t="shared" si="27"/>
        <v>45961</v>
      </c>
    </row>
    <row r="436" spans="1:15" x14ac:dyDescent="0.25">
      <c r="A436">
        <v>10435</v>
      </c>
      <c r="B436" s="1">
        <v>44439</v>
      </c>
      <c r="C436" t="s">
        <v>32</v>
      </c>
      <c r="D436" t="s">
        <v>73</v>
      </c>
      <c r="E436" t="s">
        <v>97</v>
      </c>
      <c r="F436" t="s">
        <v>24</v>
      </c>
      <c r="G436" t="s">
        <v>34</v>
      </c>
      <c r="H436" t="s">
        <v>66</v>
      </c>
      <c r="I436">
        <v>690</v>
      </c>
      <c r="J436">
        <v>49</v>
      </c>
      <c r="K436">
        <v>33810</v>
      </c>
      <c r="L436">
        <f t="shared" si="24"/>
        <v>34.5</v>
      </c>
      <c r="M436">
        <f t="shared" si="25"/>
        <v>33775.5</v>
      </c>
      <c r="N436">
        <f t="shared" si="26"/>
        <v>6079.59</v>
      </c>
      <c r="O436">
        <f t="shared" si="27"/>
        <v>39855.089999999997</v>
      </c>
    </row>
    <row r="437" spans="1:15" x14ac:dyDescent="0.25">
      <c r="A437">
        <v>10436</v>
      </c>
      <c r="B437" s="1">
        <v>45021</v>
      </c>
      <c r="C437" t="s">
        <v>35</v>
      </c>
      <c r="D437" t="s">
        <v>74</v>
      </c>
      <c r="E437" t="s">
        <v>97</v>
      </c>
      <c r="F437" t="s">
        <v>27</v>
      </c>
      <c r="G437" t="s">
        <v>37</v>
      </c>
      <c r="H437" t="s">
        <v>67</v>
      </c>
      <c r="I437">
        <v>2500</v>
      </c>
      <c r="J437">
        <v>18</v>
      </c>
      <c r="K437">
        <v>45000</v>
      </c>
      <c r="L437">
        <f t="shared" si="24"/>
        <v>0</v>
      </c>
      <c r="M437">
        <f t="shared" si="25"/>
        <v>45000</v>
      </c>
      <c r="N437">
        <f t="shared" si="26"/>
        <v>8100</v>
      </c>
      <c r="O437">
        <f t="shared" si="27"/>
        <v>53100</v>
      </c>
    </row>
    <row r="438" spans="1:15" x14ac:dyDescent="0.25">
      <c r="A438">
        <v>10437</v>
      </c>
      <c r="B438" s="1">
        <v>43621</v>
      </c>
      <c r="C438" t="s">
        <v>38</v>
      </c>
      <c r="D438" t="s">
        <v>75</v>
      </c>
      <c r="E438" t="s">
        <v>97</v>
      </c>
      <c r="F438" t="s">
        <v>30</v>
      </c>
      <c r="G438" t="s">
        <v>40</v>
      </c>
      <c r="H438" t="s">
        <v>65</v>
      </c>
      <c r="I438">
        <v>1100</v>
      </c>
      <c r="J438">
        <v>36</v>
      </c>
      <c r="K438">
        <v>39600</v>
      </c>
      <c r="L438">
        <f t="shared" si="24"/>
        <v>55</v>
      </c>
      <c r="M438">
        <f t="shared" si="25"/>
        <v>39545</v>
      </c>
      <c r="N438">
        <f t="shared" si="26"/>
        <v>7118.0999999999995</v>
      </c>
      <c r="O438">
        <f t="shared" si="27"/>
        <v>46663.1</v>
      </c>
    </row>
    <row r="439" spans="1:15" x14ac:dyDescent="0.25">
      <c r="A439">
        <v>10438</v>
      </c>
      <c r="B439" s="1">
        <v>43218</v>
      </c>
      <c r="C439" t="s">
        <v>41</v>
      </c>
      <c r="D439" t="s">
        <v>76</v>
      </c>
      <c r="E439" t="s">
        <v>98</v>
      </c>
      <c r="F439" t="s">
        <v>33</v>
      </c>
      <c r="G439" t="s">
        <v>43</v>
      </c>
      <c r="H439" t="s">
        <v>67</v>
      </c>
      <c r="I439">
        <v>950</v>
      </c>
      <c r="J439">
        <v>23</v>
      </c>
      <c r="K439">
        <v>21850</v>
      </c>
      <c r="L439">
        <f t="shared" si="24"/>
        <v>47.5</v>
      </c>
      <c r="M439">
        <f t="shared" si="25"/>
        <v>21802.5</v>
      </c>
      <c r="N439">
        <f t="shared" si="26"/>
        <v>3924.45</v>
      </c>
      <c r="O439">
        <f t="shared" si="27"/>
        <v>25726.95</v>
      </c>
    </row>
    <row r="440" spans="1:15" x14ac:dyDescent="0.25">
      <c r="A440">
        <v>10439</v>
      </c>
      <c r="B440" s="1">
        <v>44926</v>
      </c>
      <c r="C440" t="s">
        <v>44</v>
      </c>
      <c r="D440" t="s">
        <v>77</v>
      </c>
      <c r="E440" t="s">
        <v>98</v>
      </c>
      <c r="F440" t="s">
        <v>36</v>
      </c>
      <c r="G440" t="s">
        <v>46</v>
      </c>
      <c r="H440" t="s">
        <v>65</v>
      </c>
      <c r="I440">
        <v>780</v>
      </c>
      <c r="J440">
        <v>39</v>
      </c>
      <c r="K440">
        <v>30420</v>
      </c>
      <c r="L440">
        <f t="shared" si="24"/>
        <v>39</v>
      </c>
      <c r="M440">
        <f t="shared" si="25"/>
        <v>30381</v>
      </c>
      <c r="N440">
        <f t="shared" si="26"/>
        <v>5468.58</v>
      </c>
      <c r="O440">
        <f t="shared" si="27"/>
        <v>35849.58</v>
      </c>
    </row>
    <row r="441" spans="1:15" x14ac:dyDescent="0.25">
      <c r="A441">
        <v>10440</v>
      </c>
      <c r="B441" s="1">
        <v>44943</v>
      </c>
      <c r="C441" t="s">
        <v>47</v>
      </c>
      <c r="D441" t="s">
        <v>78</v>
      </c>
      <c r="E441" t="s">
        <v>98</v>
      </c>
      <c r="F441" t="s">
        <v>39</v>
      </c>
      <c r="G441" t="s">
        <v>49</v>
      </c>
      <c r="H441" t="s">
        <v>65</v>
      </c>
      <c r="I441">
        <v>500</v>
      </c>
      <c r="J441">
        <v>13</v>
      </c>
      <c r="K441">
        <v>6500</v>
      </c>
      <c r="L441">
        <f t="shared" si="24"/>
        <v>0</v>
      </c>
      <c r="M441">
        <f t="shared" si="25"/>
        <v>6500</v>
      </c>
      <c r="N441">
        <f t="shared" si="26"/>
        <v>1170</v>
      </c>
      <c r="O441">
        <f t="shared" si="27"/>
        <v>7670</v>
      </c>
    </row>
    <row r="442" spans="1:15" x14ac:dyDescent="0.25">
      <c r="A442">
        <v>10441</v>
      </c>
      <c r="B442" s="1">
        <v>44006</v>
      </c>
      <c r="C442" t="s">
        <v>50</v>
      </c>
      <c r="D442" t="s">
        <v>79</v>
      </c>
      <c r="E442" t="s">
        <v>98</v>
      </c>
      <c r="F442" t="s">
        <v>42</v>
      </c>
      <c r="G442" t="s">
        <v>52</v>
      </c>
      <c r="H442" t="s">
        <v>66</v>
      </c>
      <c r="I442">
        <v>200</v>
      </c>
      <c r="J442">
        <v>41</v>
      </c>
      <c r="K442">
        <v>8200</v>
      </c>
      <c r="L442">
        <f t="shared" si="24"/>
        <v>10</v>
      </c>
      <c r="M442">
        <f t="shared" si="25"/>
        <v>8190</v>
      </c>
      <c r="N442">
        <f t="shared" si="26"/>
        <v>1474.2</v>
      </c>
      <c r="O442">
        <f t="shared" si="27"/>
        <v>9664.2000000000007</v>
      </c>
    </row>
    <row r="443" spans="1:15" x14ac:dyDescent="0.25">
      <c r="A443">
        <v>10442</v>
      </c>
      <c r="B443" s="1">
        <v>44178</v>
      </c>
      <c r="C443" t="s">
        <v>8</v>
      </c>
      <c r="D443" t="s">
        <v>80</v>
      </c>
      <c r="E443" t="s">
        <v>98</v>
      </c>
      <c r="F443" t="s">
        <v>45</v>
      </c>
      <c r="G443" t="s">
        <v>10</v>
      </c>
      <c r="H443" t="s">
        <v>65</v>
      </c>
      <c r="I443">
        <v>1900</v>
      </c>
      <c r="J443">
        <v>49</v>
      </c>
      <c r="K443">
        <v>93100</v>
      </c>
      <c r="L443">
        <f t="shared" si="24"/>
        <v>95</v>
      </c>
      <c r="M443">
        <f t="shared" si="25"/>
        <v>93005</v>
      </c>
      <c r="N443">
        <f t="shared" si="26"/>
        <v>16740.899999999998</v>
      </c>
      <c r="O443">
        <f t="shared" si="27"/>
        <v>109745.9</v>
      </c>
    </row>
    <row r="444" spans="1:15" x14ac:dyDescent="0.25">
      <c r="A444">
        <v>10443</v>
      </c>
      <c r="B444" s="1">
        <v>43114</v>
      </c>
      <c r="C444" t="s">
        <v>11</v>
      </c>
      <c r="D444" t="s">
        <v>81</v>
      </c>
      <c r="E444" t="s">
        <v>98</v>
      </c>
      <c r="F444" t="s">
        <v>48</v>
      </c>
      <c r="G444" t="s">
        <v>13</v>
      </c>
      <c r="H444" t="s">
        <v>67</v>
      </c>
      <c r="I444">
        <v>2300</v>
      </c>
      <c r="J444">
        <v>12</v>
      </c>
      <c r="K444">
        <v>27600</v>
      </c>
      <c r="L444">
        <f t="shared" si="24"/>
        <v>0</v>
      </c>
      <c r="M444">
        <f t="shared" si="25"/>
        <v>27600</v>
      </c>
      <c r="N444">
        <f t="shared" si="26"/>
        <v>4968</v>
      </c>
      <c r="O444">
        <f t="shared" si="27"/>
        <v>32568</v>
      </c>
    </row>
    <row r="445" spans="1:15" x14ac:dyDescent="0.25">
      <c r="A445">
        <v>10444</v>
      </c>
      <c r="B445" s="1">
        <v>45043</v>
      </c>
      <c r="C445" t="s">
        <v>14</v>
      </c>
      <c r="D445" t="s">
        <v>82</v>
      </c>
      <c r="E445" t="s">
        <v>98</v>
      </c>
      <c r="F445" t="s">
        <v>51</v>
      </c>
      <c r="G445" t="s">
        <v>16</v>
      </c>
      <c r="H445" t="s">
        <v>65</v>
      </c>
      <c r="I445">
        <v>4000</v>
      </c>
      <c r="J445">
        <v>11</v>
      </c>
      <c r="K445">
        <v>44000</v>
      </c>
      <c r="L445">
        <f t="shared" si="24"/>
        <v>0</v>
      </c>
      <c r="M445">
        <f t="shared" si="25"/>
        <v>44000</v>
      </c>
      <c r="N445">
        <f t="shared" si="26"/>
        <v>7920</v>
      </c>
      <c r="O445">
        <f t="shared" si="27"/>
        <v>51920</v>
      </c>
    </row>
    <row r="446" spans="1:15" x14ac:dyDescent="0.25">
      <c r="A446">
        <v>10445</v>
      </c>
      <c r="B446" s="1">
        <v>43232</v>
      </c>
      <c r="C446" t="s">
        <v>17</v>
      </c>
      <c r="D446" t="s">
        <v>58</v>
      </c>
      <c r="E446" t="s">
        <v>98</v>
      </c>
      <c r="F446" t="s">
        <v>53</v>
      </c>
      <c r="G446" t="s">
        <v>19</v>
      </c>
      <c r="H446" t="s">
        <v>66</v>
      </c>
      <c r="I446">
        <v>450</v>
      </c>
      <c r="J446">
        <v>50</v>
      </c>
      <c r="K446">
        <v>22500</v>
      </c>
      <c r="L446">
        <f t="shared" si="24"/>
        <v>22.5</v>
      </c>
      <c r="M446">
        <f t="shared" si="25"/>
        <v>22477.5</v>
      </c>
      <c r="N446">
        <f t="shared" si="26"/>
        <v>4045.95</v>
      </c>
      <c r="O446">
        <f t="shared" si="27"/>
        <v>26523.45</v>
      </c>
    </row>
    <row r="447" spans="1:15" x14ac:dyDescent="0.25">
      <c r="A447">
        <v>10446</v>
      </c>
      <c r="B447" s="1">
        <v>44914</v>
      </c>
      <c r="C447" t="s">
        <v>20</v>
      </c>
      <c r="D447" t="s">
        <v>55</v>
      </c>
      <c r="E447" t="s">
        <v>99</v>
      </c>
      <c r="F447" t="s">
        <v>9</v>
      </c>
      <c r="G447" t="s">
        <v>22</v>
      </c>
      <c r="H447" t="s">
        <v>64</v>
      </c>
      <c r="I447">
        <v>3444</v>
      </c>
      <c r="J447">
        <v>46</v>
      </c>
      <c r="K447">
        <v>158424</v>
      </c>
      <c r="L447">
        <f t="shared" si="24"/>
        <v>172.20000000000002</v>
      </c>
      <c r="M447">
        <f t="shared" si="25"/>
        <v>158251.79999999999</v>
      </c>
      <c r="N447">
        <f t="shared" si="26"/>
        <v>28485.323999999997</v>
      </c>
      <c r="O447">
        <f t="shared" si="27"/>
        <v>186737.12399999998</v>
      </c>
    </row>
    <row r="448" spans="1:15" x14ac:dyDescent="0.25">
      <c r="A448">
        <v>10447</v>
      </c>
      <c r="B448" s="1">
        <v>43268</v>
      </c>
      <c r="C448" t="s">
        <v>23</v>
      </c>
      <c r="D448" t="s">
        <v>60</v>
      </c>
      <c r="E448" t="s">
        <v>99</v>
      </c>
      <c r="F448" t="s">
        <v>12</v>
      </c>
      <c r="G448" t="s">
        <v>25</v>
      </c>
      <c r="H448" t="s">
        <v>65</v>
      </c>
      <c r="I448">
        <v>900</v>
      </c>
      <c r="J448">
        <v>27</v>
      </c>
      <c r="K448">
        <v>24300</v>
      </c>
      <c r="L448">
        <f t="shared" si="24"/>
        <v>45</v>
      </c>
      <c r="M448">
        <f t="shared" si="25"/>
        <v>24255</v>
      </c>
      <c r="N448">
        <f t="shared" si="26"/>
        <v>4365.8999999999996</v>
      </c>
      <c r="O448">
        <f t="shared" si="27"/>
        <v>28620.9</v>
      </c>
    </row>
    <row r="449" spans="1:15" x14ac:dyDescent="0.25">
      <c r="A449">
        <v>10448</v>
      </c>
      <c r="B449" s="1">
        <v>43404</v>
      </c>
      <c r="C449" t="s">
        <v>26</v>
      </c>
      <c r="D449" t="s">
        <v>83</v>
      </c>
      <c r="E449" t="s">
        <v>99</v>
      </c>
      <c r="F449" t="s">
        <v>15</v>
      </c>
      <c r="G449" t="s">
        <v>28</v>
      </c>
      <c r="H449" t="s">
        <v>67</v>
      </c>
      <c r="I449">
        <v>1234</v>
      </c>
      <c r="J449">
        <v>33</v>
      </c>
      <c r="K449">
        <v>40722</v>
      </c>
      <c r="L449">
        <f t="shared" si="24"/>
        <v>61.7</v>
      </c>
      <c r="M449">
        <f t="shared" si="25"/>
        <v>40660.300000000003</v>
      </c>
      <c r="N449">
        <f t="shared" si="26"/>
        <v>7318.8540000000003</v>
      </c>
      <c r="O449">
        <f t="shared" si="27"/>
        <v>47979.154000000002</v>
      </c>
    </row>
    <row r="450" spans="1:15" x14ac:dyDescent="0.25">
      <c r="A450">
        <v>10449</v>
      </c>
      <c r="B450" s="1">
        <v>44207</v>
      </c>
      <c r="C450" t="s">
        <v>29</v>
      </c>
      <c r="D450" t="s">
        <v>56</v>
      </c>
      <c r="E450" t="s">
        <v>99</v>
      </c>
      <c r="F450" t="s">
        <v>18</v>
      </c>
      <c r="G450" t="s">
        <v>31</v>
      </c>
      <c r="H450" t="s">
        <v>67</v>
      </c>
      <c r="I450">
        <v>1000</v>
      </c>
      <c r="J450">
        <v>6</v>
      </c>
      <c r="K450">
        <v>6000</v>
      </c>
      <c r="L450">
        <f t="shared" si="24"/>
        <v>0</v>
      </c>
      <c r="M450">
        <f t="shared" si="25"/>
        <v>6000</v>
      </c>
      <c r="N450">
        <f t="shared" si="26"/>
        <v>1080</v>
      </c>
      <c r="O450">
        <f t="shared" si="27"/>
        <v>7080</v>
      </c>
    </row>
    <row r="451" spans="1:15" x14ac:dyDescent="0.25">
      <c r="A451">
        <v>10450</v>
      </c>
      <c r="B451" s="1">
        <v>44879</v>
      </c>
      <c r="C451" t="s">
        <v>32</v>
      </c>
      <c r="D451" t="s">
        <v>84</v>
      </c>
      <c r="E451" t="s">
        <v>99</v>
      </c>
      <c r="F451" t="s">
        <v>21</v>
      </c>
      <c r="G451" t="s">
        <v>34</v>
      </c>
      <c r="H451" t="s">
        <v>64</v>
      </c>
      <c r="I451">
        <v>690</v>
      </c>
      <c r="J451">
        <v>30</v>
      </c>
      <c r="K451">
        <v>20700</v>
      </c>
      <c r="L451">
        <f t="shared" ref="L451:L469" si="28">IF(J451&gt;=20,I451*0.05,0)</f>
        <v>34.5</v>
      </c>
      <c r="M451">
        <f t="shared" ref="M451:M469" si="29">K451-L451</f>
        <v>20665.5</v>
      </c>
      <c r="N451">
        <f t="shared" ref="N451:N469" si="30">M451*0.18</f>
        <v>3719.79</v>
      </c>
      <c r="O451">
        <f t="shared" ref="O451:O469" si="31">N451+M451</f>
        <v>24385.29</v>
      </c>
    </row>
    <row r="452" spans="1:15" x14ac:dyDescent="0.25">
      <c r="A452">
        <v>10451</v>
      </c>
      <c r="B452" s="1">
        <v>44617</v>
      </c>
      <c r="C452" t="s">
        <v>35</v>
      </c>
      <c r="D452" t="s">
        <v>85</v>
      </c>
      <c r="E452" t="s">
        <v>99</v>
      </c>
      <c r="F452" t="s">
        <v>24</v>
      </c>
      <c r="G452" t="s">
        <v>37</v>
      </c>
      <c r="H452" t="s">
        <v>64</v>
      </c>
      <c r="I452">
        <v>2500</v>
      </c>
      <c r="J452">
        <v>34</v>
      </c>
      <c r="K452">
        <v>85000</v>
      </c>
      <c r="L452">
        <f t="shared" si="28"/>
        <v>125</v>
      </c>
      <c r="M452">
        <f t="shared" si="29"/>
        <v>84875</v>
      </c>
      <c r="N452">
        <f t="shared" si="30"/>
        <v>15277.5</v>
      </c>
      <c r="O452">
        <f t="shared" si="31"/>
        <v>100152.5</v>
      </c>
    </row>
    <row r="453" spans="1:15" x14ac:dyDescent="0.25">
      <c r="A453">
        <v>10452</v>
      </c>
      <c r="B453" s="1">
        <v>43136</v>
      </c>
      <c r="C453" t="s">
        <v>38</v>
      </c>
      <c r="D453" t="s">
        <v>86</v>
      </c>
      <c r="E453" t="s">
        <v>97</v>
      </c>
      <c r="F453" t="s">
        <v>27</v>
      </c>
      <c r="G453" t="s">
        <v>40</v>
      </c>
      <c r="H453" t="s">
        <v>65</v>
      </c>
      <c r="I453">
        <v>1100</v>
      </c>
      <c r="J453">
        <v>43</v>
      </c>
      <c r="K453">
        <v>47300</v>
      </c>
      <c r="L453">
        <f t="shared" si="28"/>
        <v>55</v>
      </c>
      <c r="M453">
        <f t="shared" si="29"/>
        <v>47245</v>
      </c>
      <c r="N453">
        <f t="shared" si="30"/>
        <v>8504.1</v>
      </c>
      <c r="O453">
        <f t="shared" si="31"/>
        <v>55749.1</v>
      </c>
    </row>
    <row r="454" spans="1:15" x14ac:dyDescent="0.25">
      <c r="A454">
        <v>10453</v>
      </c>
      <c r="B454" s="1">
        <v>44573</v>
      </c>
      <c r="C454" t="s">
        <v>41</v>
      </c>
      <c r="D454" t="s">
        <v>87</v>
      </c>
      <c r="E454" t="s">
        <v>97</v>
      </c>
      <c r="F454" t="s">
        <v>30</v>
      </c>
      <c r="G454" t="s">
        <v>43</v>
      </c>
      <c r="H454" t="s">
        <v>64</v>
      </c>
      <c r="I454">
        <v>950</v>
      </c>
      <c r="J454">
        <v>7</v>
      </c>
      <c r="K454">
        <v>6650</v>
      </c>
      <c r="L454">
        <f t="shared" si="28"/>
        <v>0</v>
      </c>
      <c r="M454">
        <f t="shared" si="29"/>
        <v>6650</v>
      </c>
      <c r="N454">
        <f t="shared" si="30"/>
        <v>1197</v>
      </c>
      <c r="O454">
        <f t="shared" si="31"/>
        <v>7847</v>
      </c>
    </row>
    <row r="455" spans="1:15" x14ac:dyDescent="0.25">
      <c r="A455">
        <v>10454</v>
      </c>
      <c r="B455" s="1">
        <v>43432</v>
      </c>
      <c r="C455" t="s">
        <v>44</v>
      </c>
      <c r="D455" t="s">
        <v>88</v>
      </c>
      <c r="E455" t="s">
        <v>97</v>
      </c>
      <c r="F455" t="s">
        <v>33</v>
      </c>
      <c r="G455" t="s">
        <v>46</v>
      </c>
      <c r="H455" t="s">
        <v>64</v>
      </c>
      <c r="I455">
        <v>780</v>
      </c>
      <c r="J455">
        <v>41</v>
      </c>
      <c r="K455">
        <v>31980</v>
      </c>
      <c r="L455">
        <f t="shared" si="28"/>
        <v>39</v>
      </c>
      <c r="M455">
        <f t="shared" si="29"/>
        <v>31941</v>
      </c>
      <c r="N455">
        <f t="shared" si="30"/>
        <v>5749.38</v>
      </c>
      <c r="O455">
        <f t="shared" si="31"/>
        <v>37690.379999999997</v>
      </c>
    </row>
    <row r="456" spans="1:15" x14ac:dyDescent="0.25">
      <c r="A456">
        <v>10455</v>
      </c>
      <c r="B456" s="1">
        <v>43611</v>
      </c>
      <c r="C456" t="s">
        <v>47</v>
      </c>
      <c r="D456" t="s">
        <v>89</v>
      </c>
      <c r="E456" t="s">
        <v>97</v>
      </c>
      <c r="F456" t="s">
        <v>36</v>
      </c>
      <c r="G456" t="s">
        <v>49</v>
      </c>
      <c r="H456" t="s">
        <v>66</v>
      </c>
      <c r="I456">
        <v>500</v>
      </c>
      <c r="J456">
        <v>38</v>
      </c>
      <c r="K456">
        <v>19000</v>
      </c>
      <c r="L456">
        <f t="shared" si="28"/>
        <v>25</v>
      </c>
      <c r="M456">
        <f t="shared" si="29"/>
        <v>18975</v>
      </c>
      <c r="N456">
        <f t="shared" si="30"/>
        <v>3415.5</v>
      </c>
      <c r="O456">
        <f t="shared" si="31"/>
        <v>22390.5</v>
      </c>
    </row>
    <row r="457" spans="1:15" x14ac:dyDescent="0.25">
      <c r="A457">
        <v>10456</v>
      </c>
      <c r="B457" s="1">
        <v>43390</v>
      </c>
      <c r="C457" t="s">
        <v>50</v>
      </c>
      <c r="D457" t="s">
        <v>59</v>
      </c>
      <c r="E457" t="s">
        <v>97</v>
      </c>
      <c r="F457" t="s">
        <v>39</v>
      </c>
      <c r="G457" t="s">
        <v>52</v>
      </c>
      <c r="H457" t="s">
        <v>66</v>
      </c>
      <c r="I457">
        <v>200</v>
      </c>
      <c r="J457">
        <v>11</v>
      </c>
      <c r="K457">
        <v>2200</v>
      </c>
      <c r="L457">
        <f t="shared" si="28"/>
        <v>0</v>
      </c>
      <c r="M457">
        <f t="shared" si="29"/>
        <v>2200</v>
      </c>
      <c r="N457">
        <f t="shared" si="30"/>
        <v>396</v>
      </c>
      <c r="O457">
        <f t="shared" si="31"/>
        <v>2596</v>
      </c>
    </row>
    <row r="458" spans="1:15" x14ac:dyDescent="0.25">
      <c r="A458">
        <v>10457</v>
      </c>
      <c r="B458" s="1">
        <v>44825</v>
      </c>
      <c r="C458" t="s">
        <v>17</v>
      </c>
      <c r="D458" t="s">
        <v>90</v>
      </c>
      <c r="E458" t="s">
        <v>99</v>
      </c>
      <c r="F458" t="s">
        <v>42</v>
      </c>
      <c r="G458" t="s">
        <v>10</v>
      </c>
      <c r="H458" t="s">
        <v>67</v>
      </c>
      <c r="I458">
        <v>1900</v>
      </c>
      <c r="J458">
        <v>5</v>
      </c>
      <c r="K458">
        <v>9500</v>
      </c>
      <c r="L458">
        <f t="shared" si="28"/>
        <v>0</v>
      </c>
      <c r="M458">
        <f t="shared" si="29"/>
        <v>9500</v>
      </c>
      <c r="N458">
        <f t="shared" si="30"/>
        <v>1710</v>
      </c>
      <c r="O458">
        <f t="shared" si="31"/>
        <v>11210</v>
      </c>
    </row>
    <row r="459" spans="1:15" x14ac:dyDescent="0.25">
      <c r="A459">
        <v>10458</v>
      </c>
      <c r="B459" s="1">
        <v>43557</v>
      </c>
      <c r="C459" t="s">
        <v>20</v>
      </c>
      <c r="D459" t="s">
        <v>91</v>
      </c>
      <c r="E459" t="s">
        <v>97</v>
      </c>
      <c r="F459" t="s">
        <v>45</v>
      </c>
      <c r="G459" t="s">
        <v>13</v>
      </c>
      <c r="H459" t="s">
        <v>66</v>
      </c>
      <c r="I459">
        <v>2300</v>
      </c>
      <c r="J459">
        <v>46</v>
      </c>
      <c r="K459">
        <v>105800</v>
      </c>
      <c r="L459">
        <f t="shared" si="28"/>
        <v>115</v>
      </c>
      <c r="M459">
        <f t="shared" si="29"/>
        <v>105685</v>
      </c>
      <c r="N459">
        <f t="shared" si="30"/>
        <v>19023.3</v>
      </c>
      <c r="O459">
        <f t="shared" si="31"/>
        <v>124708.3</v>
      </c>
    </row>
    <row r="460" spans="1:15" x14ac:dyDescent="0.25">
      <c r="A460">
        <v>10459</v>
      </c>
      <c r="B460" s="1">
        <v>45009</v>
      </c>
      <c r="C460" t="s">
        <v>23</v>
      </c>
      <c r="D460" t="s">
        <v>92</v>
      </c>
      <c r="E460" t="s">
        <v>98</v>
      </c>
      <c r="F460" t="s">
        <v>48</v>
      </c>
      <c r="G460" t="s">
        <v>16</v>
      </c>
      <c r="H460" t="s">
        <v>67</v>
      </c>
      <c r="I460">
        <v>4000</v>
      </c>
      <c r="J460">
        <v>17</v>
      </c>
      <c r="K460">
        <v>68000</v>
      </c>
      <c r="L460">
        <f t="shared" si="28"/>
        <v>0</v>
      </c>
      <c r="M460">
        <f t="shared" si="29"/>
        <v>68000</v>
      </c>
      <c r="N460">
        <f t="shared" si="30"/>
        <v>12240</v>
      </c>
      <c r="O460">
        <f t="shared" si="31"/>
        <v>80240</v>
      </c>
    </row>
    <row r="461" spans="1:15" x14ac:dyDescent="0.25">
      <c r="A461">
        <v>10460</v>
      </c>
      <c r="B461" s="1">
        <v>44759</v>
      </c>
      <c r="C461" t="s">
        <v>26</v>
      </c>
      <c r="D461" t="s">
        <v>93</v>
      </c>
      <c r="E461" t="s">
        <v>97</v>
      </c>
      <c r="F461" t="s">
        <v>51</v>
      </c>
      <c r="G461" t="s">
        <v>19</v>
      </c>
      <c r="H461" t="s">
        <v>64</v>
      </c>
      <c r="I461">
        <v>2300</v>
      </c>
      <c r="J461">
        <v>20</v>
      </c>
      <c r="K461">
        <v>46000</v>
      </c>
      <c r="L461">
        <f t="shared" si="28"/>
        <v>115</v>
      </c>
      <c r="M461">
        <f t="shared" si="29"/>
        <v>45885</v>
      </c>
      <c r="N461">
        <f t="shared" si="30"/>
        <v>8259.2999999999993</v>
      </c>
      <c r="O461">
        <f t="shared" si="31"/>
        <v>54144.3</v>
      </c>
    </row>
    <row r="462" spans="1:15" x14ac:dyDescent="0.25">
      <c r="A462">
        <v>10461</v>
      </c>
      <c r="B462" s="1">
        <v>44874</v>
      </c>
      <c r="C462" t="s">
        <v>29</v>
      </c>
      <c r="D462" t="s">
        <v>94</v>
      </c>
      <c r="E462" t="s">
        <v>98</v>
      </c>
      <c r="F462" t="s">
        <v>53</v>
      </c>
      <c r="G462" t="s">
        <v>22</v>
      </c>
      <c r="H462" t="s">
        <v>67</v>
      </c>
      <c r="I462">
        <v>4000</v>
      </c>
      <c r="J462">
        <v>25</v>
      </c>
      <c r="K462">
        <v>100000</v>
      </c>
      <c r="L462">
        <f t="shared" si="28"/>
        <v>200</v>
      </c>
      <c r="M462">
        <f t="shared" si="29"/>
        <v>99800</v>
      </c>
      <c r="N462">
        <f t="shared" si="30"/>
        <v>17964</v>
      </c>
      <c r="O462">
        <f t="shared" si="31"/>
        <v>117764</v>
      </c>
    </row>
    <row r="463" spans="1:15" x14ac:dyDescent="0.25">
      <c r="A463">
        <v>10462</v>
      </c>
      <c r="B463" s="1">
        <v>43838</v>
      </c>
      <c r="C463" t="s">
        <v>32</v>
      </c>
      <c r="D463" t="s">
        <v>54</v>
      </c>
      <c r="E463" t="s">
        <v>99</v>
      </c>
      <c r="F463" t="s">
        <v>36</v>
      </c>
      <c r="G463" t="s">
        <v>25</v>
      </c>
      <c r="H463" t="s">
        <v>67</v>
      </c>
      <c r="I463">
        <v>500</v>
      </c>
      <c r="J463">
        <v>16</v>
      </c>
      <c r="K463">
        <v>8000</v>
      </c>
      <c r="L463">
        <f t="shared" si="28"/>
        <v>0</v>
      </c>
      <c r="M463">
        <f t="shared" si="29"/>
        <v>8000</v>
      </c>
      <c r="N463">
        <f t="shared" si="30"/>
        <v>1440</v>
      </c>
      <c r="O463">
        <f t="shared" si="31"/>
        <v>9440</v>
      </c>
    </row>
    <row r="464" spans="1:15" x14ac:dyDescent="0.25">
      <c r="A464">
        <v>10463</v>
      </c>
      <c r="B464" s="1">
        <v>43444</v>
      </c>
      <c r="C464" t="s">
        <v>35</v>
      </c>
      <c r="D464" t="s">
        <v>70</v>
      </c>
      <c r="E464" t="s">
        <v>97</v>
      </c>
      <c r="F464" t="s">
        <v>39</v>
      </c>
      <c r="G464" t="s">
        <v>28</v>
      </c>
      <c r="H464" t="s">
        <v>66</v>
      </c>
      <c r="I464">
        <v>200</v>
      </c>
      <c r="J464">
        <v>17</v>
      </c>
      <c r="K464">
        <v>3400</v>
      </c>
      <c r="L464">
        <f t="shared" si="28"/>
        <v>0</v>
      </c>
      <c r="M464">
        <f t="shared" si="29"/>
        <v>3400</v>
      </c>
      <c r="N464">
        <f t="shared" si="30"/>
        <v>612</v>
      </c>
      <c r="O464">
        <f t="shared" si="31"/>
        <v>4012</v>
      </c>
    </row>
    <row r="465" spans="1:15" x14ac:dyDescent="0.25">
      <c r="A465">
        <v>10464</v>
      </c>
      <c r="B465" s="1">
        <v>44783</v>
      </c>
      <c r="C465" t="s">
        <v>38</v>
      </c>
      <c r="D465" t="s">
        <v>57</v>
      </c>
      <c r="E465" t="s">
        <v>97</v>
      </c>
      <c r="F465" t="s">
        <v>42</v>
      </c>
      <c r="G465" t="s">
        <v>31</v>
      </c>
      <c r="H465" t="s">
        <v>67</v>
      </c>
      <c r="I465">
        <v>1900</v>
      </c>
      <c r="J465">
        <v>17</v>
      </c>
      <c r="K465">
        <v>32300</v>
      </c>
      <c r="L465">
        <f t="shared" si="28"/>
        <v>0</v>
      </c>
      <c r="M465">
        <f t="shared" si="29"/>
        <v>32300</v>
      </c>
      <c r="N465">
        <f t="shared" si="30"/>
        <v>5814</v>
      </c>
      <c r="O465">
        <f t="shared" si="31"/>
        <v>38114</v>
      </c>
    </row>
    <row r="466" spans="1:15" x14ac:dyDescent="0.25">
      <c r="A466">
        <v>10465</v>
      </c>
      <c r="B466" s="1">
        <v>44709</v>
      </c>
      <c r="C466" t="s">
        <v>41</v>
      </c>
      <c r="D466" t="s">
        <v>59</v>
      </c>
      <c r="E466" t="s">
        <v>97</v>
      </c>
      <c r="F466" t="s">
        <v>45</v>
      </c>
      <c r="G466" t="s">
        <v>34</v>
      </c>
      <c r="H466" t="s">
        <v>67</v>
      </c>
      <c r="I466">
        <v>2300</v>
      </c>
      <c r="J466">
        <v>5</v>
      </c>
      <c r="K466">
        <v>11500</v>
      </c>
      <c r="L466">
        <f t="shared" si="28"/>
        <v>0</v>
      </c>
      <c r="M466">
        <f t="shared" si="29"/>
        <v>11500</v>
      </c>
      <c r="N466">
        <f t="shared" si="30"/>
        <v>2070</v>
      </c>
      <c r="O466">
        <f t="shared" si="31"/>
        <v>13570</v>
      </c>
    </row>
    <row r="467" spans="1:15" x14ac:dyDescent="0.25">
      <c r="A467">
        <v>10466</v>
      </c>
      <c r="B467" s="1">
        <v>44827</v>
      </c>
      <c r="C467" t="s">
        <v>44</v>
      </c>
      <c r="D467" t="s">
        <v>71</v>
      </c>
      <c r="E467" t="s">
        <v>97</v>
      </c>
      <c r="F467" t="s">
        <v>48</v>
      </c>
      <c r="G467" t="s">
        <v>37</v>
      </c>
      <c r="H467" t="s">
        <v>65</v>
      </c>
      <c r="I467">
        <v>4000</v>
      </c>
      <c r="J467">
        <v>14</v>
      </c>
      <c r="K467">
        <v>56000</v>
      </c>
      <c r="L467">
        <f t="shared" si="28"/>
        <v>0</v>
      </c>
      <c r="M467">
        <f t="shared" si="29"/>
        <v>56000</v>
      </c>
      <c r="N467">
        <f t="shared" si="30"/>
        <v>10080</v>
      </c>
      <c r="O467">
        <f t="shared" si="31"/>
        <v>66080</v>
      </c>
    </row>
    <row r="468" spans="1:15" x14ac:dyDescent="0.25">
      <c r="A468">
        <v>10467</v>
      </c>
      <c r="B468" s="1">
        <v>43772</v>
      </c>
      <c r="C468" t="s">
        <v>47</v>
      </c>
      <c r="D468" t="s">
        <v>72</v>
      </c>
      <c r="E468" t="s">
        <v>97</v>
      </c>
      <c r="F468" t="s">
        <v>51</v>
      </c>
      <c r="G468" t="s">
        <v>40</v>
      </c>
      <c r="H468" t="s">
        <v>67</v>
      </c>
      <c r="I468">
        <v>2300</v>
      </c>
      <c r="J468">
        <v>37</v>
      </c>
      <c r="K468">
        <v>85100</v>
      </c>
      <c r="L468">
        <f t="shared" si="28"/>
        <v>115</v>
      </c>
      <c r="M468">
        <f t="shared" si="29"/>
        <v>84985</v>
      </c>
      <c r="N468">
        <f t="shared" si="30"/>
        <v>15297.3</v>
      </c>
      <c r="O468">
        <f t="shared" si="31"/>
        <v>100282.3</v>
      </c>
    </row>
    <row r="469" spans="1:15" x14ac:dyDescent="0.25">
      <c r="A469">
        <v>10468</v>
      </c>
      <c r="B469" s="1">
        <v>43780</v>
      </c>
      <c r="C469" t="s">
        <v>50</v>
      </c>
      <c r="D469" t="s">
        <v>73</v>
      </c>
      <c r="E469" t="s">
        <v>97</v>
      </c>
      <c r="F469" t="s">
        <v>53</v>
      </c>
      <c r="G469" t="s">
        <v>43</v>
      </c>
      <c r="H469" t="s">
        <v>67</v>
      </c>
      <c r="I469">
        <v>4000</v>
      </c>
      <c r="J469">
        <v>23</v>
      </c>
      <c r="K469">
        <v>92000</v>
      </c>
      <c r="L469">
        <f t="shared" si="28"/>
        <v>200</v>
      </c>
      <c r="M469">
        <f t="shared" si="29"/>
        <v>91800</v>
      </c>
      <c r="N469">
        <f t="shared" si="30"/>
        <v>16524</v>
      </c>
      <c r="O469">
        <f t="shared" si="31"/>
        <v>108324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 2 0 2 3 - 0 8 - 0 6 T 1 6 : 0 9 : 2 3 . 9 3 2 0 8 9 8 - 0 4 : 0 0 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A4D569B-47E5-4155-BFF5-37A75E8EE672}">
  <ds:schemaRefs/>
</ds:datastoreItem>
</file>

<file path=customXml/itemProps2.xml><?xml version="1.0" encoding="utf-8"?>
<ds:datastoreItem xmlns:ds="http://schemas.openxmlformats.org/officeDocument/2006/customXml" ds:itemID="{52246A40-67FF-47F1-83AE-905C0CD72E17}">
  <ds:schemaRefs/>
</ds:datastoreItem>
</file>

<file path=customXml/itemProps3.xml><?xml version="1.0" encoding="utf-8"?>
<ds:datastoreItem xmlns:ds="http://schemas.openxmlformats.org/officeDocument/2006/customXml" ds:itemID="{B7923391-CD38-4B98-8614-4EDF8CE1BA39}">
  <ds:schemaRefs/>
</ds:datastoreItem>
</file>

<file path=customXml/itemProps4.xml><?xml version="1.0" encoding="utf-8"?>
<ds:datastoreItem xmlns:ds="http://schemas.openxmlformats.org/officeDocument/2006/customXml" ds:itemID="{44886524-8C3B-4322-9776-31555ED37F08}">
  <ds:schemaRefs/>
</ds:datastoreItem>
</file>

<file path=customXml/itemProps5.xml><?xml version="1.0" encoding="utf-8"?>
<ds:datastoreItem xmlns:ds="http://schemas.openxmlformats.org/officeDocument/2006/customXml" ds:itemID="{9D4D6846-1F4E-465D-B387-B1A4B30E86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DASHBOARD</vt:lpstr>
      <vt:lpstr>TIENDA ACCESORIOS BELLEZA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Peña Vizcaino</cp:lastModifiedBy>
  <dcterms:created xsi:type="dcterms:W3CDTF">2023-08-05T20:10:03Z</dcterms:created>
  <dcterms:modified xsi:type="dcterms:W3CDTF">2023-08-06T20:09:24Z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317436b0-15b4-461d-985f-445e66759b99</vt:lpwstr>
  </property>
</Properties>
</file>