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PROYECTO JOYERIA\"/>
    </mc:Choice>
  </mc:AlternateContent>
  <xr:revisionPtr revIDLastSave="0" documentId="13_ncr:1_{CBEC9BEB-271B-4EC9-B437-6EAF9BD5972E}" xr6:coauthVersionLast="47" xr6:coauthVersionMax="47" xr10:uidLastSave="{00000000-0000-0000-0000-000000000000}"/>
  <bookViews>
    <workbookView xWindow="49170" yWindow="-120" windowWidth="24240" windowHeight="13020" xr2:uid="{AF402974-C4DC-465C-8673-C9AA6E8B4EBE}"/>
  </bookViews>
  <sheets>
    <sheet name="HOJA VENTAS" sheetId="1" r:id="rId1"/>
    <sheet name="OTRA_DATA" sheetId="7" state="hidden" r:id="rId2"/>
    <sheet name="PRODUCTOS_FOTOS" sheetId="3" r:id="rId3"/>
    <sheet name="VENDEDOR_FOTOS" sheetId="2" r:id="rId4"/>
    <sheet name="AGREGAS MAS DATOS" sheetId="4" state="hidden" r:id="rId5"/>
  </sheets>
  <definedNames>
    <definedName name="_xlcn.WorksheetConnection_JOYERIA_JPV.xlsxFOTO_PRODUCTOS1" hidden="1">FOTO_PRODUCTOS</definedName>
    <definedName name="_xlcn.WorksheetConnection_JOYERIA_JPV.xlsxFOTO_VENDEDOR1" hidden="1">FOTO_VENDEDOR[]</definedName>
    <definedName name="_xlcn.WorksheetConnection_JOYERIA_JPV.xlsxVENTAS1" hidden="1">JOYERIA_JPV[]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TAS" name="VENTAS" connection="WorksheetConnection_JOYERIA_JPV.xlsx!VENTAS"/>
          <x15:modelTable id="FOTO_VENDEDOR" name="FOTO_VENDEDOR" connection="WorksheetConnection_JOYERIA_JPV.xlsx!FOTO_VENDEDOR"/>
          <x15:modelTable id="FOTO_PRODUCTOS" name="FOTO_PRODUCTOS" connection="WorksheetConnection_JOYERIA_JPV.xlsx!FOTO_PRODUCTOS"/>
        </x15:modelTables>
        <x15:modelRelationships>
          <x15:modelRelationship fromTable="VENTAS" fromColumn="VENDEDOR" toTable="FOTO_VENDEDOR" toColumn="VENDEDOR"/>
          <x15:modelRelationship fromTable="VENTAS" fromColumn="PRODUCTO" toTable="FOTO_PRODUCTOS" toColumn="PRODUCT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F6" i="1"/>
  <c r="F5" i="1"/>
  <c r="F4" i="1"/>
  <c r="F3" i="1"/>
  <c r="F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I1732" i="1"/>
  <c r="D1732" i="1"/>
  <c r="I1731" i="1"/>
  <c r="D1731" i="1"/>
  <c r="I1730" i="1"/>
  <c r="D1730" i="1"/>
  <c r="I1729" i="1"/>
  <c r="D1729" i="1"/>
  <c r="I1728" i="1"/>
  <c r="D1728" i="1"/>
  <c r="I1727" i="1"/>
  <c r="D1727" i="1"/>
  <c r="I1726" i="1"/>
  <c r="D1726" i="1"/>
  <c r="I1725" i="1"/>
  <c r="D1725" i="1"/>
  <c r="I1724" i="1"/>
  <c r="D1724" i="1"/>
  <c r="I1723" i="1"/>
  <c r="D1723" i="1"/>
  <c r="I1722" i="1"/>
  <c r="D1722" i="1"/>
  <c r="I1721" i="1"/>
  <c r="D1721" i="1"/>
  <c r="I1720" i="1"/>
  <c r="D1720" i="1"/>
  <c r="I1719" i="1"/>
  <c r="D1719" i="1"/>
  <c r="I1718" i="1"/>
  <c r="D1718" i="1"/>
  <c r="I1717" i="1"/>
  <c r="D1717" i="1"/>
  <c r="I1716" i="1"/>
  <c r="D1716" i="1"/>
  <c r="I1715" i="1"/>
  <c r="D1715" i="1"/>
  <c r="I1714" i="1"/>
  <c r="D1714" i="1"/>
  <c r="I1713" i="1"/>
  <c r="D1713" i="1"/>
  <c r="I1712" i="1"/>
  <c r="D1712" i="1"/>
  <c r="I1711" i="1"/>
  <c r="D1711" i="1"/>
  <c r="I1710" i="1"/>
  <c r="D1710" i="1"/>
  <c r="I1709" i="1"/>
  <c r="D1709" i="1"/>
  <c r="I1708" i="1"/>
  <c r="D1708" i="1"/>
  <c r="I1707" i="1"/>
  <c r="D1707" i="1"/>
  <c r="I1706" i="1"/>
  <c r="D1706" i="1"/>
  <c r="I1705" i="1"/>
  <c r="D1705" i="1"/>
  <c r="I1704" i="1"/>
  <c r="D1704" i="1"/>
  <c r="I1703" i="1"/>
  <c r="D1703" i="1"/>
  <c r="I1702" i="1"/>
  <c r="D1702" i="1"/>
  <c r="I1701" i="1"/>
  <c r="D1701" i="1"/>
  <c r="I1700" i="1"/>
  <c r="D1700" i="1"/>
  <c r="I1699" i="1"/>
  <c r="D1699" i="1"/>
  <c r="I1698" i="1"/>
  <c r="D1698" i="1"/>
  <c r="I1697" i="1"/>
  <c r="D1697" i="1"/>
  <c r="I1696" i="1"/>
  <c r="D1696" i="1"/>
  <c r="I1695" i="1"/>
  <c r="D1695" i="1"/>
  <c r="I1694" i="1"/>
  <c r="D1694" i="1"/>
  <c r="I1693" i="1"/>
  <c r="D1693" i="1"/>
  <c r="I1692" i="1"/>
  <c r="D1692" i="1"/>
  <c r="I1691" i="1"/>
  <c r="D1691" i="1"/>
  <c r="I1690" i="1"/>
  <c r="D1690" i="1"/>
  <c r="I1689" i="1"/>
  <c r="D1689" i="1"/>
  <c r="I1688" i="1"/>
  <c r="D1688" i="1"/>
  <c r="I1687" i="1"/>
  <c r="D1687" i="1"/>
  <c r="I1686" i="1"/>
  <c r="D1686" i="1"/>
  <c r="I1685" i="1"/>
  <c r="D1685" i="1"/>
  <c r="I1684" i="1"/>
  <c r="D1684" i="1"/>
  <c r="I1683" i="1"/>
  <c r="D1683" i="1"/>
  <c r="I1682" i="1"/>
  <c r="D1682" i="1"/>
  <c r="I1681" i="1"/>
  <c r="D1681" i="1"/>
  <c r="I1680" i="1"/>
  <c r="D1680" i="1"/>
  <c r="I1679" i="1"/>
  <c r="D1679" i="1"/>
  <c r="I1678" i="1"/>
  <c r="D1678" i="1"/>
  <c r="I1677" i="1"/>
  <c r="D1677" i="1"/>
  <c r="I1676" i="1"/>
  <c r="D1676" i="1"/>
  <c r="I1675" i="1"/>
  <c r="D1675" i="1"/>
  <c r="I1674" i="1"/>
  <c r="D1674" i="1"/>
  <c r="I1673" i="1"/>
  <c r="D1673" i="1"/>
  <c r="I1672" i="1"/>
  <c r="D1672" i="1"/>
  <c r="I1671" i="1"/>
  <c r="D1671" i="1"/>
  <c r="I1670" i="1"/>
  <c r="D1670" i="1"/>
  <c r="I1669" i="1"/>
  <c r="D1669" i="1"/>
  <c r="I1668" i="1"/>
  <c r="D1668" i="1"/>
  <c r="I1667" i="1"/>
  <c r="D1667" i="1"/>
  <c r="I1666" i="1"/>
  <c r="D1666" i="1"/>
  <c r="I1665" i="1"/>
  <c r="D1665" i="1"/>
  <c r="I1664" i="1"/>
  <c r="D1664" i="1"/>
  <c r="I1663" i="1"/>
  <c r="D1663" i="1"/>
  <c r="I1662" i="1"/>
  <c r="D1662" i="1"/>
  <c r="I1661" i="1"/>
  <c r="D1661" i="1"/>
  <c r="I1660" i="1"/>
  <c r="D1660" i="1"/>
  <c r="I1659" i="1"/>
  <c r="D1659" i="1"/>
  <c r="I1658" i="1"/>
  <c r="D1658" i="1"/>
  <c r="I1657" i="1"/>
  <c r="D1657" i="1"/>
  <c r="I1656" i="1"/>
  <c r="D1656" i="1"/>
  <c r="I1655" i="1"/>
  <c r="D1655" i="1"/>
  <c r="I1654" i="1"/>
  <c r="D1654" i="1"/>
  <c r="I1653" i="1"/>
  <c r="D1653" i="1"/>
  <c r="I1652" i="1"/>
  <c r="D1652" i="1"/>
  <c r="I1651" i="1"/>
  <c r="D1651" i="1"/>
  <c r="I1650" i="1"/>
  <c r="D1650" i="1"/>
  <c r="I1649" i="1"/>
  <c r="D1649" i="1"/>
  <c r="I1648" i="1"/>
  <c r="D1648" i="1"/>
  <c r="I1647" i="1"/>
  <c r="D1647" i="1"/>
  <c r="I1646" i="1"/>
  <c r="D1646" i="1"/>
  <c r="I1645" i="1"/>
  <c r="D1645" i="1"/>
  <c r="I1644" i="1"/>
  <c r="D1644" i="1"/>
  <c r="I1643" i="1"/>
  <c r="D1643" i="1"/>
  <c r="I1642" i="1"/>
  <c r="D1642" i="1"/>
  <c r="I1641" i="1"/>
  <c r="D1641" i="1"/>
  <c r="I1640" i="1"/>
  <c r="D1640" i="1"/>
  <c r="I1639" i="1"/>
  <c r="D1639" i="1"/>
  <c r="I1638" i="1"/>
  <c r="D1638" i="1"/>
  <c r="I1637" i="1"/>
  <c r="D1637" i="1"/>
  <c r="I1636" i="1"/>
  <c r="D1636" i="1"/>
  <c r="I1635" i="1"/>
  <c r="D1635" i="1"/>
  <c r="I1634" i="1"/>
  <c r="D1634" i="1"/>
  <c r="I1633" i="1"/>
  <c r="D1633" i="1"/>
  <c r="I1632" i="1"/>
  <c r="D1632" i="1"/>
  <c r="I1631" i="1"/>
  <c r="D1631" i="1"/>
  <c r="I1630" i="1"/>
  <c r="D1630" i="1"/>
  <c r="I1629" i="1"/>
  <c r="D1629" i="1"/>
  <c r="I1628" i="1"/>
  <c r="D1628" i="1"/>
  <c r="I1627" i="1"/>
  <c r="D1627" i="1"/>
  <c r="I1626" i="1"/>
  <c r="D1626" i="1"/>
  <c r="I1625" i="1"/>
  <c r="D1625" i="1"/>
  <c r="I1624" i="1"/>
  <c r="D1624" i="1"/>
  <c r="I1623" i="1"/>
  <c r="D1623" i="1"/>
  <c r="I1622" i="1"/>
  <c r="D1622" i="1"/>
  <c r="I1621" i="1"/>
  <c r="D1621" i="1"/>
  <c r="I1620" i="1"/>
  <c r="D1620" i="1"/>
  <c r="I1619" i="1"/>
  <c r="D1619" i="1"/>
  <c r="I1618" i="1"/>
  <c r="D1618" i="1"/>
  <c r="I1617" i="1"/>
  <c r="D1617" i="1"/>
  <c r="I1616" i="1"/>
  <c r="D1616" i="1"/>
  <c r="I1615" i="1"/>
  <c r="D1615" i="1"/>
  <c r="I1614" i="1"/>
  <c r="D1614" i="1"/>
  <c r="I1613" i="1"/>
  <c r="D1613" i="1"/>
  <c r="I1612" i="1"/>
  <c r="D1612" i="1"/>
  <c r="I1611" i="1"/>
  <c r="D1611" i="1"/>
  <c r="I1610" i="1"/>
  <c r="D1610" i="1"/>
  <c r="I1609" i="1"/>
  <c r="D1609" i="1"/>
  <c r="I1608" i="1"/>
  <c r="D1608" i="1"/>
  <c r="I1607" i="1"/>
  <c r="D1607" i="1"/>
  <c r="I1606" i="1"/>
  <c r="D1606" i="1"/>
  <c r="I1605" i="1"/>
  <c r="D1605" i="1"/>
  <c r="I1604" i="1"/>
  <c r="D1604" i="1"/>
  <c r="D2" i="1"/>
  <c r="I2" i="1"/>
  <c r="D3" i="1"/>
  <c r="I3" i="1"/>
  <c r="D4" i="1"/>
  <c r="I4" i="1"/>
  <c r="D5" i="1"/>
  <c r="I5" i="1"/>
  <c r="D6" i="1"/>
  <c r="I6" i="1"/>
  <c r="D7" i="1"/>
  <c r="I7" i="1"/>
  <c r="D8" i="1"/>
  <c r="I8" i="1"/>
  <c r="D9" i="1"/>
  <c r="I9" i="1"/>
  <c r="D10" i="1"/>
  <c r="I10" i="1"/>
  <c r="D11" i="1"/>
  <c r="I11" i="1"/>
  <c r="D12" i="1"/>
  <c r="I12" i="1"/>
  <c r="D13" i="1"/>
  <c r="I13" i="1"/>
  <c r="D14" i="1"/>
  <c r="I14" i="1"/>
  <c r="D15" i="1"/>
  <c r="I15" i="1"/>
  <c r="D16" i="1"/>
  <c r="I16" i="1"/>
  <c r="D17" i="1"/>
  <c r="I17" i="1"/>
  <c r="D18" i="1"/>
  <c r="I18" i="1"/>
  <c r="D19" i="1"/>
  <c r="I19" i="1"/>
  <c r="D20" i="1"/>
  <c r="I20" i="1"/>
  <c r="D21" i="1"/>
  <c r="I21" i="1"/>
  <c r="D22" i="1"/>
  <c r="I22" i="1"/>
  <c r="D23" i="1"/>
  <c r="I23" i="1"/>
  <c r="D24" i="1"/>
  <c r="I24" i="1"/>
  <c r="D25" i="1"/>
  <c r="I25" i="1"/>
  <c r="D26" i="1"/>
  <c r="I26" i="1"/>
  <c r="D27" i="1"/>
  <c r="I27" i="1"/>
  <c r="D28" i="1"/>
  <c r="I28" i="1"/>
  <c r="D29" i="1"/>
  <c r="I29" i="1"/>
  <c r="D30" i="1"/>
  <c r="I30" i="1"/>
  <c r="D31" i="1"/>
  <c r="I31" i="1"/>
  <c r="D32" i="1"/>
  <c r="I32" i="1"/>
  <c r="D33" i="1"/>
  <c r="I33" i="1"/>
  <c r="D34" i="1"/>
  <c r="I34" i="1"/>
  <c r="D35" i="1"/>
  <c r="I35" i="1"/>
  <c r="D36" i="1"/>
  <c r="I36" i="1"/>
  <c r="D37" i="1"/>
  <c r="I37" i="1"/>
  <c r="D38" i="1"/>
  <c r="I38" i="1"/>
  <c r="D39" i="1"/>
  <c r="I39" i="1"/>
  <c r="D40" i="1"/>
  <c r="I40" i="1"/>
  <c r="D41" i="1"/>
  <c r="I41" i="1"/>
  <c r="D42" i="1"/>
  <c r="I42" i="1"/>
  <c r="D43" i="1"/>
  <c r="I43" i="1"/>
  <c r="D44" i="1"/>
  <c r="I44" i="1"/>
  <c r="D45" i="1"/>
  <c r="I45" i="1"/>
  <c r="D46" i="1"/>
  <c r="I46" i="1"/>
  <c r="D47" i="1"/>
  <c r="I47" i="1"/>
  <c r="D48" i="1"/>
  <c r="I48" i="1"/>
  <c r="D49" i="1"/>
  <c r="I49" i="1"/>
  <c r="D50" i="1"/>
  <c r="I50" i="1"/>
  <c r="D51" i="1"/>
  <c r="I51" i="1"/>
  <c r="D52" i="1"/>
  <c r="I52" i="1"/>
  <c r="D53" i="1"/>
  <c r="I53" i="1"/>
  <c r="D54" i="1"/>
  <c r="I54" i="1"/>
  <c r="D55" i="1"/>
  <c r="I55" i="1"/>
  <c r="D56" i="1"/>
  <c r="I56" i="1"/>
  <c r="D57" i="1"/>
  <c r="I57" i="1"/>
  <c r="D58" i="1"/>
  <c r="I58" i="1"/>
  <c r="D59" i="1"/>
  <c r="I59" i="1"/>
  <c r="D60" i="1"/>
  <c r="I60" i="1"/>
  <c r="D61" i="1"/>
  <c r="I61" i="1"/>
  <c r="D62" i="1"/>
  <c r="I62" i="1"/>
  <c r="D63" i="1"/>
  <c r="I63" i="1"/>
  <c r="D64" i="1"/>
  <c r="I64" i="1"/>
  <c r="D65" i="1"/>
  <c r="I65" i="1"/>
  <c r="D66" i="1"/>
  <c r="I66" i="1"/>
  <c r="D67" i="1"/>
  <c r="I67" i="1"/>
  <c r="D68" i="1"/>
  <c r="I68" i="1"/>
  <c r="D69" i="1"/>
  <c r="I69" i="1"/>
  <c r="D70" i="1"/>
  <c r="I70" i="1"/>
  <c r="D71" i="1"/>
  <c r="I71" i="1"/>
  <c r="D72" i="1"/>
  <c r="I72" i="1"/>
  <c r="D73" i="1"/>
  <c r="I73" i="1"/>
  <c r="D74" i="1"/>
  <c r="I74" i="1"/>
  <c r="D75" i="1"/>
  <c r="I75" i="1"/>
  <c r="D76" i="1"/>
  <c r="I76" i="1"/>
  <c r="D77" i="1"/>
  <c r="I77" i="1"/>
  <c r="D78" i="1"/>
  <c r="I78" i="1"/>
  <c r="D79" i="1"/>
  <c r="I79" i="1"/>
  <c r="D80" i="1"/>
  <c r="I80" i="1"/>
  <c r="D81" i="1"/>
  <c r="I81" i="1"/>
  <c r="D82" i="1"/>
  <c r="I82" i="1"/>
  <c r="D83" i="1"/>
  <c r="I83" i="1"/>
  <c r="D84" i="1"/>
  <c r="I84" i="1"/>
  <c r="D85" i="1"/>
  <c r="I85" i="1"/>
  <c r="D86" i="1"/>
  <c r="I86" i="1"/>
  <c r="D87" i="1"/>
  <c r="I87" i="1"/>
  <c r="D88" i="1"/>
  <c r="I88" i="1"/>
  <c r="D89" i="1"/>
  <c r="I89" i="1"/>
  <c r="D90" i="1"/>
  <c r="I90" i="1"/>
  <c r="D91" i="1"/>
  <c r="I91" i="1"/>
  <c r="D92" i="1"/>
  <c r="I92" i="1"/>
  <c r="D93" i="1"/>
  <c r="I93" i="1"/>
  <c r="D94" i="1"/>
  <c r="I94" i="1"/>
  <c r="D95" i="1"/>
  <c r="I95" i="1"/>
  <c r="D96" i="1"/>
  <c r="I96" i="1"/>
  <c r="D97" i="1"/>
  <c r="I97" i="1"/>
  <c r="D98" i="1"/>
  <c r="I98" i="1"/>
  <c r="D99" i="1"/>
  <c r="I99" i="1"/>
  <c r="D100" i="1"/>
  <c r="I100" i="1"/>
  <c r="D101" i="1"/>
  <c r="I101" i="1"/>
  <c r="D102" i="1"/>
  <c r="I102" i="1"/>
  <c r="D103" i="1"/>
  <c r="I103" i="1"/>
  <c r="D104" i="1"/>
  <c r="I104" i="1"/>
  <c r="D105" i="1"/>
  <c r="I105" i="1"/>
  <c r="D106" i="1"/>
  <c r="I106" i="1"/>
  <c r="D107" i="1"/>
  <c r="I107" i="1"/>
  <c r="D108" i="1"/>
  <c r="I108" i="1"/>
  <c r="D109" i="1"/>
  <c r="I109" i="1"/>
  <c r="D110" i="1"/>
  <c r="I110" i="1"/>
  <c r="D111" i="1"/>
  <c r="I111" i="1"/>
  <c r="D112" i="1"/>
  <c r="I112" i="1"/>
  <c r="D113" i="1"/>
  <c r="I113" i="1"/>
  <c r="D114" i="1"/>
  <c r="I114" i="1"/>
  <c r="D115" i="1"/>
  <c r="I115" i="1"/>
  <c r="D116" i="1"/>
  <c r="I116" i="1"/>
  <c r="D117" i="1"/>
  <c r="I117" i="1"/>
  <c r="D118" i="1"/>
  <c r="I118" i="1"/>
  <c r="D119" i="1"/>
  <c r="I119" i="1"/>
  <c r="D120" i="1"/>
  <c r="I120" i="1"/>
  <c r="D121" i="1"/>
  <c r="I121" i="1"/>
  <c r="D122" i="1"/>
  <c r="I122" i="1"/>
  <c r="D123" i="1"/>
  <c r="I123" i="1"/>
  <c r="D124" i="1"/>
  <c r="I124" i="1"/>
  <c r="D125" i="1"/>
  <c r="I125" i="1"/>
  <c r="D126" i="1"/>
  <c r="I126" i="1"/>
  <c r="D127" i="1"/>
  <c r="I127" i="1"/>
  <c r="D128" i="1"/>
  <c r="I128" i="1"/>
  <c r="D129" i="1"/>
  <c r="I129" i="1"/>
  <c r="D130" i="1"/>
  <c r="I130" i="1"/>
  <c r="D131" i="1"/>
  <c r="I131" i="1"/>
  <c r="D132" i="1"/>
  <c r="I132" i="1"/>
  <c r="D133" i="1"/>
  <c r="I133" i="1"/>
  <c r="D134" i="1"/>
  <c r="I134" i="1"/>
  <c r="D135" i="1"/>
  <c r="I135" i="1"/>
  <c r="D136" i="1"/>
  <c r="I136" i="1"/>
  <c r="D137" i="1"/>
  <c r="I137" i="1"/>
  <c r="D138" i="1"/>
  <c r="I138" i="1"/>
  <c r="D139" i="1"/>
  <c r="I139" i="1"/>
  <c r="D140" i="1"/>
  <c r="I140" i="1"/>
  <c r="D141" i="1"/>
  <c r="I141" i="1"/>
  <c r="D142" i="1"/>
  <c r="I142" i="1"/>
  <c r="D143" i="1"/>
  <c r="I143" i="1"/>
  <c r="D144" i="1"/>
  <c r="I144" i="1"/>
  <c r="D145" i="1"/>
  <c r="I145" i="1"/>
  <c r="D146" i="1"/>
  <c r="I146" i="1"/>
  <c r="D147" i="1"/>
  <c r="I147" i="1"/>
  <c r="D148" i="1"/>
  <c r="I148" i="1"/>
  <c r="D149" i="1"/>
  <c r="I149" i="1"/>
  <c r="D150" i="1"/>
  <c r="I150" i="1"/>
  <c r="D151" i="1"/>
  <c r="I151" i="1"/>
  <c r="D152" i="1"/>
  <c r="I152" i="1"/>
  <c r="D153" i="1"/>
  <c r="I153" i="1"/>
  <c r="D154" i="1"/>
  <c r="I154" i="1"/>
  <c r="D155" i="1"/>
  <c r="I155" i="1"/>
  <c r="D156" i="1"/>
  <c r="I156" i="1"/>
  <c r="D157" i="1"/>
  <c r="I157" i="1"/>
  <c r="D158" i="1"/>
  <c r="I158" i="1"/>
  <c r="D159" i="1"/>
  <c r="I159" i="1"/>
  <c r="D160" i="1"/>
  <c r="I160" i="1"/>
  <c r="D161" i="1"/>
  <c r="I161" i="1"/>
  <c r="D162" i="1"/>
  <c r="I162" i="1"/>
  <c r="D163" i="1"/>
  <c r="I163" i="1"/>
  <c r="D164" i="1"/>
  <c r="I164" i="1"/>
  <c r="D165" i="1"/>
  <c r="I165" i="1"/>
  <c r="D166" i="1"/>
  <c r="I166" i="1"/>
  <c r="D167" i="1"/>
  <c r="I167" i="1"/>
  <c r="D168" i="1"/>
  <c r="I168" i="1"/>
  <c r="D169" i="1"/>
  <c r="I169" i="1"/>
  <c r="D170" i="1"/>
  <c r="I170" i="1"/>
  <c r="D171" i="1"/>
  <c r="I171" i="1"/>
  <c r="D172" i="1"/>
  <c r="I172" i="1"/>
  <c r="D173" i="1"/>
  <c r="I173" i="1"/>
  <c r="D174" i="1"/>
  <c r="I174" i="1"/>
  <c r="D175" i="1"/>
  <c r="I175" i="1"/>
  <c r="D176" i="1"/>
  <c r="I176" i="1"/>
  <c r="D177" i="1"/>
  <c r="I177" i="1"/>
  <c r="D178" i="1"/>
  <c r="I178" i="1"/>
  <c r="D179" i="1"/>
  <c r="I179" i="1"/>
  <c r="D180" i="1"/>
  <c r="I180" i="1"/>
  <c r="D181" i="1"/>
  <c r="I181" i="1"/>
  <c r="D182" i="1"/>
  <c r="I182" i="1"/>
  <c r="D183" i="1"/>
  <c r="I183" i="1"/>
  <c r="D184" i="1"/>
  <c r="I184" i="1"/>
  <c r="D185" i="1"/>
  <c r="I185" i="1"/>
  <c r="D186" i="1"/>
  <c r="I186" i="1"/>
  <c r="D187" i="1"/>
  <c r="I187" i="1"/>
  <c r="D188" i="1"/>
  <c r="I188" i="1"/>
  <c r="D189" i="1"/>
  <c r="I189" i="1"/>
  <c r="D190" i="1"/>
  <c r="I190" i="1"/>
  <c r="D191" i="1"/>
  <c r="I191" i="1"/>
  <c r="D192" i="1"/>
  <c r="I192" i="1"/>
  <c r="D193" i="1"/>
  <c r="I193" i="1"/>
  <c r="D194" i="1"/>
  <c r="I194" i="1"/>
  <c r="D195" i="1"/>
  <c r="I195" i="1"/>
  <c r="D196" i="1"/>
  <c r="I196" i="1"/>
  <c r="D197" i="1"/>
  <c r="I197" i="1"/>
  <c r="D198" i="1"/>
  <c r="I198" i="1"/>
  <c r="D199" i="1"/>
  <c r="I199" i="1"/>
  <c r="D200" i="1"/>
  <c r="I200" i="1"/>
  <c r="D201" i="1"/>
  <c r="I201" i="1"/>
  <c r="D202" i="1"/>
  <c r="I202" i="1"/>
  <c r="D203" i="1"/>
  <c r="I203" i="1"/>
  <c r="D204" i="1"/>
  <c r="I204" i="1"/>
  <c r="D205" i="1"/>
  <c r="I205" i="1"/>
  <c r="D206" i="1"/>
  <c r="I206" i="1"/>
  <c r="D207" i="1"/>
  <c r="I207" i="1"/>
  <c r="D208" i="1"/>
  <c r="I208" i="1"/>
  <c r="D209" i="1"/>
  <c r="I209" i="1"/>
  <c r="D210" i="1"/>
  <c r="I210" i="1"/>
  <c r="D211" i="1"/>
  <c r="I211" i="1"/>
  <c r="D212" i="1"/>
  <c r="I212" i="1"/>
  <c r="D213" i="1"/>
  <c r="I213" i="1"/>
  <c r="D214" i="1"/>
  <c r="I214" i="1"/>
  <c r="D215" i="1"/>
  <c r="I215" i="1"/>
  <c r="D216" i="1"/>
  <c r="I216" i="1"/>
  <c r="D217" i="1"/>
  <c r="I217" i="1"/>
  <c r="D218" i="1"/>
  <c r="I218" i="1"/>
  <c r="D219" i="1"/>
  <c r="I219" i="1"/>
  <c r="D220" i="1"/>
  <c r="I220" i="1"/>
  <c r="D221" i="1"/>
  <c r="I221" i="1"/>
  <c r="D222" i="1"/>
  <c r="I222" i="1"/>
  <c r="D223" i="1"/>
  <c r="I223" i="1"/>
  <c r="D224" i="1"/>
  <c r="I224" i="1"/>
  <c r="D225" i="1"/>
  <c r="I225" i="1"/>
  <c r="D226" i="1"/>
  <c r="I226" i="1"/>
  <c r="D227" i="1"/>
  <c r="I227" i="1"/>
  <c r="D228" i="1"/>
  <c r="I228" i="1"/>
  <c r="D229" i="1"/>
  <c r="I229" i="1"/>
  <c r="D230" i="1"/>
  <c r="I230" i="1"/>
  <c r="D231" i="1"/>
  <c r="I231" i="1"/>
  <c r="D232" i="1"/>
  <c r="I232" i="1"/>
  <c r="D233" i="1"/>
  <c r="I233" i="1"/>
  <c r="D234" i="1"/>
  <c r="I234" i="1"/>
  <c r="D235" i="1"/>
  <c r="I235" i="1"/>
  <c r="D236" i="1"/>
  <c r="I236" i="1"/>
  <c r="D237" i="1"/>
  <c r="I237" i="1"/>
  <c r="D238" i="1"/>
  <c r="I238" i="1"/>
  <c r="D239" i="1"/>
  <c r="I239" i="1"/>
  <c r="D240" i="1"/>
  <c r="I240" i="1"/>
  <c r="D241" i="1"/>
  <c r="I241" i="1"/>
  <c r="D242" i="1"/>
  <c r="I242" i="1"/>
  <c r="D243" i="1"/>
  <c r="I243" i="1"/>
  <c r="D244" i="1"/>
  <c r="I244" i="1"/>
  <c r="D245" i="1"/>
  <c r="I245" i="1"/>
  <c r="D246" i="1"/>
  <c r="I246" i="1"/>
  <c r="D247" i="1"/>
  <c r="I247" i="1"/>
  <c r="D248" i="1"/>
  <c r="I248" i="1"/>
  <c r="D249" i="1"/>
  <c r="I249" i="1"/>
  <c r="D250" i="1"/>
  <c r="I250" i="1"/>
  <c r="D251" i="1"/>
  <c r="I251" i="1"/>
  <c r="D252" i="1"/>
  <c r="I252" i="1"/>
  <c r="D253" i="1"/>
  <c r="I253" i="1"/>
  <c r="D254" i="1"/>
  <c r="I254" i="1"/>
  <c r="D255" i="1"/>
  <c r="I255" i="1"/>
  <c r="D256" i="1"/>
  <c r="I256" i="1"/>
  <c r="D257" i="1"/>
  <c r="I257" i="1"/>
  <c r="D258" i="1"/>
  <c r="I258" i="1"/>
  <c r="D259" i="1"/>
  <c r="I259" i="1"/>
  <c r="D260" i="1"/>
  <c r="I260" i="1"/>
  <c r="D261" i="1"/>
  <c r="I261" i="1"/>
  <c r="D262" i="1"/>
  <c r="I262" i="1"/>
  <c r="D263" i="1"/>
  <c r="I263" i="1"/>
  <c r="D264" i="1"/>
  <c r="I264" i="1"/>
  <c r="D265" i="1"/>
  <c r="I265" i="1"/>
  <c r="D266" i="1"/>
  <c r="I266" i="1"/>
  <c r="D267" i="1"/>
  <c r="I267" i="1"/>
  <c r="D268" i="1"/>
  <c r="I268" i="1"/>
  <c r="D269" i="1"/>
  <c r="I269" i="1"/>
  <c r="D270" i="1"/>
  <c r="I270" i="1"/>
  <c r="D271" i="1"/>
  <c r="I271" i="1"/>
  <c r="D272" i="1"/>
  <c r="I272" i="1"/>
  <c r="D273" i="1"/>
  <c r="I273" i="1"/>
  <c r="D274" i="1"/>
  <c r="I274" i="1"/>
  <c r="D275" i="1"/>
  <c r="I275" i="1"/>
  <c r="D276" i="1"/>
  <c r="I276" i="1"/>
  <c r="D277" i="1"/>
  <c r="I277" i="1"/>
  <c r="D278" i="1"/>
  <c r="I278" i="1"/>
  <c r="D279" i="1"/>
  <c r="I279" i="1"/>
  <c r="D280" i="1"/>
  <c r="I280" i="1"/>
  <c r="D281" i="1"/>
  <c r="I281" i="1"/>
  <c r="D282" i="1"/>
  <c r="I282" i="1"/>
  <c r="D283" i="1"/>
  <c r="I283" i="1"/>
  <c r="D284" i="1"/>
  <c r="I284" i="1"/>
  <c r="D285" i="1"/>
  <c r="I285" i="1"/>
  <c r="D286" i="1"/>
  <c r="I286" i="1"/>
  <c r="D287" i="1"/>
  <c r="I287" i="1"/>
  <c r="D288" i="1"/>
  <c r="I288" i="1"/>
  <c r="D289" i="1"/>
  <c r="I289" i="1"/>
  <c r="D290" i="1"/>
  <c r="I290" i="1"/>
  <c r="D291" i="1"/>
  <c r="I291" i="1"/>
  <c r="D292" i="1"/>
  <c r="I292" i="1"/>
  <c r="D293" i="1"/>
  <c r="I293" i="1"/>
  <c r="D294" i="1"/>
  <c r="I294" i="1"/>
  <c r="D295" i="1"/>
  <c r="I295" i="1"/>
  <c r="D296" i="1"/>
  <c r="I296" i="1"/>
  <c r="D297" i="1"/>
  <c r="I297" i="1"/>
  <c r="D298" i="1"/>
  <c r="I298" i="1"/>
  <c r="D299" i="1"/>
  <c r="I299" i="1"/>
  <c r="D300" i="1"/>
  <c r="I300" i="1"/>
  <c r="D301" i="1"/>
  <c r="I301" i="1"/>
  <c r="D302" i="1"/>
  <c r="I302" i="1"/>
  <c r="D303" i="1"/>
  <c r="I303" i="1"/>
  <c r="D304" i="1"/>
  <c r="I304" i="1"/>
  <c r="D305" i="1"/>
  <c r="I305" i="1"/>
  <c r="D306" i="1"/>
  <c r="I306" i="1"/>
  <c r="D307" i="1"/>
  <c r="I307" i="1"/>
  <c r="D308" i="1"/>
  <c r="I308" i="1"/>
  <c r="D309" i="1"/>
  <c r="I309" i="1"/>
  <c r="D310" i="1"/>
  <c r="I310" i="1"/>
  <c r="D311" i="1"/>
  <c r="I311" i="1"/>
  <c r="D312" i="1"/>
  <c r="I312" i="1"/>
  <c r="D313" i="1"/>
  <c r="I313" i="1"/>
  <c r="D314" i="1"/>
  <c r="I314" i="1"/>
  <c r="D315" i="1"/>
  <c r="I315" i="1"/>
  <c r="D316" i="1"/>
  <c r="I316" i="1"/>
  <c r="D317" i="1"/>
  <c r="I317" i="1"/>
  <c r="D318" i="1"/>
  <c r="I318" i="1"/>
  <c r="D319" i="1"/>
  <c r="I319" i="1"/>
  <c r="D320" i="1"/>
  <c r="I320" i="1"/>
  <c r="D321" i="1"/>
  <c r="I321" i="1"/>
  <c r="D322" i="1"/>
  <c r="I322" i="1"/>
  <c r="D323" i="1"/>
  <c r="I323" i="1"/>
  <c r="D324" i="1"/>
  <c r="I324" i="1"/>
  <c r="D325" i="1"/>
  <c r="I325" i="1"/>
  <c r="D326" i="1"/>
  <c r="I326" i="1"/>
  <c r="D327" i="1"/>
  <c r="I327" i="1"/>
  <c r="D328" i="1"/>
  <c r="I328" i="1"/>
  <c r="D329" i="1"/>
  <c r="I329" i="1"/>
  <c r="D330" i="1"/>
  <c r="I330" i="1"/>
  <c r="D331" i="1"/>
  <c r="I331" i="1"/>
  <c r="D332" i="1"/>
  <c r="I332" i="1"/>
  <c r="D333" i="1"/>
  <c r="I333" i="1"/>
  <c r="D334" i="1"/>
  <c r="I334" i="1"/>
  <c r="D335" i="1"/>
  <c r="I335" i="1"/>
  <c r="D336" i="1"/>
  <c r="I336" i="1"/>
  <c r="D337" i="1"/>
  <c r="I337" i="1"/>
  <c r="D338" i="1"/>
  <c r="I338" i="1"/>
  <c r="D339" i="1"/>
  <c r="I339" i="1"/>
  <c r="D340" i="1"/>
  <c r="I340" i="1"/>
  <c r="D341" i="1"/>
  <c r="I341" i="1"/>
  <c r="D342" i="1"/>
  <c r="I342" i="1"/>
  <c r="D343" i="1"/>
  <c r="I343" i="1"/>
  <c r="D344" i="1"/>
  <c r="I344" i="1"/>
  <c r="D345" i="1"/>
  <c r="I345" i="1"/>
  <c r="D346" i="1"/>
  <c r="I346" i="1"/>
  <c r="D347" i="1"/>
  <c r="I347" i="1"/>
  <c r="D348" i="1"/>
  <c r="I348" i="1"/>
  <c r="D349" i="1"/>
  <c r="I349" i="1"/>
  <c r="D350" i="1"/>
  <c r="I350" i="1"/>
  <c r="D351" i="1"/>
  <c r="I351" i="1"/>
  <c r="D352" i="1"/>
  <c r="I352" i="1"/>
  <c r="D353" i="1"/>
  <c r="I353" i="1"/>
  <c r="D354" i="1"/>
  <c r="I354" i="1"/>
  <c r="D355" i="1"/>
  <c r="I355" i="1"/>
  <c r="D356" i="1"/>
  <c r="I356" i="1"/>
  <c r="D357" i="1"/>
  <c r="I357" i="1"/>
  <c r="D358" i="1"/>
  <c r="I358" i="1"/>
  <c r="D359" i="1"/>
  <c r="I359" i="1"/>
  <c r="D360" i="1"/>
  <c r="I360" i="1"/>
  <c r="D361" i="1"/>
  <c r="I361" i="1"/>
  <c r="D362" i="1"/>
  <c r="I362" i="1"/>
  <c r="D363" i="1"/>
  <c r="I363" i="1"/>
  <c r="D364" i="1"/>
  <c r="I364" i="1"/>
  <c r="D365" i="1"/>
  <c r="I365" i="1"/>
  <c r="D366" i="1"/>
  <c r="I366" i="1"/>
  <c r="D367" i="1"/>
  <c r="I367" i="1"/>
  <c r="D368" i="1"/>
  <c r="I368" i="1"/>
  <c r="D369" i="1"/>
  <c r="I369" i="1"/>
  <c r="D370" i="1"/>
  <c r="I370" i="1"/>
  <c r="D371" i="1"/>
  <c r="I371" i="1"/>
  <c r="D372" i="1"/>
  <c r="I372" i="1"/>
  <c r="D373" i="1"/>
  <c r="I373" i="1"/>
  <c r="D374" i="1"/>
  <c r="I374" i="1"/>
  <c r="D375" i="1"/>
  <c r="I375" i="1"/>
  <c r="D376" i="1"/>
  <c r="I376" i="1"/>
  <c r="D377" i="1"/>
  <c r="I377" i="1"/>
  <c r="D378" i="1"/>
  <c r="I378" i="1"/>
  <c r="D379" i="1"/>
  <c r="I379" i="1"/>
  <c r="D380" i="1"/>
  <c r="I380" i="1"/>
  <c r="D381" i="1"/>
  <c r="I381" i="1"/>
  <c r="D382" i="1"/>
  <c r="I382" i="1"/>
  <c r="D383" i="1"/>
  <c r="I383" i="1"/>
  <c r="D384" i="1"/>
  <c r="I384" i="1"/>
  <c r="D385" i="1"/>
  <c r="I385" i="1"/>
  <c r="D386" i="1"/>
  <c r="I386" i="1"/>
  <c r="D387" i="1"/>
  <c r="I387" i="1"/>
  <c r="D388" i="1"/>
  <c r="I388" i="1"/>
  <c r="D389" i="1"/>
  <c r="I389" i="1"/>
  <c r="D390" i="1"/>
  <c r="I390" i="1"/>
  <c r="D391" i="1"/>
  <c r="I391" i="1"/>
  <c r="D392" i="1"/>
  <c r="I392" i="1"/>
  <c r="D393" i="1"/>
  <c r="I393" i="1"/>
  <c r="D394" i="1"/>
  <c r="I394" i="1"/>
  <c r="D395" i="1"/>
  <c r="I395" i="1"/>
  <c r="D396" i="1"/>
  <c r="I396" i="1"/>
  <c r="D397" i="1"/>
  <c r="I397" i="1"/>
  <c r="D398" i="1"/>
  <c r="I398" i="1"/>
  <c r="D399" i="1"/>
  <c r="I399" i="1"/>
  <c r="D400" i="1"/>
  <c r="I400" i="1"/>
  <c r="D401" i="1"/>
  <c r="I401" i="1"/>
  <c r="D402" i="1"/>
  <c r="I402" i="1"/>
  <c r="D403" i="1"/>
  <c r="I403" i="1"/>
  <c r="D404" i="1"/>
  <c r="I404" i="1"/>
  <c r="D405" i="1"/>
  <c r="I405" i="1"/>
  <c r="D406" i="1"/>
  <c r="I406" i="1"/>
  <c r="D407" i="1"/>
  <c r="I407" i="1"/>
  <c r="D408" i="1"/>
  <c r="I408" i="1"/>
  <c r="D409" i="1"/>
  <c r="I409" i="1"/>
  <c r="D410" i="1"/>
  <c r="I410" i="1"/>
  <c r="D411" i="1"/>
  <c r="I411" i="1"/>
  <c r="D412" i="1"/>
  <c r="I412" i="1"/>
  <c r="D413" i="1"/>
  <c r="I413" i="1"/>
  <c r="D414" i="1"/>
  <c r="I414" i="1"/>
  <c r="D415" i="1"/>
  <c r="I415" i="1"/>
  <c r="D416" i="1"/>
  <c r="I416" i="1"/>
  <c r="D417" i="1"/>
  <c r="I417" i="1"/>
  <c r="D418" i="1"/>
  <c r="I418" i="1"/>
  <c r="D419" i="1"/>
  <c r="I419" i="1"/>
  <c r="D420" i="1"/>
  <c r="I420" i="1"/>
  <c r="D421" i="1"/>
  <c r="I421" i="1"/>
  <c r="D422" i="1"/>
  <c r="I422" i="1"/>
  <c r="D423" i="1"/>
  <c r="I423" i="1"/>
  <c r="D424" i="1"/>
  <c r="I424" i="1"/>
  <c r="D425" i="1"/>
  <c r="I425" i="1"/>
  <c r="D426" i="1"/>
  <c r="I426" i="1"/>
  <c r="D427" i="1"/>
  <c r="I427" i="1"/>
  <c r="D428" i="1"/>
  <c r="I428" i="1"/>
  <c r="D429" i="1"/>
  <c r="I429" i="1"/>
  <c r="D430" i="1"/>
  <c r="I430" i="1"/>
  <c r="D431" i="1"/>
  <c r="I431" i="1"/>
  <c r="D432" i="1"/>
  <c r="I432" i="1"/>
  <c r="D433" i="1"/>
  <c r="I433" i="1"/>
  <c r="D434" i="1"/>
  <c r="I434" i="1"/>
  <c r="D435" i="1"/>
  <c r="I435" i="1"/>
  <c r="D436" i="1"/>
  <c r="I436" i="1"/>
  <c r="D437" i="1"/>
  <c r="I437" i="1"/>
  <c r="D438" i="1"/>
  <c r="I438" i="1"/>
  <c r="D439" i="1"/>
  <c r="I439" i="1"/>
  <c r="D440" i="1"/>
  <c r="I440" i="1"/>
  <c r="D441" i="1"/>
  <c r="I441" i="1"/>
  <c r="D442" i="1"/>
  <c r="I442" i="1"/>
  <c r="D443" i="1"/>
  <c r="I443" i="1"/>
  <c r="D444" i="1"/>
  <c r="I444" i="1"/>
  <c r="D445" i="1"/>
  <c r="I445" i="1"/>
  <c r="D446" i="1"/>
  <c r="I446" i="1"/>
  <c r="D447" i="1"/>
  <c r="I447" i="1"/>
  <c r="D448" i="1"/>
  <c r="I448" i="1"/>
  <c r="D449" i="1"/>
  <c r="I449" i="1"/>
  <c r="D450" i="1"/>
  <c r="I450" i="1"/>
  <c r="D451" i="1"/>
  <c r="I451" i="1"/>
  <c r="D452" i="1"/>
  <c r="I452" i="1"/>
  <c r="D453" i="1"/>
  <c r="I453" i="1"/>
  <c r="D454" i="1"/>
  <c r="I454" i="1"/>
  <c r="D455" i="1"/>
  <c r="I455" i="1"/>
  <c r="D456" i="1"/>
  <c r="I456" i="1"/>
  <c r="D457" i="1"/>
  <c r="I457" i="1"/>
  <c r="D458" i="1"/>
  <c r="I458" i="1"/>
  <c r="D459" i="1"/>
  <c r="I459" i="1"/>
  <c r="D460" i="1"/>
  <c r="I460" i="1"/>
  <c r="D461" i="1"/>
  <c r="I461" i="1"/>
  <c r="D462" i="1"/>
  <c r="I462" i="1"/>
  <c r="D463" i="1"/>
  <c r="I463" i="1"/>
  <c r="D464" i="1"/>
  <c r="I464" i="1"/>
  <c r="D465" i="1"/>
  <c r="I465" i="1"/>
  <c r="D466" i="1"/>
  <c r="I466" i="1"/>
  <c r="D467" i="1"/>
  <c r="I467" i="1"/>
  <c r="D468" i="1"/>
  <c r="I468" i="1"/>
  <c r="D469" i="1"/>
  <c r="I469" i="1"/>
  <c r="D470" i="1"/>
  <c r="I470" i="1"/>
  <c r="D471" i="1"/>
  <c r="I471" i="1"/>
  <c r="D472" i="1"/>
  <c r="I472" i="1"/>
  <c r="D473" i="1"/>
  <c r="I473" i="1"/>
  <c r="D474" i="1"/>
  <c r="I474" i="1"/>
  <c r="D475" i="1"/>
  <c r="I475" i="1"/>
  <c r="D476" i="1"/>
  <c r="I476" i="1"/>
  <c r="D477" i="1"/>
  <c r="I477" i="1"/>
  <c r="D478" i="1"/>
  <c r="I478" i="1"/>
  <c r="D479" i="1"/>
  <c r="I479" i="1"/>
  <c r="D480" i="1"/>
  <c r="I480" i="1"/>
  <c r="D481" i="1"/>
  <c r="I481" i="1"/>
  <c r="D482" i="1"/>
  <c r="I482" i="1"/>
  <c r="D483" i="1"/>
  <c r="I483" i="1"/>
  <c r="D484" i="1"/>
  <c r="I484" i="1"/>
  <c r="D485" i="1"/>
  <c r="I485" i="1"/>
  <c r="D486" i="1"/>
  <c r="I486" i="1"/>
  <c r="D487" i="1"/>
  <c r="I487" i="1"/>
  <c r="D488" i="1"/>
  <c r="I488" i="1"/>
  <c r="D489" i="1"/>
  <c r="I489" i="1"/>
  <c r="D490" i="1"/>
  <c r="I490" i="1"/>
  <c r="D491" i="1"/>
  <c r="I491" i="1"/>
  <c r="D492" i="1"/>
  <c r="I492" i="1"/>
  <c r="D493" i="1"/>
  <c r="I493" i="1"/>
  <c r="D494" i="1"/>
  <c r="I494" i="1"/>
  <c r="D495" i="1"/>
  <c r="I495" i="1"/>
  <c r="D496" i="1"/>
  <c r="I496" i="1"/>
  <c r="D497" i="1"/>
  <c r="I497" i="1"/>
  <c r="D498" i="1"/>
  <c r="I498" i="1"/>
  <c r="D499" i="1"/>
  <c r="I499" i="1"/>
  <c r="D500" i="1"/>
  <c r="I500" i="1"/>
  <c r="D501" i="1"/>
  <c r="I501" i="1"/>
  <c r="D502" i="1"/>
  <c r="I502" i="1"/>
  <c r="D503" i="1"/>
  <c r="I503" i="1"/>
  <c r="D504" i="1"/>
  <c r="I504" i="1"/>
  <c r="D505" i="1"/>
  <c r="I505" i="1"/>
  <c r="D506" i="1"/>
  <c r="I506" i="1"/>
  <c r="D507" i="1"/>
  <c r="I507" i="1"/>
  <c r="D508" i="1"/>
  <c r="I508" i="1"/>
  <c r="D509" i="1"/>
  <c r="I509" i="1"/>
  <c r="D510" i="1"/>
  <c r="I510" i="1"/>
  <c r="D511" i="1"/>
  <c r="I511" i="1"/>
  <c r="D512" i="1"/>
  <c r="I512" i="1"/>
  <c r="D513" i="1"/>
  <c r="I513" i="1"/>
  <c r="D514" i="1"/>
  <c r="I514" i="1"/>
  <c r="D515" i="1"/>
  <c r="I515" i="1"/>
  <c r="D516" i="1"/>
  <c r="I516" i="1"/>
  <c r="D517" i="1"/>
  <c r="I517" i="1"/>
  <c r="D518" i="1"/>
  <c r="I518" i="1"/>
  <c r="D519" i="1"/>
  <c r="I519" i="1"/>
  <c r="D520" i="1"/>
  <c r="I520" i="1"/>
  <c r="D521" i="1"/>
  <c r="I521" i="1"/>
  <c r="D522" i="1"/>
  <c r="I522" i="1"/>
  <c r="D523" i="1"/>
  <c r="I523" i="1"/>
  <c r="D524" i="1"/>
  <c r="I524" i="1"/>
  <c r="D525" i="1"/>
  <c r="I525" i="1"/>
  <c r="D526" i="1"/>
  <c r="I526" i="1"/>
  <c r="D527" i="1"/>
  <c r="I527" i="1"/>
  <c r="D528" i="1"/>
  <c r="I528" i="1"/>
  <c r="D529" i="1"/>
  <c r="I529" i="1"/>
  <c r="D530" i="1"/>
  <c r="I530" i="1"/>
  <c r="D531" i="1"/>
  <c r="I531" i="1"/>
  <c r="D532" i="1"/>
  <c r="I532" i="1"/>
  <c r="D533" i="1"/>
  <c r="I533" i="1"/>
  <c r="D534" i="1"/>
  <c r="I534" i="1"/>
  <c r="D535" i="1"/>
  <c r="I535" i="1"/>
  <c r="D536" i="1"/>
  <c r="I536" i="1"/>
  <c r="D537" i="1"/>
  <c r="I537" i="1"/>
  <c r="D538" i="1"/>
  <c r="I538" i="1"/>
  <c r="D539" i="1"/>
  <c r="I539" i="1"/>
  <c r="D540" i="1"/>
  <c r="I540" i="1"/>
  <c r="D541" i="1"/>
  <c r="I541" i="1"/>
  <c r="D542" i="1"/>
  <c r="I542" i="1"/>
  <c r="D543" i="1"/>
  <c r="I543" i="1"/>
  <c r="D544" i="1"/>
  <c r="I544" i="1"/>
  <c r="D545" i="1"/>
  <c r="I545" i="1"/>
  <c r="D546" i="1"/>
  <c r="I546" i="1"/>
  <c r="D547" i="1"/>
  <c r="I547" i="1"/>
  <c r="D548" i="1"/>
  <c r="I548" i="1"/>
  <c r="D549" i="1"/>
  <c r="I549" i="1"/>
  <c r="D550" i="1"/>
  <c r="I550" i="1"/>
  <c r="D551" i="1"/>
  <c r="I551" i="1"/>
  <c r="D552" i="1"/>
  <c r="I552" i="1"/>
  <c r="D553" i="1"/>
  <c r="I553" i="1"/>
  <c r="D554" i="1"/>
  <c r="I554" i="1"/>
  <c r="D555" i="1"/>
  <c r="I555" i="1"/>
  <c r="D556" i="1"/>
  <c r="I556" i="1"/>
  <c r="D557" i="1"/>
  <c r="I557" i="1"/>
  <c r="D558" i="1"/>
  <c r="I558" i="1"/>
  <c r="D559" i="1"/>
  <c r="I559" i="1"/>
  <c r="D560" i="1"/>
  <c r="I560" i="1"/>
  <c r="D561" i="1"/>
  <c r="I561" i="1"/>
  <c r="D562" i="1"/>
  <c r="I562" i="1"/>
  <c r="D563" i="1"/>
  <c r="I563" i="1"/>
  <c r="D564" i="1"/>
  <c r="I564" i="1"/>
  <c r="D565" i="1"/>
  <c r="I565" i="1"/>
  <c r="D566" i="1"/>
  <c r="I566" i="1"/>
  <c r="D567" i="1"/>
  <c r="I567" i="1"/>
  <c r="D568" i="1"/>
  <c r="I568" i="1"/>
  <c r="D569" i="1"/>
  <c r="I569" i="1"/>
  <c r="D570" i="1"/>
  <c r="I570" i="1"/>
  <c r="D571" i="1"/>
  <c r="I571" i="1"/>
  <c r="D572" i="1"/>
  <c r="I572" i="1"/>
  <c r="D573" i="1"/>
  <c r="I573" i="1"/>
  <c r="D574" i="1"/>
  <c r="I574" i="1"/>
  <c r="D575" i="1"/>
  <c r="I575" i="1"/>
  <c r="D576" i="1"/>
  <c r="I576" i="1"/>
  <c r="D577" i="1"/>
  <c r="I577" i="1"/>
  <c r="D578" i="1"/>
  <c r="I578" i="1"/>
  <c r="D579" i="1"/>
  <c r="I579" i="1"/>
  <c r="D580" i="1"/>
  <c r="I580" i="1"/>
  <c r="D581" i="1"/>
  <c r="I581" i="1"/>
  <c r="D582" i="1"/>
  <c r="I582" i="1"/>
  <c r="D583" i="1"/>
  <c r="I583" i="1"/>
  <c r="D584" i="1"/>
  <c r="I584" i="1"/>
  <c r="D585" i="1"/>
  <c r="I585" i="1"/>
  <c r="D586" i="1"/>
  <c r="I586" i="1"/>
  <c r="D587" i="1"/>
  <c r="I587" i="1"/>
  <c r="D588" i="1"/>
  <c r="I588" i="1"/>
  <c r="D589" i="1"/>
  <c r="I589" i="1"/>
  <c r="D590" i="1"/>
  <c r="I590" i="1"/>
  <c r="D591" i="1"/>
  <c r="I591" i="1"/>
  <c r="D592" i="1"/>
  <c r="I592" i="1"/>
  <c r="D593" i="1"/>
  <c r="I593" i="1"/>
  <c r="D594" i="1"/>
  <c r="I594" i="1"/>
  <c r="D595" i="1"/>
  <c r="I595" i="1"/>
  <c r="D596" i="1"/>
  <c r="I596" i="1"/>
  <c r="D597" i="1"/>
  <c r="I597" i="1"/>
  <c r="D598" i="1"/>
  <c r="I598" i="1"/>
  <c r="D599" i="1"/>
  <c r="I599" i="1"/>
  <c r="D600" i="1"/>
  <c r="I600" i="1"/>
  <c r="D601" i="1"/>
  <c r="I601" i="1"/>
  <c r="D602" i="1"/>
  <c r="I602" i="1"/>
  <c r="D603" i="1"/>
  <c r="I603" i="1"/>
  <c r="D604" i="1"/>
  <c r="I604" i="1"/>
  <c r="D605" i="1"/>
  <c r="I605" i="1"/>
  <c r="D606" i="1"/>
  <c r="I606" i="1"/>
  <c r="D607" i="1"/>
  <c r="I607" i="1"/>
  <c r="D608" i="1"/>
  <c r="I608" i="1"/>
  <c r="D609" i="1"/>
  <c r="I609" i="1"/>
  <c r="D610" i="1"/>
  <c r="I610" i="1"/>
  <c r="D611" i="1"/>
  <c r="I611" i="1"/>
  <c r="D612" i="1"/>
  <c r="I612" i="1"/>
  <c r="D613" i="1"/>
  <c r="I613" i="1"/>
  <c r="D614" i="1"/>
  <c r="I614" i="1"/>
  <c r="D615" i="1"/>
  <c r="I615" i="1"/>
  <c r="D616" i="1"/>
  <c r="I616" i="1"/>
  <c r="D617" i="1"/>
  <c r="I617" i="1"/>
  <c r="D618" i="1"/>
  <c r="I618" i="1"/>
  <c r="D619" i="1"/>
  <c r="I619" i="1"/>
  <c r="D620" i="1"/>
  <c r="I620" i="1"/>
  <c r="D621" i="1"/>
  <c r="I621" i="1"/>
  <c r="D622" i="1"/>
  <c r="I622" i="1"/>
  <c r="D623" i="1"/>
  <c r="I623" i="1"/>
  <c r="D624" i="1"/>
  <c r="I624" i="1"/>
  <c r="D625" i="1"/>
  <c r="I625" i="1"/>
  <c r="D626" i="1"/>
  <c r="I626" i="1"/>
  <c r="D627" i="1"/>
  <c r="I627" i="1"/>
  <c r="D628" i="1"/>
  <c r="I628" i="1"/>
  <c r="D629" i="1"/>
  <c r="I629" i="1"/>
  <c r="D630" i="1"/>
  <c r="I630" i="1"/>
  <c r="D631" i="1"/>
  <c r="I631" i="1"/>
  <c r="D632" i="1"/>
  <c r="I632" i="1"/>
  <c r="D633" i="1"/>
  <c r="I633" i="1"/>
  <c r="D634" i="1"/>
  <c r="I634" i="1"/>
  <c r="D635" i="1"/>
  <c r="I635" i="1"/>
  <c r="D636" i="1"/>
  <c r="I636" i="1"/>
  <c r="D637" i="1"/>
  <c r="I637" i="1"/>
  <c r="D638" i="1"/>
  <c r="I638" i="1"/>
  <c r="D639" i="1"/>
  <c r="I639" i="1"/>
  <c r="D640" i="1"/>
  <c r="I640" i="1"/>
  <c r="D641" i="1"/>
  <c r="I641" i="1"/>
  <c r="D642" i="1"/>
  <c r="I642" i="1"/>
  <c r="D643" i="1"/>
  <c r="I643" i="1"/>
  <c r="D644" i="1"/>
  <c r="I644" i="1"/>
  <c r="D645" i="1"/>
  <c r="I645" i="1"/>
  <c r="D646" i="1"/>
  <c r="I646" i="1"/>
  <c r="D647" i="1"/>
  <c r="I647" i="1"/>
  <c r="D648" i="1"/>
  <c r="I648" i="1"/>
  <c r="D649" i="1"/>
  <c r="I649" i="1"/>
  <c r="D650" i="1"/>
  <c r="I650" i="1"/>
  <c r="D651" i="1"/>
  <c r="I651" i="1"/>
  <c r="D652" i="1"/>
  <c r="I652" i="1"/>
  <c r="D653" i="1"/>
  <c r="I653" i="1"/>
  <c r="D654" i="1"/>
  <c r="I654" i="1"/>
  <c r="D655" i="1"/>
  <c r="I655" i="1"/>
  <c r="D656" i="1"/>
  <c r="I656" i="1"/>
  <c r="D657" i="1"/>
  <c r="I657" i="1"/>
  <c r="D658" i="1"/>
  <c r="I658" i="1"/>
  <c r="D659" i="1"/>
  <c r="I659" i="1"/>
  <c r="D660" i="1"/>
  <c r="I660" i="1"/>
  <c r="D661" i="1"/>
  <c r="I661" i="1"/>
  <c r="D662" i="1"/>
  <c r="I662" i="1"/>
  <c r="D663" i="1"/>
  <c r="I663" i="1"/>
  <c r="D664" i="1"/>
  <c r="I664" i="1"/>
  <c r="D665" i="1"/>
  <c r="I665" i="1"/>
  <c r="D666" i="1"/>
  <c r="I666" i="1"/>
  <c r="D667" i="1"/>
  <c r="I667" i="1"/>
  <c r="D668" i="1"/>
  <c r="I668" i="1"/>
  <c r="D669" i="1"/>
  <c r="I669" i="1"/>
  <c r="D670" i="1"/>
  <c r="I670" i="1"/>
  <c r="D671" i="1"/>
  <c r="I671" i="1"/>
  <c r="D672" i="1"/>
  <c r="I672" i="1"/>
  <c r="D673" i="1"/>
  <c r="I673" i="1"/>
  <c r="D674" i="1"/>
  <c r="I674" i="1"/>
  <c r="D675" i="1"/>
  <c r="I675" i="1"/>
  <c r="D676" i="1"/>
  <c r="I676" i="1"/>
  <c r="D677" i="1"/>
  <c r="I677" i="1"/>
  <c r="D678" i="1"/>
  <c r="I678" i="1"/>
  <c r="D679" i="1"/>
  <c r="I679" i="1"/>
  <c r="D680" i="1"/>
  <c r="I680" i="1"/>
  <c r="D681" i="1"/>
  <c r="I681" i="1"/>
  <c r="D682" i="1"/>
  <c r="I682" i="1"/>
  <c r="D683" i="1"/>
  <c r="I683" i="1"/>
  <c r="D684" i="1"/>
  <c r="I684" i="1"/>
  <c r="D685" i="1"/>
  <c r="I685" i="1"/>
  <c r="D686" i="1"/>
  <c r="I686" i="1"/>
  <c r="D687" i="1"/>
  <c r="I687" i="1"/>
  <c r="D688" i="1"/>
  <c r="I688" i="1"/>
  <c r="D689" i="1"/>
  <c r="I689" i="1"/>
  <c r="D690" i="1"/>
  <c r="I690" i="1"/>
  <c r="D691" i="1"/>
  <c r="I691" i="1"/>
  <c r="D692" i="1"/>
  <c r="I692" i="1"/>
  <c r="D693" i="1"/>
  <c r="I693" i="1"/>
  <c r="D694" i="1"/>
  <c r="I694" i="1"/>
  <c r="D695" i="1"/>
  <c r="I695" i="1"/>
  <c r="D696" i="1"/>
  <c r="I696" i="1"/>
  <c r="D697" i="1"/>
  <c r="I697" i="1"/>
  <c r="D698" i="1"/>
  <c r="I698" i="1"/>
  <c r="D699" i="1"/>
  <c r="I699" i="1"/>
  <c r="D700" i="1"/>
  <c r="I700" i="1"/>
  <c r="D701" i="1"/>
  <c r="I701" i="1"/>
  <c r="D702" i="1"/>
  <c r="I702" i="1"/>
  <c r="D703" i="1"/>
  <c r="I703" i="1"/>
  <c r="D704" i="1"/>
  <c r="I704" i="1"/>
  <c r="D705" i="1"/>
  <c r="I705" i="1"/>
  <c r="D706" i="1"/>
  <c r="I706" i="1"/>
  <c r="D707" i="1"/>
  <c r="I707" i="1"/>
  <c r="D708" i="1"/>
  <c r="I708" i="1"/>
  <c r="D709" i="1"/>
  <c r="I709" i="1"/>
  <c r="D710" i="1"/>
  <c r="I710" i="1"/>
  <c r="D711" i="1"/>
  <c r="I711" i="1"/>
  <c r="D712" i="1"/>
  <c r="I712" i="1"/>
  <c r="D713" i="1"/>
  <c r="I713" i="1"/>
  <c r="D714" i="1"/>
  <c r="I714" i="1"/>
  <c r="D715" i="1"/>
  <c r="I715" i="1"/>
  <c r="D716" i="1"/>
  <c r="I716" i="1"/>
  <c r="D717" i="1"/>
  <c r="I717" i="1"/>
  <c r="D718" i="1"/>
  <c r="I718" i="1"/>
  <c r="D719" i="1"/>
  <c r="I719" i="1"/>
  <c r="D720" i="1"/>
  <c r="I720" i="1"/>
  <c r="D721" i="1"/>
  <c r="I721" i="1"/>
  <c r="D722" i="1"/>
  <c r="I722" i="1"/>
  <c r="D723" i="1"/>
  <c r="I723" i="1"/>
  <c r="D724" i="1"/>
  <c r="I724" i="1"/>
  <c r="D725" i="1"/>
  <c r="I725" i="1"/>
  <c r="D726" i="1"/>
  <c r="I726" i="1"/>
  <c r="D727" i="1"/>
  <c r="I727" i="1"/>
  <c r="D728" i="1"/>
  <c r="I728" i="1"/>
  <c r="D729" i="1"/>
  <c r="I729" i="1"/>
  <c r="D730" i="1"/>
  <c r="I730" i="1"/>
  <c r="D731" i="1"/>
  <c r="I731" i="1"/>
  <c r="D732" i="1"/>
  <c r="I732" i="1"/>
  <c r="D733" i="1"/>
  <c r="I733" i="1"/>
  <c r="D734" i="1"/>
  <c r="I734" i="1"/>
  <c r="D735" i="1"/>
  <c r="I735" i="1"/>
  <c r="D736" i="1"/>
  <c r="I736" i="1"/>
  <c r="D737" i="1"/>
  <c r="I737" i="1"/>
  <c r="D738" i="1"/>
  <c r="I738" i="1"/>
  <c r="D739" i="1"/>
  <c r="I739" i="1"/>
  <c r="D740" i="1"/>
  <c r="I740" i="1"/>
  <c r="D741" i="1"/>
  <c r="I741" i="1"/>
  <c r="D742" i="1"/>
  <c r="I742" i="1"/>
  <c r="D743" i="1"/>
  <c r="I743" i="1"/>
  <c r="D744" i="1"/>
  <c r="I744" i="1"/>
  <c r="D745" i="1"/>
  <c r="I745" i="1"/>
  <c r="D746" i="1"/>
  <c r="I746" i="1"/>
  <c r="D747" i="1"/>
  <c r="I747" i="1"/>
  <c r="D748" i="1"/>
  <c r="I748" i="1"/>
  <c r="D749" i="1"/>
  <c r="I749" i="1"/>
  <c r="D750" i="1"/>
  <c r="I750" i="1"/>
  <c r="D751" i="1"/>
  <c r="I751" i="1"/>
  <c r="D752" i="1"/>
  <c r="I752" i="1"/>
  <c r="D753" i="1"/>
  <c r="I753" i="1"/>
  <c r="D754" i="1"/>
  <c r="I754" i="1"/>
  <c r="D755" i="1"/>
  <c r="I755" i="1"/>
  <c r="D756" i="1"/>
  <c r="I756" i="1"/>
  <c r="D757" i="1"/>
  <c r="I757" i="1"/>
  <c r="D758" i="1"/>
  <c r="I758" i="1"/>
  <c r="D759" i="1"/>
  <c r="I759" i="1"/>
  <c r="D760" i="1"/>
  <c r="I760" i="1"/>
  <c r="D761" i="1"/>
  <c r="I761" i="1"/>
  <c r="D762" i="1"/>
  <c r="I762" i="1"/>
  <c r="D763" i="1"/>
  <c r="I763" i="1"/>
  <c r="D764" i="1"/>
  <c r="I764" i="1"/>
  <c r="D765" i="1"/>
  <c r="I765" i="1"/>
  <c r="D766" i="1"/>
  <c r="I766" i="1"/>
  <c r="D767" i="1"/>
  <c r="I767" i="1"/>
  <c r="D768" i="1"/>
  <c r="I768" i="1"/>
  <c r="D769" i="1"/>
  <c r="I769" i="1"/>
  <c r="D770" i="1"/>
  <c r="I770" i="1"/>
  <c r="D771" i="1"/>
  <c r="I771" i="1"/>
  <c r="D772" i="1"/>
  <c r="I772" i="1"/>
  <c r="D773" i="1"/>
  <c r="I773" i="1"/>
  <c r="D774" i="1"/>
  <c r="I774" i="1"/>
  <c r="D775" i="1"/>
  <c r="I775" i="1"/>
  <c r="D776" i="1"/>
  <c r="I776" i="1"/>
  <c r="D777" i="1"/>
  <c r="I777" i="1"/>
  <c r="D778" i="1"/>
  <c r="I778" i="1"/>
  <c r="D779" i="1"/>
  <c r="I779" i="1"/>
  <c r="D780" i="1"/>
  <c r="I780" i="1"/>
  <c r="D781" i="1"/>
  <c r="I781" i="1"/>
  <c r="D782" i="1"/>
  <c r="I782" i="1"/>
  <c r="D783" i="1"/>
  <c r="I783" i="1"/>
  <c r="D784" i="1"/>
  <c r="I784" i="1"/>
  <c r="D785" i="1"/>
  <c r="I785" i="1"/>
  <c r="D786" i="1"/>
  <c r="I786" i="1"/>
  <c r="D787" i="1"/>
  <c r="I787" i="1"/>
  <c r="D788" i="1"/>
  <c r="I788" i="1"/>
  <c r="D789" i="1"/>
  <c r="I789" i="1"/>
  <c r="D790" i="1"/>
  <c r="I790" i="1"/>
  <c r="D791" i="1"/>
  <c r="I791" i="1"/>
  <c r="D792" i="1"/>
  <c r="I792" i="1"/>
  <c r="D793" i="1"/>
  <c r="I793" i="1"/>
  <c r="D794" i="1"/>
  <c r="I794" i="1"/>
  <c r="D795" i="1"/>
  <c r="I795" i="1"/>
  <c r="D796" i="1"/>
  <c r="I796" i="1"/>
  <c r="D797" i="1"/>
  <c r="I797" i="1"/>
  <c r="D798" i="1"/>
  <c r="I798" i="1"/>
  <c r="D799" i="1"/>
  <c r="I799" i="1"/>
  <c r="D800" i="1"/>
  <c r="I800" i="1"/>
  <c r="D801" i="1"/>
  <c r="I801" i="1"/>
  <c r="D802" i="1"/>
  <c r="I802" i="1"/>
  <c r="D803" i="1"/>
  <c r="I803" i="1"/>
  <c r="D804" i="1"/>
  <c r="I804" i="1"/>
  <c r="D805" i="1"/>
  <c r="I805" i="1"/>
  <c r="D806" i="1"/>
  <c r="I806" i="1"/>
  <c r="D807" i="1"/>
  <c r="I807" i="1"/>
  <c r="D808" i="1"/>
  <c r="I808" i="1"/>
  <c r="D809" i="1"/>
  <c r="I809" i="1"/>
  <c r="D810" i="1"/>
  <c r="I810" i="1"/>
  <c r="D811" i="1"/>
  <c r="I811" i="1"/>
  <c r="D812" i="1"/>
  <c r="I812" i="1"/>
  <c r="D813" i="1"/>
  <c r="I813" i="1"/>
  <c r="D814" i="1"/>
  <c r="I814" i="1"/>
  <c r="D815" i="1"/>
  <c r="I815" i="1"/>
  <c r="D816" i="1"/>
  <c r="I816" i="1"/>
  <c r="D817" i="1"/>
  <c r="I817" i="1"/>
  <c r="D818" i="1"/>
  <c r="I818" i="1"/>
  <c r="D819" i="1"/>
  <c r="I819" i="1"/>
  <c r="D820" i="1"/>
  <c r="I820" i="1"/>
  <c r="D821" i="1"/>
  <c r="I821" i="1"/>
  <c r="D822" i="1"/>
  <c r="I822" i="1"/>
  <c r="D823" i="1"/>
  <c r="I823" i="1"/>
  <c r="D824" i="1"/>
  <c r="I824" i="1"/>
  <c r="D825" i="1"/>
  <c r="I825" i="1"/>
  <c r="D826" i="1"/>
  <c r="I826" i="1"/>
  <c r="D827" i="1"/>
  <c r="I827" i="1"/>
  <c r="D828" i="1"/>
  <c r="I828" i="1"/>
  <c r="D829" i="1"/>
  <c r="I829" i="1"/>
  <c r="D830" i="1"/>
  <c r="I830" i="1"/>
  <c r="D831" i="1"/>
  <c r="I831" i="1"/>
  <c r="D832" i="1"/>
  <c r="I832" i="1"/>
  <c r="D833" i="1"/>
  <c r="I833" i="1"/>
  <c r="D834" i="1"/>
  <c r="I834" i="1"/>
  <c r="D835" i="1"/>
  <c r="I835" i="1"/>
  <c r="D836" i="1"/>
  <c r="I836" i="1"/>
  <c r="D837" i="1"/>
  <c r="I837" i="1"/>
  <c r="D838" i="1"/>
  <c r="I838" i="1"/>
  <c r="D839" i="1"/>
  <c r="I839" i="1"/>
  <c r="D840" i="1"/>
  <c r="I840" i="1"/>
  <c r="D841" i="1"/>
  <c r="I841" i="1"/>
  <c r="D842" i="1"/>
  <c r="I842" i="1"/>
  <c r="D843" i="1"/>
  <c r="I843" i="1"/>
  <c r="D844" i="1"/>
  <c r="I844" i="1"/>
  <c r="D845" i="1"/>
  <c r="I845" i="1"/>
  <c r="D846" i="1"/>
  <c r="I846" i="1"/>
  <c r="D847" i="1"/>
  <c r="I847" i="1"/>
  <c r="D848" i="1"/>
  <c r="I848" i="1"/>
  <c r="D849" i="1"/>
  <c r="I849" i="1"/>
  <c r="D850" i="1"/>
  <c r="I850" i="1"/>
  <c r="D851" i="1"/>
  <c r="I851" i="1"/>
  <c r="D852" i="1"/>
  <c r="I852" i="1"/>
  <c r="D853" i="1"/>
  <c r="I853" i="1"/>
  <c r="D854" i="1"/>
  <c r="I854" i="1"/>
  <c r="D855" i="1"/>
  <c r="I855" i="1"/>
  <c r="D856" i="1"/>
  <c r="I856" i="1"/>
  <c r="D857" i="1"/>
  <c r="I857" i="1"/>
  <c r="D858" i="1"/>
  <c r="I858" i="1"/>
  <c r="D859" i="1"/>
  <c r="I859" i="1"/>
  <c r="D860" i="1"/>
  <c r="I860" i="1"/>
  <c r="D861" i="1"/>
  <c r="I861" i="1"/>
  <c r="D862" i="1"/>
  <c r="I862" i="1"/>
  <c r="D863" i="1"/>
  <c r="I863" i="1"/>
  <c r="D864" i="1"/>
  <c r="I864" i="1"/>
  <c r="D865" i="1"/>
  <c r="I865" i="1"/>
  <c r="D866" i="1"/>
  <c r="I866" i="1"/>
  <c r="D867" i="1"/>
  <c r="I867" i="1"/>
  <c r="D868" i="1"/>
  <c r="I868" i="1"/>
  <c r="D869" i="1"/>
  <c r="I869" i="1"/>
  <c r="D870" i="1"/>
  <c r="I870" i="1"/>
  <c r="D871" i="1"/>
  <c r="I871" i="1"/>
  <c r="D872" i="1"/>
  <c r="I872" i="1"/>
  <c r="D873" i="1"/>
  <c r="I873" i="1"/>
  <c r="D874" i="1"/>
  <c r="I874" i="1"/>
  <c r="D875" i="1"/>
  <c r="I875" i="1"/>
  <c r="D876" i="1"/>
  <c r="I876" i="1"/>
  <c r="D877" i="1"/>
  <c r="I877" i="1"/>
  <c r="D878" i="1"/>
  <c r="I878" i="1"/>
  <c r="D879" i="1"/>
  <c r="I879" i="1"/>
  <c r="D880" i="1"/>
  <c r="I880" i="1"/>
  <c r="D881" i="1"/>
  <c r="I881" i="1"/>
  <c r="D882" i="1"/>
  <c r="I882" i="1"/>
  <c r="D883" i="1"/>
  <c r="I883" i="1"/>
  <c r="D884" i="1"/>
  <c r="I884" i="1"/>
  <c r="D885" i="1"/>
  <c r="I885" i="1"/>
  <c r="D886" i="1"/>
  <c r="I886" i="1"/>
  <c r="D887" i="1"/>
  <c r="I887" i="1"/>
  <c r="D888" i="1"/>
  <c r="I888" i="1"/>
  <c r="D889" i="1"/>
  <c r="I889" i="1"/>
  <c r="D890" i="1"/>
  <c r="I890" i="1"/>
  <c r="D891" i="1"/>
  <c r="I891" i="1"/>
  <c r="D892" i="1"/>
  <c r="I892" i="1"/>
  <c r="D893" i="1"/>
  <c r="I893" i="1"/>
  <c r="D894" i="1"/>
  <c r="I894" i="1"/>
  <c r="D895" i="1"/>
  <c r="I895" i="1"/>
  <c r="D896" i="1"/>
  <c r="I896" i="1"/>
  <c r="D897" i="1"/>
  <c r="I897" i="1"/>
  <c r="D898" i="1"/>
  <c r="I898" i="1"/>
  <c r="D899" i="1"/>
  <c r="I899" i="1"/>
  <c r="D900" i="1"/>
  <c r="I900" i="1"/>
  <c r="D901" i="1"/>
  <c r="I901" i="1"/>
  <c r="D902" i="1"/>
  <c r="I902" i="1"/>
  <c r="D903" i="1"/>
  <c r="I903" i="1"/>
  <c r="D904" i="1"/>
  <c r="I904" i="1"/>
  <c r="D905" i="1"/>
  <c r="I905" i="1"/>
  <c r="D906" i="1"/>
  <c r="I906" i="1"/>
  <c r="D907" i="1"/>
  <c r="I907" i="1"/>
  <c r="D908" i="1"/>
  <c r="I908" i="1"/>
  <c r="D909" i="1"/>
  <c r="I909" i="1"/>
  <c r="D910" i="1"/>
  <c r="I910" i="1"/>
  <c r="D911" i="1"/>
  <c r="I911" i="1"/>
  <c r="D912" i="1"/>
  <c r="I912" i="1"/>
  <c r="D913" i="1"/>
  <c r="I913" i="1"/>
  <c r="D914" i="1"/>
  <c r="I914" i="1"/>
  <c r="D915" i="1"/>
  <c r="I915" i="1"/>
  <c r="D916" i="1"/>
  <c r="I916" i="1"/>
  <c r="D917" i="1"/>
  <c r="I917" i="1"/>
  <c r="D918" i="1"/>
  <c r="I918" i="1"/>
  <c r="D919" i="1"/>
  <c r="I919" i="1"/>
  <c r="D920" i="1"/>
  <c r="I920" i="1"/>
  <c r="D921" i="1"/>
  <c r="I921" i="1"/>
  <c r="D922" i="1"/>
  <c r="I922" i="1"/>
  <c r="D923" i="1"/>
  <c r="I923" i="1"/>
  <c r="D924" i="1"/>
  <c r="I924" i="1"/>
  <c r="D925" i="1"/>
  <c r="I925" i="1"/>
  <c r="D926" i="1"/>
  <c r="I926" i="1"/>
  <c r="D927" i="1"/>
  <c r="I927" i="1"/>
  <c r="D928" i="1"/>
  <c r="I928" i="1"/>
  <c r="D929" i="1"/>
  <c r="I929" i="1"/>
  <c r="D930" i="1"/>
  <c r="I930" i="1"/>
  <c r="D931" i="1"/>
  <c r="I931" i="1"/>
  <c r="D932" i="1"/>
  <c r="I932" i="1"/>
  <c r="D933" i="1"/>
  <c r="I933" i="1"/>
  <c r="D934" i="1"/>
  <c r="I934" i="1"/>
  <c r="D935" i="1"/>
  <c r="I935" i="1"/>
  <c r="D936" i="1"/>
  <c r="I936" i="1"/>
  <c r="D937" i="1"/>
  <c r="I937" i="1"/>
  <c r="D938" i="1"/>
  <c r="I938" i="1"/>
  <c r="D939" i="1"/>
  <c r="I939" i="1"/>
  <c r="D940" i="1"/>
  <c r="I940" i="1"/>
  <c r="D941" i="1"/>
  <c r="I941" i="1"/>
  <c r="D942" i="1"/>
  <c r="I942" i="1"/>
  <c r="D943" i="1"/>
  <c r="I943" i="1"/>
  <c r="D944" i="1"/>
  <c r="I944" i="1"/>
  <c r="D945" i="1"/>
  <c r="I945" i="1"/>
  <c r="D946" i="1"/>
  <c r="I946" i="1"/>
  <c r="D947" i="1"/>
  <c r="I947" i="1"/>
  <c r="D948" i="1"/>
  <c r="I948" i="1"/>
  <c r="D949" i="1"/>
  <c r="I949" i="1"/>
  <c r="D950" i="1"/>
  <c r="I950" i="1"/>
  <c r="D951" i="1"/>
  <c r="I951" i="1"/>
  <c r="D952" i="1"/>
  <c r="I952" i="1"/>
  <c r="D953" i="1"/>
  <c r="I953" i="1"/>
  <c r="D954" i="1"/>
  <c r="I954" i="1"/>
  <c r="D955" i="1"/>
  <c r="I955" i="1"/>
  <c r="D956" i="1"/>
  <c r="I956" i="1"/>
  <c r="D957" i="1"/>
  <c r="I957" i="1"/>
  <c r="D958" i="1"/>
  <c r="I958" i="1"/>
  <c r="D959" i="1"/>
  <c r="I959" i="1"/>
  <c r="D960" i="1"/>
  <c r="I960" i="1"/>
  <c r="D961" i="1"/>
  <c r="I961" i="1"/>
  <c r="D962" i="1"/>
  <c r="I962" i="1"/>
  <c r="D963" i="1"/>
  <c r="I963" i="1"/>
  <c r="D964" i="1"/>
  <c r="I964" i="1"/>
  <c r="D965" i="1"/>
  <c r="I965" i="1"/>
  <c r="D966" i="1"/>
  <c r="I966" i="1"/>
  <c r="D967" i="1"/>
  <c r="I967" i="1"/>
  <c r="D968" i="1"/>
  <c r="I968" i="1"/>
  <c r="D969" i="1"/>
  <c r="I969" i="1"/>
  <c r="D970" i="1"/>
  <c r="I970" i="1"/>
  <c r="D971" i="1"/>
  <c r="I971" i="1"/>
  <c r="D972" i="1"/>
  <c r="I972" i="1"/>
  <c r="D973" i="1"/>
  <c r="I973" i="1"/>
  <c r="D974" i="1"/>
  <c r="I974" i="1"/>
  <c r="D975" i="1"/>
  <c r="I975" i="1"/>
  <c r="D976" i="1"/>
  <c r="I976" i="1"/>
  <c r="D977" i="1"/>
  <c r="I977" i="1"/>
  <c r="D978" i="1"/>
  <c r="I978" i="1"/>
  <c r="D979" i="1"/>
  <c r="I979" i="1"/>
  <c r="D980" i="1"/>
  <c r="I980" i="1"/>
  <c r="D981" i="1"/>
  <c r="I981" i="1"/>
  <c r="D982" i="1"/>
  <c r="I982" i="1"/>
  <c r="D983" i="1"/>
  <c r="I983" i="1"/>
  <c r="D984" i="1"/>
  <c r="I984" i="1"/>
  <c r="D985" i="1"/>
  <c r="I985" i="1"/>
  <c r="D986" i="1"/>
  <c r="I986" i="1"/>
  <c r="D987" i="1"/>
  <c r="I987" i="1"/>
  <c r="D988" i="1"/>
  <c r="I988" i="1"/>
  <c r="D989" i="1"/>
  <c r="I989" i="1"/>
  <c r="D990" i="1"/>
  <c r="I990" i="1"/>
  <c r="D991" i="1"/>
  <c r="I991" i="1"/>
  <c r="D992" i="1"/>
  <c r="I992" i="1"/>
  <c r="D993" i="1"/>
  <c r="I993" i="1"/>
  <c r="D994" i="1"/>
  <c r="I994" i="1"/>
  <c r="D995" i="1"/>
  <c r="I995" i="1"/>
  <c r="D996" i="1"/>
  <c r="I996" i="1"/>
  <c r="D997" i="1"/>
  <c r="I997" i="1"/>
  <c r="D998" i="1"/>
  <c r="I998" i="1"/>
  <c r="D999" i="1"/>
  <c r="I999" i="1"/>
  <c r="D1000" i="1"/>
  <c r="I1000" i="1"/>
  <c r="D1001" i="1"/>
  <c r="I1001" i="1"/>
  <c r="D1002" i="1"/>
  <c r="I1002" i="1"/>
  <c r="D1003" i="1"/>
  <c r="I1003" i="1"/>
  <c r="D1004" i="1"/>
  <c r="I1004" i="1"/>
  <c r="D1005" i="1"/>
  <c r="I1005" i="1"/>
  <c r="D1006" i="1"/>
  <c r="I1006" i="1"/>
  <c r="D1007" i="1"/>
  <c r="I1007" i="1"/>
  <c r="D1008" i="1"/>
  <c r="I1008" i="1"/>
  <c r="D1009" i="1"/>
  <c r="I1009" i="1"/>
  <c r="D1010" i="1"/>
  <c r="I1010" i="1"/>
  <c r="D1011" i="1"/>
  <c r="I1011" i="1"/>
  <c r="D1012" i="1"/>
  <c r="I1012" i="1"/>
  <c r="D1013" i="1"/>
  <c r="I1013" i="1"/>
  <c r="D1014" i="1"/>
  <c r="I1014" i="1"/>
  <c r="D1015" i="1"/>
  <c r="I1015" i="1"/>
  <c r="D1016" i="1"/>
  <c r="I1016" i="1"/>
  <c r="D1017" i="1"/>
  <c r="I1017" i="1"/>
  <c r="D1018" i="1"/>
  <c r="I1018" i="1"/>
  <c r="D1019" i="1"/>
  <c r="I1019" i="1"/>
  <c r="D1020" i="1"/>
  <c r="I1020" i="1"/>
  <c r="D1021" i="1"/>
  <c r="I1021" i="1"/>
  <c r="D1022" i="1"/>
  <c r="I1022" i="1"/>
  <c r="D1023" i="1"/>
  <c r="I1023" i="1"/>
  <c r="D1024" i="1"/>
  <c r="I1024" i="1"/>
  <c r="D1025" i="1"/>
  <c r="I1025" i="1"/>
  <c r="D1026" i="1"/>
  <c r="I1026" i="1"/>
  <c r="D1027" i="1"/>
  <c r="I1027" i="1"/>
  <c r="D1028" i="1"/>
  <c r="I1028" i="1"/>
  <c r="D1029" i="1"/>
  <c r="I1029" i="1"/>
  <c r="D1030" i="1"/>
  <c r="I1030" i="1"/>
  <c r="D1031" i="1"/>
  <c r="I1031" i="1"/>
  <c r="D1032" i="1"/>
  <c r="I1032" i="1"/>
  <c r="D1033" i="1"/>
  <c r="I1033" i="1"/>
  <c r="D1034" i="1"/>
  <c r="I1034" i="1"/>
  <c r="D1035" i="1"/>
  <c r="I1035" i="1"/>
  <c r="D1036" i="1"/>
  <c r="I1036" i="1"/>
  <c r="D1037" i="1"/>
  <c r="I1037" i="1"/>
  <c r="D1038" i="1"/>
  <c r="I1038" i="1"/>
  <c r="D1039" i="1"/>
  <c r="I1039" i="1"/>
  <c r="D1040" i="1"/>
  <c r="I1040" i="1"/>
  <c r="D1041" i="1"/>
  <c r="I1041" i="1"/>
  <c r="D1042" i="1"/>
  <c r="I1042" i="1"/>
  <c r="D1043" i="1"/>
  <c r="I1043" i="1"/>
  <c r="D1044" i="1"/>
  <c r="I1044" i="1"/>
  <c r="D1045" i="1"/>
  <c r="I1045" i="1"/>
  <c r="D1046" i="1"/>
  <c r="I1046" i="1"/>
  <c r="D1047" i="1"/>
  <c r="I1047" i="1"/>
  <c r="D1048" i="1"/>
  <c r="I1048" i="1"/>
  <c r="D1049" i="1"/>
  <c r="I1049" i="1"/>
  <c r="D1050" i="1"/>
  <c r="I1050" i="1"/>
  <c r="D1051" i="1"/>
  <c r="I1051" i="1"/>
  <c r="D1052" i="1"/>
  <c r="I1052" i="1"/>
  <c r="D1053" i="1"/>
  <c r="I1053" i="1"/>
  <c r="D1054" i="1"/>
  <c r="I1054" i="1"/>
  <c r="D1055" i="1"/>
  <c r="I1055" i="1"/>
  <c r="D1056" i="1"/>
  <c r="I1056" i="1"/>
  <c r="D1057" i="1"/>
  <c r="I1057" i="1"/>
  <c r="D1058" i="1"/>
  <c r="I1058" i="1"/>
  <c r="D1059" i="1"/>
  <c r="I1059" i="1"/>
  <c r="D1060" i="1"/>
  <c r="I1060" i="1"/>
  <c r="D1061" i="1"/>
  <c r="I1061" i="1"/>
  <c r="D1062" i="1"/>
  <c r="I1062" i="1"/>
  <c r="D1063" i="1"/>
  <c r="I1063" i="1"/>
  <c r="D1064" i="1"/>
  <c r="I1064" i="1"/>
  <c r="D1065" i="1"/>
  <c r="I1065" i="1"/>
  <c r="D1066" i="1"/>
  <c r="I1066" i="1"/>
  <c r="D1067" i="1"/>
  <c r="I1067" i="1"/>
  <c r="D1068" i="1"/>
  <c r="I1068" i="1"/>
  <c r="D1069" i="1"/>
  <c r="I1069" i="1"/>
  <c r="D1070" i="1"/>
  <c r="I1070" i="1"/>
  <c r="D1071" i="1"/>
  <c r="I1071" i="1"/>
  <c r="D1072" i="1"/>
  <c r="I1072" i="1"/>
  <c r="D1073" i="1"/>
  <c r="I1073" i="1"/>
  <c r="D1074" i="1"/>
  <c r="I1074" i="1"/>
  <c r="D1075" i="1"/>
  <c r="I1075" i="1"/>
  <c r="D1076" i="1"/>
  <c r="I1076" i="1"/>
  <c r="D1077" i="1"/>
  <c r="I1077" i="1"/>
  <c r="D1078" i="1"/>
  <c r="I1078" i="1"/>
  <c r="D1079" i="1"/>
  <c r="I1079" i="1"/>
  <c r="D1080" i="1"/>
  <c r="I1080" i="1"/>
  <c r="D1081" i="1"/>
  <c r="I1081" i="1"/>
  <c r="D1082" i="1"/>
  <c r="I1082" i="1"/>
  <c r="D1083" i="1"/>
  <c r="I1083" i="1"/>
  <c r="D1084" i="1"/>
  <c r="I1084" i="1"/>
  <c r="D1085" i="1"/>
  <c r="I1085" i="1"/>
  <c r="D1086" i="1"/>
  <c r="I1086" i="1"/>
  <c r="D1087" i="1"/>
  <c r="I1087" i="1"/>
  <c r="D1088" i="1"/>
  <c r="I1088" i="1"/>
  <c r="D1089" i="1"/>
  <c r="I1089" i="1"/>
  <c r="D1090" i="1"/>
  <c r="I1090" i="1"/>
  <c r="D1091" i="1"/>
  <c r="I1091" i="1"/>
  <c r="D1092" i="1"/>
  <c r="I1092" i="1"/>
  <c r="D1093" i="1"/>
  <c r="I1093" i="1"/>
  <c r="D1094" i="1"/>
  <c r="I1094" i="1"/>
  <c r="D1095" i="1"/>
  <c r="I1095" i="1"/>
  <c r="D1096" i="1"/>
  <c r="I1096" i="1"/>
  <c r="D1097" i="1"/>
  <c r="I1097" i="1"/>
  <c r="D1098" i="1"/>
  <c r="I1098" i="1"/>
  <c r="D1099" i="1"/>
  <c r="I1099" i="1"/>
  <c r="D1100" i="1"/>
  <c r="I1100" i="1"/>
  <c r="D1101" i="1"/>
  <c r="I1101" i="1"/>
  <c r="D1102" i="1"/>
  <c r="I1102" i="1"/>
  <c r="D1103" i="1"/>
  <c r="I1103" i="1"/>
  <c r="D1104" i="1"/>
  <c r="I1104" i="1"/>
  <c r="D1105" i="1"/>
  <c r="I1105" i="1"/>
  <c r="D1106" i="1"/>
  <c r="I1106" i="1"/>
  <c r="D1107" i="1"/>
  <c r="I1107" i="1"/>
  <c r="D1108" i="1"/>
  <c r="I1108" i="1"/>
  <c r="D1109" i="1"/>
  <c r="I1109" i="1"/>
  <c r="D1110" i="1"/>
  <c r="I1110" i="1"/>
  <c r="D1111" i="1"/>
  <c r="I1111" i="1"/>
  <c r="D1112" i="1"/>
  <c r="I1112" i="1"/>
  <c r="D1113" i="1"/>
  <c r="I1113" i="1"/>
  <c r="D1114" i="1"/>
  <c r="I1114" i="1"/>
  <c r="D1115" i="1"/>
  <c r="I1115" i="1"/>
  <c r="D1116" i="1"/>
  <c r="I1116" i="1"/>
  <c r="D1117" i="1"/>
  <c r="I1117" i="1"/>
  <c r="D1118" i="1"/>
  <c r="I1118" i="1"/>
  <c r="D1119" i="1"/>
  <c r="I1119" i="1"/>
  <c r="D1120" i="1"/>
  <c r="I1120" i="1"/>
  <c r="D1121" i="1"/>
  <c r="I1121" i="1"/>
  <c r="D1122" i="1"/>
  <c r="I1122" i="1"/>
  <c r="D1123" i="1"/>
  <c r="I1123" i="1"/>
  <c r="D1124" i="1"/>
  <c r="I1124" i="1"/>
  <c r="D1125" i="1"/>
  <c r="I1125" i="1"/>
  <c r="D1126" i="1"/>
  <c r="I1126" i="1"/>
  <c r="D1127" i="1"/>
  <c r="I1127" i="1"/>
  <c r="D1128" i="1"/>
  <c r="I1128" i="1"/>
  <c r="D1129" i="1"/>
  <c r="I1129" i="1"/>
  <c r="D1130" i="1"/>
  <c r="I1130" i="1"/>
  <c r="D1131" i="1"/>
  <c r="I1131" i="1"/>
  <c r="D1132" i="1"/>
  <c r="I1132" i="1"/>
  <c r="D1133" i="1"/>
  <c r="I1133" i="1"/>
  <c r="D1134" i="1"/>
  <c r="I1134" i="1"/>
  <c r="D1135" i="1"/>
  <c r="I1135" i="1"/>
  <c r="D1136" i="1"/>
  <c r="I1136" i="1"/>
  <c r="D1137" i="1"/>
  <c r="I1137" i="1"/>
  <c r="D1138" i="1"/>
  <c r="I1138" i="1"/>
  <c r="D1139" i="1"/>
  <c r="I1139" i="1"/>
  <c r="D1140" i="1"/>
  <c r="I1140" i="1"/>
  <c r="D1141" i="1"/>
  <c r="I1141" i="1"/>
  <c r="D1142" i="1"/>
  <c r="I1142" i="1"/>
  <c r="D1143" i="1"/>
  <c r="I1143" i="1"/>
  <c r="D1144" i="1"/>
  <c r="I1144" i="1"/>
  <c r="D1145" i="1"/>
  <c r="I1145" i="1"/>
  <c r="D1146" i="1"/>
  <c r="I1146" i="1"/>
  <c r="D1147" i="1"/>
  <c r="I1147" i="1"/>
  <c r="D1148" i="1"/>
  <c r="I1148" i="1"/>
  <c r="D1149" i="1"/>
  <c r="I1149" i="1"/>
  <c r="D1150" i="1"/>
  <c r="I1150" i="1"/>
  <c r="D1151" i="1"/>
  <c r="I1151" i="1"/>
  <c r="D1152" i="1"/>
  <c r="I1152" i="1"/>
  <c r="D1153" i="1"/>
  <c r="I1153" i="1"/>
  <c r="D1154" i="1"/>
  <c r="I1154" i="1"/>
  <c r="D1155" i="1"/>
  <c r="I1155" i="1"/>
  <c r="D1156" i="1"/>
  <c r="I1156" i="1"/>
  <c r="D1157" i="1"/>
  <c r="I1157" i="1"/>
  <c r="D1158" i="1"/>
  <c r="I1158" i="1"/>
  <c r="D1159" i="1"/>
  <c r="I1159" i="1"/>
  <c r="D1160" i="1"/>
  <c r="I1160" i="1"/>
  <c r="D1161" i="1"/>
  <c r="I1161" i="1"/>
  <c r="D1162" i="1"/>
  <c r="I1162" i="1"/>
  <c r="D1163" i="1"/>
  <c r="I1163" i="1"/>
  <c r="D1164" i="1"/>
  <c r="I1164" i="1"/>
  <c r="D1165" i="1"/>
  <c r="I1165" i="1"/>
  <c r="D1166" i="1"/>
  <c r="I1166" i="1"/>
  <c r="D1167" i="1"/>
  <c r="I1167" i="1"/>
  <c r="D1168" i="1"/>
  <c r="I1168" i="1"/>
  <c r="D1169" i="1"/>
  <c r="I1169" i="1"/>
  <c r="D1170" i="1"/>
  <c r="I1170" i="1"/>
  <c r="D1171" i="1"/>
  <c r="I1171" i="1"/>
  <c r="D1172" i="1"/>
  <c r="I1172" i="1"/>
  <c r="D1173" i="1"/>
  <c r="I1173" i="1"/>
  <c r="D1174" i="1"/>
  <c r="I1174" i="1"/>
  <c r="D1175" i="1"/>
  <c r="I1175" i="1"/>
  <c r="D1176" i="1"/>
  <c r="I1176" i="1"/>
  <c r="D1177" i="1"/>
  <c r="I1177" i="1"/>
  <c r="D1178" i="1"/>
  <c r="I1178" i="1"/>
  <c r="D1179" i="1"/>
  <c r="I1179" i="1"/>
  <c r="D1180" i="1"/>
  <c r="I1180" i="1"/>
  <c r="D1181" i="1"/>
  <c r="I1181" i="1"/>
  <c r="D1182" i="1"/>
  <c r="I1182" i="1"/>
  <c r="D1183" i="1"/>
  <c r="I1183" i="1"/>
  <c r="D1184" i="1"/>
  <c r="I1184" i="1"/>
  <c r="D1185" i="1"/>
  <c r="I1185" i="1"/>
  <c r="D1186" i="1"/>
  <c r="I1186" i="1"/>
  <c r="D1187" i="1"/>
  <c r="I1187" i="1"/>
  <c r="D1188" i="1"/>
  <c r="I1188" i="1"/>
  <c r="D1189" i="1"/>
  <c r="I1189" i="1"/>
  <c r="D1190" i="1"/>
  <c r="I1190" i="1"/>
  <c r="D1191" i="1"/>
  <c r="I1191" i="1"/>
  <c r="D1192" i="1"/>
  <c r="I1192" i="1"/>
  <c r="D1193" i="1"/>
  <c r="I1193" i="1"/>
  <c r="D1194" i="1"/>
  <c r="I1194" i="1"/>
  <c r="D1195" i="1"/>
  <c r="I1195" i="1"/>
  <c r="D1196" i="1"/>
  <c r="I1196" i="1"/>
  <c r="D1197" i="1"/>
  <c r="I1197" i="1"/>
  <c r="D1198" i="1"/>
  <c r="I1198" i="1"/>
  <c r="D1199" i="1"/>
  <c r="I1199" i="1"/>
  <c r="D1200" i="1"/>
  <c r="I1200" i="1"/>
  <c r="D1201" i="1"/>
  <c r="I1201" i="1"/>
  <c r="D1202" i="1"/>
  <c r="I1202" i="1"/>
  <c r="D1203" i="1"/>
  <c r="I1203" i="1"/>
  <c r="D1204" i="1"/>
  <c r="I1204" i="1"/>
  <c r="D1205" i="1"/>
  <c r="I1205" i="1"/>
  <c r="D1206" i="1"/>
  <c r="I1206" i="1"/>
  <c r="D1207" i="1"/>
  <c r="I1207" i="1"/>
  <c r="D1208" i="1"/>
  <c r="I1208" i="1"/>
  <c r="D1209" i="1"/>
  <c r="I1209" i="1"/>
  <c r="D1210" i="1"/>
  <c r="I1210" i="1"/>
  <c r="D1211" i="1"/>
  <c r="I1211" i="1"/>
  <c r="D1212" i="1"/>
  <c r="I1212" i="1"/>
  <c r="D1213" i="1"/>
  <c r="I1213" i="1"/>
  <c r="D1214" i="1"/>
  <c r="I1214" i="1"/>
  <c r="D1215" i="1"/>
  <c r="I1215" i="1"/>
  <c r="D1216" i="1"/>
  <c r="I1216" i="1"/>
  <c r="D1217" i="1"/>
  <c r="I1217" i="1"/>
  <c r="D1218" i="1"/>
  <c r="I1218" i="1"/>
  <c r="D1219" i="1"/>
  <c r="I1219" i="1"/>
  <c r="D1220" i="1"/>
  <c r="I1220" i="1"/>
  <c r="D1221" i="1"/>
  <c r="I1221" i="1"/>
  <c r="D1222" i="1"/>
  <c r="I1222" i="1"/>
  <c r="D1223" i="1"/>
  <c r="I1223" i="1"/>
  <c r="D1224" i="1"/>
  <c r="I1224" i="1"/>
  <c r="D1225" i="1"/>
  <c r="I1225" i="1"/>
  <c r="D1226" i="1"/>
  <c r="I1226" i="1"/>
  <c r="D1227" i="1"/>
  <c r="I1227" i="1"/>
  <c r="D1228" i="1"/>
  <c r="I1228" i="1"/>
  <c r="D1229" i="1"/>
  <c r="I1229" i="1"/>
  <c r="D1230" i="1"/>
  <c r="I1230" i="1"/>
  <c r="D1231" i="1"/>
  <c r="I1231" i="1"/>
  <c r="D1232" i="1"/>
  <c r="I1232" i="1"/>
  <c r="D1233" i="1"/>
  <c r="I1233" i="1"/>
  <c r="D1234" i="1"/>
  <c r="I1234" i="1"/>
  <c r="D1235" i="1"/>
  <c r="I1235" i="1"/>
  <c r="D1236" i="1"/>
  <c r="I1236" i="1"/>
  <c r="D1237" i="1"/>
  <c r="I1237" i="1"/>
  <c r="D1238" i="1"/>
  <c r="I1238" i="1"/>
  <c r="D1239" i="1"/>
  <c r="I1239" i="1"/>
  <c r="D1240" i="1"/>
  <c r="I1240" i="1"/>
  <c r="D1241" i="1"/>
  <c r="I1241" i="1"/>
  <c r="D1242" i="1"/>
  <c r="I1242" i="1"/>
  <c r="D1243" i="1"/>
  <c r="I1243" i="1"/>
  <c r="D1244" i="1"/>
  <c r="I1244" i="1"/>
  <c r="D1245" i="1"/>
  <c r="I1245" i="1"/>
  <c r="D1246" i="1"/>
  <c r="I1246" i="1"/>
  <c r="D1247" i="1"/>
  <c r="I1247" i="1"/>
  <c r="D1248" i="1"/>
  <c r="I1248" i="1"/>
  <c r="D1249" i="1"/>
  <c r="I1249" i="1"/>
  <c r="D1250" i="1"/>
  <c r="I1250" i="1"/>
  <c r="D1251" i="1"/>
  <c r="I1251" i="1"/>
  <c r="D1252" i="1"/>
  <c r="I1252" i="1"/>
  <c r="D1253" i="1"/>
  <c r="I1253" i="1"/>
  <c r="D1254" i="1"/>
  <c r="I1254" i="1"/>
  <c r="D1255" i="1"/>
  <c r="I1255" i="1"/>
  <c r="D1256" i="1"/>
  <c r="I1256" i="1"/>
  <c r="D1257" i="1"/>
  <c r="I1257" i="1"/>
  <c r="D1258" i="1"/>
  <c r="I1258" i="1"/>
  <c r="D1259" i="1"/>
  <c r="I1259" i="1"/>
  <c r="D1260" i="1"/>
  <c r="I1260" i="1"/>
  <c r="D1261" i="1"/>
  <c r="I1261" i="1"/>
  <c r="D1262" i="1"/>
  <c r="I1262" i="1"/>
  <c r="D1263" i="1"/>
  <c r="I1263" i="1"/>
  <c r="D1264" i="1"/>
  <c r="I1264" i="1"/>
  <c r="D1265" i="1"/>
  <c r="I1265" i="1"/>
  <c r="D1266" i="1"/>
  <c r="I1266" i="1"/>
  <c r="D1267" i="1"/>
  <c r="I1267" i="1"/>
  <c r="D1268" i="1"/>
  <c r="I1268" i="1"/>
  <c r="D1269" i="1"/>
  <c r="I1269" i="1"/>
  <c r="D1270" i="1"/>
  <c r="I1270" i="1"/>
  <c r="D1271" i="1"/>
  <c r="I1271" i="1"/>
  <c r="D1272" i="1"/>
  <c r="I1272" i="1"/>
  <c r="D1273" i="1"/>
  <c r="I1273" i="1"/>
  <c r="D1274" i="1"/>
  <c r="I1274" i="1"/>
  <c r="D1275" i="1"/>
  <c r="I1275" i="1"/>
  <c r="D1276" i="1"/>
  <c r="I1276" i="1"/>
  <c r="D1277" i="1"/>
  <c r="I1277" i="1"/>
  <c r="D1278" i="1"/>
  <c r="I1278" i="1"/>
  <c r="D1279" i="1"/>
  <c r="I1279" i="1"/>
  <c r="D1280" i="1"/>
  <c r="I1280" i="1"/>
  <c r="D1281" i="1"/>
  <c r="I1281" i="1"/>
  <c r="D1282" i="1"/>
  <c r="I1282" i="1"/>
  <c r="D1283" i="1"/>
  <c r="I1283" i="1"/>
  <c r="D1284" i="1"/>
  <c r="I1284" i="1"/>
  <c r="D1285" i="1"/>
  <c r="I1285" i="1"/>
  <c r="D1286" i="1"/>
  <c r="I1286" i="1"/>
  <c r="D1287" i="1"/>
  <c r="I1287" i="1"/>
  <c r="D1288" i="1"/>
  <c r="I1288" i="1"/>
  <c r="D1289" i="1"/>
  <c r="I1289" i="1"/>
  <c r="D1290" i="1"/>
  <c r="I1290" i="1"/>
  <c r="D1291" i="1"/>
  <c r="I1291" i="1"/>
  <c r="D1292" i="1"/>
  <c r="I1292" i="1"/>
  <c r="D1293" i="1"/>
  <c r="I1293" i="1"/>
  <c r="D1294" i="1"/>
  <c r="I1294" i="1"/>
  <c r="D1295" i="1"/>
  <c r="I1295" i="1"/>
  <c r="D1296" i="1"/>
  <c r="I1296" i="1"/>
  <c r="D1297" i="1"/>
  <c r="I1297" i="1"/>
  <c r="D1298" i="1"/>
  <c r="I1298" i="1"/>
  <c r="D1299" i="1"/>
  <c r="I1299" i="1"/>
  <c r="D1300" i="1"/>
  <c r="I1300" i="1"/>
  <c r="D1301" i="1"/>
  <c r="I1301" i="1"/>
  <c r="D1302" i="1"/>
  <c r="I1302" i="1"/>
  <c r="D1303" i="1"/>
  <c r="I1303" i="1"/>
  <c r="D1304" i="1"/>
  <c r="I1304" i="1"/>
  <c r="D1305" i="1"/>
  <c r="I1305" i="1"/>
  <c r="D1306" i="1"/>
  <c r="I1306" i="1"/>
  <c r="D1307" i="1"/>
  <c r="I1307" i="1"/>
  <c r="D1308" i="1"/>
  <c r="I1308" i="1"/>
  <c r="D1309" i="1"/>
  <c r="I1309" i="1"/>
  <c r="D1310" i="1"/>
  <c r="I1310" i="1"/>
  <c r="D1311" i="1"/>
  <c r="I1311" i="1"/>
  <c r="D1312" i="1"/>
  <c r="I1312" i="1"/>
  <c r="D1313" i="1"/>
  <c r="I1313" i="1"/>
  <c r="D1314" i="1"/>
  <c r="I1314" i="1"/>
  <c r="D1315" i="1"/>
  <c r="I1315" i="1"/>
  <c r="D1316" i="1"/>
  <c r="I1316" i="1"/>
  <c r="D1317" i="1"/>
  <c r="I1317" i="1"/>
  <c r="D1318" i="1"/>
  <c r="I1318" i="1"/>
  <c r="D1319" i="1"/>
  <c r="I1319" i="1"/>
  <c r="D1320" i="1"/>
  <c r="I1320" i="1"/>
  <c r="D1321" i="1"/>
  <c r="I1321" i="1"/>
  <c r="D1322" i="1"/>
  <c r="I1322" i="1"/>
  <c r="D1323" i="1"/>
  <c r="I1323" i="1"/>
  <c r="D1324" i="1"/>
  <c r="I1324" i="1"/>
  <c r="D1325" i="1"/>
  <c r="I1325" i="1"/>
  <c r="D1326" i="1"/>
  <c r="I1326" i="1"/>
  <c r="D1327" i="1"/>
  <c r="I1327" i="1"/>
  <c r="D1328" i="1"/>
  <c r="I1328" i="1"/>
  <c r="D1329" i="1"/>
  <c r="I1329" i="1"/>
  <c r="D1330" i="1"/>
  <c r="I1330" i="1"/>
  <c r="D1331" i="1"/>
  <c r="I1331" i="1"/>
  <c r="D1332" i="1"/>
  <c r="I1332" i="1"/>
  <c r="D1333" i="1"/>
  <c r="I1333" i="1"/>
  <c r="D1334" i="1"/>
  <c r="I1334" i="1"/>
  <c r="D1335" i="1"/>
  <c r="I1335" i="1"/>
  <c r="D1336" i="1"/>
  <c r="I1336" i="1"/>
  <c r="D1337" i="1"/>
  <c r="I1337" i="1"/>
  <c r="D1338" i="1"/>
  <c r="I1338" i="1"/>
  <c r="D1339" i="1"/>
  <c r="I1339" i="1"/>
  <c r="D1340" i="1"/>
  <c r="I1340" i="1"/>
  <c r="D1341" i="1"/>
  <c r="I1341" i="1"/>
  <c r="D1342" i="1"/>
  <c r="I1342" i="1"/>
  <c r="D1343" i="1"/>
  <c r="I1343" i="1"/>
  <c r="D1344" i="1"/>
  <c r="I1344" i="1"/>
  <c r="D1345" i="1"/>
  <c r="I1345" i="1"/>
  <c r="D1346" i="1"/>
  <c r="I1346" i="1"/>
  <c r="D1347" i="1"/>
  <c r="I1347" i="1"/>
  <c r="D1348" i="1"/>
  <c r="I1348" i="1"/>
  <c r="D1349" i="1"/>
  <c r="I1349" i="1"/>
  <c r="D1350" i="1"/>
  <c r="I1350" i="1"/>
  <c r="D1351" i="1"/>
  <c r="I1351" i="1"/>
  <c r="D1352" i="1"/>
  <c r="I1352" i="1"/>
  <c r="D1353" i="1"/>
  <c r="I1353" i="1"/>
  <c r="D1354" i="1"/>
  <c r="I1354" i="1"/>
  <c r="D1355" i="1"/>
  <c r="I1355" i="1"/>
  <c r="D1356" i="1"/>
  <c r="I1356" i="1"/>
  <c r="D1357" i="1"/>
  <c r="I1357" i="1"/>
  <c r="D1358" i="1"/>
  <c r="I1358" i="1"/>
  <c r="D1359" i="1"/>
  <c r="I1359" i="1"/>
  <c r="D1360" i="1"/>
  <c r="I1360" i="1"/>
  <c r="D1361" i="1"/>
  <c r="I1361" i="1"/>
  <c r="D1362" i="1"/>
  <c r="I1362" i="1"/>
  <c r="D1363" i="1"/>
  <c r="I1363" i="1"/>
  <c r="D1364" i="1"/>
  <c r="I1364" i="1"/>
  <c r="D1365" i="1"/>
  <c r="I1365" i="1"/>
  <c r="D1366" i="1"/>
  <c r="I1366" i="1"/>
  <c r="D1367" i="1"/>
  <c r="I1367" i="1"/>
  <c r="D1368" i="1"/>
  <c r="I1368" i="1"/>
  <c r="D1369" i="1"/>
  <c r="I1369" i="1"/>
  <c r="D1370" i="1"/>
  <c r="I1370" i="1"/>
  <c r="D1371" i="1"/>
  <c r="I1371" i="1"/>
  <c r="D1372" i="1"/>
  <c r="I1372" i="1"/>
  <c r="D1373" i="1"/>
  <c r="I1373" i="1"/>
  <c r="D1374" i="1"/>
  <c r="I1374" i="1"/>
  <c r="D1375" i="1"/>
  <c r="I1375" i="1"/>
  <c r="D1376" i="1"/>
  <c r="I1376" i="1"/>
  <c r="D1377" i="1"/>
  <c r="I1377" i="1"/>
  <c r="D1378" i="1"/>
  <c r="I1378" i="1"/>
  <c r="D1379" i="1"/>
  <c r="I1379" i="1"/>
  <c r="D1380" i="1"/>
  <c r="I1380" i="1"/>
  <c r="D1381" i="1"/>
  <c r="I1381" i="1"/>
  <c r="D1382" i="1"/>
  <c r="I1382" i="1"/>
  <c r="D1383" i="1"/>
  <c r="I1383" i="1"/>
  <c r="D1384" i="1"/>
  <c r="I1384" i="1"/>
  <c r="D1385" i="1"/>
  <c r="I1385" i="1"/>
  <c r="D1386" i="1"/>
  <c r="I1386" i="1"/>
  <c r="D1387" i="1"/>
  <c r="I1387" i="1"/>
  <c r="D1388" i="1"/>
  <c r="I1388" i="1"/>
  <c r="D1389" i="1"/>
  <c r="I1389" i="1"/>
  <c r="D1390" i="1"/>
  <c r="I1390" i="1"/>
  <c r="D1391" i="1"/>
  <c r="I1391" i="1"/>
  <c r="D1392" i="1"/>
  <c r="I1392" i="1"/>
  <c r="D1393" i="1"/>
  <c r="I1393" i="1"/>
  <c r="D1394" i="1"/>
  <c r="I1394" i="1"/>
  <c r="D1395" i="1"/>
  <c r="I1395" i="1"/>
  <c r="D1396" i="1"/>
  <c r="I1396" i="1"/>
  <c r="D1397" i="1"/>
  <c r="I1397" i="1"/>
  <c r="D1398" i="1"/>
  <c r="I1398" i="1"/>
  <c r="D1399" i="1"/>
  <c r="I1399" i="1"/>
  <c r="D1400" i="1"/>
  <c r="I1400" i="1"/>
  <c r="D1401" i="1"/>
  <c r="I1401" i="1"/>
  <c r="D1402" i="1"/>
  <c r="I1402" i="1"/>
  <c r="D1403" i="1"/>
  <c r="I1403" i="1"/>
  <c r="D1404" i="1"/>
  <c r="I1404" i="1"/>
  <c r="D1405" i="1"/>
  <c r="I1405" i="1"/>
  <c r="D1406" i="1"/>
  <c r="I1406" i="1"/>
  <c r="D1407" i="1"/>
  <c r="I1407" i="1"/>
  <c r="D1408" i="1"/>
  <c r="I1408" i="1"/>
  <c r="D1409" i="1"/>
  <c r="I1409" i="1"/>
  <c r="D1410" i="1"/>
  <c r="I1410" i="1"/>
  <c r="D1411" i="1"/>
  <c r="I1411" i="1"/>
  <c r="D1412" i="1"/>
  <c r="I1412" i="1"/>
  <c r="D1413" i="1"/>
  <c r="I1413" i="1"/>
  <c r="D1414" i="1"/>
  <c r="I1414" i="1"/>
  <c r="D1415" i="1"/>
  <c r="I1415" i="1"/>
  <c r="D1416" i="1"/>
  <c r="I1416" i="1"/>
  <c r="D1417" i="1"/>
  <c r="I1417" i="1"/>
  <c r="D1418" i="1"/>
  <c r="I1418" i="1"/>
  <c r="D1419" i="1"/>
  <c r="I1419" i="1"/>
  <c r="D1420" i="1"/>
  <c r="I1420" i="1"/>
  <c r="D1421" i="1"/>
  <c r="I1421" i="1"/>
  <c r="D1422" i="1"/>
  <c r="I1422" i="1"/>
  <c r="D1423" i="1"/>
  <c r="I1423" i="1"/>
  <c r="D1424" i="1"/>
  <c r="I1424" i="1"/>
  <c r="D1425" i="1"/>
  <c r="I1425" i="1"/>
  <c r="D1426" i="1"/>
  <c r="I1426" i="1"/>
  <c r="D1427" i="1"/>
  <c r="I1427" i="1"/>
  <c r="D1428" i="1"/>
  <c r="I1428" i="1"/>
  <c r="D1429" i="1"/>
  <c r="I1429" i="1"/>
  <c r="D1430" i="1"/>
  <c r="I1430" i="1"/>
  <c r="D1431" i="1"/>
  <c r="I1431" i="1"/>
  <c r="D1432" i="1"/>
  <c r="I1432" i="1"/>
  <c r="D1433" i="1"/>
  <c r="I1433" i="1"/>
  <c r="D1434" i="1"/>
  <c r="I1434" i="1"/>
  <c r="D1435" i="1"/>
  <c r="I1435" i="1"/>
  <c r="D1436" i="1"/>
  <c r="I1436" i="1"/>
  <c r="D1437" i="1"/>
  <c r="I1437" i="1"/>
  <c r="D1438" i="1"/>
  <c r="I1438" i="1"/>
  <c r="D1439" i="1"/>
  <c r="I1439" i="1"/>
  <c r="D1440" i="1"/>
  <c r="I1440" i="1"/>
  <c r="D1441" i="1"/>
  <c r="I1441" i="1"/>
  <c r="D1442" i="1"/>
  <c r="I1442" i="1"/>
  <c r="D1443" i="1"/>
  <c r="I1443" i="1"/>
  <c r="D1444" i="1"/>
  <c r="I1444" i="1"/>
  <c r="D1445" i="1"/>
  <c r="I1445" i="1"/>
  <c r="D1446" i="1"/>
  <c r="I1446" i="1"/>
  <c r="D1447" i="1"/>
  <c r="I1447" i="1"/>
  <c r="D1448" i="1"/>
  <c r="I1448" i="1"/>
  <c r="D1449" i="1"/>
  <c r="I1449" i="1"/>
  <c r="D1450" i="1"/>
  <c r="I1450" i="1"/>
  <c r="D1451" i="1"/>
  <c r="I1451" i="1"/>
  <c r="D1452" i="1"/>
  <c r="I1452" i="1"/>
  <c r="D1453" i="1"/>
  <c r="I1453" i="1"/>
  <c r="D1454" i="1"/>
  <c r="I1454" i="1"/>
  <c r="D1455" i="1"/>
  <c r="I1455" i="1"/>
  <c r="D1456" i="1"/>
  <c r="I1456" i="1"/>
  <c r="D1457" i="1"/>
  <c r="I1457" i="1"/>
  <c r="D1458" i="1"/>
  <c r="I1458" i="1"/>
  <c r="D1459" i="1"/>
  <c r="I1459" i="1"/>
  <c r="D1460" i="1"/>
  <c r="I1460" i="1"/>
  <c r="D1461" i="1"/>
  <c r="I1461" i="1"/>
  <c r="D1462" i="1"/>
  <c r="I1462" i="1"/>
  <c r="D1463" i="1"/>
  <c r="I1463" i="1"/>
  <c r="D1464" i="1"/>
  <c r="I1464" i="1"/>
  <c r="D1465" i="1"/>
  <c r="I1465" i="1"/>
  <c r="D1466" i="1"/>
  <c r="I1466" i="1"/>
  <c r="D1467" i="1"/>
  <c r="I1467" i="1"/>
  <c r="D1468" i="1"/>
  <c r="I1468" i="1"/>
  <c r="D1469" i="1"/>
  <c r="I1469" i="1"/>
  <c r="D1470" i="1"/>
  <c r="I1470" i="1"/>
  <c r="D1471" i="1"/>
  <c r="I1471" i="1"/>
  <c r="D1472" i="1"/>
  <c r="I1472" i="1"/>
  <c r="D1473" i="1"/>
  <c r="I1473" i="1"/>
  <c r="D1474" i="1"/>
  <c r="I1474" i="1"/>
  <c r="D1475" i="1"/>
  <c r="I1475" i="1"/>
  <c r="D1476" i="1"/>
  <c r="I1476" i="1"/>
  <c r="D1477" i="1"/>
  <c r="I1477" i="1"/>
  <c r="D1478" i="1"/>
  <c r="I1478" i="1"/>
  <c r="D1479" i="1"/>
  <c r="I1479" i="1"/>
  <c r="D1480" i="1"/>
  <c r="I1480" i="1"/>
  <c r="D1481" i="1"/>
  <c r="I1481" i="1"/>
  <c r="D1482" i="1"/>
  <c r="I1482" i="1"/>
  <c r="D1483" i="1"/>
  <c r="I1483" i="1"/>
  <c r="D1484" i="1"/>
  <c r="I1484" i="1"/>
  <c r="D1485" i="1"/>
  <c r="I1485" i="1"/>
  <c r="D1486" i="1"/>
  <c r="I1486" i="1"/>
  <c r="D1487" i="1"/>
  <c r="I1487" i="1"/>
  <c r="D1488" i="1"/>
  <c r="I1488" i="1"/>
  <c r="D1489" i="1"/>
  <c r="I1489" i="1"/>
  <c r="D1490" i="1"/>
  <c r="I1490" i="1"/>
  <c r="D1491" i="1"/>
  <c r="I1491" i="1"/>
  <c r="D1492" i="1"/>
  <c r="I1492" i="1"/>
  <c r="D1493" i="1"/>
  <c r="I1493" i="1"/>
  <c r="D1494" i="1"/>
  <c r="I1494" i="1"/>
  <c r="D1495" i="1"/>
  <c r="I1495" i="1"/>
  <c r="D1496" i="1"/>
  <c r="I1496" i="1"/>
  <c r="D1497" i="1"/>
  <c r="I1497" i="1"/>
  <c r="D1498" i="1"/>
  <c r="I1498" i="1"/>
  <c r="D1499" i="1"/>
  <c r="I1499" i="1"/>
  <c r="D1500" i="1"/>
  <c r="I1500" i="1"/>
  <c r="D1501" i="1"/>
  <c r="I1501" i="1"/>
  <c r="D1502" i="1"/>
  <c r="I1502" i="1"/>
  <c r="D1503" i="1"/>
  <c r="I1503" i="1"/>
  <c r="D1504" i="1"/>
  <c r="I1504" i="1"/>
  <c r="D1505" i="1"/>
  <c r="I1505" i="1"/>
  <c r="D1506" i="1"/>
  <c r="I1506" i="1"/>
  <c r="D1507" i="1"/>
  <c r="I1507" i="1"/>
  <c r="D1508" i="1"/>
  <c r="I1508" i="1"/>
  <c r="D1509" i="1"/>
  <c r="I1509" i="1"/>
  <c r="D1510" i="1"/>
  <c r="I1510" i="1"/>
  <c r="D1511" i="1"/>
  <c r="I1511" i="1"/>
  <c r="D1512" i="1"/>
  <c r="I1512" i="1"/>
  <c r="D1513" i="1"/>
  <c r="I1513" i="1"/>
  <c r="D1514" i="1"/>
  <c r="I1514" i="1"/>
  <c r="D1515" i="1"/>
  <c r="I1515" i="1"/>
  <c r="D1516" i="1"/>
  <c r="I1516" i="1"/>
  <c r="D1517" i="1"/>
  <c r="I1517" i="1"/>
  <c r="D1518" i="1"/>
  <c r="I1518" i="1"/>
  <c r="D1519" i="1"/>
  <c r="I1519" i="1"/>
  <c r="D1520" i="1"/>
  <c r="I1520" i="1"/>
  <c r="D1521" i="1"/>
  <c r="I1521" i="1"/>
  <c r="D1522" i="1"/>
  <c r="I1522" i="1"/>
  <c r="D1523" i="1"/>
  <c r="I1523" i="1"/>
  <c r="D1524" i="1"/>
  <c r="I1524" i="1"/>
  <c r="D1525" i="1"/>
  <c r="I1525" i="1"/>
  <c r="D1526" i="1"/>
  <c r="I1526" i="1"/>
  <c r="D1527" i="1"/>
  <c r="I1527" i="1"/>
  <c r="D1528" i="1"/>
  <c r="I1528" i="1"/>
  <c r="D1529" i="1"/>
  <c r="I1529" i="1"/>
  <c r="D1530" i="1"/>
  <c r="I1530" i="1"/>
  <c r="D1531" i="1"/>
  <c r="I1531" i="1"/>
  <c r="D1532" i="1"/>
  <c r="I1532" i="1"/>
  <c r="D1533" i="1"/>
  <c r="I1533" i="1"/>
  <c r="D1534" i="1"/>
  <c r="I1534" i="1"/>
  <c r="D1535" i="1"/>
  <c r="I1535" i="1"/>
  <c r="D1536" i="1"/>
  <c r="I1536" i="1"/>
  <c r="D1537" i="1"/>
  <c r="I1537" i="1"/>
  <c r="D1538" i="1"/>
  <c r="I1538" i="1"/>
  <c r="D1539" i="1"/>
  <c r="I1539" i="1"/>
  <c r="D1540" i="1"/>
  <c r="I1540" i="1"/>
  <c r="D1541" i="1"/>
  <c r="I1541" i="1"/>
  <c r="D1542" i="1"/>
  <c r="I1542" i="1"/>
  <c r="D1543" i="1"/>
  <c r="I1543" i="1"/>
  <c r="D1544" i="1"/>
  <c r="I1544" i="1"/>
  <c r="D1545" i="1"/>
  <c r="I1545" i="1"/>
  <c r="D1546" i="1"/>
  <c r="I1546" i="1"/>
  <c r="D1547" i="1"/>
  <c r="I1547" i="1"/>
  <c r="D1548" i="1"/>
  <c r="I1548" i="1"/>
  <c r="D1549" i="1"/>
  <c r="I1549" i="1"/>
  <c r="D1550" i="1"/>
  <c r="I1550" i="1"/>
  <c r="D1551" i="1"/>
  <c r="I1551" i="1"/>
  <c r="D1552" i="1"/>
  <c r="I1552" i="1"/>
  <c r="D1553" i="1"/>
  <c r="I1553" i="1"/>
  <c r="D1554" i="1"/>
  <c r="I1554" i="1"/>
  <c r="D1555" i="1"/>
  <c r="I1555" i="1"/>
  <c r="D1556" i="1"/>
  <c r="I1556" i="1"/>
  <c r="D1557" i="1"/>
  <c r="I1557" i="1"/>
  <c r="D1558" i="1"/>
  <c r="I1558" i="1"/>
  <c r="D1559" i="1"/>
  <c r="I1559" i="1"/>
  <c r="D1560" i="1"/>
  <c r="I1560" i="1"/>
  <c r="D1561" i="1"/>
  <c r="I1561" i="1"/>
  <c r="D1562" i="1"/>
  <c r="I1562" i="1"/>
  <c r="D1563" i="1"/>
  <c r="I1563" i="1"/>
  <c r="D1564" i="1"/>
  <c r="I1564" i="1"/>
  <c r="D1565" i="1"/>
  <c r="I1565" i="1"/>
  <c r="D1566" i="1"/>
  <c r="I1566" i="1"/>
  <c r="D1567" i="1"/>
  <c r="I1567" i="1"/>
  <c r="D1568" i="1"/>
  <c r="I1568" i="1"/>
  <c r="D1569" i="1"/>
  <c r="I1569" i="1"/>
  <c r="D1570" i="1"/>
  <c r="I1570" i="1"/>
  <c r="D1571" i="1"/>
  <c r="I1571" i="1"/>
  <c r="D1572" i="1"/>
  <c r="I1572" i="1"/>
  <c r="D1573" i="1"/>
  <c r="I1573" i="1"/>
  <c r="D1574" i="1"/>
  <c r="I1574" i="1"/>
  <c r="D1575" i="1"/>
  <c r="I1575" i="1"/>
  <c r="D1576" i="1"/>
  <c r="I1576" i="1"/>
  <c r="D1577" i="1"/>
  <c r="I1577" i="1"/>
  <c r="D1578" i="1"/>
  <c r="I1578" i="1"/>
  <c r="D1579" i="1"/>
  <c r="I1579" i="1"/>
  <c r="D1580" i="1"/>
  <c r="I1580" i="1"/>
  <c r="D1581" i="1"/>
  <c r="I1581" i="1"/>
  <c r="D1582" i="1"/>
  <c r="I1582" i="1"/>
  <c r="D1583" i="1"/>
  <c r="I1583" i="1"/>
  <c r="D1584" i="1"/>
  <c r="I1584" i="1"/>
  <c r="D1585" i="1"/>
  <c r="I1585" i="1"/>
  <c r="D1586" i="1"/>
  <c r="I1586" i="1"/>
  <c r="D1587" i="1"/>
  <c r="I1587" i="1"/>
  <c r="D1588" i="1"/>
  <c r="I1588" i="1"/>
  <c r="D1589" i="1"/>
  <c r="I1589" i="1"/>
  <c r="D1590" i="1"/>
  <c r="I1590" i="1"/>
  <c r="D1591" i="1"/>
  <c r="I1591" i="1"/>
  <c r="D1592" i="1"/>
  <c r="I1592" i="1"/>
  <c r="D1593" i="1"/>
  <c r="I1593" i="1"/>
  <c r="D1594" i="1"/>
  <c r="I1594" i="1"/>
  <c r="D1595" i="1"/>
  <c r="I1595" i="1"/>
  <c r="D1596" i="1"/>
  <c r="I1596" i="1"/>
  <c r="D1597" i="1"/>
  <c r="I1597" i="1"/>
  <c r="D1598" i="1"/>
  <c r="I1598" i="1"/>
  <c r="D1599" i="1"/>
  <c r="I1599" i="1"/>
  <c r="D1600" i="1"/>
  <c r="I1600" i="1"/>
  <c r="D1601" i="1"/>
  <c r="I1601" i="1"/>
  <c r="D1602" i="1"/>
  <c r="I1602" i="1"/>
  <c r="D1603" i="1"/>
  <c r="I1603" i="1"/>
  <c r="P1545" i="7" l="1"/>
  <c r="P1549" i="7"/>
  <c r="P1553" i="7"/>
  <c r="P1557" i="7"/>
  <c r="P1561" i="7"/>
  <c r="P1565" i="7"/>
  <c r="P1569" i="7"/>
  <c r="P1573" i="7"/>
  <c r="P1577" i="7"/>
  <c r="P1581" i="7"/>
  <c r="P1585" i="7"/>
  <c r="P1589" i="7"/>
  <c r="P1593" i="7"/>
  <c r="P1597" i="7"/>
  <c r="P1601" i="7"/>
  <c r="P1605" i="7"/>
  <c r="P1609" i="7"/>
  <c r="P1613" i="7"/>
  <c r="P1617" i="7"/>
  <c r="P1621" i="7"/>
  <c r="P1625" i="7"/>
  <c r="P1629" i="7"/>
  <c r="P1633" i="7"/>
  <c r="P1637" i="7"/>
  <c r="P1641" i="7"/>
  <c r="P1645" i="7"/>
  <c r="P1649" i="7"/>
  <c r="P1653" i="7"/>
  <c r="P1657" i="7"/>
  <c r="P1661" i="7"/>
  <c r="P1665" i="7"/>
  <c r="P1669" i="7"/>
  <c r="P1673" i="7"/>
  <c r="P1677" i="7"/>
  <c r="P1681" i="7"/>
  <c r="P1685" i="7"/>
  <c r="P1689" i="7"/>
  <c r="P1693" i="7"/>
  <c r="O65" i="7"/>
  <c r="P65" i="7" s="1"/>
  <c r="O129" i="7"/>
  <c r="P129" i="7" s="1"/>
  <c r="O193" i="7"/>
  <c r="P193" i="7" s="1"/>
  <c r="O257" i="7"/>
  <c r="P257" i="7" s="1"/>
  <c r="O321" i="7"/>
  <c r="P321" i="7" s="1"/>
  <c r="O1111" i="7"/>
  <c r="P1111" i="7" s="1"/>
  <c r="O1127" i="7"/>
  <c r="P1127" i="7" s="1"/>
  <c r="O1143" i="7"/>
  <c r="P1143" i="7" s="1"/>
  <c r="O1159" i="7"/>
  <c r="P1159" i="7" s="1"/>
  <c r="O1175" i="7"/>
  <c r="P1175" i="7" s="1"/>
  <c r="O1191" i="7"/>
  <c r="P1191" i="7" s="1"/>
  <c r="O1207" i="7"/>
  <c r="P1207" i="7" s="1"/>
  <c r="O1223" i="7"/>
  <c r="P1223" i="7" s="1"/>
  <c r="O1239" i="7"/>
  <c r="P1239" i="7" s="1"/>
  <c r="O1255" i="7"/>
  <c r="P1255" i="7" s="1"/>
  <c r="O1271" i="7"/>
  <c r="P1271" i="7" s="1"/>
  <c r="O1287" i="7"/>
  <c r="P1287" i="7" s="1"/>
  <c r="O1303" i="7"/>
  <c r="P1303" i="7" s="1"/>
  <c r="O1319" i="7"/>
  <c r="P1319" i="7" s="1"/>
  <c r="O1335" i="7"/>
  <c r="P1335" i="7" s="1"/>
  <c r="O1351" i="7"/>
  <c r="P1351" i="7" s="1"/>
  <c r="O1367" i="7"/>
  <c r="P1367" i="7" s="1"/>
  <c r="O1383" i="7"/>
  <c r="P1383" i="7" s="1"/>
  <c r="O1399" i="7"/>
  <c r="P1399" i="7" s="1"/>
  <c r="O1415" i="7"/>
  <c r="P1415" i="7" s="1"/>
  <c r="O1431" i="7"/>
  <c r="P1431" i="7" s="1"/>
  <c r="O1447" i="7"/>
  <c r="P1447" i="7" s="1"/>
  <c r="O1463" i="7"/>
  <c r="P1463" i="7" s="1"/>
  <c r="O1479" i="7"/>
  <c r="P1479" i="7" s="1"/>
  <c r="O1495" i="7"/>
  <c r="P1495" i="7" s="1"/>
  <c r="O1511" i="7"/>
  <c r="P1511" i="7" s="1"/>
  <c r="O1527" i="7"/>
  <c r="P1527" i="7" s="1"/>
  <c r="O1543" i="7"/>
  <c r="P1543" i="7" s="1"/>
  <c r="O1559" i="7"/>
  <c r="P1559" i="7" s="1"/>
  <c r="O1575" i="7"/>
  <c r="P1575" i="7" s="1"/>
  <c r="O1591" i="7"/>
  <c r="P1591" i="7" s="1"/>
  <c r="O1607" i="7"/>
  <c r="P1607" i="7" s="1"/>
  <c r="O1623" i="7"/>
  <c r="P1623" i="7" s="1"/>
  <c r="O1639" i="7"/>
  <c r="P1639" i="7" s="1"/>
  <c r="O1655" i="7"/>
  <c r="P1655" i="7" s="1"/>
  <c r="O1671" i="7"/>
  <c r="P1671" i="7" s="1"/>
  <c r="O1687" i="7"/>
  <c r="P1687" i="7" s="1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107" i="7"/>
  <c r="N1108" i="7"/>
  <c r="N1109" i="7"/>
  <c r="N111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178" i="7"/>
  <c r="N1179" i="7"/>
  <c r="N1180" i="7"/>
  <c r="N118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214" i="7"/>
  <c r="N1215" i="7"/>
  <c r="N1216" i="7"/>
  <c r="N1217" i="7"/>
  <c r="N1218" i="7"/>
  <c r="N1219" i="7"/>
  <c r="N1220" i="7"/>
  <c r="N1221" i="7"/>
  <c r="N1222" i="7"/>
  <c r="N1223" i="7"/>
  <c r="N1224" i="7"/>
  <c r="N1225" i="7"/>
  <c r="N1226" i="7"/>
  <c r="N1227" i="7"/>
  <c r="N1228" i="7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262" i="7"/>
  <c r="N1263" i="7"/>
  <c r="N1264" i="7"/>
  <c r="N1265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N1326" i="7"/>
  <c r="N1327" i="7"/>
  <c r="N1328" i="7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1464" i="7"/>
  <c r="N1465" i="7"/>
  <c r="N1466" i="7"/>
  <c r="N1467" i="7"/>
  <c r="N1468" i="7"/>
  <c r="N1469" i="7"/>
  <c r="N1470" i="7"/>
  <c r="N1471" i="7"/>
  <c r="N1472" i="7"/>
  <c r="N1473" i="7"/>
  <c r="N1474" i="7"/>
  <c r="N1475" i="7"/>
  <c r="N1476" i="7"/>
  <c r="N1477" i="7"/>
  <c r="N1478" i="7"/>
  <c r="N1479" i="7"/>
  <c r="N1480" i="7"/>
  <c r="N1481" i="7"/>
  <c r="N1482" i="7"/>
  <c r="N1483" i="7"/>
  <c r="N1484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N1507" i="7"/>
  <c r="N1508" i="7"/>
  <c r="N1509" i="7"/>
  <c r="N1510" i="7"/>
  <c r="N1511" i="7"/>
  <c r="N1512" i="7"/>
  <c r="N1513" i="7"/>
  <c r="N1514" i="7"/>
  <c r="N1515" i="7"/>
  <c r="N1516" i="7"/>
  <c r="N1517" i="7"/>
  <c r="N1518" i="7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N1531" i="7"/>
  <c r="N1532" i="7"/>
  <c r="N1533" i="7"/>
  <c r="N1534" i="7"/>
  <c r="N1535" i="7"/>
  <c r="N1536" i="7"/>
  <c r="N1537" i="7"/>
  <c r="N1538" i="7"/>
  <c r="N1539" i="7"/>
  <c r="N1540" i="7"/>
  <c r="N1541" i="7"/>
  <c r="N1542" i="7"/>
  <c r="N1543" i="7"/>
  <c r="N1544" i="7"/>
  <c r="N1545" i="7"/>
  <c r="N1546" i="7"/>
  <c r="N1547" i="7"/>
  <c r="N1548" i="7"/>
  <c r="N1549" i="7"/>
  <c r="N1550" i="7"/>
  <c r="N1551" i="7"/>
  <c r="N1552" i="7"/>
  <c r="N1553" i="7"/>
  <c r="N1554" i="7"/>
  <c r="N1555" i="7"/>
  <c r="N1556" i="7"/>
  <c r="N1557" i="7"/>
  <c r="N1558" i="7"/>
  <c r="N1559" i="7"/>
  <c r="N1560" i="7"/>
  <c r="N1561" i="7"/>
  <c r="N1562" i="7"/>
  <c r="N1563" i="7"/>
  <c r="N1564" i="7"/>
  <c r="N1565" i="7"/>
  <c r="N1566" i="7"/>
  <c r="N1567" i="7"/>
  <c r="N1568" i="7"/>
  <c r="N1569" i="7"/>
  <c r="N1570" i="7"/>
  <c r="N1571" i="7"/>
  <c r="N1572" i="7"/>
  <c r="N1573" i="7"/>
  <c r="N1574" i="7"/>
  <c r="N1575" i="7"/>
  <c r="N1576" i="7"/>
  <c r="N1577" i="7"/>
  <c r="N1578" i="7"/>
  <c r="N1579" i="7"/>
  <c r="N1580" i="7"/>
  <c r="N1581" i="7"/>
  <c r="N1582" i="7"/>
  <c r="N1583" i="7"/>
  <c r="N1584" i="7"/>
  <c r="N1585" i="7"/>
  <c r="N1586" i="7"/>
  <c r="N1587" i="7"/>
  <c r="N1588" i="7"/>
  <c r="N1589" i="7"/>
  <c r="N1590" i="7"/>
  <c r="N1591" i="7"/>
  <c r="N1592" i="7"/>
  <c r="N1593" i="7"/>
  <c r="N1594" i="7"/>
  <c r="N1595" i="7"/>
  <c r="N1596" i="7"/>
  <c r="N1597" i="7"/>
  <c r="N1598" i="7"/>
  <c r="N1599" i="7"/>
  <c r="N1600" i="7"/>
  <c r="N1601" i="7"/>
  <c r="N1602" i="7"/>
  <c r="N1603" i="7"/>
  <c r="N1604" i="7"/>
  <c r="N1605" i="7"/>
  <c r="N1606" i="7"/>
  <c r="N1607" i="7"/>
  <c r="N1608" i="7"/>
  <c r="N1609" i="7"/>
  <c r="N1610" i="7"/>
  <c r="N1611" i="7"/>
  <c r="N1612" i="7"/>
  <c r="N1613" i="7"/>
  <c r="N1614" i="7"/>
  <c r="N1615" i="7"/>
  <c r="N1616" i="7"/>
  <c r="N1617" i="7"/>
  <c r="N1618" i="7"/>
  <c r="N1619" i="7"/>
  <c r="N1620" i="7"/>
  <c r="N1621" i="7"/>
  <c r="N1622" i="7"/>
  <c r="N1623" i="7"/>
  <c r="N1624" i="7"/>
  <c r="N1625" i="7"/>
  <c r="N1626" i="7"/>
  <c r="N1627" i="7"/>
  <c r="N1628" i="7"/>
  <c r="N1629" i="7"/>
  <c r="N1630" i="7"/>
  <c r="N1631" i="7"/>
  <c r="N1632" i="7"/>
  <c r="N1633" i="7"/>
  <c r="N1634" i="7"/>
  <c r="N1635" i="7"/>
  <c r="N1636" i="7"/>
  <c r="N1637" i="7"/>
  <c r="N1638" i="7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N1651" i="7"/>
  <c r="N1652" i="7"/>
  <c r="N1653" i="7"/>
  <c r="N1654" i="7"/>
  <c r="N1655" i="7"/>
  <c r="N1656" i="7"/>
  <c r="N1657" i="7"/>
  <c r="N1658" i="7"/>
  <c r="N1659" i="7"/>
  <c r="N1660" i="7"/>
  <c r="N1661" i="7"/>
  <c r="N1662" i="7"/>
  <c r="N1663" i="7"/>
  <c r="N1664" i="7"/>
  <c r="N1665" i="7"/>
  <c r="N1666" i="7"/>
  <c r="N1667" i="7"/>
  <c r="N1668" i="7"/>
  <c r="N1669" i="7"/>
  <c r="N1670" i="7"/>
  <c r="N1671" i="7"/>
  <c r="N1672" i="7"/>
  <c r="N1673" i="7"/>
  <c r="N1674" i="7"/>
  <c r="N1675" i="7"/>
  <c r="N1676" i="7"/>
  <c r="N1677" i="7"/>
  <c r="N1678" i="7"/>
  <c r="N1679" i="7"/>
  <c r="N1680" i="7"/>
  <c r="N1681" i="7"/>
  <c r="N1682" i="7"/>
  <c r="N1683" i="7"/>
  <c r="N1684" i="7"/>
  <c r="N1685" i="7"/>
  <c r="N1686" i="7"/>
  <c r="N1687" i="7"/>
  <c r="N1688" i="7"/>
  <c r="N1689" i="7"/>
  <c r="N1690" i="7"/>
  <c r="N1691" i="7"/>
  <c r="N1692" i="7"/>
  <c r="N1693" i="7"/>
  <c r="M2" i="7"/>
  <c r="O2" i="7" s="1"/>
  <c r="P2" i="7" s="1"/>
  <c r="M3" i="7"/>
  <c r="O3" i="7" s="1"/>
  <c r="P3" i="7" s="1"/>
  <c r="M4" i="7"/>
  <c r="O4" i="7" s="1"/>
  <c r="P4" i="7" s="1"/>
  <c r="M5" i="7"/>
  <c r="O5" i="7" s="1"/>
  <c r="P5" i="7" s="1"/>
  <c r="M6" i="7"/>
  <c r="O6" i="7" s="1"/>
  <c r="P6" i="7" s="1"/>
  <c r="M7" i="7"/>
  <c r="O7" i="7" s="1"/>
  <c r="P7" i="7" s="1"/>
  <c r="M8" i="7"/>
  <c r="O8" i="7" s="1"/>
  <c r="P8" i="7" s="1"/>
  <c r="M9" i="7"/>
  <c r="O9" i="7" s="1"/>
  <c r="P9" i="7" s="1"/>
  <c r="M10" i="7"/>
  <c r="O10" i="7" s="1"/>
  <c r="P10" i="7" s="1"/>
  <c r="M11" i="7"/>
  <c r="O11" i="7" s="1"/>
  <c r="P11" i="7" s="1"/>
  <c r="M12" i="7"/>
  <c r="O12" i="7" s="1"/>
  <c r="P12" i="7" s="1"/>
  <c r="M13" i="7"/>
  <c r="O13" i="7" s="1"/>
  <c r="P13" i="7" s="1"/>
  <c r="M14" i="7"/>
  <c r="O14" i="7" s="1"/>
  <c r="P14" i="7" s="1"/>
  <c r="M15" i="7"/>
  <c r="O15" i="7" s="1"/>
  <c r="P15" i="7" s="1"/>
  <c r="M16" i="7"/>
  <c r="O16" i="7" s="1"/>
  <c r="P16" i="7" s="1"/>
  <c r="M17" i="7"/>
  <c r="O17" i="7" s="1"/>
  <c r="P17" i="7" s="1"/>
  <c r="M18" i="7"/>
  <c r="O18" i="7" s="1"/>
  <c r="P18" i="7" s="1"/>
  <c r="M19" i="7"/>
  <c r="O19" i="7" s="1"/>
  <c r="P19" i="7" s="1"/>
  <c r="M20" i="7"/>
  <c r="O20" i="7" s="1"/>
  <c r="P20" i="7" s="1"/>
  <c r="M21" i="7"/>
  <c r="O21" i="7" s="1"/>
  <c r="P21" i="7" s="1"/>
  <c r="M22" i="7"/>
  <c r="O22" i="7" s="1"/>
  <c r="P22" i="7" s="1"/>
  <c r="M23" i="7"/>
  <c r="O23" i="7" s="1"/>
  <c r="P23" i="7" s="1"/>
  <c r="M24" i="7"/>
  <c r="O24" i="7" s="1"/>
  <c r="P24" i="7" s="1"/>
  <c r="M25" i="7"/>
  <c r="O25" i="7" s="1"/>
  <c r="P25" i="7" s="1"/>
  <c r="M26" i="7"/>
  <c r="O26" i="7" s="1"/>
  <c r="P26" i="7" s="1"/>
  <c r="M27" i="7"/>
  <c r="O27" i="7" s="1"/>
  <c r="P27" i="7" s="1"/>
  <c r="M28" i="7"/>
  <c r="O28" i="7" s="1"/>
  <c r="P28" i="7" s="1"/>
  <c r="M29" i="7"/>
  <c r="O29" i="7" s="1"/>
  <c r="P29" i="7" s="1"/>
  <c r="M30" i="7"/>
  <c r="O30" i="7" s="1"/>
  <c r="P30" i="7" s="1"/>
  <c r="M31" i="7"/>
  <c r="O31" i="7" s="1"/>
  <c r="P31" i="7" s="1"/>
  <c r="M32" i="7"/>
  <c r="O32" i="7" s="1"/>
  <c r="P32" i="7" s="1"/>
  <c r="M33" i="7"/>
  <c r="O33" i="7" s="1"/>
  <c r="P33" i="7" s="1"/>
  <c r="M34" i="7"/>
  <c r="O34" i="7" s="1"/>
  <c r="P34" i="7" s="1"/>
  <c r="M35" i="7"/>
  <c r="O35" i="7" s="1"/>
  <c r="P35" i="7" s="1"/>
  <c r="M36" i="7"/>
  <c r="O36" i="7" s="1"/>
  <c r="P36" i="7" s="1"/>
  <c r="M37" i="7"/>
  <c r="O37" i="7" s="1"/>
  <c r="P37" i="7" s="1"/>
  <c r="M38" i="7"/>
  <c r="O38" i="7" s="1"/>
  <c r="P38" i="7" s="1"/>
  <c r="M39" i="7"/>
  <c r="O39" i="7" s="1"/>
  <c r="P39" i="7" s="1"/>
  <c r="M40" i="7"/>
  <c r="O40" i="7" s="1"/>
  <c r="P40" i="7" s="1"/>
  <c r="M41" i="7"/>
  <c r="O41" i="7" s="1"/>
  <c r="P41" i="7" s="1"/>
  <c r="M42" i="7"/>
  <c r="O42" i="7" s="1"/>
  <c r="P42" i="7" s="1"/>
  <c r="M43" i="7"/>
  <c r="O43" i="7" s="1"/>
  <c r="P43" i="7" s="1"/>
  <c r="M44" i="7"/>
  <c r="O44" i="7" s="1"/>
  <c r="P44" i="7" s="1"/>
  <c r="M45" i="7"/>
  <c r="O45" i="7" s="1"/>
  <c r="P45" i="7" s="1"/>
  <c r="M46" i="7"/>
  <c r="O46" i="7" s="1"/>
  <c r="P46" i="7" s="1"/>
  <c r="M47" i="7"/>
  <c r="O47" i="7" s="1"/>
  <c r="P47" i="7" s="1"/>
  <c r="M48" i="7"/>
  <c r="O48" i="7" s="1"/>
  <c r="P48" i="7" s="1"/>
  <c r="M49" i="7"/>
  <c r="O49" i="7" s="1"/>
  <c r="P49" i="7" s="1"/>
  <c r="M50" i="7"/>
  <c r="O50" i="7" s="1"/>
  <c r="P50" i="7" s="1"/>
  <c r="M51" i="7"/>
  <c r="O51" i="7" s="1"/>
  <c r="P51" i="7" s="1"/>
  <c r="M52" i="7"/>
  <c r="O52" i="7" s="1"/>
  <c r="P52" i="7" s="1"/>
  <c r="M53" i="7"/>
  <c r="O53" i="7" s="1"/>
  <c r="P53" i="7" s="1"/>
  <c r="M54" i="7"/>
  <c r="O54" i="7" s="1"/>
  <c r="P54" i="7" s="1"/>
  <c r="M55" i="7"/>
  <c r="O55" i="7" s="1"/>
  <c r="P55" i="7" s="1"/>
  <c r="M56" i="7"/>
  <c r="O56" i="7" s="1"/>
  <c r="P56" i="7" s="1"/>
  <c r="M57" i="7"/>
  <c r="O57" i="7" s="1"/>
  <c r="P57" i="7" s="1"/>
  <c r="M58" i="7"/>
  <c r="O58" i="7" s="1"/>
  <c r="P58" i="7" s="1"/>
  <c r="M59" i="7"/>
  <c r="O59" i="7" s="1"/>
  <c r="P59" i="7" s="1"/>
  <c r="M60" i="7"/>
  <c r="O60" i="7" s="1"/>
  <c r="P60" i="7" s="1"/>
  <c r="M61" i="7"/>
  <c r="O61" i="7" s="1"/>
  <c r="P61" i="7" s="1"/>
  <c r="M62" i="7"/>
  <c r="O62" i="7" s="1"/>
  <c r="P62" i="7" s="1"/>
  <c r="M63" i="7"/>
  <c r="O63" i="7" s="1"/>
  <c r="P63" i="7" s="1"/>
  <c r="M64" i="7"/>
  <c r="O64" i="7" s="1"/>
  <c r="P64" i="7" s="1"/>
  <c r="M65" i="7"/>
  <c r="M66" i="7"/>
  <c r="O66" i="7" s="1"/>
  <c r="P66" i="7" s="1"/>
  <c r="M67" i="7"/>
  <c r="O67" i="7" s="1"/>
  <c r="P67" i="7" s="1"/>
  <c r="M68" i="7"/>
  <c r="O68" i="7" s="1"/>
  <c r="P68" i="7" s="1"/>
  <c r="M69" i="7"/>
  <c r="O69" i="7" s="1"/>
  <c r="P69" i="7" s="1"/>
  <c r="M70" i="7"/>
  <c r="O70" i="7" s="1"/>
  <c r="P70" i="7" s="1"/>
  <c r="M71" i="7"/>
  <c r="O71" i="7" s="1"/>
  <c r="P71" i="7" s="1"/>
  <c r="M72" i="7"/>
  <c r="O72" i="7" s="1"/>
  <c r="P72" i="7" s="1"/>
  <c r="M73" i="7"/>
  <c r="O73" i="7" s="1"/>
  <c r="P73" i="7" s="1"/>
  <c r="M74" i="7"/>
  <c r="O74" i="7" s="1"/>
  <c r="P74" i="7" s="1"/>
  <c r="M75" i="7"/>
  <c r="O75" i="7" s="1"/>
  <c r="P75" i="7" s="1"/>
  <c r="M76" i="7"/>
  <c r="O76" i="7" s="1"/>
  <c r="P76" i="7" s="1"/>
  <c r="M77" i="7"/>
  <c r="O77" i="7" s="1"/>
  <c r="P77" i="7" s="1"/>
  <c r="M78" i="7"/>
  <c r="O78" i="7" s="1"/>
  <c r="P78" i="7" s="1"/>
  <c r="M79" i="7"/>
  <c r="O79" i="7" s="1"/>
  <c r="P79" i="7" s="1"/>
  <c r="M80" i="7"/>
  <c r="O80" i="7" s="1"/>
  <c r="P80" i="7" s="1"/>
  <c r="M81" i="7"/>
  <c r="O81" i="7" s="1"/>
  <c r="P81" i="7" s="1"/>
  <c r="M82" i="7"/>
  <c r="O82" i="7" s="1"/>
  <c r="P82" i="7" s="1"/>
  <c r="M83" i="7"/>
  <c r="O83" i="7" s="1"/>
  <c r="P83" i="7" s="1"/>
  <c r="M84" i="7"/>
  <c r="O84" i="7" s="1"/>
  <c r="P84" i="7" s="1"/>
  <c r="M85" i="7"/>
  <c r="O85" i="7" s="1"/>
  <c r="P85" i="7" s="1"/>
  <c r="M86" i="7"/>
  <c r="O86" i="7" s="1"/>
  <c r="P86" i="7" s="1"/>
  <c r="M87" i="7"/>
  <c r="O87" i="7" s="1"/>
  <c r="P87" i="7" s="1"/>
  <c r="M88" i="7"/>
  <c r="O88" i="7" s="1"/>
  <c r="P88" i="7" s="1"/>
  <c r="M89" i="7"/>
  <c r="O89" i="7" s="1"/>
  <c r="P89" i="7" s="1"/>
  <c r="M90" i="7"/>
  <c r="O90" i="7" s="1"/>
  <c r="P90" i="7" s="1"/>
  <c r="M91" i="7"/>
  <c r="O91" i="7" s="1"/>
  <c r="P91" i="7" s="1"/>
  <c r="M92" i="7"/>
  <c r="O92" i="7" s="1"/>
  <c r="P92" i="7" s="1"/>
  <c r="M93" i="7"/>
  <c r="O93" i="7" s="1"/>
  <c r="P93" i="7" s="1"/>
  <c r="M94" i="7"/>
  <c r="O94" i="7" s="1"/>
  <c r="P94" i="7" s="1"/>
  <c r="M95" i="7"/>
  <c r="O95" i="7" s="1"/>
  <c r="P95" i="7" s="1"/>
  <c r="M96" i="7"/>
  <c r="O96" i="7" s="1"/>
  <c r="P96" i="7" s="1"/>
  <c r="M97" i="7"/>
  <c r="O97" i="7" s="1"/>
  <c r="P97" i="7" s="1"/>
  <c r="M98" i="7"/>
  <c r="O98" i="7" s="1"/>
  <c r="P98" i="7" s="1"/>
  <c r="M99" i="7"/>
  <c r="O99" i="7" s="1"/>
  <c r="P99" i="7" s="1"/>
  <c r="M100" i="7"/>
  <c r="O100" i="7" s="1"/>
  <c r="P100" i="7" s="1"/>
  <c r="M101" i="7"/>
  <c r="O101" i="7" s="1"/>
  <c r="P101" i="7" s="1"/>
  <c r="M102" i="7"/>
  <c r="O102" i="7" s="1"/>
  <c r="P102" i="7" s="1"/>
  <c r="M103" i="7"/>
  <c r="O103" i="7" s="1"/>
  <c r="P103" i="7" s="1"/>
  <c r="M104" i="7"/>
  <c r="O104" i="7" s="1"/>
  <c r="P104" i="7" s="1"/>
  <c r="M105" i="7"/>
  <c r="O105" i="7" s="1"/>
  <c r="P105" i="7" s="1"/>
  <c r="M106" i="7"/>
  <c r="O106" i="7" s="1"/>
  <c r="P106" i="7" s="1"/>
  <c r="M107" i="7"/>
  <c r="O107" i="7" s="1"/>
  <c r="P107" i="7" s="1"/>
  <c r="M108" i="7"/>
  <c r="O108" i="7" s="1"/>
  <c r="P108" i="7" s="1"/>
  <c r="M109" i="7"/>
  <c r="O109" i="7" s="1"/>
  <c r="P109" i="7" s="1"/>
  <c r="M110" i="7"/>
  <c r="O110" i="7" s="1"/>
  <c r="P110" i="7" s="1"/>
  <c r="M111" i="7"/>
  <c r="O111" i="7" s="1"/>
  <c r="P111" i="7" s="1"/>
  <c r="M112" i="7"/>
  <c r="O112" i="7" s="1"/>
  <c r="P112" i="7" s="1"/>
  <c r="M113" i="7"/>
  <c r="O113" i="7" s="1"/>
  <c r="P113" i="7" s="1"/>
  <c r="M114" i="7"/>
  <c r="O114" i="7" s="1"/>
  <c r="P114" i="7" s="1"/>
  <c r="M115" i="7"/>
  <c r="O115" i="7" s="1"/>
  <c r="P115" i="7" s="1"/>
  <c r="M116" i="7"/>
  <c r="O116" i="7" s="1"/>
  <c r="P116" i="7" s="1"/>
  <c r="M117" i="7"/>
  <c r="O117" i="7" s="1"/>
  <c r="P117" i="7" s="1"/>
  <c r="M118" i="7"/>
  <c r="O118" i="7" s="1"/>
  <c r="P118" i="7" s="1"/>
  <c r="M119" i="7"/>
  <c r="O119" i="7" s="1"/>
  <c r="P119" i="7" s="1"/>
  <c r="M120" i="7"/>
  <c r="O120" i="7" s="1"/>
  <c r="P120" i="7" s="1"/>
  <c r="M121" i="7"/>
  <c r="O121" i="7" s="1"/>
  <c r="P121" i="7" s="1"/>
  <c r="M122" i="7"/>
  <c r="O122" i="7" s="1"/>
  <c r="P122" i="7" s="1"/>
  <c r="M123" i="7"/>
  <c r="O123" i="7" s="1"/>
  <c r="P123" i="7" s="1"/>
  <c r="M124" i="7"/>
  <c r="O124" i="7" s="1"/>
  <c r="P124" i="7" s="1"/>
  <c r="M125" i="7"/>
  <c r="O125" i="7" s="1"/>
  <c r="P125" i="7" s="1"/>
  <c r="M126" i="7"/>
  <c r="O126" i="7" s="1"/>
  <c r="P126" i="7" s="1"/>
  <c r="M127" i="7"/>
  <c r="O127" i="7" s="1"/>
  <c r="P127" i="7" s="1"/>
  <c r="M128" i="7"/>
  <c r="O128" i="7" s="1"/>
  <c r="P128" i="7" s="1"/>
  <c r="M129" i="7"/>
  <c r="M130" i="7"/>
  <c r="O130" i="7" s="1"/>
  <c r="P130" i="7" s="1"/>
  <c r="M131" i="7"/>
  <c r="O131" i="7" s="1"/>
  <c r="P131" i="7" s="1"/>
  <c r="M132" i="7"/>
  <c r="O132" i="7" s="1"/>
  <c r="P132" i="7" s="1"/>
  <c r="M133" i="7"/>
  <c r="O133" i="7" s="1"/>
  <c r="P133" i="7" s="1"/>
  <c r="M134" i="7"/>
  <c r="O134" i="7" s="1"/>
  <c r="P134" i="7" s="1"/>
  <c r="M135" i="7"/>
  <c r="O135" i="7" s="1"/>
  <c r="P135" i="7" s="1"/>
  <c r="M136" i="7"/>
  <c r="O136" i="7" s="1"/>
  <c r="P136" i="7" s="1"/>
  <c r="M137" i="7"/>
  <c r="O137" i="7" s="1"/>
  <c r="P137" i="7" s="1"/>
  <c r="M138" i="7"/>
  <c r="O138" i="7" s="1"/>
  <c r="P138" i="7" s="1"/>
  <c r="M139" i="7"/>
  <c r="O139" i="7" s="1"/>
  <c r="P139" i="7" s="1"/>
  <c r="M140" i="7"/>
  <c r="O140" i="7" s="1"/>
  <c r="P140" i="7" s="1"/>
  <c r="M141" i="7"/>
  <c r="O141" i="7" s="1"/>
  <c r="P141" i="7" s="1"/>
  <c r="M142" i="7"/>
  <c r="O142" i="7" s="1"/>
  <c r="P142" i="7" s="1"/>
  <c r="M143" i="7"/>
  <c r="O143" i="7" s="1"/>
  <c r="P143" i="7" s="1"/>
  <c r="M144" i="7"/>
  <c r="O144" i="7" s="1"/>
  <c r="P144" i="7" s="1"/>
  <c r="M145" i="7"/>
  <c r="O145" i="7" s="1"/>
  <c r="P145" i="7" s="1"/>
  <c r="M146" i="7"/>
  <c r="O146" i="7" s="1"/>
  <c r="P146" i="7" s="1"/>
  <c r="M147" i="7"/>
  <c r="O147" i="7" s="1"/>
  <c r="P147" i="7" s="1"/>
  <c r="M148" i="7"/>
  <c r="O148" i="7" s="1"/>
  <c r="P148" i="7" s="1"/>
  <c r="M149" i="7"/>
  <c r="O149" i="7" s="1"/>
  <c r="P149" i="7" s="1"/>
  <c r="M150" i="7"/>
  <c r="O150" i="7" s="1"/>
  <c r="P150" i="7" s="1"/>
  <c r="M151" i="7"/>
  <c r="O151" i="7" s="1"/>
  <c r="P151" i="7" s="1"/>
  <c r="M152" i="7"/>
  <c r="O152" i="7" s="1"/>
  <c r="P152" i="7" s="1"/>
  <c r="M153" i="7"/>
  <c r="O153" i="7" s="1"/>
  <c r="P153" i="7" s="1"/>
  <c r="M154" i="7"/>
  <c r="O154" i="7" s="1"/>
  <c r="P154" i="7" s="1"/>
  <c r="M155" i="7"/>
  <c r="O155" i="7" s="1"/>
  <c r="P155" i="7" s="1"/>
  <c r="M156" i="7"/>
  <c r="O156" i="7" s="1"/>
  <c r="P156" i="7" s="1"/>
  <c r="M157" i="7"/>
  <c r="O157" i="7" s="1"/>
  <c r="P157" i="7" s="1"/>
  <c r="M158" i="7"/>
  <c r="O158" i="7" s="1"/>
  <c r="P158" i="7" s="1"/>
  <c r="M159" i="7"/>
  <c r="O159" i="7" s="1"/>
  <c r="P159" i="7" s="1"/>
  <c r="M160" i="7"/>
  <c r="O160" i="7" s="1"/>
  <c r="P160" i="7" s="1"/>
  <c r="M161" i="7"/>
  <c r="O161" i="7" s="1"/>
  <c r="P161" i="7" s="1"/>
  <c r="M162" i="7"/>
  <c r="O162" i="7" s="1"/>
  <c r="P162" i="7" s="1"/>
  <c r="M163" i="7"/>
  <c r="O163" i="7" s="1"/>
  <c r="P163" i="7" s="1"/>
  <c r="M164" i="7"/>
  <c r="O164" i="7" s="1"/>
  <c r="P164" i="7" s="1"/>
  <c r="M165" i="7"/>
  <c r="O165" i="7" s="1"/>
  <c r="P165" i="7" s="1"/>
  <c r="M166" i="7"/>
  <c r="O166" i="7" s="1"/>
  <c r="P166" i="7" s="1"/>
  <c r="M167" i="7"/>
  <c r="O167" i="7" s="1"/>
  <c r="P167" i="7" s="1"/>
  <c r="M168" i="7"/>
  <c r="O168" i="7" s="1"/>
  <c r="P168" i="7" s="1"/>
  <c r="M169" i="7"/>
  <c r="O169" i="7" s="1"/>
  <c r="P169" i="7" s="1"/>
  <c r="M170" i="7"/>
  <c r="O170" i="7" s="1"/>
  <c r="P170" i="7" s="1"/>
  <c r="M171" i="7"/>
  <c r="O171" i="7" s="1"/>
  <c r="P171" i="7" s="1"/>
  <c r="M172" i="7"/>
  <c r="O172" i="7" s="1"/>
  <c r="P172" i="7" s="1"/>
  <c r="M173" i="7"/>
  <c r="O173" i="7" s="1"/>
  <c r="P173" i="7" s="1"/>
  <c r="M174" i="7"/>
  <c r="O174" i="7" s="1"/>
  <c r="P174" i="7" s="1"/>
  <c r="M175" i="7"/>
  <c r="O175" i="7" s="1"/>
  <c r="P175" i="7" s="1"/>
  <c r="M176" i="7"/>
  <c r="O176" i="7" s="1"/>
  <c r="P176" i="7" s="1"/>
  <c r="M177" i="7"/>
  <c r="O177" i="7" s="1"/>
  <c r="P177" i="7" s="1"/>
  <c r="M178" i="7"/>
  <c r="O178" i="7" s="1"/>
  <c r="P178" i="7" s="1"/>
  <c r="M179" i="7"/>
  <c r="O179" i="7" s="1"/>
  <c r="P179" i="7" s="1"/>
  <c r="M180" i="7"/>
  <c r="O180" i="7" s="1"/>
  <c r="P180" i="7" s="1"/>
  <c r="M181" i="7"/>
  <c r="O181" i="7" s="1"/>
  <c r="P181" i="7" s="1"/>
  <c r="M182" i="7"/>
  <c r="O182" i="7" s="1"/>
  <c r="P182" i="7" s="1"/>
  <c r="M183" i="7"/>
  <c r="O183" i="7" s="1"/>
  <c r="P183" i="7" s="1"/>
  <c r="M184" i="7"/>
  <c r="O184" i="7" s="1"/>
  <c r="P184" i="7" s="1"/>
  <c r="M185" i="7"/>
  <c r="O185" i="7" s="1"/>
  <c r="P185" i="7" s="1"/>
  <c r="M186" i="7"/>
  <c r="O186" i="7" s="1"/>
  <c r="P186" i="7" s="1"/>
  <c r="M187" i="7"/>
  <c r="O187" i="7" s="1"/>
  <c r="P187" i="7" s="1"/>
  <c r="M188" i="7"/>
  <c r="O188" i="7" s="1"/>
  <c r="P188" i="7" s="1"/>
  <c r="M189" i="7"/>
  <c r="O189" i="7" s="1"/>
  <c r="P189" i="7" s="1"/>
  <c r="M190" i="7"/>
  <c r="O190" i="7" s="1"/>
  <c r="P190" i="7" s="1"/>
  <c r="M191" i="7"/>
  <c r="O191" i="7" s="1"/>
  <c r="P191" i="7" s="1"/>
  <c r="M192" i="7"/>
  <c r="O192" i="7" s="1"/>
  <c r="P192" i="7" s="1"/>
  <c r="M193" i="7"/>
  <c r="M194" i="7"/>
  <c r="O194" i="7" s="1"/>
  <c r="P194" i="7" s="1"/>
  <c r="M195" i="7"/>
  <c r="O195" i="7" s="1"/>
  <c r="P195" i="7" s="1"/>
  <c r="M196" i="7"/>
  <c r="O196" i="7" s="1"/>
  <c r="P196" i="7" s="1"/>
  <c r="M197" i="7"/>
  <c r="O197" i="7" s="1"/>
  <c r="P197" i="7" s="1"/>
  <c r="M198" i="7"/>
  <c r="O198" i="7" s="1"/>
  <c r="P198" i="7" s="1"/>
  <c r="M199" i="7"/>
  <c r="O199" i="7" s="1"/>
  <c r="P199" i="7" s="1"/>
  <c r="M200" i="7"/>
  <c r="O200" i="7" s="1"/>
  <c r="P200" i="7" s="1"/>
  <c r="M201" i="7"/>
  <c r="O201" i="7" s="1"/>
  <c r="P201" i="7" s="1"/>
  <c r="M202" i="7"/>
  <c r="O202" i="7" s="1"/>
  <c r="P202" i="7" s="1"/>
  <c r="M203" i="7"/>
  <c r="O203" i="7" s="1"/>
  <c r="P203" i="7" s="1"/>
  <c r="M204" i="7"/>
  <c r="O204" i="7" s="1"/>
  <c r="P204" i="7" s="1"/>
  <c r="M205" i="7"/>
  <c r="O205" i="7" s="1"/>
  <c r="P205" i="7" s="1"/>
  <c r="M206" i="7"/>
  <c r="O206" i="7" s="1"/>
  <c r="P206" i="7" s="1"/>
  <c r="M207" i="7"/>
  <c r="O207" i="7" s="1"/>
  <c r="P207" i="7" s="1"/>
  <c r="M208" i="7"/>
  <c r="O208" i="7" s="1"/>
  <c r="P208" i="7" s="1"/>
  <c r="M209" i="7"/>
  <c r="O209" i="7" s="1"/>
  <c r="P209" i="7" s="1"/>
  <c r="M210" i="7"/>
  <c r="O210" i="7" s="1"/>
  <c r="P210" i="7" s="1"/>
  <c r="M211" i="7"/>
  <c r="O211" i="7" s="1"/>
  <c r="P211" i="7" s="1"/>
  <c r="M212" i="7"/>
  <c r="O212" i="7" s="1"/>
  <c r="P212" i="7" s="1"/>
  <c r="M213" i="7"/>
  <c r="O213" i="7" s="1"/>
  <c r="P213" i="7" s="1"/>
  <c r="M214" i="7"/>
  <c r="O214" i="7" s="1"/>
  <c r="P214" i="7" s="1"/>
  <c r="M215" i="7"/>
  <c r="O215" i="7" s="1"/>
  <c r="P215" i="7" s="1"/>
  <c r="M216" i="7"/>
  <c r="O216" i="7" s="1"/>
  <c r="P216" i="7" s="1"/>
  <c r="M217" i="7"/>
  <c r="O217" i="7" s="1"/>
  <c r="P217" i="7" s="1"/>
  <c r="M218" i="7"/>
  <c r="O218" i="7" s="1"/>
  <c r="P218" i="7" s="1"/>
  <c r="M219" i="7"/>
  <c r="O219" i="7" s="1"/>
  <c r="P219" i="7" s="1"/>
  <c r="M220" i="7"/>
  <c r="O220" i="7" s="1"/>
  <c r="P220" i="7" s="1"/>
  <c r="M221" i="7"/>
  <c r="O221" i="7" s="1"/>
  <c r="P221" i="7" s="1"/>
  <c r="M222" i="7"/>
  <c r="O222" i="7" s="1"/>
  <c r="P222" i="7" s="1"/>
  <c r="M223" i="7"/>
  <c r="O223" i="7" s="1"/>
  <c r="P223" i="7" s="1"/>
  <c r="M224" i="7"/>
  <c r="O224" i="7" s="1"/>
  <c r="P224" i="7" s="1"/>
  <c r="M225" i="7"/>
  <c r="O225" i="7" s="1"/>
  <c r="P225" i="7" s="1"/>
  <c r="M226" i="7"/>
  <c r="O226" i="7" s="1"/>
  <c r="P226" i="7" s="1"/>
  <c r="M227" i="7"/>
  <c r="O227" i="7" s="1"/>
  <c r="P227" i="7" s="1"/>
  <c r="M228" i="7"/>
  <c r="O228" i="7" s="1"/>
  <c r="P228" i="7" s="1"/>
  <c r="M229" i="7"/>
  <c r="O229" i="7" s="1"/>
  <c r="P229" i="7" s="1"/>
  <c r="M230" i="7"/>
  <c r="O230" i="7" s="1"/>
  <c r="P230" i="7" s="1"/>
  <c r="M231" i="7"/>
  <c r="O231" i="7" s="1"/>
  <c r="P231" i="7" s="1"/>
  <c r="M232" i="7"/>
  <c r="O232" i="7" s="1"/>
  <c r="P232" i="7" s="1"/>
  <c r="M233" i="7"/>
  <c r="O233" i="7" s="1"/>
  <c r="P233" i="7" s="1"/>
  <c r="M234" i="7"/>
  <c r="O234" i="7" s="1"/>
  <c r="P234" i="7" s="1"/>
  <c r="M235" i="7"/>
  <c r="O235" i="7" s="1"/>
  <c r="P235" i="7" s="1"/>
  <c r="M236" i="7"/>
  <c r="O236" i="7" s="1"/>
  <c r="P236" i="7" s="1"/>
  <c r="M237" i="7"/>
  <c r="O237" i="7" s="1"/>
  <c r="P237" i="7" s="1"/>
  <c r="M238" i="7"/>
  <c r="O238" i="7" s="1"/>
  <c r="P238" i="7" s="1"/>
  <c r="M239" i="7"/>
  <c r="O239" i="7" s="1"/>
  <c r="P239" i="7" s="1"/>
  <c r="M240" i="7"/>
  <c r="O240" i="7" s="1"/>
  <c r="P240" i="7" s="1"/>
  <c r="M241" i="7"/>
  <c r="O241" i="7" s="1"/>
  <c r="P241" i="7" s="1"/>
  <c r="M242" i="7"/>
  <c r="O242" i="7" s="1"/>
  <c r="P242" i="7" s="1"/>
  <c r="M243" i="7"/>
  <c r="O243" i="7" s="1"/>
  <c r="P243" i="7" s="1"/>
  <c r="M244" i="7"/>
  <c r="O244" i="7" s="1"/>
  <c r="P244" i="7" s="1"/>
  <c r="M245" i="7"/>
  <c r="O245" i="7" s="1"/>
  <c r="P245" i="7" s="1"/>
  <c r="M246" i="7"/>
  <c r="O246" i="7" s="1"/>
  <c r="P246" i="7" s="1"/>
  <c r="M247" i="7"/>
  <c r="O247" i="7" s="1"/>
  <c r="P247" i="7" s="1"/>
  <c r="M248" i="7"/>
  <c r="O248" i="7" s="1"/>
  <c r="P248" i="7" s="1"/>
  <c r="M249" i="7"/>
  <c r="O249" i="7" s="1"/>
  <c r="P249" i="7" s="1"/>
  <c r="M250" i="7"/>
  <c r="O250" i="7" s="1"/>
  <c r="P250" i="7" s="1"/>
  <c r="M251" i="7"/>
  <c r="O251" i="7" s="1"/>
  <c r="P251" i="7" s="1"/>
  <c r="M252" i="7"/>
  <c r="O252" i="7" s="1"/>
  <c r="P252" i="7" s="1"/>
  <c r="M253" i="7"/>
  <c r="O253" i="7" s="1"/>
  <c r="P253" i="7" s="1"/>
  <c r="M254" i="7"/>
  <c r="O254" i="7" s="1"/>
  <c r="P254" i="7" s="1"/>
  <c r="M255" i="7"/>
  <c r="O255" i="7" s="1"/>
  <c r="P255" i="7" s="1"/>
  <c r="M256" i="7"/>
  <c r="O256" i="7" s="1"/>
  <c r="P256" i="7" s="1"/>
  <c r="M257" i="7"/>
  <c r="M258" i="7"/>
  <c r="O258" i="7" s="1"/>
  <c r="P258" i="7" s="1"/>
  <c r="M259" i="7"/>
  <c r="O259" i="7" s="1"/>
  <c r="P259" i="7" s="1"/>
  <c r="M260" i="7"/>
  <c r="O260" i="7" s="1"/>
  <c r="P260" i="7" s="1"/>
  <c r="M261" i="7"/>
  <c r="O261" i="7" s="1"/>
  <c r="P261" i="7" s="1"/>
  <c r="M262" i="7"/>
  <c r="O262" i="7" s="1"/>
  <c r="P262" i="7" s="1"/>
  <c r="M263" i="7"/>
  <c r="O263" i="7" s="1"/>
  <c r="P263" i="7" s="1"/>
  <c r="M264" i="7"/>
  <c r="O264" i="7" s="1"/>
  <c r="P264" i="7" s="1"/>
  <c r="M265" i="7"/>
  <c r="O265" i="7" s="1"/>
  <c r="P265" i="7" s="1"/>
  <c r="M266" i="7"/>
  <c r="O266" i="7" s="1"/>
  <c r="P266" i="7" s="1"/>
  <c r="M267" i="7"/>
  <c r="O267" i="7" s="1"/>
  <c r="P267" i="7" s="1"/>
  <c r="M268" i="7"/>
  <c r="O268" i="7" s="1"/>
  <c r="P268" i="7" s="1"/>
  <c r="M269" i="7"/>
  <c r="O269" i="7" s="1"/>
  <c r="P269" i="7" s="1"/>
  <c r="M270" i="7"/>
  <c r="O270" i="7" s="1"/>
  <c r="P270" i="7" s="1"/>
  <c r="M271" i="7"/>
  <c r="O271" i="7" s="1"/>
  <c r="P271" i="7" s="1"/>
  <c r="M272" i="7"/>
  <c r="O272" i="7" s="1"/>
  <c r="P272" i="7" s="1"/>
  <c r="M273" i="7"/>
  <c r="O273" i="7" s="1"/>
  <c r="P273" i="7" s="1"/>
  <c r="M274" i="7"/>
  <c r="O274" i="7" s="1"/>
  <c r="P274" i="7" s="1"/>
  <c r="M275" i="7"/>
  <c r="O275" i="7" s="1"/>
  <c r="P275" i="7" s="1"/>
  <c r="M276" i="7"/>
  <c r="O276" i="7" s="1"/>
  <c r="P276" i="7" s="1"/>
  <c r="M277" i="7"/>
  <c r="O277" i="7" s="1"/>
  <c r="P277" i="7" s="1"/>
  <c r="M278" i="7"/>
  <c r="O278" i="7" s="1"/>
  <c r="P278" i="7" s="1"/>
  <c r="M279" i="7"/>
  <c r="O279" i="7" s="1"/>
  <c r="P279" i="7" s="1"/>
  <c r="M280" i="7"/>
  <c r="O280" i="7" s="1"/>
  <c r="P280" i="7" s="1"/>
  <c r="M281" i="7"/>
  <c r="O281" i="7" s="1"/>
  <c r="P281" i="7" s="1"/>
  <c r="M282" i="7"/>
  <c r="O282" i="7" s="1"/>
  <c r="P282" i="7" s="1"/>
  <c r="M283" i="7"/>
  <c r="O283" i="7" s="1"/>
  <c r="P283" i="7" s="1"/>
  <c r="M284" i="7"/>
  <c r="O284" i="7" s="1"/>
  <c r="P284" i="7" s="1"/>
  <c r="M285" i="7"/>
  <c r="O285" i="7" s="1"/>
  <c r="P285" i="7" s="1"/>
  <c r="M286" i="7"/>
  <c r="O286" i="7" s="1"/>
  <c r="P286" i="7" s="1"/>
  <c r="M287" i="7"/>
  <c r="O287" i="7" s="1"/>
  <c r="P287" i="7" s="1"/>
  <c r="M288" i="7"/>
  <c r="O288" i="7" s="1"/>
  <c r="P288" i="7" s="1"/>
  <c r="M289" i="7"/>
  <c r="O289" i="7" s="1"/>
  <c r="P289" i="7" s="1"/>
  <c r="M290" i="7"/>
  <c r="O290" i="7" s="1"/>
  <c r="P290" i="7" s="1"/>
  <c r="M291" i="7"/>
  <c r="O291" i="7" s="1"/>
  <c r="P291" i="7" s="1"/>
  <c r="M292" i="7"/>
  <c r="O292" i="7" s="1"/>
  <c r="P292" i="7" s="1"/>
  <c r="M293" i="7"/>
  <c r="O293" i="7" s="1"/>
  <c r="P293" i="7" s="1"/>
  <c r="M294" i="7"/>
  <c r="O294" i="7" s="1"/>
  <c r="P294" i="7" s="1"/>
  <c r="M295" i="7"/>
  <c r="O295" i="7" s="1"/>
  <c r="P295" i="7" s="1"/>
  <c r="M296" i="7"/>
  <c r="O296" i="7" s="1"/>
  <c r="P296" i="7" s="1"/>
  <c r="M297" i="7"/>
  <c r="O297" i="7" s="1"/>
  <c r="P297" i="7" s="1"/>
  <c r="M298" i="7"/>
  <c r="O298" i="7" s="1"/>
  <c r="P298" i="7" s="1"/>
  <c r="M299" i="7"/>
  <c r="O299" i="7" s="1"/>
  <c r="P299" i="7" s="1"/>
  <c r="M300" i="7"/>
  <c r="O300" i="7" s="1"/>
  <c r="P300" i="7" s="1"/>
  <c r="M301" i="7"/>
  <c r="O301" i="7" s="1"/>
  <c r="P301" i="7" s="1"/>
  <c r="M302" i="7"/>
  <c r="O302" i="7" s="1"/>
  <c r="P302" i="7" s="1"/>
  <c r="M303" i="7"/>
  <c r="O303" i="7" s="1"/>
  <c r="P303" i="7" s="1"/>
  <c r="M304" i="7"/>
  <c r="O304" i="7" s="1"/>
  <c r="P304" i="7" s="1"/>
  <c r="M305" i="7"/>
  <c r="O305" i="7" s="1"/>
  <c r="P305" i="7" s="1"/>
  <c r="M306" i="7"/>
  <c r="O306" i="7" s="1"/>
  <c r="P306" i="7" s="1"/>
  <c r="M307" i="7"/>
  <c r="O307" i="7" s="1"/>
  <c r="P307" i="7" s="1"/>
  <c r="M308" i="7"/>
  <c r="O308" i="7" s="1"/>
  <c r="P308" i="7" s="1"/>
  <c r="M309" i="7"/>
  <c r="O309" i="7" s="1"/>
  <c r="P309" i="7" s="1"/>
  <c r="M310" i="7"/>
  <c r="O310" i="7" s="1"/>
  <c r="P310" i="7" s="1"/>
  <c r="M311" i="7"/>
  <c r="O311" i="7" s="1"/>
  <c r="P311" i="7" s="1"/>
  <c r="M312" i="7"/>
  <c r="O312" i="7" s="1"/>
  <c r="P312" i="7" s="1"/>
  <c r="M313" i="7"/>
  <c r="O313" i="7" s="1"/>
  <c r="P313" i="7" s="1"/>
  <c r="M314" i="7"/>
  <c r="O314" i="7" s="1"/>
  <c r="P314" i="7" s="1"/>
  <c r="M315" i="7"/>
  <c r="O315" i="7" s="1"/>
  <c r="P315" i="7" s="1"/>
  <c r="M316" i="7"/>
  <c r="O316" i="7" s="1"/>
  <c r="P316" i="7" s="1"/>
  <c r="M317" i="7"/>
  <c r="O317" i="7" s="1"/>
  <c r="P317" i="7" s="1"/>
  <c r="M318" i="7"/>
  <c r="O318" i="7" s="1"/>
  <c r="P318" i="7" s="1"/>
  <c r="M319" i="7"/>
  <c r="O319" i="7" s="1"/>
  <c r="P319" i="7" s="1"/>
  <c r="M320" i="7"/>
  <c r="O320" i="7" s="1"/>
  <c r="P320" i="7" s="1"/>
  <c r="M321" i="7"/>
  <c r="M322" i="7"/>
  <c r="O322" i="7" s="1"/>
  <c r="P322" i="7" s="1"/>
  <c r="M323" i="7"/>
  <c r="O323" i="7" s="1"/>
  <c r="P323" i="7" s="1"/>
  <c r="M324" i="7"/>
  <c r="O324" i="7" s="1"/>
  <c r="P324" i="7" s="1"/>
  <c r="M325" i="7"/>
  <c r="O325" i="7" s="1"/>
  <c r="P325" i="7" s="1"/>
  <c r="M326" i="7"/>
  <c r="O326" i="7" s="1"/>
  <c r="P326" i="7" s="1"/>
  <c r="M327" i="7"/>
  <c r="O327" i="7" s="1"/>
  <c r="P327" i="7" s="1"/>
  <c r="M328" i="7"/>
  <c r="O328" i="7" s="1"/>
  <c r="P328" i="7" s="1"/>
  <c r="M329" i="7"/>
  <c r="O329" i="7" s="1"/>
  <c r="P329" i="7" s="1"/>
  <c r="M330" i="7"/>
  <c r="O330" i="7" s="1"/>
  <c r="P330" i="7" s="1"/>
  <c r="M331" i="7"/>
  <c r="O331" i="7" s="1"/>
  <c r="P331" i="7" s="1"/>
  <c r="M332" i="7"/>
  <c r="O332" i="7" s="1"/>
  <c r="P332" i="7" s="1"/>
  <c r="M333" i="7"/>
  <c r="O333" i="7" s="1"/>
  <c r="P333" i="7" s="1"/>
  <c r="M334" i="7"/>
  <c r="O334" i="7" s="1"/>
  <c r="P334" i="7" s="1"/>
  <c r="M335" i="7"/>
  <c r="O335" i="7" s="1"/>
  <c r="P335" i="7" s="1"/>
  <c r="M336" i="7"/>
  <c r="O336" i="7" s="1"/>
  <c r="P336" i="7" s="1"/>
  <c r="M337" i="7"/>
  <c r="O337" i="7" s="1"/>
  <c r="P337" i="7" s="1"/>
  <c r="M338" i="7"/>
  <c r="O338" i="7" s="1"/>
  <c r="P338" i="7" s="1"/>
  <c r="M339" i="7"/>
  <c r="O339" i="7" s="1"/>
  <c r="P339" i="7" s="1"/>
  <c r="M340" i="7"/>
  <c r="O340" i="7" s="1"/>
  <c r="P340" i="7" s="1"/>
  <c r="M341" i="7"/>
  <c r="O341" i="7" s="1"/>
  <c r="P341" i="7" s="1"/>
  <c r="M342" i="7"/>
  <c r="O342" i="7" s="1"/>
  <c r="P342" i="7" s="1"/>
  <c r="M343" i="7"/>
  <c r="O343" i="7" s="1"/>
  <c r="P343" i="7" s="1"/>
  <c r="M344" i="7"/>
  <c r="O344" i="7" s="1"/>
  <c r="P344" i="7" s="1"/>
  <c r="M345" i="7"/>
  <c r="O345" i="7" s="1"/>
  <c r="P345" i="7" s="1"/>
  <c r="M346" i="7"/>
  <c r="O346" i="7" s="1"/>
  <c r="P346" i="7" s="1"/>
  <c r="M347" i="7"/>
  <c r="O347" i="7" s="1"/>
  <c r="P347" i="7" s="1"/>
  <c r="M348" i="7"/>
  <c r="O348" i="7" s="1"/>
  <c r="P348" i="7" s="1"/>
  <c r="M349" i="7"/>
  <c r="O349" i="7" s="1"/>
  <c r="P349" i="7" s="1"/>
  <c r="M350" i="7"/>
  <c r="O350" i="7" s="1"/>
  <c r="P350" i="7" s="1"/>
  <c r="M351" i="7"/>
  <c r="O351" i="7" s="1"/>
  <c r="P351" i="7" s="1"/>
  <c r="M352" i="7"/>
  <c r="O352" i="7" s="1"/>
  <c r="P352" i="7" s="1"/>
  <c r="M353" i="7"/>
  <c r="O353" i="7" s="1"/>
  <c r="P353" i="7" s="1"/>
  <c r="M354" i="7"/>
  <c r="O354" i="7" s="1"/>
  <c r="P354" i="7" s="1"/>
  <c r="M355" i="7"/>
  <c r="O355" i="7" s="1"/>
  <c r="P355" i="7" s="1"/>
  <c r="M356" i="7"/>
  <c r="O356" i="7" s="1"/>
  <c r="P356" i="7" s="1"/>
  <c r="M357" i="7"/>
  <c r="O357" i="7" s="1"/>
  <c r="P357" i="7" s="1"/>
  <c r="M358" i="7"/>
  <c r="O358" i="7" s="1"/>
  <c r="P358" i="7" s="1"/>
  <c r="M359" i="7"/>
  <c r="O359" i="7" s="1"/>
  <c r="P359" i="7" s="1"/>
  <c r="M360" i="7"/>
  <c r="O360" i="7" s="1"/>
  <c r="P360" i="7" s="1"/>
  <c r="M361" i="7"/>
  <c r="O361" i="7" s="1"/>
  <c r="P361" i="7" s="1"/>
  <c r="M362" i="7"/>
  <c r="O362" i="7" s="1"/>
  <c r="P362" i="7" s="1"/>
  <c r="M363" i="7"/>
  <c r="O363" i="7" s="1"/>
  <c r="P363" i="7" s="1"/>
  <c r="M364" i="7"/>
  <c r="O364" i="7" s="1"/>
  <c r="P364" i="7" s="1"/>
  <c r="M365" i="7"/>
  <c r="O365" i="7" s="1"/>
  <c r="P365" i="7" s="1"/>
  <c r="M366" i="7"/>
  <c r="O366" i="7" s="1"/>
  <c r="P366" i="7" s="1"/>
  <c r="M367" i="7"/>
  <c r="O367" i="7" s="1"/>
  <c r="P367" i="7" s="1"/>
  <c r="M368" i="7"/>
  <c r="O368" i="7" s="1"/>
  <c r="P368" i="7" s="1"/>
  <c r="M369" i="7"/>
  <c r="O369" i="7" s="1"/>
  <c r="P369" i="7" s="1"/>
  <c r="M370" i="7"/>
  <c r="O370" i="7" s="1"/>
  <c r="P370" i="7" s="1"/>
  <c r="M371" i="7"/>
  <c r="O371" i="7" s="1"/>
  <c r="P371" i="7" s="1"/>
  <c r="M372" i="7"/>
  <c r="O372" i="7" s="1"/>
  <c r="P372" i="7" s="1"/>
  <c r="M373" i="7"/>
  <c r="O373" i="7" s="1"/>
  <c r="P373" i="7" s="1"/>
  <c r="M374" i="7"/>
  <c r="O374" i="7" s="1"/>
  <c r="P374" i="7" s="1"/>
  <c r="M375" i="7"/>
  <c r="O375" i="7" s="1"/>
  <c r="P375" i="7" s="1"/>
  <c r="M376" i="7"/>
  <c r="O376" i="7" s="1"/>
  <c r="P376" i="7" s="1"/>
  <c r="M377" i="7"/>
  <c r="O377" i="7" s="1"/>
  <c r="P377" i="7" s="1"/>
  <c r="M378" i="7"/>
  <c r="O378" i="7" s="1"/>
  <c r="P378" i="7" s="1"/>
  <c r="M379" i="7"/>
  <c r="O379" i="7" s="1"/>
  <c r="P379" i="7" s="1"/>
  <c r="M380" i="7"/>
  <c r="O380" i="7" s="1"/>
  <c r="P380" i="7" s="1"/>
  <c r="M381" i="7"/>
  <c r="O381" i="7" s="1"/>
  <c r="P381" i="7" s="1"/>
  <c r="M382" i="7"/>
  <c r="O382" i="7" s="1"/>
  <c r="P382" i="7" s="1"/>
  <c r="M383" i="7"/>
  <c r="O383" i="7" s="1"/>
  <c r="P383" i="7" s="1"/>
  <c r="M384" i="7"/>
  <c r="O384" i="7" s="1"/>
  <c r="P384" i="7" s="1"/>
  <c r="M385" i="7"/>
  <c r="O385" i="7" s="1"/>
  <c r="P385" i="7" s="1"/>
  <c r="M386" i="7"/>
  <c r="O386" i="7" s="1"/>
  <c r="P386" i="7" s="1"/>
  <c r="M387" i="7"/>
  <c r="O387" i="7" s="1"/>
  <c r="P387" i="7" s="1"/>
  <c r="M388" i="7"/>
  <c r="O388" i="7" s="1"/>
  <c r="P388" i="7" s="1"/>
  <c r="M389" i="7"/>
  <c r="O389" i="7" s="1"/>
  <c r="P389" i="7" s="1"/>
  <c r="M390" i="7"/>
  <c r="O390" i="7" s="1"/>
  <c r="P390" i="7" s="1"/>
  <c r="M391" i="7"/>
  <c r="O391" i="7" s="1"/>
  <c r="P391" i="7" s="1"/>
  <c r="M392" i="7"/>
  <c r="O392" i="7" s="1"/>
  <c r="P392" i="7" s="1"/>
  <c r="M393" i="7"/>
  <c r="O393" i="7" s="1"/>
  <c r="P393" i="7" s="1"/>
  <c r="M394" i="7"/>
  <c r="O394" i="7" s="1"/>
  <c r="P394" i="7" s="1"/>
  <c r="M395" i="7"/>
  <c r="O395" i="7" s="1"/>
  <c r="P395" i="7" s="1"/>
  <c r="M396" i="7"/>
  <c r="O396" i="7" s="1"/>
  <c r="P396" i="7" s="1"/>
  <c r="M397" i="7"/>
  <c r="O397" i="7" s="1"/>
  <c r="P397" i="7" s="1"/>
  <c r="M398" i="7"/>
  <c r="O398" i="7" s="1"/>
  <c r="P398" i="7" s="1"/>
  <c r="M399" i="7"/>
  <c r="O399" i="7" s="1"/>
  <c r="P399" i="7" s="1"/>
  <c r="M400" i="7"/>
  <c r="O400" i="7" s="1"/>
  <c r="P400" i="7" s="1"/>
  <c r="M401" i="7"/>
  <c r="O401" i="7" s="1"/>
  <c r="P401" i="7" s="1"/>
  <c r="M402" i="7"/>
  <c r="O402" i="7" s="1"/>
  <c r="P402" i="7" s="1"/>
  <c r="M403" i="7"/>
  <c r="O403" i="7" s="1"/>
  <c r="P403" i="7" s="1"/>
  <c r="M404" i="7"/>
  <c r="O404" i="7" s="1"/>
  <c r="P404" i="7" s="1"/>
  <c r="M405" i="7"/>
  <c r="O405" i="7" s="1"/>
  <c r="P405" i="7" s="1"/>
  <c r="M406" i="7"/>
  <c r="O406" i="7" s="1"/>
  <c r="P406" i="7" s="1"/>
  <c r="M407" i="7"/>
  <c r="O407" i="7" s="1"/>
  <c r="P407" i="7" s="1"/>
  <c r="M408" i="7"/>
  <c r="O408" i="7" s="1"/>
  <c r="P408" i="7" s="1"/>
  <c r="M409" i="7"/>
  <c r="O409" i="7" s="1"/>
  <c r="P409" i="7" s="1"/>
  <c r="M410" i="7"/>
  <c r="O410" i="7" s="1"/>
  <c r="P410" i="7" s="1"/>
  <c r="M411" i="7"/>
  <c r="O411" i="7" s="1"/>
  <c r="P411" i="7" s="1"/>
  <c r="M412" i="7"/>
  <c r="O412" i="7" s="1"/>
  <c r="P412" i="7" s="1"/>
  <c r="M413" i="7"/>
  <c r="O413" i="7" s="1"/>
  <c r="P413" i="7" s="1"/>
  <c r="M414" i="7"/>
  <c r="O414" i="7" s="1"/>
  <c r="P414" i="7" s="1"/>
  <c r="M415" i="7"/>
  <c r="O415" i="7" s="1"/>
  <c r="P415" i="7" s="1"/>
  <c r="M416" i="7"/>
  <c r="O416" i="7" s="1"/>
  <c r="P416" i="7" s="1"/>
  <c r="M417" i="7"/>
  <c r="O417" i="7" s="1"/>
  <c r="P417" i="7" s="1"/>
  <c r="M418" i="7"/>
  <c r="O418" i="7" s="1"/>
  <c r="P418" i="7" s="1"/>
  <c r="M419" i="7"/>
  <c r="O419" i="7" s="1"/>
  <c r="P419" i="7" s="1"/>
  <c r="M420" i="7"/>
  <c r="O420" i="7" s="1"/>
  <c r="P420" i="7" s="1"/>
  <c r="M421" i="7"/>
  <c r="O421" i="7" s="1"/>
  <c r="P421" i="7" s="1"/>
  <c r="M422" i="7"/>
  <c r="O422" i="7" s="1"/>
  <c r="P422" i="7" s="1"/>
  <c r="M423" i="7"/>
  <c r="O423" i="7" s="1"/>
  <c r="P423" i="7" s="1"/>
  <c r="M424" i="7"/>
  <c r="O424" i="7" s="1"/>
  <c r="P424" i="7" s="1"/>
  <c r="M425" i="7"/>
  <c r="O425" i="7" s="1"/>
  <c r="P425" i="7" s="1"/>
  <c r="M426" i="7"/>
  <c r="O426" i="7" s="1"/>
  <c r="P426" i="7" s="1"/>
  <c r="M427" i="7"/>
  <c r="O427" i="7" s="1"/>
  <c r="P427" i="7" s="1"/>
  <c r="M428" i="7"/>
  <c r="O428" i="7" s="1"/>
  <c r="P428" i="7" s="1"/>
  <c r="M429" i="7"/>
  <c r="O429" i="7" s="1"/>
  <c r="P429" i="7" s="1"/>
  <c r="M430" i="7"/>
  <c r="O430" i="7" s="1"/>
  <c r="P430" i="7" s="1"/>
  <c r="M431" i="7"/>
  <c r="O431" i="7" s="1"/>
  <c r="P431" i="7" s="1"/>
  <c r="M432" i="7"/>
  <c r="O432" i="7" s="1"/>
  <c r="P432" i="7" s="1"/>
  <c r="M433" i="7"/>
  <c r="O433" i="7" s="1"/>
  <c r="P433" i="7" s="1"/>
  <c r="M434" i="7"/>
  <c r="O434" i="7" s="1"/>
  <c r="P434" i="7" s="1"/>
  <c r="M435" i="7"/>
  <c r="O435" i="7" s="1"/>
  <c r="P435" i="7" s="1"/>
  <c r="M436" i="7"/>
  <c r="O436" i="7" s="1"/>
  <c r="P436" i="7" s="1"/>
  <c r="M437" i="7"/>
  <c r="O437" i="7" s="1"/>
  <c r="P437" i="7" s="1"/>
  <c r="M438" i="7"/>
  <c r="O438" i="7" s="1"/>
  <c r="P438" i="7" s="1"/>
  <c r="M439" i="7"/>
  <c r="O439" i="7" s="1"/>
  <c r="P439" i="7" s="1"/>
  <c r="M440" i="7"/>
  <c r="O440" i="7" s="1"/>
  <c r="P440" i="7" s="1"/>
  <c r="M441" i="7"/>
  <c r="O441" i="7" s="1"/>
  <c r="P441" i="7" s="1"/>
  <c r="M442" i="7"/>
  <c r="O442" i="7" s="1"/>
  <c r="P442" i="7" s="1"/>
  <c r="M443" i="7"/>
  <c r="O443" i="7" s="1"/>
  <c r="P443" i="7" s="1"/>
  <c r="M444" i="7"/>
  <c r="O444" i="7" s="1"/>
  <c r="P444" i="7" s="1"/>
  <c r="M445" i="7"/>
  <c r="O445" i="7" s="1"/>
  <c r="P445" i="7" s="1"/>
  <c r="M446" i="7"/>
  <c r="O446" i="7" s="1"/>
  <c r="P446" i="7" s="1"/>
  <c r="M447" i="7"/>
  <c r="O447" i="7" s="1"/>
  <c r="P447" i="7" s="1"/>
  <c r="M448" i="7"/>
  <c r="O448" i="7" s="1"/>
  <c r="P448" i="7" s="1"/>
  <c r="M449" i="7"/>
  <c r="O449" i="7" s="1"/>
  <c r="P449" i="7" s="1"/>
  <c r="M450" i="7"/>
  <c r="O450" i="7" s="1"/>
  <c r="P450" i="7" s="1"/>
  <c r="M451" i="7"/>
  <c r="O451" i="7" s="1"/>
  <c r="P451" i="7" s="1"/>
  <c r="M452" i="7"/>
  <c r="O452" i="7" s="1"/>
  <c r="P452" i="7" s="1"/>
  <c r="M453" i="7"/>
  <c r="O453" i="7" s="1"/>
  <c r="P453" i="7" s="1"/>
  <c r="M454" i="7"/>
  <c r="O454" i="7" s="1"/>
  <c r="P454" i="7" s="1"/>
  <c r="M455" i="7"/>
  <c r="O455" i="7" s="1"/>
  <c r="P455" i="7" s="1"/>
  <c r="M456" i="7"/>
  <c r="O456" i="7" s="1"/>
  <c r="P456" i="7" s="1"/>
  <c r="M457" i="7"/>
  <c r="O457" i="7" s="1"/>
  <c r="P457" i="7" s="1"/>
  <c r="M458" i="7"/>
  <c r="O458" i="7" s="1"/>
  <c r="P458" i="7" s="1"/>
  <c r="M459" i="7"/>
  <c r="O459" i="7" s="1"/>
  <c r="P459" i="7" s="1"/>
  <c r="M460" i="7"/>
  <c r="O460" i="7" s="1"/>
  <c r="P460" i="7" s="1"/>
  <c r="M461" i="7"/>
  <c r="O461" i="7" s="1"/>
  <c r="P461" i="7" s="1"/>
  <c r="M462" i="7"/>
  <c r="O462" i="7" s="1"/>
  <c r="P462" i="7" s="1"/>
  <c r="M463" i="7"/>
  <c r="O463" i="7" s="1"/>
  <c r="P463" i="7" s="1"/>
  <c r="M464" i="7"/>
  <c r="O464" i="7" s="1"/>
  <c r="P464" i="7" s="1"/>
  <c r="M465" i="7"/>
  <c r="O465" i="7" s="1"/>
  <c r="P465" i="7" s="1"/>
  <c r="M466" i="7"/>
  <c r="O466" i="7" s="1"/>
  <c r="P466" i="7" s="1"/>
  <c r="M467" i="7"/>
  <c r="O467" i="7" s="1"/>
  <c r="P467" i="7" s="1"/>
  <c r="M468" i="7"/>
  <c r="O468" i="7" s="1"/>
  <c r="P468" i="7" s="1"/>
  <c r="M469" i="7"/>
  <c r="O469" i="7" s="1"/>
  <c r="P469" i="7" s="1"/>
  <c r="M470" i="7"/>
  <c r="O470" i="7" s="1"/>
  <c r="P470" i="7" s="1"/>
  <c r="M471" i="7"/>
  <c r="O471" i="7" s="1"/>
  <c r="P471" i="7" s="1"/>
  <c r="M472" i="7"/>
  <c r="O472" i="7" s="1"/>
  <c r="P472" i="7" s="1"/>
  <c r="M473" i="7"/>
  <c r="O473" i="7" s="1"/>
  <c r="P473" i="7" s="1"/>
  <c r="M474" i="7"/>
  <c r="O474" i="7" s="1"/>
  <c r="P474" i="7" s="1"/>
  <c r="M475" i="7"/>
  <c r="O475" i="7" s="1"/>
  <c r="P475" i="7" s="1"/>
  <c r="M476" i="7"/>
  <c r="O476" i="7" s="1"/>
  <c r="P476" i="7" s="1"/>
  <c r="M477" i="7"/>
  <c r="O477" i="7" s="1"/>
  <c r="P477" i="7" s="1"/>
  <c r="M478" i="7"/>
  <c r="O478" i="7" s="1"/>
  <c r="P478" i="7" s="1"/>
  <c r="M479" i="7"/>
  <c r="O479" i="7" s="1"/>
  <c r="P479" i="7" s="1"/>
  <c r="M480" i="7"/>
  <c r="O480" i="7" s="1"/>
  <c r="P480" i="7" s="1"/>
  <c r="M481" i="7"/>
  <c r="O481" i="7" s="1"/>
  <c r="P481" i="7" s="1"/>
  <c r="M482" i="7"/>
  <c r="O482" i="7" s="1"/>
  <c r="P482" i="7" s="1"/>
  <c r="M483" i="7"/>
  <c r="O483" i="7" s="1"/>
  <c r="P483" i="7" s="1"/>
  <c r="M484" i="7"/>
  <c r="O484" i="7" s="1"/>
  <c r="P484" i="7" s="1"/>
  <c r="M485" i="7"/>
  <c r="O485" i="7" s="1"/>
  <c r="P485" i="7" s="1"/>
  <c r="M486" i="7"/>
  <c r="O486" i="7" s="1"/>
  <c r="P486" i="7" s="1"/>
  <c r="M487" i="7"/>
  <c r="O487" i="7" s="1"/>
  <c r="P487" i="7" s="1"/>
  <c r="M488" i="7"/>
  <c r="O488" i="7" s="1"/>
  <c r="P488" i="7" s="1"/>
  <c r="M489" i="7"/>
  <c r="O489" i="7" s="1"/>
  <c r="P489" i="7" s="1"/>
  <c r="M490" i="7"/>
  <c r="O490" i="7" s="1"/>
  <c r="P490" i="7" s="1"/>
  <c r="M491" i="7"/>
  <c r="O491" i="7" s="1"/>
  <c r="P491" i="7" s="1"/>
  <c r="M492" i="7"/>
  <c r="O492" i="7" s="1"/>
  <c r="P492" i="7" s="1"/>
  <c r="M493" i="7"/>
  <c r="O493" i="7" s="1"/>
  <c r="P493" i="7" s="1"/>
  <c r="M494" i="7"/>
  <c r="O494" i="7" s="1"/>
  <c r="P494" i="7" s="1"/>
  <c r="M495" i="7"/>
  <c r="O495" i="7" s="1"/>
  <c r="P495" i="7" s="1"/>
  <c r="M496" i="7"/>
  <c r="O496" i="7" s="1"/>
  <c r="P496" i="7" s="1"/>
  <c r="M497" i="7"/>
  <c r="O497" i="7" s="1"/>
  <c r="P497" i="7" s="1"/>
  <c r="M498" i="7"/>
  <c r="O498" i="7" s="1"/>
  <c r="P498" i="7" s="1"/>
  <c r="M499" i="7"/>
  <c r="O499" i="7" s="1"/>
  <c r="P499" i="7" s="1"/>
  <c r="M500" i="7"/>
  <c r="O500" i="7" s="1"/>
  <c r="P500" i="7" s="1"/>
  <c r="M501" i="7"/>
  <c r="O501" i="7" s="1"/>
  <c r="P501" i="7" s="1"/>
  <c r="M502" i="7"/>
  <c r="O502" i="7" s="1"/>
  <c r="P502" i="7" s="1"/>
  <c r="M503" i="7"/>
  <c r="O503" i="7" s="1"/>
  <c r="P503" i="7" s="1"/>
  <c r="M504" i="7"/>
  <c r="O504" i="7" s="1"/>
  <c r="P504" i="7" s="1"/>
  <c r="M505" i="7"/>
  <c r="O505" i="7" s="1"/>
  <c r="P505" i="7" s="1"/>
  <c r="M506" i="7"/>
  <c r="O506" i="7" s="1"/>
  <c r="P506" i="7" s="1"/>
  <c r="M507" i="7"/>
  <c r="O507" i="7" s="1"/>
  <c r="P507" i="7" s="1"/>
  <c r="M508" i="7"/>
  <c r="O508" i="7" s="1"/>
  <c r="P508" i="7" s="1"/>
  <c r="M509" i="7"/>
  <c r="O509" i="7" s="1"/>
  <c r="P509" i="7" s="1"/>
  <c r="M510" i="7"/>
  <c r="O510" i="7" s="1"/>
  <c r="P510" i="7" s="1"/>
  <c r="M511" i="7"/>
  <c r="O511" i="7" s="1"/>
  <c r="P511" i="7" s="1"/>
  <c r="M512" i="7"/>
  <c r="O512" i="7" s="1"/>
  <c r="P512" i="7" s="1"/>
  <c r="M513" i="7"/>
  <c r="O513" i="7" s="1"/>
  <c r="P513" i="7" s="1"/>
  <c r="M514" i="7"/>
  <c r="O514" i="7" s="1"/>
  <c r="P514" i="7" s="1"/>
  <c r="M515" i="7"/>
  <c r="O515" i="7" s="1"/>
  <c r="P515" i="7" s="1"/>
  <c r="M516" i="7"/>
  <c r="O516" i="7" s="1"/>
  <c r="P516" i="7" s="1"/>
  <c r="M517" i="7"/>
  <c r="O517" i="7" s="1"/>
  <c r="P517" i="7" s="1"/>
  <c r="M518" i="7"/>
  <c r="O518" i="7" s="1"/>
  <c r="P518" i="7" s="1"/>
  <c r="M519" i="7"/>
  <c r="O519" i="7" s="1"/>
  <c r="P519" i="7" s="1"/>
  <c r="M520" i="7"/>
  <c r="O520" i="7" s="1"/>
  <c r="P520" i="7" s="1"/>
  <c r="M521" i="7"/>
  <c r="O521" i="7" s="1"/>
  <c r="P521" i="7" s="1"/>
  <c r="M522" i="7"/>
  <c r="O522" i="7" s="1"/>
  <c r="P522" i="7" s="1"/>
  <c r="M523" i="7"/>
  <c r="O523" i="7" s="1"/>
  <c r="P523" i="7" s="1"/>
  <c r="M524" i="7"/>
  <c r="O524" i="7" s="1"/>
  <c r="P524" i="7" s="1"/>
  <c r="M525" i="7"/>
  <c r="O525" i="7" s="1"/>
  <c r="P525" i="7" s="1"/>
  <c r="M526" i="7"/>
  <c r="O526" i="7" s="1"/>
  <c r="P526" i="7" s="1"/>
  <c r="M527" i="7"/>
  <c r="O527" i="7" s="1"/>
  <c r="P527" i="7" s="1"/>
  <c r="M528" i="7"/>
  <c r="O528" i="7" s="1"/>
  <c r="P528" i="7" s="1"/>
  <c r="M529" i="7"/>
  <c r="O529" i="7" s="1"/>
  <c r="P529" i="7" s="1"/>
  <c r="M530" i="7"/>
  <c r="O530" i="7" s="1"/>
  <c r="P530" i="7" s="1"/>
  <c r="M531" i="7"/>
  <c r="O531" i="7" s="1"/>
  <c r="P531" i="7" s="1"/>
  <c r="M532" i="7"/>
  <c r="O532" i="7" s="1"/>
  <c r="P532" i="7" s="1"/>
  <c r="M533" i="7"/>
  <c r="O533" i="7" s="1"/>
  <c r="P533" i="7" s="1"/>
  <c r="M534" i="7"/>
  <c r="O534" i="7" s="1"/>
  <c r="P534" i="7" s="1"/>
  <c r="M535" i="7"/>
  <c r="O535" i="7" s="1"/>
  <c r="P535" i="7" s="1"/>
  <c r="M536" i="7"/>
  <c r="O536" i="7" s="1"/>
  <c r="P536" i="7" s="1"/>
  <c r="M537" i="7"/>
  <c r="O537" i="7" s="1"/>
  <c r="P537" i="7" s="1"/>
  <c r="M538" i="7"/>
  <c r="O538" i="7" s="1"/>
  <c r="P538" i="7" s="1"/>
  <c r="M539" i="7"/>
  <c r="O539" i="7" s="1"/>
  <c r="P539" i="7" s="1"/>
  <c r="M540" i="7"/>
  <c r="O540" i="7" s="1"/>
  <c r="P540" i="7" s="1"/>
  <c r="M541" i="7"/>
  <c r="O541" i="7" s="1"/>
  <c r="P541" i="7" s="1"/>
  <c r="M542" i="7"/>
  <c r="O542" i="7" s="1"/>
  <c r="P542" i="7" s="1"/>
  <c r="M543" i="7"/>
  <c r="O543" i="7" s="1"/>
  <c r="P543" i="7" s="1"/>
  <c r="M544" i="7"/>
  <c r="O544" i="7" s="1"/>
  <c r="P544" i="7" s="1"/>
  <c r="M545" i="7"/>
  <c r="O545" i="7" s="1"/>
  <c r="P545" i="7" s="1"/>
  <c r="M546" i="7"/>
  <c r="O546" i="7" s="1"/>
  <c r="P546" i="7" s="1"/>
  <c r="M547" i="7"/>
  <c r="O547" i="7" s="1"/>
  <c r="P547" i="7" s="1"/>
  <c r="M548" i="7"/>
  <c r="O548" i="7" s="1"/>
  <c r="P548" i="7" s="1"/>
  <c r="M549" i="7"/>
  <c r="O549" i="7" s="1"/>
  <c r="P549" i="7" s="1"/>
  <c r="M550" i="7"/>
  <c r="O550" i="7" s="1"/>
  <c r="P550" i="7" s="1"/>
  <c r="M551" i="7"/>
  <c r="O551" i="7" s="1"/>
  <c r="P551" i="7" s="1"/>
  <c r="M552" i="7"/>
  <c r="O552" i="7" s="1"/>
  <c r="P552" i="7" s="1"/>
  <c r="M553" i="7"/>
  <c r="O553" i="7" s="1"/>
  <c r="P553" i="7" s="1"/>
  <c r="M554" i="7"/>
  <c r="O554" i="7" s="1"/>
  <c r="P554" i="7" s="1"/>
  <c r="M555" i="7"/>
  <c r="O555" i="7" s="1"/>
  <c r="P555" i="7" s="1"/>
  <c r="M556" i="7"/>
  <c r="O556" i="7" s="1"/>
  <c r="P556" i="7" s="1"/>
  <c r="M557" i="7"/>
  <c r="O557" i="7" s="1"/>
  <c r="P557" i="7" s="1"/>
  <c r="M558" i="7"/>
  <c r="O558" i="7" s="1"/>
  <c r="P558" i="7" s="1"/>
  <c r="M559" i="7"/>
  <c r="O559" i="7" s="1"/>
  <c r="P559" i="7" s="1"/>
  <c r="M560" i="7"/>
  <c r="O560" i="7" s="1"/>
  <c r="P560" i="7" s="1"/>
  <c r="M561" i="7"/>
  <c r="O561" i="7" s="1"/>
  <c r="P561" i="7" s="1"/>
  <c r="M562" i="7"/>
  <c r="O562" i="7" s="1"/>
  <c r="P562" i="7" s="1"/>
  <c r="M563" i="7"/>
  <c r="O563" i="7" s="1"/>
  <c r="P563" i="7" s="1"/>
  <c r="M564" i="7"/>
  <c r="O564" i="7" s="1"/>
  <c r="P564" i="7" s="1"/>
  <c r="M565" i="7"/>
  <c r="O565" i="7" s="1"/>
  <c r="P565" i="7" s="1"/>
  <c r="M566" i="7"/>
  <c r="O566" i="7" s="1"/>
  <c r="P566" i="7" s="1"/>
  <c r="M567" i="7"/>
  <c r="O567" i="7" s="1"/>
  <c r="P567" i="7" s="1"/>
  <c r="M568" i="7"/>
  <c r="O568" i="7" s="1"/>
  <c r="P568" i="7" s="1"/>
  <c r="M569" i="7"/>
  <c r="O569" i="7" s="1"/>
  <c r="P569" i="7" s="1"/>
  <c r="M570" i="7"/>
  <c r="O570" i="7" s="1"/>
  <c r="P570" i="7" s="1"/>
  <c r="M571" i="7"/>
  <c r="O571" i="7" s="1"/>
  <c r="P571" i="7" s="1"/>
  <c r="M572" i="7"/>
  <c r="O572" i="7" s="1"/>
  <c r="P572" i="7" s="1"/>
  <c r="M573" i="7"/>
  <c r="O573" i="7" s="1"/>
  <c r="P573" i="7" s="1"/>
  <c r="M574" i="7"/>
  <c r="O574" i="7" s="1"/>
  <c r="P574" i="7" s="1"/>
  <c r="M575" i="7"/>
  <c r="O575" i="7" s="1"/>
  <c r="P575" i="7" s="1"/>
  <c r="M576" i="7"/>
  <c r="O576" i="7" s="1"/>
  <c r="P576" i="7" s="1"/>
  <c r="M577" i="7"/>
  <c r="O577" i="7" s="1"/>
  <c r="P577" i="7" s="1"/>
  <c r="M578" i="7"/>
  <c r="O578" i="7" s="1"/>
  <c r="P578" i="7" s="1"/>
  <c r="M579" i="7"/>
  <c r="O579" i="7" s="1"/>
  <c r="P579" i="7" s="1"/>
  <c r="M580" i="7"/>
  <c r="O580" i="7" s="1"/>
  <c r="P580" i="7" s="1"/>
  <c r="M581" i="7"/>
  <c r="O581" i="7" s="1"/>
  <c r="P581" i="7" s="1"/>
  <c r="M582" i="7"/>
  <c r="O582" i="7" s="1"/>
  <c r="P582" i="7" s="1"/>
  <c r="M583" i="7"/>
  <c r="O583" i="7" s="1"/>
  <c r="P583" i="7" s="1"/>
  <c r="M584" i="7"/>
  <c r="O584" i="7" s="1"/>
  <c r="P584" i="7" s="1"/>
  <c r="M585" i="7"/>
  <c r="O585" i="7" s="1"/>
  <c r="P585" i="7" s="1"/>
  <c r="M586" i="7"/>
  <c r="O586" i="7" s="1"/>
  <c r="P586" i="7" s="1"/>
  <c r="M587" i="7"/>
  <c r="O587" i="7" s="1"/>
  <c r="P587" i="7" s="1"/>
  <c r="M588" i="7"/>
  <c r="O588" i="7" s="1"/>
  <c r="P588" i="7" s="1"/>
  <c r="M589" i="7"/>
  <c r="O589" i="7" s="1"/>
  <c r="P589" i="7" s="1"/>
  <c r="M590" i="7"/>
  <c r="O590" i="7" s="1"/>
  <c r="P590" i="7" s="1"/>
  <c r="M591" i="7"/>
  <c r="O591" i="7" s="1"/>
  <c r="P591" i="7" s="1"/>
  <c r="M592" i="7"/>
  <c r="O592" i="7" s="1"/>
  <c r="P592" i="7" s="1"/>
  <c r="M593" i="7"/>
  <c r="O593" i="7" s="1"/>
  <c r="P593" i="7" s="1"/>
  <c r="M594" i="7"/>
  <c r="O594" i="7" s="1"/>
  <c r="P594" i="7" s="1"/>
  <c r="M595" i="7"/>
  <c r="O595" i="7" s="1"/>
  <c r="P595" i="7" s="1"/>
  <c r="M596" i="7"/>
  <c r="O596" i="7" s="1"/>
  <c r="P596" i="7" s="1"/>
  <c r="M597" i="7"/>
  <c r="O597" i="7" s="1"/>
  <c r="P597" i="7" s="1"/>
  <c r="M598" i="7"/>
  <c r="O598" i="7" s="1"/>
  <c r="P598" i="7" s="1"/>
  <c r="M599" i="7"/>
  <c r="O599" i="7" s="1"/>
  <c r="P599" i="7" s="1"/>
  <c r="M600" i="7"/>
  <c r="O600" i="7" s="1"/>
  <c r="P600" i="7" s="1"/>
  <c r="M601" i="7"/>
  <c r="O601" i="7" s="1"/>
  <c r="P601" i="7" s="1"/>
  <c r="M602" i="7"/>
  <c r="O602" i="7" s="1"/>
  <c r="P602" i="7" s="1"/>
  <c r="M603" i="7"/>
  <c r="O603" i="7" s="1"/>
  <c r="P603" i="7" s="1"/>
  <c r="M604" i="7"/>
  <c r="O604" i="7" s="1"/>
  <c r="P604" i="7" s="1"/>
  <c r="M605" i="7"/>
  <c r="O605" i="7" s="1"/>
  <c r="P605" i="7" s="1"/>
  <c r="M606" i="7"/>
  <c r="O606" i="7" s="1"/>
  <c r="P606" i="7" s="1"/>
  <c r="M607" i="7"/>
  <c r="O607" i="7" s="1"/>
  <c r="P607" i="7" s="1"/>
  <c r="M608" i="7"/>
  <c r="O608" i="7" s="1"/>
  <c r="P608" i="7" s="1"/>
  <c r="M609" i="7"/>
  <c r="O609" i="7" s="1"/>
  <c r="P609" i="7" s="1"/>
  <c r="M610" i="7"/>
  <c r="O610" i="7" s="1"/>
  <c r="P610" i="7" s="1"/>
  <c r="M611" i="7"/>
  <c r="O611" i="7" s="1"/>
  <c r="P611" i="7" s="1"/>
  <c r="M612" i="7"/>
  <c r="O612" i="7" s="1"/>
  <c r="P612" i="7" s="1"/>
  <c r="M613" i="7"/>
  <c r="O613" i="7" s="1"/>
  <c r="P613" i="7" s="1"/>
  <c r="M614" i="7"/>
  <c r="O614" i="7" s="1"/>
  <c r="P614" i="7" s="1"/>
  <c r="M615" i="7"/>
  <c r="O615" i="7" s="1"/>
  <c r="P615" i="7" s="1"/>
  <c r="M616" i="7"/>
  <c r="O616" i="7" s="1"/>
  <c r="P616" i="7" s="1"/>
  <c r="M617" i="7"/>
  <c r="O617" i="7" s="1"/>
  <c r="P617" i="7" s="1"/>
  <c r="M618" i="7"/>
  <c r="O618" i="7" s="1"/>
  <c r="P618" i="7" s="1"/>
  <c r="M619" i="7"/>
  <c r="O619" i="7" s="1"/>
  <c r="P619" i="7" s="1"/>
  <c r="M620" i="7"/>
  <c r="O620" i="7" s="1"/>
  <c r="P620" i="7" s="1"/>
  <c r="M621" i="7"/>
  <c r="O621" i="7" s="1"/>
  <c r="P621" i="7" s="1"/>
  <c r="M622" i="7"/>
  <c r="O622" i="7" s="1"/>
  <c r="P622" i="7" s="1"/>
  <c r="M623" i="7"/>
  <c r="O623" i="7" s="1"/>
  <c r="P623" i="7" s="1"/>
  <c r="M624" i="7"/>
  <c r="O624" i="7" s="1"/>
  <c r="P624" i="7" s="1"/>
  <c r="M625" i="7"/>
  <c r="O625" i="7" s="1"/>
  <c r="P625" i="7" s="1"/>
  <c r="M626" i="7"/>
  <c r="O626" i="7" s="1"/>
  <c r="P626" i="7" s="1"/>
  <c r="M627" i="7"/>
  <c r="O627" i="7" s="1"/>
  <c r="P627" i="7" s="1"/>
  <c r="M628" i="7"/>
  <c r="O628" i="7" s="1"/>
  <c r="P628" i="7" s="1"/>
  <c r="M629" i="7"/>
  <c r="O629" i="7" s="1"/>
  <c r="P629" i="7" s="1"/>
  <c r="M630" i="7"/>
  <c r="O630" i="7" s="1"/>
  <c r="P630" i="7" s="1"/>
  <c r="M631" i="7"/>
  <c r="O631" i="7" s="1"/>
  <c r="P631" i="7" s="1"/>
  <c r="M632" i="7"/>
  <c r="O632" i="7" s="1"/>
  <c r="P632" i="7" s="1"/>
  <c r="M633" i="7"/>
  <c r="O633" i="7" s="1"/>
  <c r="P633" i="7" s="1"/>
  <c r="M634" i="7"/>
  <c r="O634" i="7" s="1"/>
  <c r="P634" i="7" s="1"/>
  <c r="M635" i="7"/>
  <c r="O635" i="7" s="1"/>
  <c r="P635" i="7" s="1"/>
  <c r="M636" i="7"/>
  <c r="O636" i="7" s="1"/>
  <c r="P636" i="7" s="1"/>
  <c r="M637" i="7"/>
  <c r="O637" i="7" s="1"/>
  <c r="P637" i="7" s="1"/>
  <c r="M638" i="7"/>
  <c r="O638" i="7" s="1"/>
  <c r="P638" i="7" s="1"/>
  <c r="M639" i="7"/>
  <c r="O639" i="7" s="1"/>
  <c r="P639" i="7" s="1"/>
  <c r="M640" i="7"/>
  <c r="O640" i="7" s="1"/>
  <c r="P640" i="7" s="1"/>
  <c r="M641" i="7"/>
  <c r="O641" i="7" s="1"/>
  <c r="P641" i="7" s="1"/>
  <c r="M642" i="7"/>
  <c r="O642" i="7" s="1"/>
  <c r="P642" i="7" s="1"/>
  <c r="M643" i="7"/>
  <c r="O643" i="7" s="1"/>
  <c r="P643" i="7" s="1"/>
  <c r="M644" i="7"/>
  <c r="O644" i="7" s="1"/>
  <c r="P644" i="7" s="1"/>
  <c r="M645" i="7"/>
  <c r="O645" i="7" s="1"/>
  <c r="P645" i="7" s="1"/>
  <c r="M646" i="7"/>
  <c r="O646" i="7" s="1"/>
  <c r="P646" i="7" s="1"/>
  <c r="M647" i="7"/>
  <c r="O647" i="7" s="1"/>
  <c r="P647" i="7" s="1"/>
  <c r="M648" i="7"/>
  <c r="O648" i="7" s="1"/>
  <c r="P648" i="7" s="1"/>
  <c r="M649" i="7"/>
  <c r="O649" i="7" s="1"/>
  <c r="P649" i="7" s="1"/>
  <c r="M650" i="7"/>
  <c r="O650" i="7" s="1"/>
  <c r="P650" i="7" s="1"/>
  <c r="M651" i="7"/>
  <c r="O651" i="7" s="1"/>
  <c r="P651" i="7" s="1"/>
  <c r="M652" i="7"/>
  <c r="O652" i="7" s="1"/>
  <c r="P652" i="7" s="1"/>
  <c r="M653" i="7"/>
  <c r="O653" i="7" s="1"/>
  <c r="P653" i="7" s="1"/>
  <c r="M654" i="7"/>
  <c r="O654" i="7" s="1"/>
  <c r="P654" i="7" s="1"/>
  <c r="M655" i="7"/>
  <c r="O655" i="7" s="1"/>
  <c r="P655" i="7" s="1"/>
  <c r="M656" i="7"/>
  <c r="O656" i="7" s="1"/>
  <c r="P656" i="7" s="1"/>
  <c r="M657" i="7"/>
  <c r="O657" i="7" s="1"/>
  <c r="P657" i="7" s="1"/>
  <c r="M658" i="7"/>
  <c r="O658" i="7" s="1"/>
  <c r="P658" i="7" s="1"/>
  <c r="M659" i="7"/>
  <c r="O659" i="7" s="1"/>
  <c r="P659" i="7" s="1"/>
  <c r="M660" i="7"/>
  <c r="O660" i="7" s="1"/>
  <c r="P660" i="7" s="1"/>
  <c r="M661" i="7"/>
  <c r="O661" i="7" s="1"/>
  <c r="P661" i="7" s="1"/>
  <c r="M662" i="7"/>
  <c r="O662" i="7" s="1"/>
  <c r="P662" i="7" s="1"/>
  <c r="M663" i="7"/>
  <c r="O663" i="7" s="1"/>
  <c r="P663" i="7" s="1"/>
  <c r="M664" i="7"/>
  <c r="O664" i="7" s="1"/>
  <c r="P664" i="7" s="1"/>
  <c r="M665" i="7"/>
  <c r="O665" i="7" s="1"/>
  <c r="P665" i="7" s="1"/>
  <c r="M666" i="7"/>
  <c r="O666" i="7" s="1"/>
  <c r="P666" i="7" s="1"/>
  <c r="M667" i="7"/>
  <c r="O667" i="7" s="1"/>
  <c r="P667" i="7" s="1"/>
  <c r="M668" i="7"/>
  <c r="O668" i="7" s="1"/>
  <c r="P668" i="7" s="1"/>
  <c r="M669" i="7"/>
  <c r="O669" i="7" s="1"/>
  <c r="P669" i="7" s="1"/>
  <c r="M670" i="7"/>
  <c r="O670" i="7" s="1"/>
  <c r="P670" i="7" s="1"/>
  <c r="M671" i="7"/>
  <c r="O671" i="7" s="1"/>
  <c r="P671" i="7" s="1"/>
  <c r="M672" i="7"/>
  <c r="O672" i="7" s="1"/>
  <c r="P672" i="7" s="1"/>
  <c r="M673" i="7"/>
  <c r="O673" i="7" s="1"/>
  <c r="P673" i="7" s="1"/>
  <c r="M674" i="7"/>
  <c r="O674" i="7" s="1"/>
  <c r="P674" i="7" s="1"/>
  <c r="M675" i="7"/>
  <c r="O675" i="7" s="1"/>
  <c r="P675" i="7" s="1"/>
  <c r="M676" i="7"/>
  <c r="O676" i="7" s="1"/>
  <c r="P676" i="7" s="1"/>
  <c r="M677" i="7"/>
  <c r="O677" i="7" s="1"/>
  <c r="P677" i="7" s="1"/>
  <c r="M678" i="7"/>
  <c r="O678" i="7" s="1"/>
  <c r="P678" i="7" s="1"/>
  <c r="M679" i="7"/>
  <c r="O679" i="7" s="1"/>
  <c r="P679" i="7" s="1"/>
  <c r="M680" i="7"/>
  <c r="O680" i="7" s="1"/>
  <c r="P680" i="7" s="1"/>
  <c r="M681" i="7"/>
  <c r="O681" i="7" s="1"/>
  <c r="P681" i="7" s="1"/>
  <c r="M682" i="7"/>
  <c r="O682" i="7" s="1"/>
  <c r="P682" i="7" s="1"/>
  <c r="M683" i="7"/>
  <c r="O683" i="7" s="1"/>
  <c r="P683" i="7" s="1"/>
  <c r="M684" i="7"/>
  <c r="O684" i="7" s="1"/>
  <c r="P684" i="7" s="1"/>
  <c r="M685" i="7"/>
  <c r="O685" i="7" s="1"/>
  <c r="P685" i="7" s="1"/>
  <c r="M686" i="7"/>
  <c r="O686" i="7" s="1"/>
  <c r="P686" i="7" s="1"/>
  <c r="M687" i="7"/>
  <c r="O687" i="7" s="1"/>
  <c r="P687" i="7" s="1"/>
  <c r="M688" i="7"/>
  <c r="O688" i="7" s="1"/>
  <c r="P688" i="7" s="1"/>
  <c r="M689" i="7"/>
  <c r="O689" i="7" s="1"/>
  <c r="P689" i="7" s="1"/>
  <c r="M690" i="7"/>
  <c r="O690" i="7" s="1"/>
  <c r="P690" i="7" s="1"/>
  <c r="M691" i="7"/>
  <c r="O691" i="7" s="1"/>
  <c r="P691" i="7" s="1"/>
  <c r="M692" i="7"/>
  <c r="O692" i="7" s="1"/>
  <c r="P692" i="7" s="1"/>
  <c r="M693" i="7"/>
  <c r="O693" i="7" s="1"/>
  <c r="P693" i="7" s="1"/>
  <c r="M694" i="7"/>
  <c r="O694" i="7" s="1"/>
  <c r="P694" i="7" s="1"/>
  <c r="M695" i="7"/>
  <c r="O695" i="7" s="1"/>
  <c r="P695" i="7" s="1"/>
  <c r="M696" i="7"/>
  <c r="O696" i="7" s="1"/>
  <c r="P696" i="7" s="1"/>
  <c r="M697" i="7"/>
  <c r="O697" i="7" s="1"/>
  <c r="P697" i="7" s="1"/>
  <c r="M698" i="7"/>
  <c r="O698" i="7" s="1"/>
  <c r="P698" i="7" s="1"/>
  <c r="M699" i="7"/>
  <c r="O699" i="7" s="1"/>
  <c r="P699" i="7" s="1"/>
  <c r="M700" i="7"/>
  <c r="O700" i="7" s="1"/>
  <c r="P700" i="7" s="1"/>
  <c r="M701" i="7"/>
  <c r="O701" i="7" s="1"/>
  <c r="P701" i="7" s="1"/>
  <c r="M702" i="7"/>
  <c r="O702" i="7" s="1"/>
  <c r="P702" i="7" s="1"/>
  <c r="M703" i="7"/>
  <c r="O703" i="7" s="1"/>
  <c r="P703" i="7" s="1"/>
  <c r="M704" i="7"/>
  <c r="O704" i="7" s="1"/>
  <c r="P704" i="7" s="1"/>
  <c r="M705" i="7"/>
  <c r="O705" i="7" s="1"/>
  <c r="P705" i="7" s="1"/>
  <c r="M706" i="7"/>
  <c r="O706" i="7" s="1"/>
  <c r="P706" i="7" s="1"/>
  <c r="M707" i="7"/>
  <c r="O707" i="7" s="1"/>
  <c r="P707" i="7" s="1"/>
  <c r="M708" i="7"/>
  <c r="O708" i="7" s="1"/>
  <c r="P708" i="7" s="1"/>
  <c r="M709" i="7"/>
  <c r="O709" i="7" s="1"/>
  <c r="P709" i="7" s="1"/>
  <c r="M710" i="7"/>
  <c r="O710" i="7" s="1"/>
  <c r="P710" i="7" s="1"/>
  <c r="M711" i="7"/>
  <c r="O711" i="7" s="1"/>
  <c r="P711" i="7" s="1"/>
  <c r="M712" i="7"/>
  <c r="O712" i="7" s="1"/>
  <c r="P712" i="7" s="1"/>
  <c r="M713" i="7"/>
  <c r="O713" i="7" s="1"/>
  <c r="P713" i="7" s="1"/>
  <c r="M714" i="7"/>
  <c r="O714" i="7" s="1"/>
  <c r="P714" i="7" s="1"/>
  <c r="M715" i="7"/>
  <c r="O715" i="7" s="1"/>
  <c r="P715" i="7" s="1"/>
  <c r="M716" i="7"/>
  <c r="O716" i="7" s="1"/>
  <c r="P716" i="7" s="1"/>
  <c r="M717" i="7"/>
  <c r="O717" i="7" s="1"/>
  <c r="P717" i="7" s="1"/>
  <c r="M718" i="7"/>
  <c r="O718" i="7" s="1"/>
  <c r="P718" i="7" s="1"/>
  <c r="M719" i="7"/>
  <c r="O719" i="7" s="1"/>
  <c r="P719" i="7" s="1"/>
  <c r="M720" i="7"/>
  <c r="O720" i="7" s="1"/>
  <c r="P720" i="7" s="1"/>
  <c r="M721" i="7"/>
  <c r="O721" i="7" s="1"/>
  <c r="P721" i="7" s="1"/>
  <c r="M722" i="7"/>
  <c r="O722" i="7" s="1"/>
  <c r="P722" i="7" s="1"/>
  <c r="M723" i="7"/>
  <c r="O723" i="7" s="1"/>
  <c r="P723" i="7" s="1"/>
  <c r="M724" i="7"/>
  <c r="O724" i="7" s="1"/>
  <c r="P724" i="7" s="1"/>
  <c r="M725" i="7"/>
  <c r="O725" i="7" s="1"/>
  <c r="P725" i="7" s="1"/>
  <c r="M726" i="7"/>
  <c r="O726" i="7" s="1"/>
  <c r="P726" i="7" s="1"/>
  <c r="M727" i="7"/>
  <c r="O727" i="7" s="1"/>
  <c r="P727" i="7" s="1"/>
  <c r="M728" i="7"/>
  <c r="O728" i="7" s="1"/>
  <c r="P728" i="7" s="1"/>
  <c r="M729" i="7"/>
  <c r="O729" i="7" s="1"/>
  <c r="P729" i="7" s="1"/>
  <c r="M730" i="7"/>
  <c r="O730" i="7" s="1"/>
  <c r="P730" i="7" s="1"/>
  <c r="M731" i="7"/>
  <c r="O731" i="7" s="1"/>
  <c r="P731" i="7" s="1"/>
  <c r="M732" i="7"/>
  <c r="O732" i="7" s="1"/>
  <c r="P732" i="7" s="1"/>
  <c r="M733" i="7"/>
  <c r="O733" i="7" s="1"/>
  <c r="P733" i="7" s="1"/>
  <c r="M734" i="7"/>
  <c r="O734" i="7" s="1"/>
  <c r="P734" i="7" s="1"/>
  <c r="M735" i="7"/>
  <c r="O735" i="7" s="1"/>
  <c r="P735" i="7" s="1"/>
  <c r="M736" i="7"/>
  <c r="O736" i="7" s="1"/>
  <c r="P736" i="7" s="1"/>
  <c r="M737" i="7"/>
  <c r="O737" i="7" s="1"/>
  <c r="P737" i="7" s="1"/>
  <c r="M738" i="7"/>
  <c r="O738" i="7" s="1"/>
  <c r="P738" i="7" s="1"/>
  <c r="M739" i="7"/>
  <c r="O739" i="7" s="1"/>
  <c r="P739" i="7" s="1"/>
  <c r="M740" i="7"/>
  <c r="O740" i="7" s="1"/>
  <c r="P740" i="7" s="1"/>
  <c r="M741" i="7"/>
  <c r="O741" i="7" s="1"/>
  <c r="P741" i="7" s="1"/>
  <c r="M742" i="7"/>
  <c r="O742" i="7" s="1"/>
  <c r="P742" i="7" s="1"/>
  <c r="M743" i="7"/>
  <c r="O743" i="7" s="1"/>
  <c r="P743" i="7" s="1"/>
  <c r="M744" i="7"/>
  <c r="O744" i="7" s="1"/>
  <c r="P744" i="7" s="1"/>
  <c r="M745" i="7"/>
  <c r="O745" i="7" s="1"/>
  <c r="P745" i="7" s="1"/>
  <c r="M746" i="7"/>
  <c r="O746" i="7" s="1"/>
  <c r="P746" i="7" s="1"/>
  <c r="M747" i="7"/>
  <c r="O747" i="7" s="1"/>
  <c r="P747" i="7" s="1"/>
  <c r="M748" i="7"/>
  <c r="O748" i="7" s="1"/>
  <c r="P748" i="7" s="1"/>
  <c r="M749" i="7"/>
  <c r="O749" i="7" s="1"/>
  <c r="P749" i="7" s="1"/>
  <c r="M750" i="7"/>
  <c r="O750" i="7" s="1"/>
  <c r="P750" i="7" s="1"/>
  <c r="M751" i="7"/>
  <c r="O751" i="7" s="1"/>
  <c r="P751" i="7" s="1"/>
  <c r="M752" i="7"/>
  <c r="O752" i="7" s="1"/>
  <c r="P752" i="7" s="1"/>
  <c r="M753" i="7"/>
  <c r="O753" i="7" s="1"/>
  <c r="P753" i="7" s="1"/>
  <c r="M754" i="7"/>
  <c r="O754" i="7" s="1"/>
  <c r="P754" i="7" s="1"/>
  <c r="M755" i="7"/>
  <c r="O755" i="7" s="1"/>
  <c r="P755" i="7" s="1"/>
  <c r="M756" i="7"/>
  <c r="O756" i="7" s="1"/>
  <c r="P756" i="7" s="1"/>
  <c r="M757" i="7"/>
  <c r="O757" i="7" s="1"/>
  <c r="P757" i="7" s="1"/>
  <c r="M758" i="7"/>
  <c r="O758" i="7" s="1"/>
  <c r="P758" i="7" s="1"/>
  <c r="M759" i="7"/>
  <c r="O759" i="7" s="1"/>
  <c r="P759" i="7" s="1"/>
  <c r="M760" i="7"/>
  <c r="O760" i="7" s="1"/>
  <c r="P760" i="7" s="1"/>
  <c r="M761" i="7"/>
  <c r="O761" i="7" s="1"/>
  <c r="P761" i="7" s="1"/>
  <c r="M762" i="7"/>
  <c r="O762" i="7" s="1"/>
  <c r="P762" i="7" s="1"/>
  <c r="M763" i="7"/>
  <c r="O763" i="7" s="1"/>
  <c r="P763" i="7" s="1"/>
  <c r="M764" i="7"/>
  <c r="O764" i="7" s="1"/>
  <c r="P764" i="7" s="1"/>
  <c r="M765" i="7"/>
  <c r="O765" i="7" s="1"/>
  <c r="P765" i="7" s="1"/>
  <c r="M766" i="7"/>
  <c r="O766" i="7" s="1"/>
  <c r="P766" i="7" s="1"/>
  <c r="M767" i="7"/>
  <c r="O767" i="7" s="1"/>
  <c r="P767" i="7" s="1"/>
  <c r="M768" i="7"/>
  <c r="O768" i="7" s="1"/>
  <c r="P768" i="7" s="1"/>
  <c r="M769" i="7"/>
  <c r="O769" i="7" s="1"/>
  <c r="P769" i="7" s="1"/>
  <c r="M770" i="7"/>
  <c r="O770" i="7" s="1"/>
  <c r="P770" i="7" s="1"/>
  <c r="M771" i="7"/>
  <c r="O771" i="7" s="1"/>
  <c r="P771" i="7" s="1"/>
  <c r="M772" i="7"/>
  <c r="O772" i="7" s="1"/>
  <c r="P772" i="7" s="1"/>
  <c r="M773" i="7"/>
  <c r="O773" i="7" s="1"/>
  <c r="P773" i="7" s="1"/>
  <c r="M774" i="7"/>
  <c r="O774" i="7" s="1"/>
  <c r="P774" i="7" s="1"/>
  <c r="M775" i="7"/>
  <c r="O775" i="7" s="1"/>
  <c r="P775" i="7" s="1"/>
  <c r="M776" i="7"/>
  <c r="O776" i="7" s="1"/>
  <c r="P776" i="7" s="1"/>
  <c r="M777" i="7"/>
  <c r="O777" i="7" s="1"/>
  <c r="P777" i="7" s="1"/>
  <c r="M778" i="7"/>
  <c r="O778" i="7" s="1"/>
  <c r="P778" i="7" s="1"/>
  <c r="M779" i="7"/>
  <c r="O779" i="7" s="1"/>
  <c r="P779" i="7" s="1"/>
  <c r="M780" i="7"/>
  <c r="O780" i="7" s="1"/>
  <c r="P780" i="7" s="1"/>
  <c r="M781" i="7"/>
  <c r="O781" i="7" s="1"/>
  <c r="P781" i="7" s="1"/>
  <c r="M782" i="7"/>
  <c r="O782" i="7" s="1"/>
  <c r="P782" i="7" s="1"/>
  <c r="M783" i="7"/>
  <c r="O783" i="7" s="1"/>
  <c r="P783" i="7" s="1"/>
  <c r="M784" i="7"/>
  <c r="O784" i="7" s="1"/>
  <c r="P784" i="7" s="1"/>
  <c r="M785" i="7"/>
  <c r="O785" i="7" s="1"/>
  <c r="P785" i="7" s="1"/>
  <c r="M786" i="7"/>
  <c r="O786" i="7" s="1"/>
  <c r="P786" i="7" s="1"/>
  <c r="M787" i="7"/>
  <c r="O787" i="7" s="1"/>
  <c r="P787" i="7" s="1"/>
  <c r="M788" i="7"/>
  <c r="O788" i="7" s="1"/>
  <c r="P788" i="7" s="1"/>
  <c r="M789" i="7"/>
  <c r="O789" i="7" s="1"/>
  <c r="P789" i="7" s="1"/>
  <c r="M790" i="7"/>
  <c r="O790" i="7" s="1"/>
  <c r="P790" i="7" s="1"/>
  <c r="M791" i="7"/>
  <c r="O791" i="7" s="1"/>
  <c r="P791" i="7" s="1"/>
  <c r="M792" i="7"/>
  <c r="O792" i="7" s="1"/>
  <c r="P792" i="7" s="1"/>
  <c r="M793" i="7"/>
  <c r="O793" i="7" s="1"/>
  <c r="P793" i="7" s="1"/>
  <c r="M794" i="7"/>
  <c r="O794" i="7" s="1"/>
  <c r="P794" i="7" s="1"/>
  <c r="M795" i="7"/>
  <c r="O795" i="7" s="1"/>
  <c r="P795" i="7" s="1"/>
  <c r="M796" i="7"/>
  <c r="O796" i="7" s="1"/>
  <c r="P796" i="7" s="1"/>
  <c r="M797" i="7"/>
  <c r="O797" i="7" s="1"/>
  <c r="P797" i="7" s="1"/>
  <c r="M798" i="7"/>
  <c r="O798" i="7" s="1"/>
  <c r="P798" i="7" s="1"/>
  <c r="M799" i="7"/>
  <c r="O799" i="7" s="1"/>
  <c r="P799" i="7" s="1"/>
  <c r="M800" i="7"/>
  <c r="O800" i="7" s="1"/>
  <c r="P800" i="7" s="1"/>
  <c r="M801" i="7"/>
  <c r="O801" i="7" s="1"/>
  <c r="P801" i="7" s="1"/>
  <c r="M802" i="7"/>
  <c r="O802" i="7" s="1"/>
  <c r="P802" i="7" s="1"/>
  <c r="M803" i="7"/>
  <c r="O803" i="7" s="1"/>
  <c r="P803" i="7" s="1"/>
  <c r="M804" i="7"/>
  <c r="O804" i="7" s="1"/>
  <c r="P804" i="7" s="1"/>
  <c r="M805" i="7"/>
  <c r="O805" i="7" s="1"/>
  <c r="P805" i="7" s="1"/>
  <c r="M806" i="7"/>
  <c r="O806" i="7" s="1"/>
  <c r="P806" i="7" s="1"/>
  <c r="M807" i="7"/>
  <c r="O807" i="7" s="1"/>
  <c r="P807" i="7" s="1"/>
  <c r="M808" i="7"/>
  <c r="O808" i="7" s="1"/>
  <c r="P808" i="7" s="1"/>
  <c r="M809" i="7"/>
  <c r="O809" i="7" s="1"/>
  <c r="P809" i="7" s="1"/>
  <c r="M810" i="7"/>
  <c r="O810" i="7" s="1"/>
  <c r="P810" i="7" s="1"/>
  <c r="M811" i="7"/>
  <c r="O811" i="7" s="1"/>
  <c r="P811" i="7" s="1"/>
  <c r="M812" i="7"/>
  <c r="O812" i="7" s="1"/>
  <c r="P812" i="7" s="1"/>
  <c r="M813" i="7"/>
  <c r="O813" i="7" s="1"/>
  <c r="P813" i="7" s="1"/>
  <c r="M814" i="7"/>
  <c r="O814" i="7" s="1"/>
  <c r="P814" i="7" s="1"/>
  <c r="M815" i="7"/>
  <c r="O815" i="7" s="1"/>
  <c r="P815" i="7" s="1"/>
  <c r="M816" i="7"/>
  <c r="O816" i="7" s="1"/>
  <c r="P816" i="7" s="1"/>
  <c r="M817" i="7"/>
  <c r="O817" i="7" s="1"/>
  <c r="P817" i="7" s="1"/>
  <c r="M818" i="7"/>
  <c r="O818" i="7" s="1"/>
  <c r="P818" i="7" s="1"/>
  <c r="M819" i="7"/>
  <c r="O819" i="7" s="1"/>
  <c r="P819" i="7" s="1"/>
  <c r="M820" i="7"/>
  <c r="O820" i="7" s="1"/>
  <c r="P820" i="7" s="1"/>
  <c r="M821" i="7"/>
  <c r="O821" i="7" s="1"/>
  <c r="P821" i="7" s="1"/>
  <c r="M822" i="7"/>
  <c r="O822" i="7" s="1"/>
  <c r="P822" i="7" s="1"/>
  <c r="M823" i="7"/>
  <c r="O823" i="7" s="1"/>
  <c r="P823" i="7" s="1"/>
  <c r="M824" i="7"/>
  <c r="O824" i="7" s="1"/>
  <c r="P824" i="7" s="1"/>
  <c r="M825" i="7"/>
  <c r="O825" i="7" s="1"/>
  <c r="P825" i="7" s="1"/>
  <c r="M826" i="7"/>
  <c r="O826" i="7" s="1"/>
  <c r="P826" i="7" s="1"/>
  <c r="M827" i="7"/>
  <c r="O827" i="7" s="1"/>
  <c r="P827" i="7" s="1"/>
  <c r="M828" i="7"/>
  <c r="O828" i="7" s="1"/>
  <c r="P828" i="7" s="1"/>
  <c r="M829" i="7"/>
  <c r="O829" i="7" s="1"/>
  <c r="P829" i="7" s="1"/>
  <c r="M830" i="7"/>
  <c r="O830" i="7" s="1"/>
  <c r="P830" i="7" s="1"/>
  <c r="M831" i="7"/>
  <c r="O831" i="7" s="1"/>
  <c r="P831" i="7" s="1"/>
  <c r="M832" i="7"/>
  <c r="O832" i="7" s="1"/>
  <c r="P832" i="7" s="1"/>
  <c r="M833" i="7"/>
  <c r="O833" i="7" s="1"/>
  <c r="P833" i="7" s="1"/>
  <c r="M834" i="7"/>
  <c r="O834" i="7" s="1"/>
  <c r="P834" i="7" s="1"/>
  <c r="M835" i="7"/>
  <c r="O835" i="7" s="1"/>
  <c r="P835" i="7" s="1"/>
  <c r="M836" i="7"/>
  <c r="O836" i="7" s="1"/>
  <c r="P836" i="7" s="1"/>
  <c r="M837" i="7"/>
  <c r="O837" i="7" s="1"/>
  <c r="P837" i="7" s="1"/>
  <c r="M838" i="7"/>
  <c r="O838" i="7" s="1"/>
  <c r="P838" i="7" s="1"/>
  <c r="M839" i="7"/>
  <c r="O839" i="7" s="1"/>
  <c r="P839" i="7" s="1"/>
  <c r="M840" i="7"/>
  <c r="O840" i="7" s="1"/>
  <c r="P840" i="7" s="1"/>
  <c r="M841" i="7"/>
  <c r="O841" i="7" s="1"/>
  <c r="P841" i="7" s="1"/>
  <c r="M842" i="7"/>
  <c r="O842" i="7" s="1"/>
  <c r="P842" i="7" s="1"/>
  <c r="M843" i="7"/>
  <c r="O843" i="7" s="1"/>
  <c r="P843" i="7" s="1"/>
  <c r="M844" i="7"/>
  <c r="O844" i="7" s="1"/>
  <c r="P844" i="7" s="1"/>
  <c r="M845" i="7"/>
  <c r="O845" i="7" s="1"/>
  <c r="P845" i="7" s="1"/>
  <c r="M846" i="7"/>
  <c r="O846" i="7" s="1"/>
  <c r="P846" i="7" s="1"/>
  <c r="M847" i="7"/>
  <c r="O847" i="7" s="1"/>
  <c r="P847" i="7" s="1"/>
  <c r="M848" i="7"/>
  <c r="O848" i="7" s="1"/>
  <c r="P848" i="7" s="1"/>
  <c r="M849" i="7"/>
  <c r="O849" i="7" s="1"/>
  <c r="P849" i="7" s="1"/>
  <c r="M850" i="7"/>
  <c r="O850" i="7" s="1"/>
  <c r="P850" i="7" s="1"/>
  <c r="M851" i="7"/>
  <c r="O851" i="7" s="1"/>
  <c r="P851" i="7" s="1"/>
  <c r="M852" i="7"/>
  <c r="O852" i="7" s="1"/>
  <c r="P852" i="7" s="1"/>
  <c r="M853" i="7"/>
  <c r="O853" i="7" s="1"/>
  <c r="P853" i="7" s="1"/>
  <c r="M854" i="7"/>
  <c r="O854" i="7" s="1"/>
  <c r="P854" i="7" s="1"/>
  <c r="M855" i="7"/>
  <c r="O855" i="7" s="1"/>
  <c r="P855" i="7" s="1"/>
  <c r="M856" i="7"/>
  <c r="O856" i="7" s="1"/>
  <c r="P856" i="7" s="1"/>
  <c r="M857" i="7"/>
  <c r="O857" i="7" s="1"/>
  <c r="P857" i="7" s="1"/>
  <c r="M858" i="7"/>
  <c r="O858" i="7" s="1"/>
  <c r="P858" i="7" s="1"/>
  <c r="M859" i="7"/>
  <c r="O859" i="7" s="1"/>
  <c r="P859" i="7" s="1"/>
  <c r="M860" i="7"/>
  <c r="O860" i="7" s="1"/>
  <c r="P860" i="7" s="1"/>
  <c r="M861" i="7"/>
  <c r="O861" i="7" s="1"/>
  <c r="P861" i="7" s="1"/>
  <c r="M862" i="7"/>
  <c r="O862" i="7" s="1"/>
  <c r="P862" i="7" s="1"/>
  <c r="M863" i="7"/>
  <c r="O863" i="7" s="1"/>
  <c r="P863" i="7" s="1"/>
  <c r="M864" i="7"/>
  <c r="O864" i="7" s="1"/>
  <c r="P864" i="7" s="1"/>
  <c r="M865" i="7"/>
  <c r="O865" i="7" s="1"/>
  <c r="P865" i="7" s="1"/>
  <c r="M866" i="7"/>
  <c r="O866" i="7" s="1"/>
  <c r="P866" i="7" s="1"/>
  <c r="M867" i="7"/>
  <c r="O867" i="7" s="1"/>
  <c r="P867" i="7" s="1"/>
  <c r="M868" i="7"/>
  <c r="O868" i="7" s="1"/>
  <c r="P868" i="7" s="1"/>
  <c r="M869" i="7"/>
  <c r="O869" i="7" s="1"/>
  <c r="P869" i="7" s="1"/>
  <c r="M870" i="7"/>
  <c r="O870" i="7" s="1"/>
  <c r="P870" i="7" s="1"/>
  <c r="M871" i="7"/>
  <c r="O871" i="7" s="1"/>
  <c r="P871" i="7" s="1"/>
  <c r="M872" i="7"/>
  <c r="O872" i="7" s="1"/>
  <c r="P872" i="7" s="1"/>
  <c r="M873" i="7"/>
  <c r="O873" i="7" s="1"/>
  <c r="P873" i="7" s="1"/>
  <c r="M874" i="7"/>
  <c r="O874" i="7" s="1"/>
  <c r="P874" i="7" s="1"/>
  <c r="M875" i="7"/>
  <c r="O875" i="7" s="1"/>
  <c r="P875" i="7" s="1"/>
  <c r="M876" i="7"/>
  <c r="O876" i="7" s="1"/>
  <c r="P876" i="7" s="1"/>
  <c r="M877" i="7"/>
  <c r="O877" i="7" s="1"/>
  <c r="P877" i="7" s="1"/>
  <c r="M878" i="7"/>
  <c r="O878" i="7" s="1"/>
  <c r="P878" i="7" s="1"/>
  <c r="M879" i="7"/>
  <c r="O879" i="7" s="1"/>
  <c r="P879" i="7" s="1"/>
  <c r="M880" i="7"/>
  <c r="O880" i="7" s="1"/>
  <c r="P880" i="7" s="1"/>
  <c r="M881" i="7"/>
  <c r="O881" i="7" s="1"/>
  <c r="P881" i="7" s="1"/>
  <c r="M882" i="7"/>
  <c r="O882" i="7" s="1"/>
  <c r="P882" i="7" s="1"/>
  <c r="M883" i="7"/>
  <c r="O883" i="7" s="1"/>
  <c r="P883" i="7" s="1"/>
  <c r="M884" i="7"/>
  <c r="O884" i="7" s="1"/>
  <c r="P884" i="7" s="1"/>
  <c r="M885" i="7"/>
  <c r="O885" i="7" s="1"/>
  <c r="P885" i="7" s="1"/>
  <c r="M886" i="7"/>
  <c r="O886" i="7" s="1"/>
  <c r="P886" i="7" s="1"/>
  <c r="M887" i="7"/>
  <c r="O887" i="7" s="1"/>
  <c r="P887" i="7" s="1"/>
  <c r="M888" i="7"/>
  <c r="O888" i="7" s="1"/>
  <c r="P888" i="7" s="1"/>
  <c r="M889" i="7"/>
  <c r="O889" i="7" s="1"/>
  <c r="P889" i="7" s="1"/>
  <c r="M890" i="7"/>
  <c r="O890" i="7" s="1"/>
  <c r="P890" i="7" s="1"/>
  <c r="M891" i="7"/>
  <c r="O891" i="7" s="1"/>
  <c r="P891" i="7" s="1"/>
  <c r="M892" i="7"/>
  <c r="O892" i="7" s="1"/>
  <c r="P892" i="7" s="1"/>
  <c r="M893" i="7"/>
  <c r="O893" i="7" s="1"/>
  <c r="P893" i="7" s="1"/>
  <c r="M894" i="7"/>
  <c r="O894" i="7" s="1"/>
  <c r="P894" i="7" s="1"/>
  <c r="M895" i="7"/>
  <c r="O895" i="7" s="1"/>
  <c r="P895" i="7" s="1"/>
  <c r="M896" i="7"/>
  <c r="O896" i="7" s="1"/>
  <c r="P896" i="7" s="1"/>
  <c r="M897" i="7"/>
  <c r="O897" i="7" s="1"/>
  <c r="P897" i="7" s="1"/>
  <c r="M898" i="7"/>
  <c r="O898" i="7" s="1"/>
  <c r="P898" i="7" s="1"/>
  <c r="M899" i="7"/>
  <c r="O899" i="7" s="1"/>
  <c r="P899" i="7" s="1"/>
  <c r="M900" i="7"/>
  <c r="O900" i="7" s="1"/>
  <c r="P900" i="7" s="1"/>
  <c r="M901" i="7"/>
  <c r="O901" i="7" s="1"/>
  <c r="P901" i="7" s="1"/>
  <c r="M902" i="7"/>
  <c r="O902" i="7" s="1"/>
  <c r="P902" i="7" s="1"/>
  <c r="M903" i="7"/>
  <c r="O903" i="7" s="1"/>
  <c r="P903" i="7" s="1"/>
  <c r="M904" i="7"/>
  <c r="O904" i="7" s="1"/>
  <c r="P904" i="7" s="1"/>
  <c r="M905" i="7"/>
  <c r="O905" i="7" s="1"/>
  <c r="P905" i="7" s="1"/>
  <c r="M906" i="7"/>
  <c r="O906" i="7" s="1"/>
  <c r="P906" i="7" s="1"/>
  <c r="M907" i="7"/>
  <c r="O907" i="7" s="1"/>
  <c r="P907" i="7" s="1"/>
  <c r="M908" i="7"/>
  <c r="O908" i="7" s="1"/>
  <c r="P908" i="7" s="1"/>
  <c r="M909" i="7"/>
  <c r="O909" i="7" s="1"/>
  <c r="P909" i="7" s="1"/>
  <c r="M910" i="7"/>
  <c r="O910" i="7" s="1"/>
  <c r="P910" i="7" s="1"/>
  <c r="M911" i="7"/>
  <c r="O911" i="7" s="1"/>
  <c r="P911" i="7" s="1"/>
  <c r="M912" i="7"/>
  <c r="O912" i="7" s="1"/>
  <c r="P912" i="7" s="1"/>
  <c r="M913" i="7"/>
  <c r="O913" i="7" s="1"/>
  <c r="P913" i="7" s="1"/>
  <c r="M914" i="7"/>
  <c r="O914" i="7" s="1"/>
  <c r="P914" i="7" s="1"/>
  <c r="M915" i="7"/>
  <c r="O915" i="7" s="1"/>
  <c r="P915" i="7" s="1"/>
  <c r="M916" i="7"/>
  <c r="O916" i="7" s="1"/>
  <c r="P916" i="7" s="1"/>
  <c r="M917" i="7"/>
  <c r="O917" i="7" s="1"/>
  <c r="P917" i="7" s="1"/>
  <c r="M918" i="7"/>
  <c r="O918" i="7" s="1"/>
  <c r="P918" i="7" s="1"/>
  <c r="M919" i="7"/>
  <c r="O919" i="7" s="1"/>
  <c r="P919" i="7" s="1"/>
  <c r="M920" i="7"/>
  <c r="O920" i="7" s="1"/>
  <c r="P920" i="7" s="1"/>
  <c r="M921" i="7"/>
  <c r="O921" i="7" s="1"/>
  <c r="P921" i="7" s="1"/>
  <c r="M922" i="7"/>
  <c r="O922" i="7" s="1"/>
  <c r="P922" i="7" s="1"/>
  <c r="M923" i="7"/>
  <c r="O923" i="7" s="1"/>
  <c r="P923" i="7" s="1"/>
  <c r="M924" i="7"/>
  <c r="O924" i="7" s="1"/>
  <c r="P924" i="7" s="1"/>
  <c r="M925" i="7"/>
  <c r="O925" i="7" s="1"/>
  <c r="P925" i="7" s="1"/>
  <c r="M926" i="7"/>
  <c r="O926" i="7" s="1"/>
  <c r="P926" i="7" s="1"/>
  <c r="M927" i="7"/>
  <c r="O927" i="7" s="1"/>
  <c r="P927" i="7" s="1"/>
  <c r="M928" i="7"/>
  <c r="O928" i="7" s="1"/>
  <c r="P928" i="7" s="1"/>
  <c r="M929" i="7"/>
  <c r="O929" i="7" s="1"/>
  <c r="P929" i="7" s="1"/>
  <c r="M930" i="7"/>
  <c r="O930" i="7" s="1"/>
  <c r="P930" i="7" s="1"/>
  <c r="M931" i="7"/>
  <c r="O931" i="7" s="1"/>
  <c r="P931" i="7" s="1"/>
  <c r="M932" i="7"/>
  <c r="O932" i="7" s="1"/>
  <c r="P932" i="7" s="1"/>
  <c r="M933" i="7"/>
  <c r="O933" i="7" s="1"/>
  <c r="P933" i="7" s="1"/>
  <c r="M934" i="7"/>
  <c r="O934" i="7" s="1"/>
  <c r="P934" i="7" s="1"/>
  <c r="M935" i="7"/>
  <c r="O935" i="7" s="1"/>
  <c r="P935" i="7" s="1"/>
  <c r="M936" i="7"/>
  <c r="O936" i="7" s="1"/>
  <c r="P936" i="7" s="1"/>
  <c r="M937" i="7"/>
  <c r="O937" i="7" s="1"/>
  <c r="P937" i="7" s="1"/>
  <c r="M938" i="7"/>
  <c r="O938" i="7" s="1"/>
  <c r="P938" i="7" s="1"/>
  <c r="M939" i="7"/>
  <c r="O939" i="7" s="1"/>
  <c r="P939" i="7" s="1"/>
  <c r="M940" i="7"/>
  <c r="O940" i="7" s="1"/>
  <c r="P940" i="7" s="1"/>
  <c r="M941" i="7"/>
  <c r="O941" i="7" s="1"/>
  <c r="P941" i="7" s="1"/>
  <c r="M942" i="7"/>
  <c r="O942" i="7" s="1"/>
  <c r="P942" i="7" s="1"/>
  <c r="M943" i="7"/>
  <c r="O943" i="7" s="1"/>
  <c r="P943" i="7" s="1"/>
  <c r="M944" i="7"/>
  <c r="O944" i="7" s="1"/>
  <c r="P944" i="7" s="1"/>
  <c r="M945" i="7"/>
  <c r="O945" i="7" s="1"/>
  <c r="P945" i="7" s="1"/>
  <c r="M946" i="7"/>
  <c r="O946" i="7" s="1"/>
  <c r="P946" i="7" s="1"/>
  <c r="M947" i="7"/>
  <c r="O947" i="7" s="1"/>
  <c r="P947" i="7" s="1"/>
  <c r="M948" i="7"/>
  <c r="O948" i="7" s="1"/>
  <c r="P948" i="7" s="1"/>
  <c r="M949" i="7"/>
  <c r="O949" i="7" s="1"/>
  <c r="P949" i="7" s="1"/>
  <c r="M950" i="7"/>
  <c r="O950" i="7" s="1"/>
  <c r="P950" i="7" s="1"/>
  <c r="M951" i="7"/>
  <c r="O951" i="7" s="1"/>
  <c r="P951" i="7" s="1"/>
  <c r="M952" i="7"/>
  <c r="O952" i="7" s="1"/>
  <c r="P952" i="7" s="1"/>
  <c r="M953" i="7"/>
  <c r="O953" i="7" s="1"/>
  <c r="P953" i="7" s="1"/>
  <c r="M954" i="7"/>
  <c r="O954" i="7" s="1"/>
  <c r="P954" i="7" s="1"/>
  <c r="M955" i="7"/>
  <c r="O955" i="7" s="1"/>
  <c r="P955" i="7" s="1"/>
  <c r="M956" i="7"/>
  <c r="O956" i="7" s="1"/>
  <c r="P956" i="7" s="1"/>
  <c r="M957" i="7"/>
  <c r="O957" i="7" s="1"/>
  <c r="P957" i="7" s="1"/>
  <c r="M958" i="7"/>
  <c r="O958" i="7" s="1"/>
  <c r="P958" i="7" s="1"/>
  <c r="M959" i="7"/>
  <c r="O959" i="7" s="1"/>
  <c r="P959" i="7" s="1"/>
  <c r="M960" i="7"/>
  <c r="O960" i="7" s="1"/>
  <c r="P960" i="7" s="1"/>
  <c r="M961" i="7"/>
  <c r="O961" i="7" s="1"/>
  <c r="P961" i="7" s="1"/>
  <c r="M962" i="7"/>
  <c r="O962" i="7" s="1"/>
  <c r="P962" i="7" s="1"/>
  <c r="M963" i="7"/>
  <c r="O963" i="7" s="1"/>
  <c r="P963" i="7" s="1"/>
  <c r="M964" i="7"/>
  <c r="O964" i="7" s="1"/>
  <c r="P964" i="7" s="1"/>
  <c r="M965" i="7"/>
  <c r="O965" i="7" s="1"/>
  <c r="P965" i="7" s="1"/>
  <c r="M966" i="7"/>
  <c r="O966" i="7" s="1"/>
  <c r="P966" i="7" s="1"/>
  <c r="M967" i="7"/>
  <c r="O967" i="7" s="1"/>
  <c r="P967" i="7" s="1"/>
  <c r="M968" i="7"/>
  <c r="O968" i="7" s="1"/>
  <c r="P968" i="7" s="1"/>
  <c r="M969" i="7"/>
  <c r="O969" i="7" s="1"/>
  <c r="P969" i="7" s="1"/>
  <c r="M970" i="7"/>
  <c r="O970" i="7" s="1"/>
  <c r="P970" i="7" s="1"/>
  <c r="M971" i="7"/>
  <c r="O971" i="7" s="1"/>
  <c r="P971" i="7" s="1"/>
  <c r="M972" i="7"/>
  <c r="O972" i="7" s="1"/>
  <c r="P972" i="7" s="1"/>
  <c r="M973" i="7"/>
  <c r="O973" i="7" s="1"/>
  <c r="P973" i="7" s="1"/>
  <c r="M974" i="7"/>
  <c r="O974" i="7" s="1"/>
  <c r="P974" i="7" s="1"/>
  <c r="M975" i="7"/>
  <c r="O975" i="7" s="1"/>
  <c r="P975" i="7" s="1"/>
  <c r="M976" i="7"/>
  <c r="O976" i="7" s="1"/>
  <c r="P976" i="7" s="1"/>
  <c r="M977" i="7"/>
  <c r="O977" i="7" s="1"/>
  <c r="P977" i="7" s="1"/>
  <c r="M978" i="7"/>
  <c r="O978" i="7" s="1"/>
  <c r="P978" i="7" s="1"/>
  <c r="M979" i="7"/>
  <c r="O979" i="7" s="1"/>
  <c r="P979" i="7" s="1"/>
  <c r="M980" i="7"/>
  <c r="O980" i="7" s="1"/>
  <c r="P980" i="7" s="1"/>
  <c r="M981" i="7"/>
  <c r="O981" i="7" s="1"/>
  <c r="P981" i="7" s="1"/>
  <c r="M982" i="7"/>
  <c r="O982" i="7" s="1"/>
  <c r="P982" i="7" s="1"/>
  <c r="M983" i="7"/>
  <c r="O983" i="7" s="1"/>
  <c r="P983" i="7" s="1"/>
  <c r="M984" i="7"/>
  <c r="O984" i="7" s="1"/>
  <c r="P984" i="7" s="1"/>
  <c r="M985" i="7"/>
  <c r="O985" i="7" s="1"/>
  <c r="P985" i="7" s="1"/>
  <c r="M986" i="7"/>
  <c r="O986" i="7" s="1"/>
  <c r="P986" i="7" s="1"/>
  <c r="M987" i="7"/>
  <c r="O987" i="7" s="1"/>
  <c r="P987" i="7" s="1"/>
  <c r="M988" i="7"/>
  <c r="O988" i="7" s="1"/>
  <c r="P988" i="7" s="1"/>
  <c r="M989" i="7"/>
  <c r="O989" i="7" s="1"/>
  <c r="P989" i="7" s="1"/>
  <c r="M990" i="7"/>
  <c r="O990" i="7" s="1"/>
  <c r="P990" i="7" s="1"/>
  <c r="M991" i="7"/>
  <c r="O991" i="7" s="1"/>
  <c r="P991" i="7" s="1"/>
  <c r="M992" i="7"/>
  <c r="O992" i="7" s="1"/>
  <c r="P992" i="7" s="1"/>
  <c r="M993" i="7"/>
  <c r="O993" i="7" s="1"/>
  <c r="P993" i="7" s="1"/>
  <c r="M994" i="7"/>
  <c r="O994" i="7" s="1"/>
  <c r="P994" i="7" s="1"/>
  <c r="M995" i="7"/>
  <c r="O995" i="7" s="1"/>
  <c r="P995" i="7" s="1"/>
  <c r="M996" i="7"/>
  <c r="O996" i="7" s="1"/>
  <c r="P996" i="7" s="1"/>
  <c r="M997" i="7"/>
  <c r="O997" i="7" s="1"/>
  <c r="P997" i="7" s="1"/>
  <c r="M998" i="7"/>
  <c r="O998" i="7" s="1"/>
  <c r="P998" i="7" s="1"/>
  <c r="M999" i="7"/>
  <c r="O999" i="7" s="1"/>
  <c r="P999" i="7" s="1"/>
  <c r="M1000" i="7"/>
  <c r="O1000" i="7" s="1"/>
  <c r="P1000" i="7" s="1"/>
  <c r="M1001" i="7"/>
  <c r="O1001" i="7" s="1"/>
  <c r="P1001" i="7" s="1"/>
  <c r="M1002" i="7"/>
  <c r="O1002" i="7" s="1"/>
  <c r="P1002" i="7" s="1"/>
  <c r="M1003" i="7"/>
  <c r="O1003" i="7" s="1"/>
  <c r="P1003" i="7" s="1"/>
  <c r="M1004" i="7"/>
  <c r="O1004" i="7" s="1"/>
  <c r="P1004" i="7" s="1"/>
  <c r="M1005" i="7"/>
  <c r="O1005" i="7" s="1"/>
  <c r="P1005" i="7" s="1"/>
  <c r="M1006" i="7"/>
  <c r="O1006" i="7" s="1"/>
  <c r="P1006" i="7" s="1"/>
  <c r="M1007" i="7"/>
  <c r="O1007" i="7" s="1"/>
  <c r="P1007" i="7" s="1"/>
  <c r="M1008" i="7"/>
  <c r="O1008" i="7" s="1"/>
  <c r="P1008" i="7" s="1"/>
  <c r="M1009" i="7"/>
  <c r="O1009" i="7" s="1"/>
  <c r="P1009" i="7" s="1"/>
  <c r="M1010" i="7"/>
  <c r="O1010" i="7" s="1"/>
  <c r="P1010" i="7" s="1"/>
  <c r="M1011" i="7"/>
  <c r="O1011" i="7" s="1"/>
  <c r="P1011" i="7" s="1"/>
  <c r="M1012" i="7"/>
  <c r="O1012" i="7" s="1"/>
  <c r="P1012" i="7" s="1"/>
  <c r="M1013" i="7"/>
  <c r="O1013" i="7" s="1"/>
  <c r="P1013" i="7" s="1"/>
  <c r="M1014" i="7"/>
  <c r="O1014" i="7" s="1"/>
  <c r="P1014" i="7" s="1"/>
  <c r="M1015" i="7"/>
  <c r="O1015" i="7" s="1"/>
  <c r="P1015" i="7" s="1"/>
  <c r="M1016" i="7"/>
  <c r="O1016" i="7" s="1"/>
  <c r="P1016" i="7" s="1"/>
  <c r="M1017" i="7"/>
  <c r="O1017" i="7" s="1"/>
  <c r="P1017" i="7" s="1"/>
  <c r="M1018" i="7"/>
  <c r="O1018" i="7" s="1"/>
  <c r="P1018" i="7" s="1"/>
  <c r="M1019" i="7"/>
  <c r="O1019" i="7" s="1"/>
  <c r="P1019" i="7" s="1"/>
  <c r="M1020" i="7"/>
  <c r="O1020" i="7" s="1"/>
  <c r="P1020" i="7" s="1"/>
  <c r="M1021" i="7"/>
  <c r="O1021" i="7" s="1"/>
  <c r="P1021" i="7" s="1"/>
  <c r="M1022" i="7"/>
  <c r="O1022" i="7" s="1"/>
  <c r="P1022" i="7" s="1"/>
  <c r="M1023" i="7"/>
  <c r="O1023" i="7" s="1"/>
  <c r="P1023" i="7" s="1"/>
  <c r="M1024" i="7"/>
  <c r="O1024" i="7" s="1"/>
  <c r="P1024" i="7" s="1"/>
  <c r="M1025" i="7"/>
  <c r="O1025" i="7" s="1"/>
  <c r="P1025" i="7" s="1"/>
  <c r="M1026" i="7"/>
  <c r="O1026" i="7" s="1"/>
  <c r="P1026" i="7" s="1"/>
  <c r="M1027" i="7"/>
  <c r="O1027" i="7" s="1"/>
  <c r="P1027" i="7" s="1"/>
  <c r="M1028" i="7"/>
  <c r="O1028" i="7" s="1"/>
  <c r="P1028" i="7" s="1"/>
  <c r="M1029" i="7"/>
  <c r="O1029" i="7" s="1"/>
  <c r="P1029" i="7" s="1"/>
  <c r="M1030" i="7"/>
  <c r="O1030" i="7" s="1"/>
  <c r="P1030" i="7" s="1"/>
  <c r="M1031" i="7"/>
  <c r="O1031" i="7" s="1"/>
  <c r="P1031" i="7" s="1"/>
  <c r="M1032" i="7"/>
  <c r="O1032" i="7" s="1"/>
  <c r="P1032" i="7" s="1"/>
  <c r="M1033" i="7"/>
  <c r="O1033" i="7" s="1"/>
  <c r="P1033" i="7" s="1"/>
  <c r="M1034" i="7"/>
  <c r="O1034" i="7" s="1"/>
  <c r="P1034" i="7" s="1"/>
  <c r="M1035" i="7"/>
  <c r="O1035" i="7" s="1"/>
  <c r="P1035" i="7" s="1"/>
  <c r="M1036" i="7"/>
  <c r="O1036" i="7" s="1"/>
  <c r="P1036" i="7" s="1"/>
  <c r="M1037" i="7"/>
  <c r="O1037" i="7" s="1"/>
  <c r="P1037" i="7" s="1"/>
  <c r="M1038" i="7"/>
  <c r="O1038" i="7" s="1"/>
  <c r="P1038" i="7" s="1"/>
  <c r="M1039" i="7"/>
  <c r="O1039" i="7" s="1"/>
  <c r="P1039" i="7" s="1"/>
  <c r="M1040" i="7"/>
  <c r="O1040" i="7" s="1"/>
  <c r="P1040" i="7" s="1"/>
  <c r="M1041" i="7"/>
  <c r="O1041" i="7" s="1"/>
  <c r="P1041" i="7" s="1"/>
  <c r="M1042" i="7"/>
  <c r="O1042" i="7" s="1"/>
  <c r="P1042" i="7" s="1"/>
  <c r="M1043" i="7"/>
  <c r="O1043" i="7" s="1"/>
  <c r="P1043" i="7" s="1"/>
  <c r="M1044" i="7"/>
  <c r="O1044" i="7" s="1"/>
  <c r="P1044" i="7" s="1"/>
  <c r="M1045" i="7"/>
  <c r="O1045" i="7" s="1"/>
  <c r="P1045" i="7" s="1"/>
  <c r="M1046" i="7"/>
  <c r="O1046" i="7" s="1"/>
  <c r="P1046" i="7" s="1"/>
  <c r="M1047" i="7"/>
  <c r="O1047" i="7" s="1"/>
  <c r="P1047" i="7" s="1"/>
  <c r="M1048" i="7"/>
  <c r="O1048" i="7" s="1"/>
  <c r="P1048" i="7" s="1"/>
  <c r="M1049" i="7"/>
  <c r="O1049" i="7" s="1"/>
  <c r="P1049" i="7" s="1"/>
  <c r="M1050" i="7"/>
  <c r="O1050" i="7" s="1"/>
  <c r="P1050" i="7" s="1"/>
  <c r="M1051" i="7"/>
  <c r="O1051" i="7" s="1"/>
  <c r="P1051" i="7" s="1"/>
  <c r="M1052" i="7"/>
  <c r="O1052" i="7" s="1"/>
  <c r="P1052" i="7" s="1"/>
  <c r="M1053" i="7"/>
  <c r="O1053" i="7" s="1"/>
  <c r="P1053" i="7" s="1"/>
  <c r="M1054" i="7"/>
  <c r="O1054" i="7" s="1"/>
  <c r="P1054" i="7" s="1"/>
  <c r="M1055" i="7"/>
  <c r="O1055" i="7" s="1"/>
  <c r="P1055" i="7" s="1"/>
  <c r="M1056" i="7"/>
  <c r="O1056" i="7" s="1"/>
  <c r="P1056" i="7" s="1"/>
  <c r="M1057" i="7"/>
  <c r="O1057" i="7" s="1"/>
  <c r="P1057" i="7" s="1"/>
  <c r="M1058" i="7"/>
  <c r="O1058" i="7" s="1"/>
  <c r="P1058" i="7" s="1"/>
  <c r="M1059" i="7"/>
  <c r="O1059" i="7" s="1"/>
  <c r="P1059" i="7" s="1"/>
  <c r="M1060" i="7"/>
  <c r="O1060" i="7" s="1"/>
  <c r="P1060" i="7" s="1"/>
  <c r="M1061" i="7"/>
  <c r="O1061" i="7" s="1"/>
  <c r="P1061" i="7" s="1"/>
  <c r="M1062" i="7"/>
  <c r="O1062" i="7" s="1"/>
  <c r="P1062" i="7" s="1"/>
  <c r="M1063" i="7"/>
  <c r="O1063" i="7" s="1"/>
  <c r="P1063" i="7" s="1"/>
  <c r="M1064" i="7"/>
  <c r="O1064" i="7" s="1"/>
  <c r="P1064" i="7" s="1"/>
  <c r="M1065" i="7"/>
  <c r="O1065" i="7" s="1"/>
  <c r="P1065" i="7" s="1"/>
  <c r="M1066" i="7"/>
  <c r="O1066" i="7" s="1"/>
  <c r="P1066" i="7" s="1"/>
  <c r="M1067" i="7"/>
  <c r="O1067" i="7" s="1"/>
  <c r="P1067" i="7" s="1"/>
  <c r="M1068" i="7"/>
  <c r="O1068" i="7" s="1"/>
  <c r="P1068" i="7" s="1"/>
  <c r="M1069" i="7"/>
  <c r="O1069" i="7" s="1"/>
  <c r="P1069" i="7" s="1"/>
  <c r="M1070" i="7"/>
  <c r="O1070" i="7" s="1"/>
  <c r="P1070" i="7" s="1"/>
  <c r="M1071" i="7"/>
  <c r="O1071" i="7" s="1"/>
  <c r="P1071" i="7" s="1"/>
  <c r="M1072" i="7"/>
  <c r="O1072" i="7" s="1"/>
  <c r="P1072" i="7" s="1"/>
  <c r="M1073" i="7"/>
  <c r="O1073" i="7" s="1"/>
  <c r="P1073" i="7" s="1"/>
  <c r="M1074" i="7"/>
  <c r="O1074" i="7" s="1"/>
  <c r="P1074" i="7" s="1"/>
  <c r="M1075" i="7"/>
  <c r="O1075" i="7" s="1"/>
  <c r="P1075" i="7" s="1"/>
  <c r="M1076" i="7"/>
  <c r="O1076" i="7" s="1"/>
  <c r="P1076" i="7" s="1"/>
  <c r="M1077" i="7"/>
  <c r="O1077" i="7" s="1"/>
  <c r="P1077" i="7" s="1"/>
  <c r="M1078" i="7"/>
  <c r="O1078" i="7" s="1"/>
  <c r="P1078" i="7" s="1"/>
  <c r="M1079" i="7"/>
  <c r="O1079" i="7" s="1"/>
  <c r="P1079" i="7" s="1"/>
  <c r="M1080" i="7"/>
  <c r="O1080" i="7" s="1"/>
  <c r="P1080" i="7" s="1"/>
  <c r="M1081" i="7"/>
  <c r="O1081" i="7" s="1"/>
  <c r="P1081" i="7" s="1"/>
  <c r="M1082" i="7"/>
  <c r="O1082" i="7" s="1"/>
  <c r="P1082" i="7" s="1"/>
  <c r="M1083" i="7"/>
  <c r="O1083" i="7" s="1"/>
  <c r="P1083" i="7" s="1"/>
  <c r="M1084" i="7"/>
  <c r="O1084" i="7" s="1"/>
  <c r="P1084" i="7" s="1"/>
  <c r="M1085" i="7"/>
  <c r="O1085" i="7" s="1"/>
  <c r="P1085" i="7" s="1"/>
  <c r="M1086" i="7"/>
  <c r="O1086" i="7" s="1"/>
  <c r="P1086" i="7" s="1"/>
  <c r="M1087" i="7"/>
  <c r="O1087" i="7" s="1"/>
  <c r="P1087" i="7" s="1"/>
  <c r="M1088" i="7"/>
  <c r="O1088" i="7" s="1"/>
  <c r="P1088" i="7" s="1"/>
  <c r="M1089" i="7"/>
  <c r="O1089" i="7" s="1"/>
  <c r="P1089" i="7" s="1"/>
  <c r="M1090" i="7"/>
  <c r="O1090" i="7" s="1"/>
  <c r="P1090" i="7" s="1"/>
  <c r="M1091" i="7"/>
  <c r="O1091" i="7" s="1"/>
  <c r="P1091" i="7" s="1"/>
  <c r="M1092" i="7"/>
  <c r="O1092" i="7" s="1"/>
  <c r="P1092" i="7" s="1"/>
  <c r="M1093" i="7"/>
  <c r="O1093" i="7" s="1"/>
  <c r="P1093" i="7" s="1"/>
  <c r="M1094" i="7"/>
  <c r="O1094" i="7" s="1"/>
  <c r="P1094" i="7" s="1"/>
  <c r="M1095" i="7"/>
  <c r="O1095" i="7" s="1"/>
  <c r="P1095" i="7" s="1"/>
  <c r="M1096" i="7"/>
  <c r="O1096" i="7" s="1"/>
  <c r="P1096" i="7" s="1"/>
  <c r="M1097" i="7"/>
  <c r="O1097" i="7" s="1"/>
  <c r="P1097" i="7" s="1"/>
  <c r="M1098" i="7"/>
  <c r="O1098" i="7" s="1"/>
  <c r="P1098" i="7" s="1"/>
  <c r="M1099" i="7"/>
  <c r="O1099" i="7" s="1"/>
  <c r="P1099" i="7" s="1"/>
  <c r="M1100" i="7"/>
  <c r="O1100" i="7" s="1"/>
  <c r="P1100" i="7" s="1"/>
  <c r="M1101" i="7"/>
  <c r="O1101" i="7" s="1"/>
  <c r="P1101" i="7" s="1"/>
  <c r="M1102" i="7"/>
  <c r="O1102" i="7" s="1"/>
  <c r="P1102" i="7" s="1"/>
  <c r="M1103" i="7"/>
  <c r="O1103" i="7" s="1"/>
  <c r="P1103" i="7" s="1"/>
  <c r="M1104" i="7"/>
  <c r="O1104" i="7" s="1"/>
  <c r="P1104" i="7" s="1"/>
  <c r="M1105" i="7"/>
  <c r="O1105" i="7" s="1"/>
  <c r="P1105" i="7" s="1"/>
  <c r="M1106" i="7"/>
  <c r="O1106" i="7" s="1"/>
  <c r="P1106" i="7" s="1"/>
  <c r="M1107" i="7"/>
  <c r="O1107" i="7" s="1"/>
  <c r="P1107" i="7" s="1"/>
  <c r="M1108" i="7"/>
  <c r="O1108" i="7" s="1"/>
  <c r="P1108" i="7" s="1"/>
  <c r="M1109" i="7"/>
  <c r="O1109" i="7" s="1"/>
  <c r="P1109" i="7" s="1"/>
  <c r="M1110" i="7"/>
  <c r="O1110" i="7" s="1"/>
  <c r="P1110" i="7" s="1"/>
  <c r="M1111" i="7"/>
  <c r="M1112" i="7"/>
  <c r="O1112" i="7" s="1"/>
  <c r="P1112" i="7" s="1"/>
  <c r="M1113" i="7"/>
  <c r="O1113" i="7" s="1"/>
  <c r="P1113" i="7" s="1"/>
  <c r="M1114" i="7"/>
  <c r="O1114" i="7" s="1"/>
  <c r="P1114" i="7" s="1"/>
  <c r="M1115" i="7"/>
  <c r="O1115" i="7" s="1"/>
  <c r="P1115" i="7" s="1"/>
  <c r="M1116" i="7"/>
  <c r="O1116" i="7" s="1"/>
  <c r="P1116" i="7" s="1"/>
  <c r="M1117" i="7"/>
  <c r="O1117" i="7" s="1"/>
  <c r="P1117" i="7" s="1"/>
  <c r="M1118" i="7"/>
  <c r="O1118" i="7" s="1"/>
  <c r="P1118" i="7" s="1"/>
  <c r="M1119" i="7"/>
  <c r="O1119" i="7" s="1"/>
  <c r="P1119" i="7" s="1"/>
  <c r="M1120" i="7"/>
  <c r="O1120" i="7" s="1"/>
  <c r="P1120" i="7" s="1"/>
  <c r="M1121" i="7"/>
  <c r="O1121" i="7" s="1"/>
  <c r="P1121" i="7" s="1"/>
  <c r="M1122" i="7"/>
  <c r="O1122" i="7" s="1"/>
  <c r="P1122" i="7" s="1"/>
  <c r="M1123" i="7"/>
  <c r="O1123" i="7" s="1"/>
  <c r="P1123" i="7" s="1"/>
  <c r="M1124" i="7"/>
  <c r="O1124" i="7" s="1"/>
  <c r="P1124" i="7" s="1"/>
  <c r="M1125" i="7"/>
  <c r="O1125" i="7" s="1"/>
  <c r="P1125" i="7" s="1"/>
  <c r="M1126" i="7"/>
  <c r="O1126" i="7" s="1"/>
  <c r="P1126" i="7" s="1"/>
  <c r="M1127" i="7"/>
  <c r="M1128" i="7"/>
  <c r="O1128" i="7" s="1"/>
  <c r="P1128" i="7" s="1"/>
  <c r="M1129" i="7"/>
  <c r="O1129" i="7" s="1"/>
  <c r="P1129" i="7" s="1"/>
  <c r="M1130" i="7"/>
  <c r="O1130" i="7" s="1"/>
  <c r="P1130" i="7" s="1"/>
  <c r="M1131" i="7"/>
  <c r="O1131" i="7" s="1"/>
  <c r="P1131" i="7" s="1"/>
  <c r="M1132" i="7"/>
  <c r="O1132" i="7" s="1"/>
  <c r="P1132" i="7" s="1"/>
  <c r="M1133" i="7"/>
  <c r="O1133" i="7" s="1"/>
  <c r="P1133" i="7" s="1"/>
  <c r="M1134" i="7"/>
  <c r="O1134" i="7" s="1"/>
  <c r="P1134" i="7" s="1"/>
  <c r="M1135" i="7"/>
  <c r="O1135" i="7" s="1"/>
  <c r="P1135" i="7" s="1"/>
  <c r="M1136" i="7"/>
  <c r="O1136" i="7" s="1"/>
  <c r="P1136" i="7" s="1"/>
  <c r="M1137" i="7"/>
  <c r="O1137" i="7" s="1"/>
  <c r="P1137" i="7" s="1"/>
  <c r="M1138" i="7"/>
  <c r="O1138" i="7" s="1"/>
  <c r="P1138" i="7" s="1"/>
  <c r="M1139" i="7"/>
  <c r="O1139" i="7" s="1"/>
  <c r="P1139" i="7" s="1"/>
  <c r="M1140" i="7"/>
  <c r="O1140" i="7" s="1"/>
  <c r="P1140" i="7" s="1"/>
  <c r="M1141" i="7"/>
  <c r="O1141" i="7" s="1"/>
  <c r="P1141" i="7" s="1"/>
  <c r="M1142" i="7"/>
  <c r="O1142" i="7" s="1"/>
  <c r="P1142" i="7" s="1"/>
  <c r="M1143" i="7"/>
  <c r="M1144" i="7"/>
  <c r="O1144" i="7" s="1"/>
  <c r="P1144" i="7" s="1"/>
  <c r="M1145" i="7"/>
  <c r="O1145" i="7" s="1"/>
  <c r="P1145" i="7" s="1"/>
  <c r="M1146" i="7"/>
  <c r="O1146" i="7" s="1"/>
  <c r="P1146" i="7" s="1"/>
  <c r="M1147" i="7"/>
  <c r="O1147" i="7" s="1"/>
  <c r="P1147" i="7" s="1"/>
  <c r="M1148" i="7"/>
  <c r="O1148" i="7" s="1"/>
  <c r="P1148" i="7" s="1"/>
  <c r="M1149" i="7"/>
  <c r="O1149" i="7" s="1"/>
  <c r="P1149" i="7" s="1"/>
  <c r="M1150" i="7"/>
  <c r="O1150" i="7" s="1"/>
  <c r="P1150" i="7" s="1"/>
  <c r="M1151" i="7"/>
  <c r="O1151" i="7" s="1"/>
  <c r="P1151" i="7" s="1"/>
  <c r="M1152" i="7"/>
  <c r="O1152" i="7" s="1"/>
  <c r="P1152" i="7" s="1"/>
  <c r="M1153" i="7"/>
  <c r="O1153" i="7" s="1"/>
  <c r="P1153" i="7" s="1"/>
  <c r="M1154" i="7"/>
  <c r="O1154" i="7" s="1"/>
  <c r="P1154" i="7" s="1"/>
  <c r="M1155" i="7"/>
  <c r="O1155" i="7" s="1"/>
  <c r="P1155" i="7" s="1"/>
  <c r="M1156" i="7"/>
  <c r="O1156" i="7" s="1"/>
  <c r="P1156" i="7" s="1"/>
  <c r="M1157" i="7"/>
  <c r="O1157" i="7" s="1"/>
  <c r="P1157" i="7" s="1"/>
  <c r="M1158" i="7"/>
  <c r="O1158" i="7" s="1"/>
  <c r="P1158" i="7" s="1"/>
  <c r="M1159" i="7"/>
  <c r="M1160" i="7"/>
  <c r="O1160" i="7" s="1"/>
  <c r="P1160" i="7" s="1"/>
  <c r="M1161" i="7"/>
  <c r="O1161" i="7" s="1"/>
  <c r="P1161" i="7" s="1"/>
  <c r="M1162" i="7"/>
  <c r="O1162" i="7" s="1"/>
  <c r="P1162" i="7" s="1"/>
  <c r="M1163" i="7"/>
  <c r="O1163" i="7" s="1"/>
  <c r="P1163" i="7" s="1"/>
  <c r="M1164" i="7"/>
  <c r="O1164" i="7" s="1"/>
  <c r="P1164" i="7" s="1"/>
  <c r="M1165" i="7"/>
  <c r="O1165" i="7" s="1"/>
  <c r="P1165" i="7" s="1"/>
  <c r="M1166" i="7"/>
  <c r="O1166" i="7" s="1"/>
  <c r="P1166" i="7" s="1"/>
  <c r="M1167" i="7"/>
  <c r="O1167" i="7" s="1"/>
  <c r="P1167" i="7" s="1"/>
  <c r="M1168" i="7"/>
  <c r="O1168" i="7" s="1"/>
  <c r="P1168" i="7" s="1"/>
  <c r="M1169" i="7"/>
  <c r="O1169" i="7" s="1"/>
  <c r="P1169" i="7" s="1"/>
  <c r="M1170" i="7"/>
  <c r="O1170" i="7" s="1"/>
  <c r="P1170" i="7" s="1"/>
  <c r="M1171" i="7"/>
  <c r="O1171" i="7" s="1"/>
  <c r="P1171" i="7" s="1"/>
  <c r="M1172" i="7"/>
  <c r="O1172" i="7" s="1"/>
  <c r="P1172" i="7" s="1"/>
  <c r="M1173" i="7"/>
  <c r="O1173" i="7" s="1"/>
  <c r="P1173" i="7" s="1"/>
  <c r="M1174" i="7"/>
  <c r="O1174" i="7" s="1"/>
  <c r="P1174" i="7" s="1"/>
  <c r="M1175" i="7"/>
  <c r="M1176" i="7"/>
  <c r="O1176" i="7" s="1"/>
  <c r="P1176" i="7" s="1"/>
  <c r="M1177" i="7"/>
  <c r="O1177" i="7" s="1"/>
  <c r="P1177" i="7" s="1"/>
  <c r="M1178" i="7"/>
  <c r="O1178" i="7" s="1"/>
  <c r="P1178" i="7" s="1"/>
  <c r="M1179" i="7"/>
  <c r="O1179" i="7" s="1"/>
  <c r="P1179" i="7" s="1"/>
  <c r="M1180" i="7"/>
  <c r="O1180" i="7" s="1"/>
  <c r="P1180" i="7" s="1"/>
  <c r="M1181" i="7"/>
  <c r="O1181" i="7" s="1"/>
  <c r="P1181" i="7" s="1"/>
  <c r="M1182" i="7"/>
  <c r="O1182" i="7" s="1"/>
  <c r="P1182" i="7" s="1"/>
  <c r="M1183" i="7"/>
  <c r="O1183" i="7" s="1"/>
  <c r="P1183" i="7" s="1"/>
  <c r="M1184" i="7"/>
  <c r="O1184" i="7" s="1"/>
  <c r="P1184" i="7" s="1"/>
  <c r="M1185" i="7"/>
  <c r="O1185" i="7" s="1"/>
  <c r="P1185" i="7" s="1"/>
  <c r="M1186" i="7"/>
  <c r="O1186" i="7" s="1"/>
  <c r="P1186" i="7" s="1"/>
  <c r="M1187" i="7"/>
  <c r="O1187" i="7" s="1"/>
  <c r="P1187" i="7" s="1"/>
  <c r="M1188" i="7"/>
  <c r="O1188" i="7" s="1"/>
  <c r="P1188" i="7" s="1"/>
  <c r="M1189" i="7"/>
  <c r="O1189" i="7" s="1"/>
  <c r="P1189" i="7" s="1"/>
  <c r="M1190" i="7"/>
  <c r="O1190" i="7" s="1"/>
  <c r="P1190" i="7" s="1"/>
  <c r="M1191" i="7"/>
  <c r="M1192" i="7"/>
  <c r="O1192" i="7" s="1"/>
  <c r="P1192" i="7" s="1"/>
  <c r="M1193" i="7"/>
  <c r="O1193" i="7" s="1"/>
  <c r="P1193" i="7" s="1"/>
  <c r="M1194" i="7"/>
  <c r="O1194" i="7" s="1"/>
  <c r="P1194" i="7" s="1"/>
  <c r="M1195" i="7"/>
  <c r="O1195" i="7" s="1"/>
  <c r="P1195" i="7" s="1"/>
  <c r="M1196" i="7"/>
  <c r="O1196" i="7" s="1"/>
  <c r="P1196" i="7" s="1"/>
  <c r="M1197" i="7"/>
  <c r="O1197" i="7" s="1"/>
  <c r="P1197" i="7" s="1"/>
  <c r="M1198" i="7"/>
  <c r="O1198" i="7" s="1"/>
  <c r="P1198" i="7" s="1"/>
  <c r="M1199" i="7"/>
  <c r="O1199" i="7" s="1"/>
  <c r="P1199" i="7" s="1"/>
  <c r="M1200" i="7"/>
  <c r="O1200" i="7" s="1"/>
  <c r="P1200" i="7" s="1"/>
  <c r="M1201" i="7"/>
  <c r="O1201" i="7" s="1"/>
  <c r="P1201" i="7" s="1"/>
  <c r="M1202" i="7"/>
  <c r="O1202" i="7" s="1"/>
  <c r="P1202" i="7" s="1"/>
  <c r="M1203" i="7"/>
  <c r="O1203" i="7" s="1"/>
  <c r="P1203" i="7" s="1"/>
  <c r="M1204" i="7"/>
  <c r="O1204" i="7" s="1"/>
  <c r="P1204" i="7" s="1"/>
  <c r="M1205" i="7"/>
  <c r="O1205" i="7" s="1"/>
  <c r="P1205" i="7" s="1"/>
  <c r="M1206" i="7"/>
  <c r="O1206" i="7" s="1"/>
  <c r="P1206" i="7" s="1"/>
  <c r="M1207" i="7"/>
  <c r="M1208" i="7"/>
  <c r="O1208" i="7" s="1"/>
  <c r="P1208" i="7" s="1"/>
  <c r="M1209" i="7"/>
  <c r="O1209" i="7" s="1"/>
  <c r="P1209" i="7" s="1"/>
  <c r="M1210" i="7"/>
  <c r="O1210" i="7" s="1"/>
  <c r="P1210" i="7" s="1"/>
  <c r="M1211" i="7"/>
  <c r="O1211" i="7" s="1"/>
  <c r="P1211" i="7" s="1"/>
  <c r="M1212" i="7"/>
  <c r="O1212" i="7" s="1"/>
  <c r="P1212" i="7" s="1"/>
  <c r="M1213" i="7"/>
  <c r="O1213" i="7" s="1"/>
  <c r="P1213" i="7" s="1"/>
  <c r="M1214" i="7"/>
  <c r="O1214" i="7" s="1"/>
  <c r="P1214" i="7" s="1"/>
  <c r="M1215" i="7"/>
  <c r="O1215" i="7" s="1"/>
  <c r="P1215" i="7" s="1"/>
  <c r="M1216" i="7"/>
  <c r="O1216" i="7" s="1"/>
  <c r="P1216" i="7" s="1"/>
  <c r="M1217" i="7"/>
  <c r="O1217" i="7" s="1"/>
  <c r="P1217" i="7" s="1"/>
  <c r="M1218" i="7"/>
  <c r="O1218" i="7" s="1"/>
  <c r="P1218" i="7" s="1"/>
  <c r="M1219" i="7"/>
  <c r="O1219" i="7" s="1"/>
  <c r="P1219" i="7" s="1"/>
  <c r="M1220" i="7"/>
  <c r="O1220" i="7" s="1"/>
  <c r="P1220" i="7" s="1"/>
  <c r="M1221" i="7"/>
  <c r="O1221" i="7" s="1"/>
  <c r="P1221" i="7" s="1"/>
  <c r="M1222" i="7"/>
  <c r="O1222" i="7" s="1"/>
  <c r="P1222" i="7" s="1"/>
  <c r="M1223" i="7"/>
  <c r="M1224" i="7"/>
  <c r="O1224" i="7" s="1"/>
  <c r="P1224" i="7" s="1"/>
  <c r="M1225" i="7"/>
  <c r="O1225" i="7" s="1"/>
  <c r="P1225" i="7" s="1"/>
  <c r="M1226" i="7"/>
  <c r="O1226" i="7" s="1"/>
  <c r="P1226" i="7" s="1"/>
  <c r="M1227" i="7"/>
  <c r="O1227" i="7" s="1"/>
  <c r="P1227" i="7" s="1"/>
  <c r="M1228" i="7"/>
  <c r="O1228" i="7" s="1"/>
  <c r="P1228" i="7" s="1"/>
  <c r="M1229" i="7"/>
  <c r="O1229" i="7" s="1"/>
  <c r="P1229" i="7" s="1"/>
  <c r="M1230" i="7"/>
  <c r="O1230" i="7" s="1"/>
  <c r="P1230" i="7" s="1"/>
  <c r="M1231" i="7"/>
  <c r="O1231" i="7" s="1"/>
  <c r="P1231" i="7" s="1"/>
  <c r="M1232" i="7"/>
  <c r="O1232" i="7" s="1"/>
  <c r="P1232" i="7" s="1"/>
  <c r="M1233" i="7"/>
  <c r="O1233" i="7" s="1"/>
  <c r="P1233" i="7" s="1"/>
  <c r="M1234" i="7"/>
  <c r="O1234" i="7" s="1"/>
  <c r="P1234" i="7" s="1"/>
  <c r="M1235" i="7"/>
  <c r="O1235" i="7" s="1"/>
  <c r="P1235" i="7" s="1"/>
  <c r="M1236" i="7"/>
  <c r="O1236" i="7" s="1"/>
  <c r="P1236" i="7" s="1"/>
  <c r="M1237" i="7"/>
  <c r="O1237" i="7" s="1"/>
  <c r="P1237" i="7" s="1"/>
  <c r="M1238" i="7"/>
  <c r="O1238" i="7" s="1"/>
  <c r="P1238" i="7" s="1"/>
  <c r="M1239" i="7"/>
  <c r="M1240" i="7"/>
  <c r="O1240" i="7" s="1"/>
  <c r="P1240" i="7" s="1"/>
  <c r="M1241" i="7"/>
  <c r="O1241" i="7" s="1"/>
  <c r="P1241" i="7" s="1"/>
  <c r="M1242" i="7"/>
  <c r="O1242" i="7" s="1"/>
  <c r="P1242" i="7" s="1"/>
  <c r="M1243" i="7"/>
  <c r="O1243" i="7" s="1"/>
  <c r="P1243" i="7" s="1"/>
  <c r="M1244" i="7"/>
  <c r="O1244" i="7" s="1"/>
  <c r="P1244" i="7" s="1"/>
  <c r="M1245" i="7"/>
  <c r="O1245" i="7" s="1"/>
  <c r="P1245" i="7" s="1"/>
  <c r="M1246" i="7"/>
  <c r="O1246" i="7" s="1"/>
  <c r="P1246" i="7" s="1"/>
  <c r="M1247" i="7"/>
  <c r="O1247" i="7" s="1"/>
  <c r="P1247" i="7" s="1"/>
  <c r="M1248" i="7"/>
  <c r="O1248" i="7" s="1"/>
  <c r="P1248" i="7" s="1"/>
  <c r="M1249" i="7"/>
  <c r="O1249" i="7" s="1"/>
  <c r="P1249" i="7" s="1"/>
  <c r="M1250" i="7"/>
  <c r="O1250" i="7" s="1"/>
  <c r="P1250" i="7" s="1"/>
  <c r="M1251" i="7"/>
  <c r="O1251" i="7" s="1"/>
  <c r="P1251" i="7" s="1"/>
  <c r="M1252" i="7"/>
  <c r="O1252" i="7" s="1"/>
  <c r="P1252" i="7" s="1"/>
  <c r="M1253" i="7"/>
  <c r="O1253" i="7" s="1"/>
  <c r="P1253" i="7" s="1"/>
  <c r="M1254" i="7"/>
  <c r="O1254" i="7" s="1"/>
  <c r="P1254" i="7" s="1"/>
  <c r="M1255" i="7"/>
  <c r="M1256" i="7"/>
  <c r="O1256" i="7" s="1"/>
  <c r="P1256" i="7" s="1"/>
  <c r="M1257" i="7"/>
  <c r="O1257" i="7" s="1"/>
  <c r="P1257" i="7" s="1"/>
  <c r="M1258" i="7"/>
  <c r="O1258" i="7" s="1"/>
  <c r="P1258" i="7" s="1"/>
  <c r="M1259" i="7"/>
  <c r="O1259" i="7" s="1"/>
  <c r="P1259" i="7" s="1"/>
  <c r="M1260" i="7"/>
  <c r="O1260" i="7" s="1"/>
  <c r="P1260" i="7" s="1"/>
  <c r="M1261" i="7"/>
  <c r="O1261" i="7" s="1"/>
  <c r="P1261" i="7" s="1"/>
  <c r="M1262" i="7"/>
  <c r="O1262" i="7" s="1"/>
  <c r="P1262" i="7" s="1"/>
  <c r="M1263" i="7"/>
  <c r="O1263" i="7" s="1"/>
  <c r="P1263" i="7" s="1"/>
  <c r="M1264" i="7"/>
  <c r="O1264" i="7" s="1"/>
  <c r="P1264" i="7" s="1"/>
  <c r="M1265" i="7"/>
  <c r="O1265" i="7" s="1"/>
  <c r="P1265" i="7" s="1"/>
  <c r="M1266" i="7"/>
  <c r="O1266" i="7" s="1"/>
  <c r="P1266" i="7" s="1"/>
  <c r="M1267" i="7"/>
  <c r="O1267" i="7" s="1"/>
  <c r="P1267" i="7" s="1"/>
  <c r="M1268" i="7"/>
  <c r="O1268" i="7" s="1"/>
  <c r="P1268" i="7" s="1"/>
  <c r="M1269" i="7"/>
  <c r="O1269" i="7" s="1"/>
  <c r="P1269" i="7" s="1"/>
  <c r="M1270" i="7"/>
  <c r="O1270" i="7" s="1"/>
  <c r="P1270" i="7" s="1"/>
  <c r="M1271" i="7"/>
  <c r="M1272" i="7"/>
  <c r="O1272" i="7" s="1"/>
  <c r="P1272" i="7" s="1"/>
  <c r="M1273" i="7"/>
  <c r="O1273" i="7" s="1"/>
  <c r="P1273" i="7" s="1"/>
  <c r="M1274" i="7"/>
  <c r="O1274" i="7" s="1"/>
  <c r="P1274" i="7" s="1"/>
  <c r="M1275" i="7"/>
  <c r="O1275" i="7" s="1"/>
  <c r="P1275" i="7" s="1"/>
  <c r="M1276" i="7"/>
  <c r="O1276" i="7" s="1"/>
  <c r="P1276" i="7" s="1"/>
  <c r="M1277" i="7"/>
  <c r="O1277" i="7" s="1"/>
  <c r="P1277" i="7" s="1"/>
  <c r="M1278" i="7"/>
  <c r="O1278" i="7" s="1"/>
  <c r="P1278" i="7" s="1"/>
  <c r="M1279" i="7"/>
  <c r="O1279" i="7" s="1"/>
  <c r="P1279" i="7" s="1"/>
  <c r="M1280" i="7"/>
  <c r="O1280" i="7" s="1"/>
  <c r="P1280" i="7" s="1"/>
  <c r="M1281" i="7"/>
  <c r="O1281" i="7" s="1"/>
  <c r="P1281" i="7" s="1"/>
  <c r="M1282" i="7"/>
  <c r="O1282" i="7" s="1"/>
  <c r="P1282" i="7" s="1"/>
  <c r="M1283" i="7"/>
  <c r="O1283" i="7" s="1"/>
  <c r="P1283" i="7" s="1"/>
  <c r="M1284" i="7"/>
  <c r="O1284" i="7" s="1"/>
  <c r="P1284" i="7" s="1"/>
  <c r="M1285" i="7"/>
  <c r="O1285" i="7" s="1"/>
  <c r="P1285" i="7" s="1"/>
  <c r="M1286" i="7"/>
  <c r="O1286" i="7" s="1"/>
  <c r="P1286" i="7" s="1"/>
  <c r="M1287" i="7"/>
  <c r="M1288" i="7"/>
  <c r="O1288" i="7" s="1"/>
  <c r="P1288" i="7" s="1"/>
  <c r="M1289" i="7"/>
  <c r="O1289" i="7" s="1"/>
  <c r="P1289" i="7" s="1"/>
  <c r="M1290" i="7"/>
  <c r="O1290" i="7" s="1"/>
  <c r="P1290" i="7" s="1"/>
  <c r="M1291" i="7"/>
  <c r="O1291" i="7" s="1"/>
  <c r="P1291" i="7" s="1"/>
  <c r="M1292" i="7"/>
  <c r="O1292" i="7" s="1"/>
  <c r="P1292" i="7" s="1"/>
  <c r="M1293" i="7"/>
  <c r="O1293" i="7" s="1"/>
  <c r="P1293" i="7" s="1"/>
  <c r="M1294" i="7"/>
  <c r="O1294" i="7" s="1"/>
  <c r="P1294" i="7" s="1"/>
  <c r="M1295" i="7"/>
  <c r="O1295" i="7" s="1"/>
  <c r="P1295" i="7" s="1"/>
  <c r="M1296" i="7"/>
  <c r="O1296" i="7" s="1"/>
  <c r="P1296" i="7" s="1"/>
  <c r="M1297" i="7"/>
  <c r="O1297" i="7" s="1"/>
  <c r="P1297" i="7" s="1"/>
  <c r="M1298" i="7"/>
  <c r="O1298" i="7" s="1"/>
  <c r="P1298" i="7" s="1"/>
  <c r="M1299" i="7"/>
  <c r="O1299" i="7" s="1"/>
  <c r="P1299" i="7" s="1"/>
  <c r="M1300" i="7"/>
  <c r="O1300" i="7" s="1"/>
  <c r="P1300" i="7" s="1"/>
  <c r="M1301" i="7"/>
  <c r="O1301" i="7" s="1"/>
  <c r="P1301" i="7" s="1"/>
  <c r="M1302" i="7"/>
  <c r="O1302" i="7" s="1"/>
  <c r="P1302" i="7" s="1"/>
  <c r="M1303" i="7"/>
  <c r="M1304" i="7"/>
  <c r="O1304" i="7" s="1"/>
  <c r="P1304" i="7" s="1"/>
  <c r="M1305" i="7"/>
  <c r="O1305" i="7" s="1"/>
  <c r="P1305" i="7" s="1"/>
  <c r="M1306" i="7"/>
  <c r="O1306" i="7" s="1"/>
  <c r="P1306" i="7" s="1"/>
  <c r="M1307" i="7"/>
  <c r="O1307" i="7" s="1"/>
  <c r="P1307" i="7" s="1"/>
  <c r="M1308" i="7"/>
  <c r="O1308" i="7" s="1"/>
  <c r="P1308" i="7" s="1"/>
  <c r="M1309" i="7"/>
  <c r="O1309" i="7" s="1"/>
  <c r="P1309" i="7" s="1"/>
  <c r="M1310" i="7"/>
  <c r="O1310" i="7" s="1"/>
  <c r="P1310" i="7" s="1"/>
  <c r="M1311" i="7"/>
  <c r="O1311" i="7" s="1"/>
  <c r="P1311" i="7" s="1"/>
  <c r="M1312" i="7"/>
  <c r="O1312" i="7" s="1"/>
  <c r="P1312" i="7" s="1"/>
  <c r="M1313" i="7"/>
  <c r="O1313" i="7" s="1"/>
  <c r="P1313" i="7" s="1"/>
  <c r="M1314" i="7"/>
  <c r="O1314" i="7" s="1"/>
  <c r="P1314" i="7" s="1"/>
  <c r="M1315" i="7"/>
  <c r="O1315" i="7" s="1"/>
  <c r="P1315" i="7" s="1"/>
  <c r="M1316" i="7"/>
  <c r="O1316" i="7" s="1"/>
  <c r="P1316" i="7" s="1"/>
  <c r="M1317" i="7"/>
  <c r="O1317" i="7" s="1"/>
  <c r="P1317" i="7" s="1"/>
  <c r="M1318" i="7"/>
  <c r="O1318" i="7" s="1"/>
  <c r="P1318" i="7" s="1"/>
  <c r="M1319" i="7"/>
  <c r="M1320" i="7"/>
  <c r="O1320" i="7" s="1"/>
  <c r="P1320" i="7" s="1"/>
  <c r="M1321" i="7"/>
  <c r="O1321" i="7" s="1"/>
  <c r="P1321" i="7" s="1"/>
  <c r="M1322" i="7"/>
  <c r="O1322" i="7" s="1"/>
  <c r="P1322" i="7" s="1"/>
  <c r="M1323" i="7"/>
  <c r="O1323" i="7" s="1"/>
  <c r="P1323" i="7" s="1"/>
  <c r="M1324" i="7"/>
  <c r="O1324" i="7" s="1"/>
  <c r="P1324" i="7" s="1"/>
  <c r="M1325" i="7"/>
  <c r="O1325" i="7" s="1"/>
  <c r="P1325" i="7" s="1"/>
  <c r="M1326" i="7"/>
  <c r="O1326" i="7" s="1"/>
  <c r="P1326" i="7" s="1"/>
  <c r="M1327" i="7"/>
  <c r="O1327" i="7" s="1"/>
  <c r="P1327" i="7" s="1"/>
  <c r="M1328" i="7"/>
  <c r="O1328" i="7" s="1"/>
  <c r="P1328" i="7" s="1"/>
  <c r="M1329" i="7"/>
  <c r="O1329" i="7" s="1"/>
  <c r="P1329" i="7" s="1"/>
  <c r="M1330" i="7"/>
  <c r="O1330" i="7" s="1"/>
  <c r="P1330" i="7" s="1"/>
  <c r="M1331" i="7"/>
  <c r="O1331" i="7" s="1"/>
  <c r="P1331" i="7" s="1"/>
  <c r="M1332" i="7"/>
  <c r="O1332" i="7" s="1"/>
  <c r="P1332" i="7" s="1"/>
  <c r="M1333" i="7"/>
  <c r="O1333" i="7" s="1"/>
  <c r="P1333" i="7" s="1"/>
  <c r="M1334" i="7"/>
  <c r="O1334" i="7" s="1"/>
  <c r="P1334" i="7" s="1"/>
  <c r="M1335" i="7"/>
  <c r="M1336" i="7"/>
  <c r="O1336" i="7" s="1"/>
  <c r="P1336" i="7" s="1"/>
  <c r="M1337" i="7"/>
  <c r="O1337" i="7" s="1"/>
  <c r="P1337" i="7" s="1"/>
  <c r="M1338" i="7"/>
  <c r="O1338" i="7" s="1"/>
  <c r="P1338" i="7" s="1"/>
  <c r="M1339" i="7"/>
  <c r="O1339" i="7" s="1"/>
  <c r="P1339" i="7" s="1"/>
  <c r="M1340" i="7"/>
  <c r="O1340" i="7" s="1"/>
  <c r="P1340" i="7" s="1"/>
  <c r="M1341" i="7"/>
  <c r="O1341" i="7" s="1"/>
  <c r="P1341" i="7" s="1"/>
  <c r="M1342" i="7"/>
  <c r="O1342" i="7" s="1"/>
  <c r="P1342" i="7" s="1"/>
  <c r="M1343" i="7"/>
  <c r="O1343" i="7" s="1"/>
  <c r="P1343" i="7" s="1"/>
  <c r="M1344" i="7"/>
  <c r="O1344" i="7" s="1"/>
  <c r="P1344" i="7" s="1"/>
  <c r="M1345" i="7"/>
  <c r="O1345" i="7" s="1"/>
  <c r="P1345" i="7" s="1"/>
  <c r="M1346" i="7"/>
  <c r="O1346" i="7" s="1"/>
  <c r="P1346" i="7" s="1"/>
  <c r="M1347" i="7"/>
  <c r="O1347" i="7" s="1"/>
  <c r="P1347" i="7" s="1"/>
  <c r="M1348" i="7"/>
  <c r="O1348" i="7" s="1"/>
  <c r="P1348" i="7" s="1"/>
  <c r="M1349" i="7"/>
  <c r="O1349" i="7" s="1"/>
  <c r="P1349" i="7" s="1"/>
  <c r="M1350" i="7"/>
  <c r="O1350" i="7" s="1"/>
  <c r="P1350" i="7" s="1"/>
  <c r="M1351" i="7"/>
  <c r="M1352" i="7"/>
  <c r="O1352" i="7" s="1"/>
  <c r="P1352" i="7" s="1"/>
  <c r="M1353" i="7"/>
  <c r="O1353" i="7" s="1"/>
  <c r="P1353" i="7" s="1"/>
  <c r="M1354" i="7"/>
  <c r="O1354" i="7" s="1"/>
  <c r="P1354" i="7" s="1"/>
  <c r="M1355" i="7"/>
  <c r="O1355" i="7" s="1"/>
  <c r="P1355" i="7" s="1"/>
  <c r="M1356" i="7"/>
  <c r="O1356" i="7" s="1"/>
  <c r="P1356" i="7" s="1"/>
  <c r="M1357" i="7"/>
  <c r="O1357" i="7" s="1"/>
  <c r="P1357" i="7" s="1"/>
  <c r="M1358" i="7"/>
  <c r="O1358" i="7" s="1"/>
  <c r="P1358" i="7" s="1"/>
  <c r="M1359" i="7"/>
  <c r="O1359" i="7" s="1"/>
  <c r="P1359" i="7" s="1"/>
  <c r="M1360" i="7"/>
  <c r="O1360" i="7" s="1"/>
  <c r="P1360" i="7" s="1"/>
  <c r="M1361" i="7"/>
  <c r="O1361" i="7" s="1"/>
  <c r="P1361" i="7" s="1"/>
  <c r="M1362" i="7"/>
  <c r="O1362" i="7" s="1"/>
  <c r="P1362" i="7" s="1"/>
  <c r="M1363" i="7"/>
  <c r="O1363" i="7" s="1"/>
  <c r="P1363" i="7" s="1"/>
  <c r="M1364" i="7"/>
  <c r="O1364" i="7" s="1"/>
  <c r="P1364" i="7" s="1"/>
  <c r="M1365" i="7"/>
  <c r="O1365" i="7" s="1"/>
  <c r="P1365" i="7" s="1"/>
  <c r="M1366" i="7"/>
  <c r="O1366" i="7" s="1"/>
  <c r="P1366" i="7" s="1"/>
  <c r="M1367" i="7"/>
  <c r="M1368" i="7"/>
  <c r="O1368" i="7" s="1"/>
  <c r="P1368" i="7" s="1"/>
  <c r="M1369" i="7"/>
  <c r="O1369" i="7" s="1"/>
  <c r="P1369" i="7" s="1"/>
  <c r="M1370" i="7"/>
  <c r="O1370" i="7" s="1"/>
  <c r="P1370" i="7" s="1"/>
  <c r="M1371" i="7"/>
  <c r="O1371" i="7" s="1"/>
  <c r="P1371" i="7" s="1"/>
  <c r="M1372" i="7"/>
  <c r="O1372" i="7" s="1"/>
  <c r="P1372" i="7" s="1"/>
  <c r="M1373" i="7"/>
  <c r="O1373" i="7" s="1"/>
  <c r="P1373" i="7" s="1"/>
  <c r="M1374" i="7"/>
  <c r="O1374" i="7" s="1"/>
  <c r="P1374" i="7" s="1"/>
  <c r="M1375" i="7"/>
  <c r="O1375" i="7" s="1"/>
  <c r="P1375" i="7" s="1"/>
  <c r="M1376" i="7"/>
  <c r="O1376" i="7" s="1"/>
  <c r="P1376" i="7" s="1"/>
  <c r="M1377" i="7"/>
  <c r="O1377" i="7" s="1"/>
  <c r="P1377" i="7" s="1"/>
  <c r="M1378" i="7"/>
  <c r="O1378" i="7" s="1"/>
  <c r="P1378" i="7" s="1"/>
  <c r="M1379" i="7"/>
  <c r="O1379" i="7" s="1"/>
  <c r="P1379" i="7" s="1"/>
  <c r="M1380" i="7"/>
  <c r="O1380" i="7" s="1"/>
  <c r="P1380" i="7" s="1"/>
  <c r="M1381" i="7"/>
  <c r="O1381" i="7" s="1"/>
  <c r="P1381" i="7" s="1"/>
  <c r="M1382" i="7"/>
  <c r="O1382" i="7" s="1"/>
  <c r="P1382" i="7" s="1"/>
  <c r="M1383" i="7"/>
  <c r="M1384" i="7"/>
  <c r="O1384" i="7" s="1"/>
  <c r="P1384" i="7" s="1"/>
  <c r="M1385" i="7"/>
  <c r="O1385" i="7" s="1"/>
  <c r="P1385" i="7" s="1"/>
  <c r="M1386" i="7"/>
  <c r="O1386" i="7" s="1"/>
  <c r="P1386" i="7" s="1"/>
  <c r="M1387" i="7"/>
  <c r="O1387" i="7" s="1"/>
  <c r="P1387" i="7" s="1"/>
  <c r="M1388" i="7"/>
  <c r="O1388" i="7" s="1"/>
  <c r="P1388" i="7" s="1"/>
  <c r="M1389" i="7"/>
  <c r="O1389" i="7" s="1"/>
  <c r="P1389" i="7" s="1"/>
  <c r="M1390" i="7"/>
  <c r="O1390" i="7" s="1"/>
  <c r="P1390" i="7" s="1"/>
  <c r="M1391" i="7"/>
  <c r="O1391" i="7" s="1"/>
  <c r="P1391" i="7" s="1"/>
  <c r="M1392" i="7"/>
  <c r="O1392" i="7" s="1"/>
  <c r="P1392" i="7" s="1"/>
  <c r="M1393" i="7"/>
  <c r="O1393" i="7" s="1"/>
  <c r="P1393" i="7" s="1"/>
  <c r="M1394" i="7"/>
  <c r="O1394" i="7" s="1"/>
  <c r="P1394" i="7" s="1"/>
  <c r="M1395" i="7"/>
  <c r="O1395" i="7" s="1"/>
  <c r="P1395" i="7" s="1"/>
  <c r="M1396" i="7"/>
  <c r="O1396" i="7" s="1"/>
  <c r="P1396" i="7" s="1"/>
  <c r="M1397" i="7"/>
  <c r="O1397" i="7" s="1"/>
  <c r="P1397" i="7" s="1"/>
  <c r="M1398" i="7"/>
  <c r="O1398" i="7" s="1"/>
  <c r="P1398" i="7" s="1"/>
  <c r="M1399" i="7"/>
  <c r="M1400" i="7"/>
  <c r="O1400" i="7" s="1"/>
  <c r="P1400" i="7" s="1"/>
  <c r="M1401" i="7"/>
  <c r="O1401" i="7" s="1"/>
  <c r="P1401" i="7" s="1"/>
  <c r="M1402" i="7"/>
  <c r="O1402" i="7" s="1"/>
  <c r="P1402" i="7" s="1"/>
  <c r="M1403" i="7"/>
  <c r="O1403" i="7" s="1"/>
  <c r="P1403" i="7" s="1"/>
  <c r="M1404" i="7"/>
  <c r="O1404" i="7" s="1"/>
  <c r="P1404" i="7" s="1"/>
  <c r="M1405" i="7"/>
  <c r="O1405" i="7" s="1"/>
  <c r="P1405" i="7" s="1"/>
  <c r="M1406" i="7"/>
  <c r="O1406" i="7" s="1"/>
  <c r="P1406" i="7" s="1"/>
  <c r="M1407" i="7"/>
  <c r="O1407" i="7" s="1"/>
  <c r="P1407" i="7" s="1"/>
  <c r="M1408" i="7"/>
  <c r="O1408" i="7" s="1"/>
  <c r="P1408" i="7" s="1"/>
  <c r="M1409" i="7"/>
  <c r="O1409" i="7" s="1"/>
  <c r="P1409" i="7" s="1"/>
  <c r="M1410" i="7"/>
  <c r="O1410" i="7" s="1"/>
  <c r="P1410" i="7" s="1"/>
  <c r="M1411" i="7"/>
  <c r="O1411" i="7" s="1"/>
  <c r="P1411" i="7" s="1"/>
  <c r="M1412" i="7"/>
  <c r="O1412" i="7" s="1"/>
  <c r="P1412" i="7" s="1"/>
  <c r="M1413" i="7"/>
  <c r="O1413" i="7" s="1"/>
  <c r="P1413" i="7" s="1"/>
  <c r="M1414" i="7"/>
  <c r="O1414" i="7" s="1"/>
  <c r="P1414" i="7" s="1"/>
  <c r="M1415" i="7"/>
  <c r="M1416" i="7"/>
  <c r="O1416" i="7" s="1"/>
  <c r="P1416" i="7" s="1"/>
  <c r="M1417" i="7"/>
  <c r="O1417" i="7" s="1"/>
  <c r="P1417" i="7" s="1"/>
  <c r="M1418" i="7"/>
  <c r="O1418" i="7" s="1"/>
  <c r="P1418" i="7" s="1"/>
  <c r="M1419" i="7"/>
  <c r="O1419" i="7" s="1"/>
  <c r="P1419" i="7" s="1"/>
  <c r="M1420" i="7"/>
  <c r="O1420" i="7" s="1"/>
  <c r="P1420" i="7" s="1"/>
  <c r="M1421" i="7"/>
  <c r="O1421" i="7" s="1"/>
  <c r="P1421" i="7" s="1"/>
  <c r="M1422" i="7"/>
  <c r="O1422" i="7" s="1"/>
  <c r="P1422" i="7" s="1"/>
  <c r="M1423" i="7"/>
  <c r="O1423" i="7" s="1"/>
  <c r="P1423" i="7" s="1"/>
  <c r="M1424" i="7"/>
  <c r="O1424" i="7" s="1"/>
  <c r="P1424" i="7" s="1"/>
  <c r="M1425" i="7"/>
  <c r="O1425" i="7" s="1"/>
  <c r="P1425" i="7" s="1"/>
  <c r="M1426" i="7"/>
  <c r="O1426" i="7" s="1"/>
  <c r="P1426" i="7" s="1"/>
  <c r="M1427" i="7"/>
  <c r="O1427" i="7" s="1"/>
  <c r="P1427" i="7" s="1"/>
  <c r="M1428" i="7"/>
  <c r="O1428" i="7" s="1"/>
  <c r="P1428" i="7" s="1"/>
  <c r="M1429" i="7"/>
  <c r="O1429" i="7" s="1"/>
  <c r="P1429" i="7" s="1"/>
  <c r="M1430" i="7"/>
  <c r="O1430" i="7" s="1"/>
  <c r="P1430" i="7" s="1"/>
  <c r="M1431" i="7"/>
  <c r="M1432" i="7"/>
  <c r="O1432" i="7" s="1"/>
  <c r="P1432" i="7" s="1"/>
  <c r="M1433" i="7"/>
  <c r="O1433" i="7" s="1"/>
  <c r="P1433" i="7" s="1"/>
  <c r="M1434" i="7"/>
  <c r="O1434" i="7" s="1"/>
  <c r="P1434" i="7" s="1"/>
  <c r="M1435" i="7"/>
  <c r="O1435" i="7" s="1"/>
  <c r="P1435" i="7" s="1"/>
  <c r="M1436" i="7"/>
  <c r="O1436" i="7" s="1"/>
  <c r="P1436" i="7" s="1"/>
  <c r="M1437" i="7"/>
  <c r="O1437" i="7" s="1"/>
  <c r="P1437" i="7" s="1"/>
  <c r="M1438" i="7"/>
  <c r="O1438" i="7" s="1"/>
  <c r="P1438" i="7" s="1"/>
  <c r="M1439" i="7"/>
  <c r="O1439" i="7" s="1"/>
  <c r="P1439" i="7" s="1"/>
  <c r="M1440" i="7"/>
  <c r="O1440" i="7" s="1"/>
  <c r="P1440" i="7" s="1"/>
  <c r="M1441" i="7"/>
  <c r="O1441" i="7" s="1"/>
  <c r="P1441" i="7" s="1"/>
  <c r="M1442" i="7"/>
  <c r="O1442" i="7" s="1"/>
  <c r="P1442" i="7" s="1"/>
  <c r="M1443" i="7"/>
  <c r="O1443" i="7" s="1"/>
  <c r="P1443" i="7" s="1"/>
  <c r="M1444" i="7"/>
  <c r="O1444" i="7" s="1"/>
  <c r="P1444" i="7" s="1"/>
  <c r="M1445" i="7"/>
  <c r="O1445" i="7" s="1"/>
  <c r="P1445" i="7" s="1"/>
  <c r="M1446" i="7"/>
  <c r="O1446" i="7" s="1"/>
  <c r="P1446" i="7" s="1"/>
  <c r="M1447" i="7"/>
  <c r="M1448" i="7"/>
  <c r="O1448" i="7" s="1"/>
  <c r="P1448" i="7" s="1"/>
  <c r="M1449" i="7"/>
  <c r="O1449" i="7" s="1"/>
  <c r="P1449" i="7" s="1"/>
  <c r="M1450" i="7"/>
  <c r="O1450" i="7" s="1"/>
  <c r="P1450" i="7" s="1"/>
  <c r="M1451" i="7"/>
  <c r="O1451" i="7" s="1"/>
  <c r="P1451" i="7" s="1"/>
  <c r="M1452" i="7"/>
  <c r="O1452" i="7" s="1"/>
  <c r="P1452" i="7" s="1"/>
  <c r="M1453" i="7"/>
  <c r="O1453" i="7" s="1"/>
  <c r="P1453" i="7" s="1"/>
  <c r="M1454" i="7"/>
  <c r="O1454" i="7" s="1"/>
  <c r="P1454" i="7" s="1"/>
  <c r="M1455" i="7"/>
  <c r="O1455" i="7" s="1"/>
  <c r="P1455" i="7" s="1"/>
  <c r="M1456" i="7"/>
  <c r="O1456" i="7" s="1"/>
  <c r="P1456" i="7" s="1"/>
  <c r="M1457" i="7"/>
  <c r="O1457" i="7" s="1"/>
  <c r="P1457" i="7" s="1"/>
  <c r="M1458" i="7"/>
  <c r="O1458" i="7" s="1"/>
  <c r="P1458" i="7" s="1"/>
  <c r="M1459" i="7"/>
  <c r="O1459" i="7" s="1"/>
  <c r="P1459" i="7" s="1"/>
  <c r="M1460" i="7"/>
  <c r="O1460" i="7" s="1"/>
  <c r="P1460" i="7" s="1"/>
  <c r="M1461" i="7"/>
  <c r="O1461" i="7" s="1"/>
  <c r="P1461" i="7" s="1"/>
  <c r="M1462" i="7"/>
  <c r="O1462" i="7" s="1"/>
  <c r="P1462" i="7" s="1"/>
  <c r="M1463" i="7"/>
  <c r="M1464" i="7"/>
  <c r="O1464" i="7" s="1"/>
  <c r="P1464" i="7" s="1"/>
  <c r="M1465" i="7"/>
  <c r="O1465" i="7" s="1"/>
  <c r="P1465" i="7" s="1"/>
  <c r="M1466" i="7"/>
  <c r="O1466" i="7" s="1"/>
  <c r="P1466" i="7" s="1"/>
  <c r="M1467" i="7"/>
  <c r="O1467" i="7" s="1"/>
  <c r="P1467" i="7" s="1"/>
  <c r="M1468" i="7"/>
  <c r="O1468" i="7" s="1"/>
  <c r="P1468" i="7" s="1"/>
  <c r="M1469" i="7"/>
  <c r="O1469" i="7" s="1"/>
  <c r="P1469" i="7" s="1"/>
  <c r="M1470" i="7"/>
  <c r="O1470" i="7" s="1"/>
  <c r="P1470" i="7" s="1"/>
  <c r="M1471" i="7"/>
  <c r="O1471" i="7" s="1"/>
  <c r="P1471" i="7" s="1"/>
  <c r="M1472" i="7"/>
  <c r="O1472" i="7" s="1"/>
  <c r="P1472" i="7" s="1"/>
  <c r="M1473" i="7"/>
  <c r="O1473" i="7" s="1"/>
  <c r="P1473" i="7" s="1"/>
  <c r="M1474" i="7"/>
  <c r="O1474" i="7" s="1"/>
  <c r="P1474" i="7" s="1"/>
  <c r="M1475" i="7"/>
  <c r="O1475" i="7" s="1"/>
  <c r="P1475" i="7" s="1"/>
  <c r="M1476" i="7"/>
  <c r="O1476" i="7" s="1"/>
  <c r="P1476" i="7" s="1"/>
  <c r="M1477" i="7"/>
  <c r="O1477" i="7" s="1"/>
  <c r="P1477" i="7" s="1"/>
  <c r="M1478" i="7"/>
  <c r="O1478" i="7" s="1"/>
  <c r="P1478" i="7" s="1"/>
  <c r="M1479" i="7"/>
  <c r="M1480" i="7"/>
  <c r="O1480" i="7" s="1"/>
  <c r="P1480" i="7" s="1"/>
  <c r="M1481" i="7"/>
  <c r="O1481" i="7" s="1"/>
  <c r="P1481" i="7" s="1"/>
  <c r="M1482" i="7"/>
  <c r="O1482" i="7" s="1"/>
  <c r="P1482" i="7" s="1"/>
  <c r="M1483" i="7"/>
  <c r="O1483" i="7" s="1"/>
  <c r="P1483" i="7" s="1"/>
  <c r="M1484" i="7"/>
  <c r="O1484" i="7" s="1"/>
  <c r="P1484" i="7" s="1"/>
  <c r="M1485" i="7"/>
  <c r="O1485" i="7" s="1"/>
  <c r="P1485" i="7" s="1"/>
  <c r="M1486" i="7"/>
  <c r="O1486" i="7" s="1"/>
  <c r="P1486" i="7" s="1"/>
  <c r="M1487" i="7"/>
  <c r="O1487" i="7" s="1"/>
  <c r="P1487" i="7" s="1"/>
  <c r="M1488" i="7"/>
  <c r="O1488" i="7" s="1"/>
  <c r="P1488" i="7" s="1"/>
  <c r="M1489" i="7"/>
  <c r="O1489" i="7" s="1"/>
  <c r="P1489" i="7" s="1"/>
  <c r="M1490" i="7"/>
  <c r="O1490" i="7" s="1"/>
  <c r="P1490" i="7" s="1"/>
  <c r="M1491" i="7"/>
  <c r="O1491" i="7" s="1"/>
  <c r="P1491" i="7" s="1"/>
  <c r="M1492" i="7"/>
  <c r="O1492" i="7" s="1"/>
  <c r="P1492" i="7" s="1"/>
  <c r="M1493" i="7"/>
  <c r="O1493" i="7" s="1"/>
  <c r="P1493" i="7" s="1"/>
  <c r="M1494" i="7"/>
  <c r="O1494" i="7" s="1"/>
  <c r="P1494" i="7" s="1"/>
  <c r="M1495" i="7"/>
  <c r="M1496" i="7"/>
  <c r="O1496" i="7" s="1"/>
  <c r="P1496" i="7" s="1"/>
  <c r="M1497" i="7"/>
  <c r="O1497" i="7" s="1"/>
  <c r="P1497" i="7" s="1"/>
  <c r="M1498" i="7"/>
  <c r="O1498" i="7" s="1"/>
  <c r="P1498" i="7" s="1"/>
  <c r="M1499" i="7"/>
  <c r="O1499" i="7" s="1"/>
  <c r="P1499" i="7" s="1"/>
  <c r="M1500" i="7"/>
  <c r="O1500" i="7" s="1"/>
  <c r="P1500" i="7" s="1"/>
  <c r="M1501" i="7"/>
  <c r="O1501" i="7" s="1"/>
  <c r="P1501" i="7" s="1"/>
  <c r="M1502" i="7"/>
  <c r="O1502" i="7" s="1"/>
  <c r="P1502" i="7" s="1"/>
  <c r="M1503" i="7"/>
  <c r="O1503" i="7" s="1"/>
  <c r="P1503" i="7" s="1"/>
  <c r="M1504" i="7"/>
  <c r="O1504" i="7" s="1"/>
  <c r="P1504" i="7" s="1"/>
  <c r="M1505" i="7"/>
  <c r="O1505" i="7" s="1"/>
  <c r="P1505" i="7" s="1"/>
  <c r="M1506" i="7"/>
  <c r="O1506" i="7" s="1"/>
  <c r="P1506" i="7" s="1"/>
  <c r="M1507" i="7"/>
  <c r="O1507" i="7" s="1"/>
  <c r="P1507" i="7" s="1"/>
  <c r="M1508" i="7"/>
  <c r="O1508" i="7" s="1"/>
  <c r="P1508" i="7" s="1"/>
  <c r="M1509" i="7"/>
  <c r="O1509" i="7" s="1"/>
  <c r="P1509" i="7" s="1"/>
  <c r="M1510" i="7"/>
  <c r="O1510" i="7" s="1"/>
  <c r="P1510" i="7" s="1"/>
  <c r="M1511" i="7"/>
  <c r="M1512" i="7"/>
  <c r="O1512" i="7" s="1"/>
  <c r="P1512" i="7" s="1"/>
  <c r="M1513" i="7"/>
  <c r="O1513" i="7" s="1"/>
  <c r="P1513" i="7" s="1"/>
  <c r="M1514" i="7"/>
  <c r="O1514" i="7" s="1"/>
  <c r="P1514" i="7" s="1"/>
  <c r="M1515" i="7"/>
  <c r="O1515" i="7" s="1"/>
  <c r="P1515" i="7" s="1"/>
  <c r="M1516" i="7"/>
  <c r="O1516" i="7" s="1"/>
  <c r="P1516" i="7" s="1"/>
  <c r="M1517" i="7"/>
  <c r="O1517" i="7" s="1"/>
  <c r="P1517" i="7" s="1"/>
  <c r="M1518" i="7"/>
  <c r="O1518" i="7" s="1"/>
  <c r="P1518" i="7" s="1"/>
  <c r="M1519" i="7"/>
  <c r="O1519" i="7" s="1"/>
  <c r="P1519" i="7" s="1"/>
  <c r="M1520" i="7"/>
  <c r="O1520" i="7" s="1"/>
  <c r="P1520" i="7" s="1"/>
  <c r="M1521" i="7"/>
  <c r="O1521" i="7" s="1"/>
  <c r="P1521" i="7" s="1"/>
  <c r="M1522" i="7"/>
  <c r="O1522" i="7" s="1"/>
  <c r="P1522" i="7" s="1"/>
  <c r="M1523" i="7"/>
  <c r="O1523" i="7" s="1"/>
  <c r="P1523" i="7" s="1"/>
  <c r="M1524" i="7"/>
  <c r="O1524" i="7" s="1"/>
  <c r="P1524" i="7" s="1"/>
  <c r="M1525" i="7"/>
  <c r="O1525" i="7" s="1"/>
  <c r="P1525" i="7" s="1"/>
  <c r="M1526" i="7"/>
  <c r="O1526" i="7" s="1"/>
  <c r="P1526" i="7" s="1"/>
  <c r="M1527" i="7"/>
  <c r="M1528" i="7"/>
  <c r="O1528" i="7" s="1"/>
  <c r="P1528" i="7" s="1"/>
  <c r="M1529" i="7"/>
  <c r="O1529" i="7" s="1"/>
  <c r="P1529" i="7" s="1"/>
  <c r="M1530" i="7"/>
  <c r="O1530" i="7" s="1"/>
  <c r="P1530" i="7" s="1"/>
  <c r="M1531" i="7"/>
  <c r="O1531" i="7" s="1"/>
  <c r="P1531" i="7" s="1"/>
  <c r="M1532" i="7"/>
  <c r="O1532" i="7" s="1"/>
  <c r="P1532" i="7" s="1"/>
  <c r="M1533" i="7"/>
  <c r="O1533" i="7" s="1"/>
  <c r="P1533" i="7" s="1"/>
  <c r="M1534" i="7"/>
  <c r="O1534" i="7" s="1"/>
  <c r="P1534" i="7" s="1"/>
  <c r="M1535" i="7"/>
  <c r="O1535" i="7" s="1"/>
  <c r="P1535" i="7" s="1"/>
  <c r="M1536" i="7"/>
  <c r="O1536" i="7" s="1"/>
  <c r="P1536" i="7" s="1"/>
  <c r="M1537" i="7"/>
  <c r="O1537" i="7" s="1"/>
  <c r="P1537" i="7" s="1"/>
  <c r="M1538" i="7"/>
  <c r="O1538" i="7" s="1"/>
  <c r="P1538" i="7" s="1"/>
  <c r="M1539" i="7"/>
  <c r="O1539" i="7" s="1"/>
  <c r="P1539" i="7" s="1"/>
  <c r="M1540" i="7"/>
  <c r="O1540" i="7" s="1"/>
  <c r="P1540" i="7" s="1"/>
  <c r="M1541" i="7"/>
  <c r="O1541" i="7" s="1"/>
  <c r="P1541" i="7" s="1"/>
  <c r="M1542" i="7"/>
  <c r="O1542" i="7" s="1"/>
  <c r="P1542" i="7" s="1"/>
  <c r="M1543" i="7"/>
  <c r="M1544" i="7"/>
  <c r="O1544" i="7" s="1"/>
  <c r="P1544" i="7" s="1"/>
  <c r="M1545" i="7"/>
  <c r="O1545" i="7" s="1"/>
  <c r="M1546" i="7"/>
  <c r="O1546" i="7" s="1"/>
  <c r="P1546" i="7" s="1"/>
  <c r="M1547" i="7"/>
  <c r="O1547" i="7" s="1"/>
  <c r="P1547" i="7" s="1"/>
  <c r="M1548" i="7"/>
  <c r="O1548" i="7" s="1"/>
  <c r="P1548" i="7" s="1"/>
  <c r="M1549" i="7"/>
  <c r="O1549" i="7" s="1"/>
  <c r="M1550" i="7"/>
  <c r="O1550" i="7" s="1"/>
  <c r="P1550" i="7" s="1"/>
  <c r="M1551" i="7"/>
  <c r="O1551" i="7" s="1"/>
  <c r="P1551" i="7" s="1"/>
  <c r="M1552" i="7"/>
  <c r="O1552" i="7" s="1"/>
  <c r="P1552" i="7" s="1"/>
  <c r="M1553" i="7"/>
  <c r="O1553" i="7" s="1"/>
  <c r="M1554" i="7"/>
  <c r="O1554" i="7" s="1"/>
  <c r="P1554" i="7" s="1"/>
  <c r="M1555" i="7"/>
  <c r="O1555" i="7" s="1"/>
  <c r="P1555" i="7" s="1"/>
  <c r="M1556" i="7"/>
  <c r="O1556" i="7" s="1"/>
  <c r="P1556" i="7" s="1"/>
  <c r="M1557" i="7"/>
  <c r="O1557" i="7" s="1"/>
  <c r="M1558" i="7"/>
  <c r="O1558" i="7" s="1"/>
  <c r="P1558" i="7" s="1"/>
  <c r="M1559" i="7"/>
  <c r="M1560" i="7"/>
  <c r="O1560" i="7" s="1"/>
  <c r="P1560" i="7" s="1"/>
  <c r="M1561" i="7"/>
  <c r="O1561" i="7" s="1"/>
  <c r="M1562" i="7"/>
  <c r="O1562" i="7" s="1"/>
  <c r="P1562" i="7" s="1"/>
  <c r="M1563" i="7"/>
  <c r="O1563" i="7" s="1"/>
  <c r="P1563" i="7" s="1"/>
  <c r="M1564" i="7"/>
  <c r="O1564" i="7" s="1"/>
  <c r="P1564" i="7" s="1"/>
  <c r="M1565" i="7"/>
  <c r="O1565" i="7" s="1"/>
  <c r="M1566" i="7"/>
  <c r="O1566" i="7" s="1"/>
  <c r="P1566" i="7" s="1"/>
  <c r="M1567" i="7"/>
  <c r="O1567" i="7" s="1"/>
  <c r="P1567" i="7" s="1"/>
  <c r="M1568" i="7"/>
  <c r="O1568" i="7" s="1"/>
  <c r="P1568" i="7" s="1"/>
  <c r="M1569" i="7"/>
  <c r="O1569" i="7" s="1"/>
  <c r="M1570" i="7"/>
  <c r="O1570" i="7" s="1"/>
  <c r="P1570" i="7" s="1"/>
  <c r="M1571" i="7"/>
  <c r="O1571" i="7" s="1"/>
  <c r="P1571" i="7" s="1"/>
  <c r="M1572" i="7"/>
  <c r="O1572" i="7" s="1"/>
  <c r="P1572" i="7" s="1"/>
  <c r="M1573" i="7"/>
  <c r="O1573" i="7" s="1"/>
  <c r="M1574" i="7"/>
  <c r="O1574" i="7" s="1"/>
  <c r="P1574" i="7" s="1"/>
  <c r="M1575" i="7"/>
  <c r="M1576" i="7"/>
  <c r="O1576" i="7" s="1"/>
  <c r="P1576" i="7" s="1"/>
  <c r="M1577" i="7"/>
  <c r="O1577" i="7" s="1"/>
  <c r="M1578" i="7"/>
  <c r="O1578" i="7" s="1"/>
  <c r="P1578" i="7" s="1"/>
  <c r="M1579" i="7"/>
  <c r="O1579" i="7" s="1"/>
  <c r="P1579" i="7" s="1"/>
  <c r="M1580" i="7"/>
  <c r="O1580" i="7" s="1"/>
  <c r="P1580" i="7" s="1"/>
  <c r="M1581" i="7"/>
  <c r="O1581" i="7" s="1"/>
  <c r="M1582" i="7"/>
  <c r="O1582" i="7" s="1"/>
  <c r="P1582" i="7" s="1"/>
  <c r="M1583" i="7"/>
  <c r="O1583" i="7" s="1"/>
  <c r="P1583" i="7" s="1"/>
  <c r="M1584" i="7"/>
  <c r="O1584" i="7" s="1"/>
  <c r="P1584" i="7" s="1"/>
  <c r="M1585" i="7"/>
  <c r="O1585" i="7" s="1"/>
  <c r="M1586" i="7"/>
  <c r="O1586" i="7" s="1"/>
  <c r="P1586" i="7" s="1"/>
  <c r="M1587" i="7"/>
  <c r="O1587" i="7" s="1"/>
  <c r="P1587" i="7" s="1"/>
  <c r="M1588" i="7"/>
  <c r="O1588" i="7" s="1"/>
  <c r="P1588" i="7" s="1"/>
  <c r="M1589" i="7"/>
  <c r="O1589" i="7" s="1"/>
  <c r="M1590" i="7"/>
  <c r="O1590" i="7" s="1"/>
  <c r="P1590" i="7" s="1"/>
  <c r="M1591" i="7"/>
  <c r="M1592" i="7"/>
  <c r="O1592" i="7" s="1"/>
  <c r="P1592" i="7" s="1"/>
  <c r="M1593" i="7"/>
  <c r="O1593" i="7" s="1"/>
  <c r="M1594" i="7"/>
  <c r="O1594" i="7" s="1"/>
  <c r="P1594" i="7" s="1"/>
  <c r="M1595" i="7"/>
  <c r="O1595" i="7" s="1"/>
  <c r="P1595" i="7" s="1"/>
  <c r="M1596" i="7"/>
  <c r="O1596" i="7" s="1"/>
  <c r="P1596" i="7" s="1"/>
  <c r="M1597" i="7"/>
  <c r="O1597" i="7" s="1"/>
  <c r="M1598" i="7"/>
  <c r="O1598" i="7" s="1"/>
  <c r="P1598" i="7" s="1"/>
  <c r="M1599" i="7"/>
  <c r="O1599" i="7" s="1"/>
  <c r="P1599" i="7" s="1"/>
  <c r="M1600" i="7"/>
  <c r="O1600" i="7" s="1"/>
  <c r="P1600" i="7" s="1"/>
  <c r="M1601" i="7"/>
  <c r="O1601" i="7" s="1"/>
  <c r="M1602" i="7"/>
  <c r="O1602" i="7" s="1"/>
  <c r="P1602" i="7" s="1"/>
  <c r="M1603" i="7"/>
  <c r="O1603" i="7" s="1"/>
  <c r="P1603" i="7" s="1"/>
  <c r="M1604" i="7"/>
  <c r="O1604" i="7" s="1"/>
  <c r="P1604" i="7" s="1"/>
  <c r="M1605" i="7"/>
  <c r="O1605" i="7" s="1"/>
  <c r="M1606" i="7"/>
  <c r="O1606" i="7" s="1"/>
  <c r="P1606" i="7" s="1"/>
  <c r="M1607" i="7"/>
  <c r="M1608" i="7"/>
  <c r="O1608" i="7" s="1"/>
  <c r="P1608" i="7" s="1"/>
  <c r="M1609" i="7"/>
  <c r="O1609" i="7" s="1"/>
  <c r="M1610" i="7"/>
  <c r="O1610" i="7" s="1"/>
  <c r="P1610" i="7" s="1"/>
  <c r="M1611" i="7"/>
  <c r="O1611" i="7" s="1"/>
  <c r="P1611" i="7" s="1"/>
  <c r="M1612" i="7"/>
  <c r="O1612" i="7" s="1"/>
  <c r="P1612" i="7" s="1"/>
  <c r="M1613" i="7"/>
  <c r="O1613" i="7" s="1"/>
  <c r="M1614" i="7"/>
  <c r="O1614" i="7" s="1"/>
  <c r="P1614" i="7" s="1"/>
  <c r="M1615" i="7"/>
  <c r="O1615" i="7" s="1"/>
  <c r="P1615" i="7" s="1"/>
  <c r="M1616" i="7"/>
  <c r="O1616" i="7" s="1"/>
  <c r="P1616" i="7" s="1"/>
  <c r="M1617" i="7"/>
  <c r="O1617" i="7" s="1"/>
  <c r="M1618" i="7"/>
  <c r="O1618" i="7" s="1"/>
  <c r="P1618" i="7" s="1"/>
  <c r="M1619" i="7"/>
  <c r="O1619" i="7" s="1"/>
  <c r="P1619" i="7" s="1"/>
  <c r="M1620" i="7"/>
  <c r="O1620" i="7" s="1"/>
  <c r="P1620" i="7" s="1"/>
  <c r="M1621" i="7"/>
  <c r="O1621" i="7" s="1"/>
  <c r="M1622" i="7"/>
  <c r="O1622" i="7" s="1"/>
  <c r="P1622" i="7" s="1"/>
  <c r="M1623" i="7"/>
  <c r="M1624" i="7"/>
  <c r="O1624" i="7" s="1"/>
  <c r="P1624" i="7" s="1"/>
  <c r="M1625" i="7"/>
  <c r="O1625" i="7" s="1"/>
  <c r="M1626" i="7"/>
  <c r="O1626" i="7" s="1"/>
  <c r="P1626" i="7" s="1"/>
  <c r="M1627" i="7"/>
  <c r="O1627" i="7" s="1"/>
  <c r="P1627" i="7" s="1"/>
  <c r="M1628" i="7"/>
  <c r="O1628" i="7" s="1"/>
  <c r="P1628" i="7" s="1"/>
  <c r="M1629" i="7"/>
  <c r="O1629" i="7" s="1"/>
  <c r="M1630" i="7"/>
  <c r="O1630" i="7" s="1"/>
  <c r="P1630" i="7" s="1"/>
  <c r="M1631" i="7"/>
  <c r="O1631" i="7" s="1"/>
  <c r="P1631" i="7" s="1"/>
  <c r="M1632" i="7"/>
  <c r="O1632" i="7" s="1"/>
  <c r="P1632" i="7" s="1"/>
  <c r="M1633" i="7"/>
  <c r="O1633" i="7" s="1"/>
  <c r="M1634" i="7"/>
  <c r="O1634" i="7" s="1"/>
  <c r="P1634" i="7" s="1"/>
  <c r="M1635" i="7"/>
  <c r="O1635" i="7" s="1"/>
  <c r="P1635" i="7" s="1"/>
  <c r="M1636" i="7"/>
  <c r="O1636" i="7" s="1"/>
  <c r="P1636" i="7" s="1"/>
  <c r="M1637" i="7"/>
  <c r="O1637" i="7" s="1"/>
  <c r="M1638" i="7"/>
  <c r="O1638" i="7" s="1"/>
  <c r="P1638" i="7" s="1"/>
  <c r="M1639" i="7"/>
  <c r="M1640" i="7"/>
  <c r="O1640" i="7" s="1"/>
  <c r="P1640" i="7" s="1"/>
  <c r="M1641" i="7"/>
  <c r="O1641" i="7" s="1"/>
  <c r="M1642" i="7"/>
  <c r="O1642" i="7" s="1"/>
  <c r="P1642" i="7" s="1"/>
  <c r="M1643" i="7"/>
  <c r="O1643" i="7" s="1"/>
  <c r="P1643" i="7" s="1"/>
  <c r="M1644" i="7"/>
  <c r="O1644" i="7" s="1"/>
  <c r="P1644" i="7" s="1"/>
  <c r="M1645" i="7"/>
  <c r="O1645" i="7" s="1"/>
  <c r="M1646" i="7"/>
  <c r="O1646" i="7" s="1"/>
  <c r="P1646" i="7" s="1"/>
  <c r="M1647" i="7"/>
  <c r="O1647" i="7" s="1"/>
  <c r="P1647" i="7" s="1"/>
  <c r="M1648" i="7"/>
  <c r="O1648" i="7" s="1"/>
  <c r="P1648" i="7" s="1"/>
  <c r="M1649" i="7"/>
  <c r="O1649" i="7" s="1"/>
  <c r="M1650" i="7"/>
  <c r="O1650" i="7" s="1"/>
  <c r="P1650" i="7" s="1"/>
  <c r="M1651" i="7"/>
  <c r="O1651" i="7" s="1"/>
  <c r="P1651" i="7" s="1"/>
  <c r="M1652" i="7"/>
  <c r="O1652" i="7" s="1"/>
  <c r="P1652" i="7" s="1"/>
  <c r="M1653" i="7"/>
  <c r="O1653" i="7" s="1"/>
  <c r="M1654" i="7"/>
  <c r="O1654" i="7" s="1"/>
  <c r="P1654" i="7" s="1"/>
  <c r="M1655" i="7"/>
  <c r="M1656" i="7"/>
  <c r="O1656" i="7" s="1"/>
  <c r="P1656" i="7" s="1"/>
  <c r="M1657" i="7"/>
  <c r="O1657" i="7" s="1"/>
  <c r="M1658" i="7"/>
  <c r="O1658" i="7" s="1"/>
  <c r="P1658" i="7" s="1"/>
  <c r="M1659" i="7"/>
  <c r="O1659" i="7" s="1"/>
  <c r="P1659" i="7" s="1"/>
  <c r="M1660" i="7"/>
  <c r="O1660" i="7" s="1"/>
  <c r="P1660" i="7" s="1"/>
  <c r="M1661" i="7"/>
  <c r="O1661" i="7" s="1"/>
  <c r="M1662" i="7"/>
  <c r="O1662" i="7" s="1"/>
  <c r="P1662" i="7" s="1"/>
  <c r="M1663" i="7"/>
  <c r="O1663" i="7" s="1"/>
  <c r="P1663" i="7" s="1"/>
  <c r="M1664" i="7"/>
  <c r="O1664" i="7" s="1"/>
  <c r="P1664" i="7" s="1"/>
  <c r="M1665" i="7"/>
  <c r="O1665" i="7" s="1"/>
  <c r="M1666" i="7"/>
  <c r="O1666" i="7" s="1"/>
  <c r="P1666" i="7" s="1"/>
  <c r="M1667" i="7"/>
  <c r="O1667" i="7" s="1"/>
  <c r="P1667" i="7" s="1"/>
  <c r="M1668" i="7"/>
  <c r="O1668" i="7" s="1"/>
  <c r="P1668" i="7" s="1"/>
  <c r="M1669" i="7"/>
  <c r="O1669" i="7" s="1"/>
  <c r="M1670" i="7"/>
  <c r="O1670" i="7" s="1"/>
  <c r="P1670" i="7" s="1"/>
  <c r="M1671" i="7"/>
  <c r="M1672" i="7"/>
  <c r="O1672" i="7" s="1"/>
  <c r="P1672" i="7" s="1"/>
  <c r="M1673" i="7"/>
  <c r="O1673" i="7" s="1"/>
  <c r="M1674" i="7"/>
  <c r="O1674" i="7" s="1"/>
  <c r="P1674" i="7" s="1"/>
  <c r="M1675" i="7"/>
  <c r="O1675" i="7" s="1"/>
  <c r="P1675" i="7" s="1"/>
  <c r="M1676" i="7"/>
  <c r="O1676" i="7" s="1"/>
  <c r="P1676" i="7" s="1"/>
  <c r="M1677" i="7"/>
  <c r="O1677" i="7" s="1"/>
  <c r="M1678" i="7"/>
  <c r="O1678" i="7" s="1"/>
  <c r="P1678" i="7" s="1"/>
  <c r="M1679" i="7"/>
  <c r="O1679" i="7" s="1"/>
  <c r="P1679" i="7" s="1"/>
  <c r="M1680" i="7"/>
  <c r="O1680" i="7" s="1"/>
  <c r="P1680" i="7" s="1"/>
  <c r="M1681" i="7"/>
  <c r="O1681" i="7" s="1"/>
  <c r="M1682" i="7"/>
  <c r="O1682" i="7" s="1"/>
  <c r="P1682" i="7" s="1"/>
  <c r="M1683" i="7"/>
  <c r="O1683" i="7" s="1"/>
  <c r="P1683" i="7" s="1"/>
  <c r="M1684" i="7"/>
  <c r="O1684" i="7" s="1"/>
  <c r="P1684" i="7" s="1"/>
  <c r="M1685" i="7"/>
  <c r="O1685" i="7" s="1"/>
  <c r="M1686" i="7"/>
  <c r="O1686" i="7" s="1"/>
  <c r="P1686" i="7" s="1"/>
  <c r="M1687" i="7"/>
  <c r="M1688" i="7"/>
  <c r="O1688" i="7" s="1"/>
  <c r="P1688" i="7" s="1"/>
  <c r="M1689" i="7"/>
  <c r="O1689" i="7" s="1"/>
  <c r="M1690" i="7"/>
  <c r="O1690" i="7" s="1"/>
  <c r="P1690" i="7" s="1"/>
  <c r="M1691" i="7"/>
  <c r="O1691" i="7" s="1"/>
  <c r="P1691" i="7" s="1"/>
  <c r="M1692" i="7"/>
  <c r="O1692" i="7" s="1"/>
  <c r="P1692" i="7" s="1"/>
  <c r="M1693" i="7"/>
  <c r="O1693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83F35-87B8-47A2-B891-F43243E57CD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30283F3-5380-4DED-A8B6-BEF2E240A320}" name="WorksheetConnection_JOYERIA_JPV.xlsx!FOTO_PRODUCTOS" type="102" refreshedVersion="8" minRefreshableVersion="5">
    <extLst>
      <ext xmlns:x15="http://schemas.microsoft.com/office/spreadsheetml/2010/11/main" uri="{DE250136-89BD-433C-8126-D09CA5730AF9}">
        <x15:connection id="FOTO_PRODUCTOS">
          <x15:rangePr sourceName="_xlcn.WorksheetConnection_JOYERIA_JPV.xlsxFOTO_PRODUCTOS1"/>
        </x15:connection>
      </ext>
    </extLst>
  </connection>
  <connection id="3" xr16:uid="{221ECB0E-41AB-4C9D-B503-BF0DCBB0095A}" name="WorksheetConnection_JOYERIA_JPV.xlsx!FOTO_VENDEDOR" type="102" refreshedVersion="8" minRefreshableVersion="5">
    <extLst>
      <ext xmlns:x15="http://schemas.microsoft.com/office/spreadsheetml/2010/11/main" uri="{DE250136-89BD-433C-8126-D09CA5730AF9}">
        <x15:connection id="FOTO_VENDEDOR">
          <x15:rangePr sourceName="_xlcn.WorksheetConnection_JOYERIA_JPV.xlsxFOTO_VENDEDOR1"/>
        </x15:connection>
      </ext>
    </extLst>
  </connection>
  <connection id="4" xr16:uid="{4B5B4554-5CE1-4C7A-9C30-F7C91DE2B5C6}" name="WorksheetConnection_JOYERIA_JPV.xlsx!VENTAS" type="102" refreshedVersion="8" minRefreshableVersion="5">
    <extLst>
      <ext xmlns:x15="http://schemas.microsoft.com/office/spreadsheetml/2010/11/main" uri="{DE250136-89BD-433C-8126-D09CA5730AF9}">
        <x15:connection id="VENTAS">
          <x15:rangePr sourceName="_xlcn.WorksheetConnection_JOYERIA_JPV.xlsxVENTAS1"/>
        </x15:connection>
      </ext>
    </extLst>
  </connection>
</connections>
</file>

<file path=xl/sharedStrings.xml><?xml version="1.0" encoding="utf-8"?>
<sst xmlns="http://schemas.openxmlformats.org/spreadsheetml/2006/main" count="16103" uniqueCount="136">
  <si>
    <t>ID_PEDIDO</t>
  </si>
  <si>
    <t>CLIENTE</t>
  </si>
  <si>
    <t>PRODUCTO</t>
  </si>
  <si>
    <t>CANTIDAD</t>
  </si>
  <si>
    <t>FECHA_HORA</t>
  </si>
  <si>
    <t>Juan péRez</t>
  </si>
  <si>
    <t>maria gArciA</t>
  </si>
  <si>
    <t>luis rodRIGUEZ</t>
  </si>
  <si>
    <t>ANA MartineZ</t>
  </si>
  <si>
    <t>CARlos lOpEz</t>
  </si>
  <si>
    <t>soFíA herNANdez</t>
  </si>
  <si>
    <t>daVid ramIREZ</t>
  </si>
  <si>
    <t>loreNa MarTInEz</t>
  </si>
  <si>
    <t>pEDRO GÓmez</t>
  </si>
  <si>
    <t>Marta fErNAndez</t>
  </si>
  <si>
    <t>JOsé MARTINEZ</t>
  </si>
  <si>
    <t>AnA lOpEZ</t>
  </si>
  <si>
    <t>lUIS GarCíA</t>
  </si>
  <si>
    <t>maría péRez</t>
  </si>
  <si>
    <t>carLos RodríGuEZ</t>
  </si>
  <si>
    <t>SARa MarTinez</t>
  </si>
  <si>
    <t>JoSé feRnanDEZ</t>
  </si>
  <si>
    <t>lUiSA GóMeZ</t>
  </si>
  <si>
    <t>DAviD hernandez</t>
  </si>
  <si>
    <t>lOREna RamIREz</t>
  </si>
  <si>
    <t>PEDro marTInEz</t>
  </si>
  <si>
    <t>marta garCIa</t>
  </si>
  <si>
    <t>JuaN LopEZ</t>
  </si>
  <si>
    <t>aNa rODRigUEZ</t>
  </si>
  <si>
    <t>CARLOS fErnÁnDEz</t>
  </si>
  <si>
    <t>ANilloS de ORO 18k</t>
  </si>
  <si>
    <t>aReTes de PLATA 925</t>
  </si>
  <si>
    <t>bRazaleteS de ORO BLANCO 14k</t>
  </si>
  <si>
    <t>CoLLaRes de ORO AMARILLO 18k con DIAMANTES</t>
  </si>
  <si>
    <t>pUlseraS de PLATA RODIADA 925</t>
  </si>
  <si>
    <t>broches de PLATINO con PIEDRAS PRECIO$AS</t>
  </si>
  <si>
    <t>caDEnas de ORO ROSA 10k</t>
  </si>
  <si>
    <t>TObilleRas de ORO AMARILLO 14k</t>
  </si>
  <si>
    <t>CHARms de PLATA 925 CON INICIALES</t>
  </si>
  <si>
    <t>meDalLoneS de ORO 18k CON FOTO</t>
  </si>
  <si>
    <t>VENDEDOR</t>
  </si>
  <si>
    <t>Juan Perez</t>
  </si>
  <si>
    <t>https://dl.dropbox.com/s/4bz1xriny7ro04g/A40.png</t>
  </si>
  <si>
    <t>Maria Vizcaino</t>
  </si>
  <si>
    <t>https://dl.dropbox.com/s/yxe96df3xrzoc4y/A44.png</t>
  </si>
  <si>
    <t>Ana Santana</t>
  </si>
  <si>
    <t>https://dl.dropboxusercontent.com/s/2lks10yyiurw2b0/A33.png</t>
  </si>
  <si>
    <t>Luis Diaz</t>
  </si>
  <si>
    <t>https://dl.dropbox.com/s/zgx7g0h0mxubhao/A21.png</t>
  </si>
  <si>
    <t>Sofia Bergara</t>
  </si>
  <si>
    <t>https://dl.dropboxusercontent.com/s/id0gj57k6z3m73q/A34.png</t>
  </si>
  <si>
    <t>Jorge Ramos</t>
  </si>
  <si>
    <t>https://dl.dropbox.com/s/1f9hzgblcmuen4a/A10.png</t>
  </si>
  <si>
    <t>Juan Comila</t>
  </si>
  <si>
    <t>https://dl.dropbox.com/s/jveyj0btov87izo/A38.png</t>
  </si>
  <si>
    <t>Juan Gabrie;</t>
  </si>
  <si>
    <t>https://dl.dropbox.com/s/z4geyw1u2psmm47/A16.png</t>
  </si>
  <si>
    <t>Carlos Santos</t>
  </si>
  <si>
    <t>https://dl.dropbox.com/s/0jkab8w6ie0h91z/A42.png</t>
  </si>
  <si>
    <t>FOTO_URL</t>
  </si>
  <si>
    <t>ID_VENDEDOR</t>
  </si>
  <si>
    <t>https://i.pinimg.com/originals/99/f6/cc/99f6cc0f226be0aa4d25ea9959e06099.png</t>
  </si>
  <si>
    <t>https://baroqoficial.com/cdn/shop/products/Aretesdeplata925.png?v=1643904073&amp;width=2048</t>
  </si>
  <si>
    <t>https://cdn-media.glamira.com/media/product/newgeneration/view/1/sku/ozli-slavomir/diamond/diamond-Brillant_AAA/stone2/diamond-Brillant_AAA/alloycolour/white.jpg</t>
  </si>
  <si>
    <t>https://img.edenly.com/pt/40/precioso-secreto-n8__8047249_1.png</t>
  </si>
  <si>
    <t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t>
  </si>
  <si>
    <t>https://png.pngtree.com/png-clipart/20240206/original/pngtree-jewelry-and-bijouterie-items-showcased-on-a-white-background-featuring-hairpins-png-image_14247926.png</t>
  </si>
  <si>
    <t>https://www.joseluisjoyerias.com/adm/files/FOTOS/PULSERA_ORO_JOSELUIS_718SPU24FK481A19_1.webp</t>
  </si>
  <si>
    <t>https://www.maldonjewellery.co.uk/120085-superlarge_default_2x/dije-de-plata-de-ley-con-inicial-de-la-letra-a-en-clip-de-langosta-925-x-1-dijes-de-letras.jpg</t>
  </si>
  <si>
    <t>https://russiangold.com/111274-product_zoom/colgante-de-oro-rosa-rojo-14k-585-carretera-de-medusa-griega-cpn053r.jpg</t>
  </si>
  <si>
    <t>PRECIO_COMPRA</t>
  </si>
  <si>
    <t>PRECIO_VENTAS</t>
  </si>
  <si>
    <t>https://russiangold.com/78813-large_default/amarillo-italiano-14k-585-oro-nuevo-figaro-cadena-solida-cc042y.jpg</t>
  </si>
  <si>
    <t>Juan Gabriel</t>
  </si>
  <si>
    <t>FOTO_VENDEDOR</t>
  </si>
  <si>
    <t>ID_PRODUCTOS</t>
  </si>
  <si>
    <t>EXISTENCIA</t>
  </si>
  <si>
    <t>Relojes de Oro Amarillo 18k</t>
  </si>
  <si>
    <t>https://zlotychlopak.pl/104676-large_default/amarillo-14k-585-oro-reloj-de-pulsera-para-senora-geneve-lw078ydglbw008y.jpg</t>
  </si>
  <si>
    <t>Cufflinks de Plata 925</t>
  </si>
  <si>
    <t>https://www.mesaregalos.mx/wp-content/uploads/2021/08/Cufflinks_20Pliage_20_20Sterling_20silver_06753810000001_STQP.png</t>
  </si>
  <si>
    <t>Pendientes de Diamantes en Oro Blanco 14k</t>
  </si>
  <si>
    <t>https://i.pinimg.com/originals/ef/2f/1e/ef2f1e78cb0658f1626038cefbdca0f7.png</t>
  </si>
  <si>
    <t>Anillos de Compromiso con Diamante</t>
  </si>
  <si>
    <t>https://www.elrubi.es/wp-content/uploads/2019/03/Anillo-de-compromiso-con-piedra-diamante-1.png</t>
  </si>
  <si>
    <t>Brazaletes de Cuero con Detalles en Plata</t>
  </si>
  <si>
    <t>https://global.zancangioielli.com/11031-large_default/pulsera-zancan-de-plata-y-piel-con-pluma.jpg</t>
  </si>
  <si>
    <t>Relojes de Plata con Correa de Cuero</t>
  </si>
  <si>
    <t>https://festina.cl/22062-large_default/timeless-chronograph-f16760-7-con-esfera-azul.jpg</t>
  </si>
  <si>
    <t>Broches de Oro con Piedras Preciosas</t>
  </si>
  <si>
    <t>https://png.pngtree.com/png-vector/20240705/ourmid/pngtree-elegant-brooch-designs-timeless-accessories-vintage-collection-a-walk-through-history-png-image_12712617.png</t>
  </si>
  <si>
    <t>Anillos de Moda con Gemas Coloridas</t>
  </si>
  <si>
    <t>https://png.pngtree.com/png-vector/20240705/ourmid/pngtree-an-artistic-ring-with-colorful-stones-depicted-in-a-vector-illustration-png-image_12776160.png</t>
  </si>
  <si>
    <t>Collares de Perlas Naturales</t>
  </si>
  <si>
    <t>https://yanesmadrid.com/10619-large_default/collar-bolzano-perlas-plata-dorada.jpg</t>
  </si>
  <si>
    <t>Cadenas de Oro con Colgantes Personalizados</t>
  </si>
  <si>
    <t>https://www.joyeriasanchez.com/50236-large_default/gargantilla-visalia-personalizada-oro-18k.jpg</t>
  </si>
  <si>
    <t>INGRESOS</t>
  </si>
  <si>
    <t>COSTO</t>
  </si>
  <si>
    <t>MARGEN</t>
  </si>
  <si>
    <t>% MARGEN</t>
  </si>
  <si>
    <t>Anillo Oro 18k</t>
  </si>
  <si>
    <t>Anillos</t>
  </si>
  <si>
    <t>Aretes Plata 925</t>
  </si>
  <si>
    <t>Aretes</t>
  </si>
  <si>
    <t>Brazalete Oro 14k</t>
  </si>
  <si>
    <t>Brazaletes</t>
  </si>
  <si>
    <t>Collar Oro Diam.</t>
  </si>
  <si>
    <t>Collares</t>
  </si>
  <si>
    <t>Pulsera Plata 925</t>
  </si>
  <si>
    <t>Pulseras</t>
  </si>
  <si>
    <t>Broche Platino</t>
  </si>
  <si>
    <t>Broches</t>
  </si>
  <si>
    <t>Cadena Oro 10k</t>
  </si>
  <si>
    <t>Cadenas</t>
  </si>
  <si>
    <t>Tobillera Oro 14k</t>
  </si>
  <si>
    <t>Tobilleras</t>
  </si>
  <si>
    <t>Charm Plata</t>
  </si>
  <si>
    <t>Charms</t>
  </si>
  <si>
    <t>Medallón Oro 18k</t>
  </si>
  <si>
    <t>Medallones</t>
  </si>
  <si>
    <t>Reloj Oro 18k</t>
  </si>
  <si>
    <t>Relojes</t>
  </si>
  <si>
    <t>Cufflink Plata 925</t>
  </si>
  <si>
    <t>Cufflinks</t>
  </si>
  <si>
    <t>Pendiente Diam. Oro</t>
  </si>
  <si>
    <t>Pendientes</t>
  </si>
  <si>
    <t>Anillo Comp. Diam.</t>
  </si>
  <si>
    <t>Brazalete Cuero</t>
  </si>
  <si>
    <t>Reloj Plata</t>
  </si>
  <si>
    <t>Broche Oro</t>
  </si>
  <si>
    <t>Anillo Gemas</t>
  </si>
  <si>
    <t>Collar Perlas</t>
  </si>
  <si>
    <t>Cadena Oro</t>
  </si>
  <si>
    <t>cadenas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</si>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</sst>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43" fontId="0" fillId="0" borderId="0" xfId="1" applyFont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0" fontId="0" fillId="0" borderId="0" xfId="0" applyAlignment="1">
      <alignment vertical="center"/>
    </xf>
    <xf numFmtId="44" fontId="0" fillId="0" borderId="0" xfId="2" applyFont="1"/>
    <xf numFmtId="44" fontId="0" fillId="0" borderId="0" xfId="2" applyFont="1" applyFill="1"/>
    <xf numFmtId="44" fontId="0" fillId="0" borderId="0" xfId="0" applyNumberFormat="1"/>
    <xf numFmtId="10" fontId="0" fillId="0" borderId="0" xfId="3" applyNumberFormat="1" applyFont="1" applyFill="1"/>
    <xf numFmtId="10" fontId="0" fillId="0" borderId="0" xfId="3" applyNumberFormat="1" applyFont="1"/>
    <xf numFmtId="165" fontId="0" fillId="0" borderId="0" xfId="1" applyNumberFormat="1" applyFont="1"/>
    <xf numFmtId="165" fontId="0" fillId="0" borderId="0" xfId="1" applyNumberFormat="1" applyFont="1" applyAlignment="1">
      <alignment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16">
    <dxf>
      <numFmt numFmtId="0" formatCode="General"/>
      <alignment horizontal="general" vertical="center" textRotation="0" wrapText="0" indent="0" justifyLastLine="0" shrinkToFit="0" readingOrder="0"/>
    </dxf>
    <dxf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5" formatCode="_(* #,##0_);_(* \(#,##0\);_(* &quot;-&quot;??_);_(@_)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alignment horizontal="general" vertical="center" textRotation="0" wrapText="1" indent="0" justifyLastLine="0" shrinkToFit="0" readingOrder="0"/>
    </dxf>
    <dxf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8947BC07-0F7C-4DC8-9473-8B38B5FFF9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14C271-F729-4500-AEA5-A531DBC6EFD4}" name="JOYERIA_JPV" displayName="JOYERIA_JPV" ref="A1:M1732" totalsRowShown="0">
  <autoFilter ref="A1:M1732" xr:uid="{A014C271-F729-4500-AEA5-A531DBC6EFD4}"/>
  <sortState xmlns:xlrd2="http://schemas.microsoft.com/office/spreadsheetml/2017/richdata2" ref="A2:M545">
    <sortCondition ref="M1:M545"/>
  </sortState>
  <tableColumns count="13">
    <tableColumn id="1" xr3:uid="{6AAF2F3B-F34B-4619-919C-900AB5692685}" name="ID_PEDIDO"/>
    <tableColumn id="2" xr3:uid="{654B2BBC-E7CC-4F67-8A20-975373D35AB5}" name="CLIENTE"/>
    <tableColumn id="12" xr3:uid="{9CDF75C7-CF8E-4F2E-9181-D9318CE4270D}" name="ID_PRODUCTOS"/>
    <tableColumn id="3" xr3:uid="{AC2E7DEC-60BD-4D76-A70A-934DDEA16814}" name="PRODUCTO" dataDxfId="15">
      <calculatedColumnFormula>VLOOKUP(JOYERIA_JPV[[#This Row],[ID_PRODUCTOS]],PRODUCTOS[#All],2,0)</calculatedColumnFormula>
    </tableColumn>
    <tableColumn id="17" xr3:uid="{D9097F41-3FF1-486C-9763-60CC08CEE206}" name="FOTO_URL" dataDxfId="0">
      <calculatedColumnFormula>VLOOKUP(JOYERIA_JPV[[#This Row],[ID_PRODUCTOS]],PRODUCTOS[#All],4,0)</calculatedColumnFormula>
    </tableColumn>
    <tableColumn id="9" xr3:uid="{616C6271-0C95-49DD-89E4-DD6CD74FF058}" name="EXISTENCIA" dataDxfId="14" dataCellStyle="Millares">
      <calculatedColumnFormula>VLOOKUP(JOYERIA_JPV[[#This Row],[ID_PRODUCTOS]],PRODUCTOS[#All],5,0)-JOYERIA_JPV[[#This Row],[CANTIDAD]]</calculatedColumnFormula>
    </tableColumn>
    <tableColumn id="16" xr3:uid="{D496E04B-57A0-4FF4-8B23-0C0318907A7A}" name="ID_VENDEDOR" dataDxfId="13"/>
    <tableColumn id="4" xr3:uid="{CE94F5AB-6B67-41AD-B588-CADD16C178C3}" name="VENDEDOR"/>
    <tableColumn id="11" xr3:uid="{C77E7CA7-8CC3-4404-8AD4-C86D6DF73EF4}" name="FOTO_VENDEDOR" dataDxfId="12">
      <calculatedColumnFormula>VLOOKUP(JOYERIA_JPV[[#This Row],[ID_VENDEDOR]],FOTO_VENDEDOR[#All],3,0)</calculatedColumnFormula>
    </tableColumn>
    <tableColumn id="5" xr3:uid="{E92470E5-5BDB-47E4-BE23-E17AA8FCDAD5}" name="CANTIDAD"/>
    <tableColumn id="8" xr3:uid="{D4DEAB6A-40D9-437D-9598-5ECBD877D23E}" name="PRECIO_COMPRA" dataCellStyle="Moneda"/>
    <tableColumn id="6" xr3:uid="{EE78BB34-FEB0-4BAB-A834-E86A30D480B5}" name="PRECIO_VENTAS" dataCellStyle="Moneda"/>
    <tableColumn id="7" xr3:uid="{4F91977F-3020-40D0-AA4E-2A2A7555B9B9}" name="FECHA_HORA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80337-2C8A-4E13-91D4-26FC93ABD1A2}" name="VENTAS" displayName="VENTAS" ref="A1:P1693" totalsRowShown="0" headerRowCellStyle="Normal" dataCellStyle="Normal">
  <autoFilter ref="A1:P1693" xr:uid="{23180337-2C8A-4E13-91D4-26FC93ABD1A2}"/>
  <tableColumns count="16">
    <tableColumn id="1" xr3:uid="{1266C04F-0181-4254-B3E8-6C977990EFC1}" name="ID_PEDIDO" dataCellStyle="Normal"/>
    <tableColumn id="2" xr3:uid="{17256F13-4CC6-47DD-AD28-7DEB98EFAA72}" name="CLIENTE" dataCellStyle="Normal"/>
    <tableColumn id="3" xr3:uid="{592AAED7-3502-4245-AD47-E3FB68EFBC88}" name="ID_PRODUCTOS" dataCellStyle="Normal"/>
    <tableColumn id="4" xr3:uid="{EAD5E601-A05B-40FA-883E-9B9F5A3A9BB7}" name="PRODUCTO" dataCellStyle="Normal"/>
    <tableColumn id="5" xr3:uid="{C0C1F827-4B91-4E35-94CA-A53C06F9DC3C}" name="FOTO_URL" dataCellStyle="Normal"/>
    <tableColumn id="6" xr3:uid="{A1056EA0-F401-43C2-A63D-56B2EB89D86D}" name="ID_VENDEDOR" dataCellStyle="Normal"/>
    <tableColumn id="7" xr3:uid="{DC53E674-A95C-4651-B78A-2CB8D857DC62}" name="VENDEDOR" dataCellStyle="Normal"/>
    <tableColumn id="8" xr3:uid="{C969C1AF-D596-4E5B-96E0-916655B46A33}" name="FOTO_VENDEDOR" dataCellStyle="Normal"/>
    <tableColumn id="9" xr3:uid="{6799C433-ACCD-4C08-B197-8C487AB0BA24}" name="CANTIDAD" dataCellStyle="Normal"/>
    <tableColumn id="10" xr3:uid="{C251012C-C499-433C-96C5-69DFE9BDD22E}" name="PRECIO_COMPRA" dataCellStyle="Moneda"/>
    <tableColumn id="11" xr3:uid="{01F5E822-B79A-420B-A96B-E9CCE107B39A}" name="PRECIO_VENTAS" dataCellStyle="Moneda"/>
    <tableColumn id="12" xr3:uid="{98B41C0D-7722-47B1-A676-0CC1D53557FF}" name="FECHA_HORA" dataCellStyle="Normal"/>
    <tableColumn id="13" xr3:uid="{A36FE055-29D6-4C8D-A9C6-E950EF530B95}" name="INGRESOS" dataCellStyle="Moneda">
      <calculatedColumnFormula>VENTAS[[#This Row],[CANTIDAD]]*VENTAS[[#This Row],[PRECIO_VENTAS]]</calculatedColumnFormula>
    </tableColumn>
    <tableColumn id="14" xr3:uid="{E49EF098-9EAB-4239-A4C2-6E53F8CEED7C}" name="COSTO" dataDxfId="10" dataCellStyle="Moneda">
      <calculatedColumnFormula>VENTAS[[#This Row],[CANTIDAD]]*VENTAS[[#This Row],[PRECIO_COMPRA]]</calculatedColumnFormula>
    </tableColumn>
    <tableColumn id="15" xr3:uid="{642CC51A-6113-494E-90C3-AA9BE2A04695}" name="MARGEN" dataDxfId="9" dataCellStyle="Normal">
      <calculatedColumnFormula>VENTAS[[#This Row],[INGRESOS]]-VENTAS[[#This Row],[COSTO]]</calculatedColumnFormula>
    </tableColumn>
    <tableColumn id="16" xr3:uid="{8AB91280-0228-4633-B68F-DC1BDA8FDE83}" name="% MARGEN" dataDxfId="8" dataCellStyle="Porcentaje">
      <calculatedColumnFormula>VENTAS[[#This Row],[MARGEN]]/VENTAS[[#This Row],[INGRESOS]]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31F4F-88AA-4727-A7BC-5A9B461775F0}" name="PRODUCTOS" displayName="PRODUCTOS" ref="A1:G21" totalsRowShown="0" headerRowCellStyle="Normal" dataCellStyle="Normal">
  <autoFilter ref="A1:G21" xr:uid="{29431F4F-88AA-4727-A7BC-5A9B461775F0}"/>
  <tableColumns count="7">
    <tableColumn id="1" xr3:uid="{7F6A43C1-434E-4747-B153-8B18C9501F4A}" name="ID_PRODUCTOS" dataCellStyle="Normal"/>
    <tableColumn id="2" xr3:uid="{A81CEB90-17AD-4EE2-9269-B3E2B7E43C65}" name="PRODUCTO" dataCellStyle="Normal"/>
    <tableColumn id="7" xr3:uid="{52347FAC-8908-4091-A595-5021A4F25795}" name="CATEGORIA" dataCellStyle="Normal"/>
    <tableColumn id="3" xr3:uid="{F1CEDC2F-BB9E-4221-B1F5-5D85837E108B}" name="FOTO_URL" dataCellStyle="Normal"/>
    <tableColumn id="6" xr3:uid="{3ABF637B-BA5B-4A4B-ABFA-C8204E2416CE}" name="EXISTENCIA" dataDxfId="7" dataCellStyle="Millares"/>
    <tableColumn id="4" xr3:uid="{6C445752-F553-4BAE-B99D-DE0378D16D51}" name="PRECIO_COMPRA" dataCellStyle="Moneda"/>
    <tableColumn id="5" xr3:uid="{2B524952-8178-4381-9A46-F65F5723598A}" name="PRECIO_VENTAS" dataCellStyle="Mone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1A3D12-3FE4-494D-A234-9A9B669EAFD9}" name="FOTO_VENDEDOR" displayName="FOTO_VENDEDOR" ref="A1:C10" totalsRowShown="0">
  <autoFilter ref="A1:C10" xr:uid="{671A3D12-3FE4-494D-A234-9A9B669EAFD9}"/>
  <tableColumns count="3">
    <tableColumn id="1" xr3:uid="{13C467DF-F5B8-46B4-8077-5412B68771D9}" name="ID_VENDEDOR"/>
    <tableColumn id="2" xr3:uid="{CB3C0927-B060-4679-BCB6-F50EC4F51E4B}" name="VENDEDOR" dataDxfId="6"/>
    <tableColumn id="3" xr3:uid="{CD0833F0-29E0-4068-A8A7-2C8F943E66B8}" name="FOTO_UR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2FC640-DDCF-4AD6-A798-55808CDF5E0D}" name="VENTAS5" displayName="VENTAS5" ref="A1:H1353" totalsRowShown="0">
  <autoFilter ref="A1:H1353" xr:uid="{B92FC640-DDCF-4AD6-A798-55808CDF5E0D}"/>
  <sortState xmlns:xlrd2="http://schemas.microsoft.com/office/spreadsheetml/2017/richdata2" ref="A2:H91">
    <sortCondition ref="H2:H91"/>
  </sortState>
  <tableColumns count="8">
    <tableColumn id="1" xr3:uid="{C2F56068-872E-479B-8539-94DCFB2F72C8}" name="ID_PEDIDO"/>
    <tableColumn id="2" xr3:uid="{63A5FC80-68F5-42F8-BADF-25C7FD6ED86D}" name="CLIENTE"/>
    <tableColumn id="3" xr3:uid="{8EDBD233-43C0-4669-A193-AC1DF15E21D1}" name="PRODUCTO" dataDxfId="5"/>
    <tableColumn id="4" xr3:uid="{9A19BFC9-2031-40C6-A9A2-65A233E883C4}" name="VENDEDOR" dataDxfId="4"/>
    <tableColumn id="5" xr3:uid="{DAA427ED-58F6-41B1-8BC1-268DBE74EA5A}" name="CANTIDAD"/>
    <tableColumn id="8" xr3:uid="{37584F10-0D4F-41A6-A6DC-83AC99B185FD}" name="PRECIO_COMPRA" dataDxfId="3" dataCellStyle="Millares"/>
    <tableColumn id="6" xr3:uid="{73B6B4D0-680F-4EA3-9EEE-43F5E87B0D73}" name="PRECIO_VENTAS" dataDxfId="2" dataCellStyle="Millares"/>
    <tableColumn id="7" xr3:uid="{6096119C-6A9F-4FB2-8A2F-795625894108}" name="FECHA_HOR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seluisjoyerias.com/adm/files/FOTOS/PULSERA_ORO_JOSELUIS_718SPU24FK481A19_1.webp" TargetMode="External"/><Relationship Id="rId13" Type="http://schemas.openxmlformats.org/officeDocument/2006/relationships/hyperlink" Target="https://i.pinimg.com/originals/ef/2f/1e/ef2f1e78cb0658f1626038cefbdca0f7.png" TargetMode="External"/><Relationship Id="rId18" Type="http://schemas.openxmlformats.org/officeDocument/2006/relationships/hyperlink" Target="https://png.pngtree.com/png-vector/20240705/ourmid/pngtree-an-artistic-ring-with-colorful-stones-depicted-in-a-vector-illustration-png-image_12776160.png" TargetMode="External"/><Relationship Id="rId3" Type="http://schemas.openxmlformats.org/officeDocument/2006/relationships/hyperlink" Target="https://cdn-media.glamira.com/media/product/newgeneration/view/1/sku/ozli-slavomir/diamond/diamond-Brillant_AAA/stone2/diamond-Brillant_AAA/alloycolour/white.jpg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russiangold.com/78813-large_default/amarillo-italiano-14k-585-oro-nuevo-figaro-cadena-solida-cc042y.jpg" TargetMode="External"/><Relationship Id="rId12" Type="http://schemas.openxmlformats.org/officeDocument/2006/relationships/hyperlink" Target="https://www.mesaregalos.mx/wp-content/uploads/2021/08/Cufflinks_20Pliage_20_20Sterling_20silver_06753810000001_STQP.png" TargetMode="External"/><Relationship Id="rId17" Type="http://schemas.openxmlformats.org/officeDocument/2006/relationships/hyperlink" Target="https://png.pngtree.com/png-vector/20240705/ourmid/pngtree-elegant-brooch-designs-timeless-accessories-vintage-collection-a-walk-through-history-png-image_12712617.png" TargetMode="External"/><Relationship Id="rId2" Type="http://schemas.openxmlformats.org/officeDocument/2006/relationships/hyperlink" Target="https://baroqoficial.com/cdn/shop/products/Aretesdeplata925.png?v=1643904073&amp;width=2048" TargetMode="External"/><Relationship Id="rId16" Type="http://schemas.openxmlformats.org/officeDocument/2006/relationships/hyperlink" Target="https://festina.cl/22062-large_default/timeless-chronograph-f16760-7-con-esfera-azul.jpg" TargetMode="External"/><Relationship Id="rId20" Type="http://schemas.openxmlformats.org/officeDocument/2006/relationships/hyperlink" Target="https://www.joyeriasanchez.com/50236-large_default/gargantilla-visalia-personalizada-oro-18k.jpg" TargetMode="External"/><Relationship Id="rId1" Type="http://schemas.openxmlformats.org/officeDocument/2006/relationships/hyperlink" Target="https://i.pinimg.com/originals/99/f6/cc/99f6cc0f226be0aa4d25ea9959e06099.png" TargetMode="External"/><Relationship Id="rId6" Type="http://schemas.openxmlformats.org/officeDocument/2006/relationships/hyperlink" Target="https://png.pngtree.com/png-clipart/20240206/original/pngtree-jewelry-and-bijouterie-items-showcased-on-a-white-background-featuring-hairpins-png-image_14247926.png" TargetMode="External"/><Relationship Id="rId11" Type="http://schemas.openxmlformats.org/officeDocument/2006/relationships/hyperlink" Target="https://zlotychlopak.pl/104676-large_default/amarillo-14k-585-oro-reloj-de-pulsera-para-senora-geneve-lw078ydglbw008y.jpg" TargetMode="External"/><Relationship Id="rId5" Type="http://schemas.openxmlformats.org/officeDocument/2006/relationships/hyperlink" Target="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" TargetMode="External"/><Relationship Id="rId15" Type="http://schemas.openxmlformats.org/officeDocument/2006/relationships/hyperlink" Target="https://global.zancangioielli.com/11031-large_default/pulsera-zancan-de-plata-y-piel-con-pluma.jpg" TargetMode="External"/><Relationship Id="rId10" Type="http://schemas.openxmlformats.org/officeDocument/2006/relationships/hyperlink" Target="https://russiangold.com/111274-product_zoom/colgante-de-oro-rosa-rojo-14k-585-carretera-de-medusa-griega-cpn053r.jpg" TargetMode="External"/><Relationship Id="rId19" Type="http://schemas.openxmlformats.org/officeDocument/2006/relationships/hyperlink" Target="https://yanesmadrid.com/10619-large_default/collar-bolzano-perlas-plata-dorada.jpg" TargetMode="External"/><Relationship Id="rId4" Type="http://schemas.openxmlformats.org/officeDocument/2006/relationships/hyperlink" Target="https://img.edenly.com/pt/40/precioso-secreto-n8__8047249_1.png" TargetMode="External"/><Relationship Id="rId9" Type="http://schemas.openxmlformats.org/officeDocument/2006/relationships/hyperlink" Target="https://www.maldonjewellery.co.uk/120085-superlarge_default_2x/dije-de-plata-de-ley-con-inicial-de-la-letra-a-en-clip-de-langosta-925-x-1-dijes-de-letras.jpg" TargetMode="External"/><Relationship Id="rId14" Type="http://schemas.openxmlformats.org/officeDocument/2006/relationships/hyperlink" Target="https://www.elrubi.es/wp-content/uploads/2019/03/Anillo-de-compromiso-con-piedra-diamante-1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D4B0-C869-438D-B438-E1221CFA10EC}">
  <dimension ref="A1:M1732"/>
  <sheetViews>
    <sheetView tabSelected="1" zoomScaleNormal="100" workbookViewId="0">
      <selection activeCell="E42" sqref="E42"/>
    </sheetView>
  </sheetViews>
  <sheetFormatPr baseColWidth="10" defaultRowHeight="15" x14ac:dyDescent="0.25"/>
  <cols>
    <col min="1" max="1" width="13.140625" customWidth="1"/>
    <col min="2" max="2" width="28.140625" customWidth="1"/>
    <col min="3" max="3" width="16.140625" customWidth="1"/>
    <col min="4" max="4" width="24.85546875" customWidth="1"/>
    <col min="5" max="5" width="19.28515625" customWidth="1"/>
    <col min="6" max="6" width="19.28515625" style="14" customWidth="1"/>
    <col min="7" max="7" width="19.7109375" customWidth="1"/>
    <col min="8" max="9" width="29.42578125" customWidth="1"/>
    <col min="10" max="10" width="12.42578125" customWidth="1"/>
    <col min="11" max="11" width="16.140625" style="9" customWidth="1"/>
    <col min="12" max="12" width="17.85546875" style="9" customWidth="1"/>
    <col min="13" max="13" width="14.5703125" style="2" customWidth="1"/>
  </cols>
  <sheetData>
    <row r="1" spans="1:13" x14ac:dyDescent="0.25">
      <c r="A1" t="s">
        <v>0</v>
      </c>
      <c r="B1" t="s">
        <v>1</v>
      </c>
      <c r="C1" t="s">
        <v>75</v>
      </c>
      <c r="D1" t="s">
        <v>2</v>
      </c>
      <c r="E1" t="s">
        <v>59</v>
      </c>
      <c r="F1" s="14" t="s">
        <v>76</v>
      </c>
      <c r="G1" t="s">
        <v>60</v>
      </c>
      <c r="H1" t="s">
        <v>40</v>
      </c>
      <c r="I1" t="s">
        <v>74</v>
      </c>
      <c r="J1" t="s">
        <v>3</v>
      </c>
      <c r="K1" s="9" t="s">
        <v>70</v>
      </c>
      <c r="L1" s="9" t="s">
        <v>71</v>
      </c>
      <c r="M1" s="2" t="s">
        <v>4</v>
      </c>
    </row>
    <row r="2" spans="1:13" x14ac:dyDescent="0.25">
      <c r="A2">
        <v>1</v>
      </c>
      <c r="B2" t="s">
        <v>13</v>
      </c>
      <c r="C2" s="3">
        <v>5</v>
      </c>
      <c r="D2" s="3" t="str">
        <f>VLOOKUP(JOYERIA_JPV[[#This Row],[ID_PRODUCTOS]],PRODUCTOS[#All],2,0)</f>
        <v>Pulsera Plata 925</v>
      </c>
      <c r="E2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2" s="15">
        <f>VLOOKUP(JOYERIA_JPV[[#This Row],[ID_PRODUCTOS]],PRODUCTOS[#All],5,0)-JOYERIA_JPV[[#This Row],[CANTIDAD]]</f>
        <v>1399</v>
      </c>
      <c r="G2">
        <v>10001</v>
      </c>
      <c r="H2" s="1" t="s">
        <v>41</v>
      </c>
      <c r="I2" s="1" t="str">
        <f>VLOOKUP(JOYERIA_JPV[[#This Row],[ID_VENDEDOR]],FOTO_VENDEDOR[#All],3,0)</f>
        <v>https://dl.dropbox.com/s/4bz1xriny7ro04g/A40.png</v>
      </c>
      <c r="J2">
        <v>1</v>
      </c>
      <c r="K2" s="9">
        <v>1483.61</v>
      </c>
      <c r="L2" s="9">
        <v>2000</v>
      </c>
      <c r="M2" s="2">
        <v>43831</v>
      </c>
    </row>
    <row r="3" spans="1:13" x14ac:dyDescent="0.25">
      <c r="A3">
        <v>2</v>
      </c>
      <c r="B3" t="s">
        <v>18</v>
      </c>
      <c r="C3" s="3">
        <v>2</v>
      </c>
      <c r="D3" s="3" t="str">
        <f>VLOOKUP(JOYERIA_JPV[[#This Row],[ID_PRODUCTOS]],PRODUCTOS[#All],2,0)</f>
        <v>Aretes Plata 925</v>
      </c>
      <c r="E3" s="8" t="str">
        <f>VLOOKUP(JOYERIA_JPV[[#This Row],[ID_PRODUCTOS]],PRODUCTOS[#All],4,0)</f>
        <v>https://baroqoficial.com/cdn/shop/products/Aretesdeplata925.png?v=1643904073&amp;width=2048</v>
      </c>
      <c r="F3" s="15">
        <f>VLOOKUP(JOYERIA_JPV[[#This Row],[ID_PRODUCTOS]],PRODUCTOS[#All],5,0)-JOYERIA_JPV[[#This Row],[CANTIDAD]]</f>
        <v>3770</v>
      </c>
      <c r="G3">
        <v>10002</v>
      </c>
      <c r="H3" s="1" t="s">
        <v>43</v>
      </c>
      <c r="I3" s="1" t="str">
        <f>VLOOKUP(JOYERIA_JPV[[#This Row],[ID_VENDEDOR]],FOTO_VENDEDOR[#All],3,0)</f>
        <v>https://dl.dropbox.com/s/yxe96df3xrzoc4y/A44.png</v>
      </c>
      <c r="J3">
        <v>30</v>
      </c>
      <c r="K3" s="9">
        <v>1049.51</v>
      </c>
      <c r="L3" s="9">
        <v>1300</v>
      </c>
      <c r="M3" s="2">
        <v>43832</v>
      </c>
    </row>
    <row r="4" spans="1:13" x14ac:dyDescent="0.25">
      <c r="A4">
        <v>3</v>
      </c>
      <c r="B4" t="s">
        <v>24</v>
      </c>
      <c r="C4" s="3">
        <v>3</v>
      </c>
      <c r="D4" s="3" t="str">
        <f>VLOOKUP(JOYERIA_JPV[[#This Row],[ID_PRODUCTOS]],PRODUCTOS[#All],2,0)</f>
        <v>Brazalete Oro 14k</v>
      </c>
      <c r="E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4" s="15">
        <f>VLOOKUP(JOYERIA_JPV[[#This Row],[ID_PRODUCTOS]],PRODUCTOS[#All],5,0)-JOYERIA_JPV[[#This Row],[CANTIDAD]]</f>
        <v>718</v>
      </c>
      <c r="G4">
        <v>10003</v>
      </c>
      <c r="H4" s="1" t="s">
        <v>45</v>
      </c>
      <c r="I4" s="1" t="str">
        <f>VLOOKUP(JOYERIA_JPV[[#This Row],[ID_VENDEDOR]],FOTO_VENDEDOR[#All],3,0)</f>
        <v>https://dl.dropboxusercontent.com/s/2lks10yyiurw2b0/A33.png</v>
      </c>
      <c r="J4">
        <v>2</v>
      </c>
      <c r="K4" s="9">
        <v>966.38</v>
      </c>
      <c r="L4" s="9">
        <v>1200</v>
      </c>
      <c r="M4" s="2">
        <v>43833</v>
      </c>
    </row>
    <row r="5" spans="1:13" x14ac:dyDescent="0.25">
      <c r="A5">
        <v>4</v>
      </c>
      <c r="B5" t="s">
        <v>16</v>
      </c>
      <c r="C5" s="3">
        <v>4</v>
      </c>
      <c r="D5" s="3" t="str">
        <f>VLOOKUP(JOYERIA_JPV[[#This Row],[ID_PRODUCTOS]],PRODUCTOS[#All],2,0)</f>
        <v>Collar Oro Diam.</v>
      </c>
      <c r="E5" s="8" t="str">
        <f>VLOOKUP(JOYERIA_JPV[[#This Row],[ID_PRODUCTOS]],PRODUCTOS[#All],4,0)</f>
        <v>https://img.edenly.com/pt/40/precioso-secreto-n8__8047249_1.png</v>
      </c>
      <c r="F5" s="15">
        <f>VLOOKUP(JOYERIA_JPV[[#This Row],[ID_PRODUCTOS]],PRODUCTOS[#All],5,0)-JOYERIA_JPV[[#This Row],[CANTIDAD]]</f>
        <v>1496</v>
      </c>
      <c r="G5">
        <v>10004</v>
      </c>
      <c r="H5" s="1" t="s">
        <v>47</v>
      </c>
      <c r="I5" s="1" t="str">
        <f>VLOOKUP(JOYERIA_JPV[[#This Row],[ID_VENDEDOR]],FOTO_VENDEDOR[#All],3,0)</f>
        <v>https://dl.dropbox.com/s/zgx7g0h0mxubhao/A21.png</v>
      </c>
      <c r="J5">
        <v>4</v>
      </c>
      <c r="K5" s="9">
        <v>938.42</v>
      </c>
      <c r="L5" s="9">
        <v>1100</v>
      </c>
      <c r="M5" s="2">
        <v>43834</v>
      </c>
    </row>
    <row r="6" spans="1:13" x14ac:dyDescent="0.25">
      <c r="A6">
        <v>5</v>
      </c>
      <c r="B6" t="s">
        <v>6</v>
      </c>
      <c r="C6" s="3">
        <v>5</v>
      </c>
      <c r="D6" s="3" t="str">
        <f>VLOOKUP(JOYERIA_JPV[[#This Row],[ID_PRODUCTOS]],PRODUCTOS[#All],2,0)</f>
        <v>Pulsera Plata 925</v>
      </c>
      <c r="E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6" s="15">
        <f>VLOOKUP(JOYERIA_JPV[[#This Row],[ID_PRODUCTOS]],PRODUCTOS[#All],5,0)-JOYERIA_JPV[[#This Row],[CANTIDAD]]</f>
        <v>1398</v>
      </c>
      <c r="G6">
        <v>10005</v>
      </c>
      <c r="H6" s="1" t="s">
        <v>49</v>
      </c>
      <c r="I6" s="1" t="str">
        <f>VLOOKUP(JOYERIA_JPV[[#This Row],[ID_VENDEDOR]],FOTO_VENDEDOR[#All],3,0)</f>
        <v>https://dl.dropboxusercontent.com/s/id0gj57k6z3m73q/A34.png</v>
      </c>
      <c r="J6">
        <v>2</v>
      </c>
      <c r="K6" s="9">
        <v>1053.78</v>
      </c>
      <c r="L6" s="9">
        <v>1500</v>
      </c>
      <c r="M6" s="2">
        <v>43835</v>
      </c>
    </row>
    <row r="7" spans="1:13" x14ac:dyDescent="0.25">
      <c r="A7">
        <v>6</v>
      </c>
      <c r="B7" t="s">
        <v>11</v>
      </c>
      <c r="C7" s="3">
        <v>6</v>
      </c>
      <c r="D7" s="3" t="str">
        <f>VLOOKUP(JOYERIA_JPV[[#This Row],[ID_PRODUCTOS]],PRODUCTOS[#All],2,0)</f>
        <v>Broche Platino</v>
      </c>
      <c r="E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7" s="15">
        <f>VLOOKUP(JOYERIA_JPV[[#This Row],[ID_PRODUCTOS]],PRODUCTOS[#All],5,0)-JOYERIA_JPV[[#This Row],[CANTIDAD]]</f>
        <v>2493</v>
      </c>
      <c r="G7">
        <v>10006</v>
      </c>
      <c r="H7" s="1" t="s">
        <v>51</v>
      </c>
      <c r="I7" s="1" t="str">
        <f>VLOOKUP(JOYERIA_JPV[[#This Row],[ID_VENDEDOR]],FOTO_VENDEDOR[#All],3,0)</f>
        <v>https://dl.dropbox.com/s/1f9hzgblcmuen4a/A10.png</v>
      </c>
      <c r="J7">
        <v>7</v>
      </c>
      <c r="K7" s="9">
        <v>645.70000000000005</v>
      </c>
      <c r="L7" s="9">
        <v>900</v>
      </c>
      <c r="M7" s="2">
        <v>43836</v>
      </c>
    </row>
    <row r="8" spans="1:13" x14ac:dyDescent="0.25">
      <c r="A8">
        <v>7</v>
      </c>
      <c r="B8" t="s">
        <v>28</v>
      </c>
      <c r="C8" s="3">
        <v>7</v>
      </c>
      <c r="D8" s="3" t="str">
        <f>VLOOKUP(JOYERIA_JPV[[#This Row],[ID_PRODUCTOS]],PRODUCTOS[#All],2,0)</f>
        <v>Cadena Oro 10k</v>
      </c>
      <c r="E8" s="8" t="str">
        <f>VLOOKUP(JOYERIA_JPV[[#This Row],[ID_PRODUCTOS]],PRODUCTOS[#All],4,0)</f>
        <v>https://russiangold.com/78813-large_default/amarillo-italiano-14k-585-oro-nuevo-figaro-cadena-solida-cc042y.jpg</v>
      </c>
      <c r="F8" s="15">
        <f>VLOOKUP(JOYERIA_JPV[[#This Row],[ID_PRODUCTOS]],PRODUCTOS[#All],5,0)-JOYERIA_JPV[[#This Row],[CANTIDAD]]</f>
        <v>11478</v>
      </c>
      <c r="G8">
        <v>10007</v>
      </c>
      <c r="H8" s="1" t="s">
        <v>53</v>
      </c>
      <c r="I8" s="1" t="str">
        <f>VLOOKUP(JOYERIA_JPV[[#This Row],[ID_VENDEDOR]],FOTO_VENDEDOR[#All],3,0)</f>
        <v>https://dl.dropbox.com/s/jveyj0btov87izo/A38.png</v>
      </c>
      <c r="J8">
        <v>22</v>
      </c>
      <c r="K8" s="9">
        <v>1063.04</v>
      </c>
      <c r="L8" s="9">
        <v>1500</v>
      </c>
      <c r="M8" s="2">
        <v>43837</v>
      </c>
    </row>
    <row r="9" spans="1:13" x14ac:dyDescent="0.25">
      <c r="A9">
        <v>8</v>
      </c>
      <c r="B9" t="s">
        <v>16</v>
      </c>
      <c r="C9" s="3">
        <v>8</v>
      </c>
      <c r="D9" s="3" t="str">
        <f>VLOOKUP(JOYERIA_JPV[[#This Row],[ID_PRODUCTOS]],PRODUCTOS[#All],2,0)</f>
        <v>Tobillera Oro 14k</v>
      </c>
      <c r="E9" s="8" t="str">
        <f>VLOOKUP(JOYERIA_JPV[[#This Row],[ID_PRODUCTOS]],PRODUCTOS[#All],4,0)</f>
        <v>https://www.joseluisjoyerias.com/adm/files/FOTOS/PULSERA_ORO_JOSELUIS_718SPU24FK481A19_1.webp</v>
      </c>
      <c r="F9" s="15">
        <f>VLOOKUP(JOYERIA_JPV[[#This Row],[ID_PRODUCTOS]],PRODUCTOS[#All],5,0)-JOYERIA_JPV[[#This Row],[CANTIDAD]]</f>
        <v>2497</v>
      </c>
      <c r="G9">
        <v>10008</v>
      </c>
      <c r="H9" s="1" t="s">
        <v>73</v>
      </c>
      <c r="I9" s="1" t="str">
        <f>VLOOKUP(JOYERIA_JPV[[#This Row],[ID_VENDEDOR]],FOTO_VENDEDOR[#All],3,0)</f>
        <v>https://dl.dropbox.com/s/z4geyw1u2psmm47/A16.png</v>
      </c>
      <c r="J9">
        <v>3</v>
      </c>
      <c r="K9" s="9">
        <v>938.42</v>
      </c>
      <c r="L9" s="9">
        <v>1100</v>
      </c>
      <c r="M9" s="2">
        <v>43838</v>
      </c>
    </row>
    <row r="10" spans="1:13" x14ac:dyDescent="0.25">
      <c r="A10">
        <v>9</v>
      </c>
      <c r="B10" t="s">
        <v>23</v>
      </c>
      <c r="C10" s="3">
        <v>9</v>
      </c>
      <c r="D10" s="3" t="str">
        <f>VLOOKUP(JOYERIA_JPV[[#This Row],[ID_PRODUCTOS]],PRODUCTOS[#All],2,0)</f>
        <v>Charm Plata</v>
      </c>
      <c r="E1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0" s="15">
        <f>VLOOKUP(JOYERIA_JPV[[#This Row],[ID_PRODUCTOS]],PRODUCTOS[#All],5,0)-JOYERIA_JPV[[#This Row],[CANTIDAD]]</f>
        <v>670</v>
      </c>
      <c r="G10">
        <v>10009</v>
      </c>
      <c r="H10" s="1" t="s">
        <v>57</v>
      </c>
      <c r="I10" s="1" t="str">
        <f>VLOOKUP(JOYERIA_JPV[[#This Row],[ID_VENDEDOR]],FOTO_VENDEDOR[#All],3,0)</f>
        <v>https://dl.dropbox.com/s/0jkab8w6ie0h91z/A42.png</v>
      </c>
      <c r="J10">
        <v>7</v>
      </c>
      <c r="K10" s="9">
        <v>836.75</v>
      </c>
      <c r="L10" s="9">
        <v>1000</v>
      </c>
      <c r="M10" s="2">
        <v>43839</v>
      </c>
    </row>
    <row r="11" spans="1:13" x14ac:dyDescent="0.25">
      <c r="A11">
        <v>10</v>
      </c>
      <c r="B11" t="s">
        <v>24</v>
      </c>
      <c r="C11" s="3">
        <v>10</v>
      </c>
      <c r="D11" s="3" t="str">
        <f>VLOOKUP(JOYERIA_JPV[[#This Row],[ID_PRODUCTOS]],PRODUCTOS[#All],2,0)</f>
        <v>Medallón Oro 18k</v>
      </c>
      <c r="E11" s="8" t="str">
        <f>VLOOKUP(JOYERIA_JPV[[#This Row],[ID_PRODUCTOS]],PRODUCTOS[#All],4,0)</f>
        <v>https://russiangold.com/111274-product_zoom/colgante-de-oro-rosa-rojo-14k-585-carretera-de-medusa-griega-cpn053r.jpg</v>
      </c>
      <c r="F11" s="15">
        <f>VLOOKUP(JOYERIA_JPV[[#This Row],[ID_PRODUCTOS]],PRODUCTOS[#All],5,0)-JOYERIA_JPV[[#This Row],[CANTIDAD]]</f>
        <v>599</v>
      </c>
      <c r="G11">
        <v>10001</v>
      </c>
      <c r="H11" s="1" t="s">
        <v>41</v>
      </c>
      <c r="I11" s="1" t="str">
        <f>VLOOKUP(JOYERIA_JPV[[#This Row],[ID_VENDEDOR]],FOTO_VENDEDOR[#All],3,0)</f>
        <v>https://dl.dropbox.com/s/4bz1xriny7ro04g/A40.png</v>
      </c>
      <c r="J11">
        <v>1</v>
      </c>
      <c r="K11" s="9">
        <v>966.38</v>
      </c>
      <c r="L11" s="9">
        <v>1200</v>
      </c>
      <c r="M11" s="2">
        <v>43840</v>
      </c>
    </row>
    <row r="12" spans="1:13" x14ac:dyDescent="0.25">
      <c r="A12">
        <v>11</v>
      </c>
      <c r="B12" t="s">
        <v>26</v>
      </c>
      <c r="C12" s="3">
        <v>11</v>
      </c>
      <c r="D12" s="3" t="str">
        <f>VLOOKUP(JOYERIA_JPV[[#This Row],[ID_PRODUCTOS]],PRODUCTOS[#All],2,0)</f>
        <v>Reloj Oro 18k</v>
      </c>
      <c r="E12" s="8" t="str">
        <f>VLOOKUP(JOYERIA_JPV[[#This Row],[ID_PRODUCTOS]],PRODUCTOS[#All],4,0)</f>
        <v>https://zlotychlopak.pl/104676-large_default/amarillo-14k-585-oro-reloj-de-pulsera-para-senora-geneve-lw078ydglbw008y.jpg</v>
      </c>
      <c r="F12" s="15">
        <f>VLOOKUP(JOYERIA_JPV[[#This Row],[ID_PRODUCTOS]],PRODUCTOS[#All],5,0)-JOYERIA_JPV[[#This Row],[CANTIDAD]]</f>
        <v>1254</v>
      </c>
      <c r="G12">
        <v>10002</v>
      </c>
      <c r="H12" s="1" t="s">
        <v>43</v>
      </c>
      <c r="I12" s="1" t="str">
        <f>VLOOKUP(JOYERIA_JPV[[#This Row],[ID_VENDEDOR]],FOTO_VENDEDOR[#All],3,0)</f>
        <v>https://dl.dropbox.com/s/yxe96df3xrzoc4y/A44.png</v>
      </c>
      <c r="J12">
        <v>6</v>
      </c>
      <c r="K12" s="9">
        <v>638.27</v>
      </c>
      <c r="L12" s="9">
        <v>800</v>
      </c>
      <c r="M12" s="2">
        <v>43841</v>
      </c>
    </row>
    <row r="13" spans="1:13" x14ac:dyDescent="0.25">
      <c r="A13">
        <v>12</v>
      </c>
      <c r="B13" t="s">
        <v>29</v>
      </c>
      <c r="C13" s="3">
        <v>12</v>
      </c>
      <c r="D13" s="3" t="str">
        <f>VLOOKUP(JOYERIA_JPV[[#This Row],[ID_PRODUCTOS]],PRODUCTOS[#All],2,0)</f>
        <v>Cufflink Plata 925</v>
      </c>
      <c r="E13" s="8" t="str">
        <f>VLOOKUP(JOYERIA_JPV[[#This Row],[ID_PRODUCTOS]],PRODUCTOS[#All],4,0)</f>
        <v>https://www.mesaregalos.mx/wp-content/uploads/2021/08/Cufflinks_20Pliage_20_20Sterling_20silver_06753810000001_STQP.png</v>
      </c>
      <c r="F13" s="15">
        <f>VLOOKUP(JOYERIA_JPV[[#This Row],[ID_PRODUCTOS]],PRODUCTOS[#All],5,0)-JOYERIA_JPV[[#This Row],[CANTIDAD]]</f>
        <v>613</v>
      </c>
      <c r="G13">
        <v>10003</v>
      </c>
      <c r="H13" s="1" t="s">
        <v>45</v>
      </c>
      <c r="I13" s="1" t="str">
        <f>VLOOKUP(JOYERIA_JPV[[#This Row],[ID_VENDEDOR]],FOTO_VENDEDOR[#All],3,0)</f>
        <v>https://dl.dropboxusercontent.com/s/2lks10yyiurw2b0/A33.png</v>
      </c>
      <c r="J13">
        <v>11</v>
      </c>
      <c r="K13" s="9">
        <v>1265.2</v>
      </c>
      <c r="L13" s="9">
        <v>1800</v>
      </c>
      <c r="M13" s="2">
        <v>43842</v>
      </c>
    </row>
    <row r="14" spans="1:13" x14ac:dyDescent="0.25">
      <c r="A14">
        <v>13</v>
      </c>
      <c r="B14" t="s">
        <v>5</v>
      </c>
      <c r="C14" s="3">
        <v>13</v>
      </c>
      <c r="D14" s="3" t="str">
        <f>VLOOKUP(JOYERIA_JPV[[#This Row],[ID_PRODUCTOS]],PRODUCTOS[#All],2,0)</f>
        <v>Pendiente Diam. Oro</v>
      </c>
      <c r="E14" s="8" t="str">
        <f>VLOOKUP(JOYERIA_JPV[[#This Row],[ID_PRODUCTOS]],PRODUCTOS[#All],4,0)</f>
        <v>https://i.pinimg.com/originals/ef/2f/1e/ef2f1e78cb0658f1626038cefbdca0f7.png</v>
      </c>
      <c r="F14" s="15">
        <f>VLOOKUP(JOYERIA_JPV[[#This Row],[ID_PRODUCTOS]],PRODUCTOS[#All],5,0)-JOYERIA_JPV[[#This Row],[CANTIDAD]]</f>
        <v>3999</v>
      </c>
      <c r="G14">
        <v>10004</v>
      </c>
      <c r="H14" s="1" t="s">
        <v>47</v>
      </c>
      <c r="I14" s="1" t="str">
        <f>VLOOKUP(JOYERIA_JPV[[#This Row],[ID_VENDEDOR]],FOTO_VENDEDOR[#All],3,0)</f>
        <v>https://dl.dropbox.com/s/zgx7g0h0mxubhao/A21.png</v>
      </c>
      <c r="J14">
        <v>1</v>
      </c>
      <c r="K14" s="9">
        <v>352.49</v>
      </c>
      <c r="L14" s="9">
        <v>500</v>
      </c>
      <c r="M14" s="2">
        <v>43843</v>
      </c>
    </row>
    <row r="15" spans="1:13" x14ac:dyDescent="0.25">
      <c r="A15">
        <v>14</v>
      </c>
      <c r="B15" t="s">
        <v>16</v>
      </c>
      <c r="C15" s="3">
        <v>14</v>
      </c>
      <c r="D15" s="3" t="str">
        <f>VLOOKUP(JOYERIA_JPV[[#This Row],[ID_PRODUCTOS]],PRODUCTOS[#All],2,0)</f>
        <v>Anillo Comp. Diam.</v>
      </c>
      <c r="E15" s="8" t="str">
        <f>VLOOKUP(JOYERIA_JPV[[#This Row],[ID_PRODUCTOS]],PRODUCTOS[#All],4,0)</f>
        <v>https://www.elrubi.es/wp-content/uploads/2019/03/Anillo-de-compromiso-con-piedra-diamante-1.png</v>
      </c>
      <c r="F15" s="15">
        <f>VLOOKUP(JOYERIA_JPV[[#This Row],[ID_PRODUCTOS]],PRODUCTOS[#All],5,0)-JOYERIA_JPV[[#This Row],[CANTIDAD]]</f>
        <v>1947</v>
      </c>
      <c r="G15">
        <v>10005</v>
      </c>
      <c r="H15" s="1" t="s">
        <v>49</v>
      </c>
      <c r="I15" s="1" t="str">
        <f>VLOOKUP(JOYERIA_JPV[[#This Row],[ID_VENDEDOR]],FOTO_VENDEDOR[#All],3,0)</f>
        <v>https://dl.dropboxusercontent.com/s/id0gj57k6z3m73q/A34.png</v>
      </c>
      <c r="J15">
        <v>3</v>
      </c>
      <c r="K15" s="9">
        <v>938.42</v>
      </c>
      <c r="L15" s="9">
        <v>1100</v>
      </c>
      <c r="M15" s="2">
        <v>43844</v>
      </c>
    </row>
    <row r="16" spans="1:13" x14ac:dyDescent="0.25">
      <c r="A16">
        <v>15</v>
      </c>
      <c r="B16" t="s">
        <v>8</v>
      </c>
      <c r="C16" s="3">
        <v>15</v>
      </c>
      <c r="D16" s="3" t="str">
        <f>VLOOKUP(JOYERIA_JPV[[#This Row],[ID_PRODUCTOS]],PRODUCTOS[#All],2,0)</f>
        <v>Brazalete Cuero</v>
      </c>
      <c r="E16" s="8" t="str">
        <f>VLOOKUP(JOYERIA_JPV[[#This Row],[ID_PRODUCTOS]],PRODUCTOS[#All],4,0)</f>
        <v>https://global.zancangioielli.com/11031-large_default/pulsera-zancan-de-plata-y-piel-con-pluma.jpg</v>
      </c>
      <c r="F16" s="15">
        <f>VLOOKUP(JOYERIA_JPV[[#This Row],[ID_PRODUCTOS]],PRODUCTOS[#All],5,0)-JOYERIA_JPV[[#This Row],[CANTIDAD]]</f>
        <v>3984</v>
      </c>
      <c r="G16">
        <v>10006</v>
      </c>
      <c r="H16" s="1" t="s">
        <v>51</v>
      </c>
      <c r="I16" s="1" t="str">
        <f>VLOOKUP(JOYERIA_JPV[[#This Row],[ID_VENDEDOR]],FOTO_VENDEDOR[#All],3,0)</f>
        <v>https://dl.dropbox.com/s/1f9hzgblcmuen4a/A10.png</v>
      </c>
      <c r="J16">
        <v>16</v>
      </c>
      <c r="K16" s="9">
        <v>572.95000000000005</v>
      </c>
      <c r="L16" s="9">
        <v>800</v>
      </c>
      <c r="M16" s="2">
        <v>43845</v>
      </c>
    </row>
    <row r="17" spans="1:13" x14ac:dyDescent="0.25">
      <c r="A17">
        <v>16</v>
      </c>
      <c r="B17" t="s">
        <v>25</v>
      </c>
      <c r="C17" s="3">
        <v>16</v>
      </c>
      <c r="D17" s="3" t="str">
        <f>VLOOKUP(JOYERIA_JPV[[#This Row],[ID_PRODUCTOS]],PRODUCTOS[#All],2,0)</f>
        <v>Reloj Plata</v>
      </c>
      <c r="E17" s="8" t="str">
        <f>VLOOKUP(JOYERIA_JPV[[#This Row],[ID_PRODUCTOS]],PRODUCTOS[#All],4,0)</f>
        <v>https://festina.cl/22062-large_default/timeless-chronograph-f16760-7-con-esfera-azul.jpg</v>
      </c>
      <c r="F17" s="15">
        <f>VLOOKUP(JOYERIA_JPV[[#This Row],[ID_PRODUCTOS]],PRODUCTOS[#All],5,0)-JOYERIA_JPV[[#This Row],[CANTIDAD]]</f>
        <v>1095</v>
      </c>
      <c r="G17">
        <v>10007</v>
      </c>
      <c r="H17" s="1" t="s">
        <v>53</v>
      </c>
      <c r="I17" s="1" t="str">
        <f>VLOOKUP(JOYERIA_JPV[[#This Row],[ID_VENDEDOR]],FOTO_VENDEDOR[#All],3,0)</f>
        <v>https://dl.dropbox.com/s/jveyj0btov87izo/A38.png</v>
      </c>
      <c r="J17">
        <v>5</v>
      </c>
      <c r="K17" s="9">
        <v>1667.47</v>
      </c>
      <c r="L17" s="9">
        <v>2200</v>
      </c>
      <c r="M17" s="2">
        <v>43846</v>
      </c>
    </row>
    <row r="18" spans="1:13" x14ac:dyDescent="0.25">
      <c r="A18">
        <v>17</v>
      </c>
      <c r="B18" t="s">
        <v>7</v>
      </c>
      <c r="C18" s="3">
        <v>17</v>
      </c>
      <c r="D18" s="3" t="str">
        <f>VLOOKUP(JOYERIA_JPV[[#This Row],[ID_PRODUCTOS]],PRODUCTOS[#All],2,0)</f>
        <v>Broche Oro</v>
      </c>
      <c r="E1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8" s="15">
        <f>VLOOKUP(JOYERIA_JPV[[#This Row],[ID_PRODUCTOS]],PRODUCTOS[#All],5,0)-JOYERIA_JPV[[#This Row],[CANTIDAD]]</f>
        <v>2989</v>
      </c>
      <c r="G18">
        <v>10008</v>
      </c>
      <c r="H18" s="1" t="s">
        <v>73</v>
      </c>
      <c r="I18" s="1" t="str">
        <f>VLOOKUP(JOYERIA_JPV[[#This Row],[ID_VENDEDOR]],FOTO_VENDEDOR[#All],3,0)</f>
        <v>https://dl.dropbox.com/s/z4geyw1u2psmm47/A16.png</v>
      </c>
      <c r="J18">
        <v>11</v>
      </c>
      <c r="K18" s="9">
        <v>216.19</v>
      </c>
      <c r="L18" s="9">
        <v>300</v>
      </c>
      <c r="M18" s="2">
        <v>43847</v>
      </c>
    </row>
    <row r="19" spans="1:13" x14ac:dyDescent="0.25">
      <c r="A19">
        <v>18</v>
      </c>
      <c r="B19" t="s">
        <v>28</v>
      </c>
      <c r="C19" s="3">
        <v>18</v>
      </c>
      <c r="D19" s="3" t="str">
        <f>VLOOKUP(JOYERIA_JPV[[#This Row],[ID_PRODUCTOS]],PRODUCTOS[#All],2,0)</f>
        <v>Anillo Gemas</v>
      </c>
      <c r="E1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9" s="15">
        <f>VLOOKUP(JOYERIA_JPV[[#This Row],[ID_PRODUCTOS]],PRODUCTOS[#All],5,0)-JOYERIA_JPV[[#This Row],[CANTIDAD]]</f>
        <v>19550</v>
      </c>
      <c r="G19">
        <v>10009</v>
      </c>
      <c r="H19" s="1" t="s">
        <v>57</v>
      </c>
      <c r="I19" s="1" t="str">
        <f>VLOOKUP(JOYERIA_JPV[[#This Row],[ID_VENDEDOR]],FOTO_VENDEDOR[#All],3,0)</f>
        <v>https://dl.dropbox.com/s/0jkab8w6ie0h91z/A42.png</v>
      </c>
      <c r="J19">
        <v>450</v>
      </c>
      <c r="K19" s="9">
        <v>1063.04</v>
      </c>
      <c r="L19" s="9">
        <v>1500</v>
      </c>
      <c r="M19" s="2">
        <v>43848</v>
      </c>
    </row>
    <row r="20" spans="1:13" x14ac:dyDescent="0.25">
      <c r="A20">
        <v>19</v>
      </c>
      <c r="B20" t="s">
        <v>17</v>
      </c>
      <c r="C20" s="3">
        <v>19</v>
      </c>
      <c r="D20" s="3" t="str">
        <f>VLOOKUP(JOYERIA_JPV[[#This Row],[ID_PRODUCTOS]],PRODUCTOS[#All],2,0)</f>
        <v>Collar Perlas</v>
      </c>
      <c r="E20" s="8" t="str">
        <f>VLOOKUP(JOYERIA_JPV[[#This Row],[ID_PRODUCTOS]],PRODUCTOS[#All],4,0)</f>
        <v>https://yanesmadrid.com/10619-large_default/collar-bolzano-perlas-plata-dorada.jpg</v>
      </c>
      <c r="F20" s="15">
        <f>VLOOKUP(JOYERIA_JPV[[#This Row],[ID_PRODUCTOS]],PRODUCTOS[#All],5,0)-JOYERIA_JPV[[#This Row],[CANTIDAD]]</f>
        <v>792</v>
      </c>
      <c r="G20">
        <v>10001</v>
      </c>
      <c r="H20" s="1" t="s">
        <v>41</v>
      </c>
      <c r="I20" s="1" t="str">
        <f>VLOOKUP(JOYERIA_JPV[[#This Row],[ID_VENDEDOR]],FOTO_VENDEDOR[#All],3,0)</f>
        <v>https://dl.dropbox.com/s/4bz1xriny7ro04g/A40.png</v>
      </c>
      <c r="J20">
        <v>8</v>
      </c>
      <c r="K20" s="9">
        <v>757.81</v>
      </c>
      <c r="L20" s="9">
        <v>950</v>
      </c>
      <c r="M20" s="2">
        <v>43849</v>
      </c>
    </row>
    <row r="21" spans="1:13" x14ac:dyDescent="0.25">
      <c r="A21">
        <v>20</v>
      </c>
      <c r="B21" t="s">
        <v>7</v>
      </c>
      <c r="C21" s="3">
        <v>20</v>
      </c>
      <c r="D21" s="3" t="str">
        <f>VLOOKUP(JOYERIA_JPV[[#This Row],[ID_PRODUCTOS]],PRODUCTOS[#All],2,0)</f>
        <v>Cadena Oro</v>
      </c>
      <c r="E21" s="8" t="str">
        <f>VLOOKUP(JOYERIA_JPV[[#This Row],[ID_PRODUCTOS]],PRODUCTOS[#All],4,0)</f>
        <v>https://www.joyeriasanchez.com/50236-large_default/gargantilla-visalia-personalizada-oro-18k.jpg</v>
      </c>
      <c r="F21" s="15">
        <f>VLOOKUP(JOYERIA_JPV[[#This Row],[ID_PRODUCTOS]],PRODUCTOS[#All],5,0)-JOYERIA_JPV[[#This Row],[CANTIDAD]]</f>
        <v>3910</v>
      </c>
      <c r="G21">
        <v>10002</v>
      </c>
      <c r="H21" s="1" t="s">
        <v>43</v>
      </c>
      <c r="I21" s="1" t="str">
        <f>VLOOKUP(JOYERIA_JPV[[#This Row],[ID_VENDEDOR]],FOTO_VENDEDOR[#All],3,0)</f>
        <v>https://dl.dropbox.com/s/yxe96df3xrzoc4y/A44.png</v>
      </c>
      <c r="J21">
        <v>90</v>
      </c>
      <c r="K21" s="9">
        <v>211.41</v>
      </c>
      <c r="L21" s="9">
        <v>300</v>
      </c>
      <c r="M21" s="2">
        <v>43850</v>
      </c>
    </row>
    <row r="22" spans="1:13" x14ac:dyDescent="0.25">
      <c r="A22">
        <v>21</v>
      </c>
      <c r="B22" t="s">
        <v>29</v>
      </c>
      <c r="C22" s="3">
        <v>1</v>
      </c>
      <c r="D22" s="3" t="str">
        <f>VLOOKUP(JOYERIA_JPV[[#This Row],[ID_PRODUCTOS]],PRODUCTOS[#All],2,0)</f>
        <v>Anillo Oro 18k</v>
      </c>
      <c r="E22" s="8" t="str">
        <f>VLOOKUP(JOYERIA_JPV[[#This Row],[ID_PRODUCTOS]],PRODUCTOS[#All],4,0)</f>
        <v>https://i.pinimg.com/originals/99/f6/cc/99f6cc0f226be0aa4d25ea9959e06099.png</v>
      </c>
      <c r="F22" s="15">
        <f>VLOOKUP(JOYERIA_JPV[[#This Row],[ID_PRODUCTOS]],PRODUCTOS[#All],5,0)-JOYERIA_JPV[[#This Row],[CANTIDAD]]</f>
        <v>19760</v>
      </c>
      <c r="G22">
        <v>10003</v>
      </c>
      <c r="H22" s="1" t="s">
        <v>45</v>
      </c>
      <c r="I22" s="1" t="str">
        <f>VLOOKUP(JOYERIA_JPV[[#This Row],[ID_VENDEDOR]],FOTO_VENDEDOR[#All],3,0)</f>
        <v>https://dl.dropboxusercontent.com/s/2lks10yyiurw2b0/A33.png</v>
      </c>
      <c r="J22">
        <v>240</v>
      </c>
      <c r="K22" s="9">
        <v>1483.61</v>
      </c>
      <c r="L22" s="9">
        <v>2000</v>
      </c>
      <c r="M22" s="2">
        <v>43851</v>
      </c>
    </row>
    <row r="23" spans="1:13" x14ac:dyDescent="0.25">
      <c r="A23">
        <v>22</v>
      </c>
      <c r="B23" t="s">
        <v>12</v>
      </c>
      <c r="C23" s="3">
        <v>2</v>
      </c>
      <c r="D23" s="3" t="str">
        <f>VLOOKUP(JOYERIA_JPV[[#This Row],[ID_PRODUCTOS]],PRODUCTOS[#All],2,0)</f>
        <v>Aretes Plata 925</v>
      </c>
      <c r="E23" s="8" t="str">
        <f>VLOOKUP(JOYERIA_JPV[[#This Row],[ID_PRODUCTOS]],PRODUCTOS[#All],4,0)</f>
        <v>https://baroqoficial.com/cdn/shop/products/Aretesdeplata925.png?v=1643904073&amp;width=2048</v>
      </c>
      <c r="F23" s="15">
        <f>VLOOKUP(JOYERIA_JPV[[#This Row],[ID_PRODUCTOS]],PRODUCTOS[#All],5,0)-JOYERIA_JPV[[#This Row],[CANTIDAD]]</f>
        <v>3790</v>
      </c>
      <c r="G23">
        <v>10004</v>
      </c>
      <c r="H23" s="1" t="s">
        <v>47</v>
      </c>
      <c r="I23" s="1" t="str">
        <f>VLOOKUP(JOYERIA_JPV[[#This Row],[ID_VENDEDOR]],FOTO_VENDEDOR[#All],3,0)</f>
        <v>https://dl.dropbox.com/s/zgx7g0h0mxubhao/A21.png</v>
      </c>
      <c r="J23">
        <v>10</v>
      </c>
      <c r="K23" s="9">
        <v>1049.51</v>
      </c>
      <c r="L23" s="9">
        <v>1300</v>
      </c>
      <c r="M23" s="2">
        <v>43852</v>
      </c>
    </row>
    <row r="24" spans="1:13" x14ac:dyDescent="0.25">
      <c r="A24">
        <v>23</v>
      </c>
      <c r="B24" t="s">
        <v>28</v>
      </c>
      <c r="C24" s="3">
        <v>3</v>
      </c>
      <c r="D24" s="3" t="str">
        <f>VLOOKUP(JOYERIA_JPV[[#This Row],[ID_PRODUCTOS]],PRODUCTOS[#All],2,0)</f>
        <v>Brazalete Oro 14k</v>
      </c>
      <c r="E2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24" s="15">
        <f>VLOOKUP(JOYERIA_JPV[[#This Row],[ID_PRODUCTOS]],PRODUCTOS[#All],5,0)-JOYERIA_JPV[[#This Row],[CANTIDAD]]</f>
        <v>705</v>
      </c>
      <c r="G24">
        <v>10005</v>
      </c>
      <c r="H24" s="1" t="s">
        <v>49</v>
      </c>
      <c r="I24" s="1" t="str">
        <f>VLOOKUP(JOYERIA_JPV[[#This Row],[ID_VENDEDOR]],FOTO_VENDEDOR[#All],3,0)</f>
        <v>https://dl.dropboxusercontent.com/s/id0gj57k6z3m73q/A34.png</v>
      </c>
      <c r="J24">
        <v>15</v>
      </c>
      <c r="K24" s="9">
        <v>966.38</v>
      </c>
      <c r="L24" s="9">
        <v>1200</v>
      </c>
      <c r="M24" s="2">
        <v>43853</v>
      </c>
    </row>
    <row r="25" spans="1:13" x14ac:dyDescent="0.25">
      <c r="A25">
        <v>24</v>
      </c>
      <c r="B25" t="s">
        <v>12</v>
      </c>
      <c r="C25" s="3">
        <v>4</v>
      </c>
      <c r="D25" s="3" t="str">
        <f>VLOOKUP(JOYERIA_JPV[[#This Row],[ID_PRODUCTOS]],PRODUCTOS[#All],2,0)</f>
        <v>Collar Oro Diam.</v>
      </c>
      <c r="E25" s="8" t="str">
        <f>VLOOKUP(JOYERIA_JPV[[#This Row],[ID_PRODUCTOS]],PRODUCTOS[#All],4,0)</f>
        <v>https://img.edenly.com/pt/40/precioso-secreto-n8__8047249_1.png</v>
      </c>
      <c r="F25" s="15">
        <f>VLOOKUP(JOYERIA_JPV[[#This Row],[ID_PRODUCTOS]],PRODUCTOS[#All],5,0)-JOYERIA_JPV[[#This Row],[CANTIDAD]]</f>
        <v>1491</v>
      </c>
      <c r="G25">
        <v>10006</v>
      </c>
      <c r="H25" s="1" t="s">
        <v>51</v>
      </c>
      <c r="I25" s="1" t="str">
        <f>VLOOKUP(JOYERIA_JPV[[#This Row],[ID_VENDEDOR]],FOTO_VENDEDOR[#All],3,0)</f>
        <v>https://dl.dropbox.com/s/1f9hzgblcmuen4a/A10.png</v>
      </c>
      <c r="J25">
        <v>9</v>
      </c>
      <c r="K25" s="9">
        <v>938.42</v>
      </c>
      <c r="L25" s="9">
        <v>1100</v>
      </c>
      <c r="M25" s="2">
        <v>43854</v>
      </c>
    </row>
    <row r="26" spans="1:13" x14ac:dyDescent="0.25">
      <c r="A26">
        <v>25</v>
      </c>
      <c r="B26" t="s">
        <v>9</v>
      </c>
      <c r="C26" s="3">
        <v>5</v>
      </c>
      <c r="D26" s="3" t="str">
        <f>VLOOKUP(JOYERIA_JPV[[#This Row],[ID_PRODUCTOS]],PRODUCTOS[#All],2,0)</f>
        <v>Pulsera Plata 925</v>
      </c>
      <c r="E2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26" s="15">
        <f>VLOOKUP(JOYERIA_JPV[[#This Row],[ID_PRODUCTOS]],PRODUCTOS[#All],5,0)-JOYERIA_JPV[[#This Row],[CANTIDAD]]</f>
        <v>1399</v>
      </c>
      <c r="G26">
        <v>10007</v>
      </c>
      <c r="H26" s="1" t="s">
        <v>53</v>
      </c>
      <c r="I26" s="1" t="str">
        <f>VLOOKUP(JOYERIA_JPV[[#This Row],[ID_VENDEDOR]],FOTO_VENDEDOR[#All],3,0)</f>
        <v>https://dl.dropbox.com/s/jveyj0btov87izo/A38.png</v>
      </c>
      <c r="J26">
        <v>1</v>
      </c>
      <c r="K26" s="9">
        <v>1053.78</v>
      </c>
      <c r="L26" s="9">
        <v>1500</v>
      </c>
      <c r="M26" s="2">
        <v>43855</v>
      </c>
    </row>
    <row r="27" spans="1:13" x14ac:dyDescent="0.25">
      <c r="A27">
        <v>26</v>
      </c>
      <c r="B27" t="s">
        <v>18</v>
      </c>
      <c r="C27" s="3">
        <v>6</v>
      </c>
      <c r="D27" s="3" t="str">
        <f>VLOOKUP(JOYERIA_JPV[[#This Row],[ID_PRODUCTOS]],PRODUCTOS[#All],2,0)</f>
        <v>Broche Platino</v>
      </c>
      <c r="E2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27" s="15">
        <f>VLOOKUP(JOYERIA_JPV[[#This Row],[ID_PRODUCTOS]],PRODUCTOS[#All],5,0)-JOYERIA_JPV[[#This Row],[CANTIDAD]]</f>
        <v>2496</v>
      </c>
      <c r="G27">
        <v>10008</v>
      </c>
      <c r="H27" s="1" t="s">
        <v>73</v>
      </c>
      <c r="I27" s="1" t="str">
        <f>VLOOKUP(JOYERIA_JPV[[#This Row],[ID_VENDEDOR]],FOTO_VENDEDOR[#All],3,0)</f>
        <v>https://dl.dropbox.com/s/z4geyw1u2psmm47/A16.png</v>
      </c>
      <c r="J27">
        <v>4</v>
      </c>
      <c r="K27" s="9">
        <v>645.70000000000005</v>
      </c>
      <c r="L27" s="9">
        <v>900</v>
      </c>
      <c r="M27" s="2">
        <v>43856</v>
      </c>
    </row>
    <row r="28" spans="1:13" x14ac:dyDescent="0.25">
      <c r="A28">
        <v>27</v>
      </c>
      <c r="B28" t="s">
        <v>9</v>
      </c>
      <c r="C28" s="3">
        <v>7</v>
      </c>
      <c r="D28" s="3" t="str">
        <f>VLOOKUP(JOYERIA_JPV[[#This Row],[ID_PRODUCTOS]],PRODUCTOS[#All],2,0)</f>
        <v>Cadena Oro 10k</v>
      </c>
      <c r="E28" s="8" t="str">
        <f>VLOOKUP(JOYERIA_JPV[[#This Row],[ID_PRODUCTOS]],PRODUCTOS[#All],4,0)</f>
        <v>https://russiangold.com/78813-large_default/amarillo-italiano-14k-585-oro-nuevo-figaro-cadena-solida-cc042y.jpg</v>
      </c>
      <c r="F28" s="15">
        <f>VLOOKUP(JOYERIA_JPV[[#This Row],[ID_PRODUCTOS]],PRODUCTOS[#All],5,0)-JOYERIA_JPV[[#This Row],[CANTIDAD]]</f>
        <v>11470</v>
      </c>
      <c r="G28">
        <v>10009</v>
      </c>
      <c r="H28" s="1" t="s">
        <v>57</v>
      </c>
      <c r="I28" s="1" t="str">
        <f>VLOOKUP(JOYERIA_JPV[[#This Row],[ID_VENDEDOR]],FOTO_VENDEDOR[#All],3,0)</f>
        <v>https://dl.dropbox.com/s/0jkab8w6ie0h91z/A42.png</v>
      </c>
      <c r="J28">
        <v>30</v>
      </c>
      <c r="K28" s="9">
        <v>1063.04</v>
      </c>
      <c r="L28" s="9">
        <v>1500</v>
      </c>
      <c r="M28" s="2">
        <v>43857</v>
      </c>
    </row>
    <row r="29" spans="1:13" x14ac:dyDescent="0.25">
      <c r="A29">
        <v>28</v>
      </c>
      <c r="B29" t="s">
        <v>10</v>
      </c>
      <c r="C29" s="3">
        <v>8</v>
      </c>
      <c r="D29" s="3" t="str">
        <f>VLOOKUP(JOYERIA_JPV[[#This Row],[ID_PRODUCTOS]],PRODUCTOS[#All],2,0)</f>
        <v>Tobillera Oro 14k</v>
      </c>
      <c r="E29" s="8" t="str">
        <f>VLOOKUP(JOYERIA_JPV[[#This Row],[ID_PRODUCTOS]],PRODUCTOS[#All],4,0)</f>
        <v>https://www.joseluisjoyerias.com/adm/files/FOTOS/PULSERA_ORO_JOSELUIS_718SPU24FK481A19_1.webp</v>
      </c>
      <c r="F29" s="15">
        <f>VLOOKUP(JOYERIA_JPV[[#This Row],[ID_PRODUCTOS]],PRODUCTOS[#All],5,0)-JOYERIA_JPV[[#This Row],[CANTIDAD]]</f>
        <v>2482</v>
      </c>
      <c r="G29">
        <v>10001</v>
      </c>
      <c r="H29" s="1" t="s">
        <v>41</v>
      </c>
      <c r="I29" s="1" t="str">
        <f>VLOOKUP(JOYERIA_JPV[[#This Row],[ID_VENDEDOR]],FOTO_VENDEDOR[#All],3,0)</f>
        <v>https://dl.dropbox.com/s/4bz1xriny7ro04g/A40.png</v>
      </c>
      <c r="J29">
        <v>18</v>
      </c>
      <c r="K29" s="9">
        <v>938.42</v>
      </c>
      <c r="L29" s="9">
        <v>1100</v>
      </c>
      <c r="M29" s="2">
        <v>43858</v>
      </c>
    </row>
    <row r="30" spans="1:13" x14ac:dyDescent="0.25">
      <c r="A30">
        <v>29</v>
      </c>
      <c r="B30" t="s">
        <v>5</v>
      </c>
      <c r="C30" s="3">
        <v>9</v>
      </c>
      <c r="D30" s="3" t="str">
        <f>VLOOKUP(JOYERIA_JPV[[#This Row],[ID_PRODUCTOS]],PRODUCTOS[#All],2,0)</f>
        <v>Charm Plata</v>
      </c>
      <c r="E3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30" s="15">
        <f>VLOOKUP(JOYERIA_JPV[[#This Row],[ID_PRODUCTOS]],PRODUCTOS[#All],5,0)-JOYERIA_JPV[[#This Row],[CANTIDAD]]</f>
        <v>667</v>
      </c>
      <c r="G30">
        <v>10002</v>
      </c>
      <c r="H30" s="1" t="s">
        <v>43</v>
      </c>
      <c r="I30" s="1" t="str">
        <f>VLOOKUP(JOYERIA_JPV[[#This Row],[ID_VENDEDOR]],FOTO_VENDEDOR[#All],3,0)</f>
        <v>https://dl.dropbox.com/s/yxe96df3xrzoc4y/A44.png</v>
      </c>
      <c r="J30">
        <v>10</v>
      </c>
      <c r="K30" s="9">
        <v>836.75</v>
      </c>
      <c r="L30" s="9">
        <v>1000</v>
      </c>
      <c r="M30" s="2">
        <v>43859</v>
      </c>
    </row>
    <row r="31" spans="1:13" x14ac:dyDescent="0.25">
      <c r="A31">
        <v>30</v>
      </c>
      <c r="B31" t="s">
        <v>19</v>
      </c>
      <c r="C31" s="3">
        <v>10</v>
      </c>
      <c r="D31" s="3" t="str">
        <f>VLOOKUP(JOYERIA_JPV[[#This Row],[ID_PRODUCTOS]],PRODUCTOS[#All],2,0)</f>
        <v>Medallón Oro 18k</v>
      </c>
      <c r="E31" s="8" t="str">
        <f>VLOOKUP(JOYERIA_JPV[[#This Row],[ID_PRODUCTOS]],PRODUCTOS[#All],4,0)</f>
        <v>https://russiangold.com/111274-product_zoom/colgante-de-oro-rosa-rojo-14k-585-carretera-de-medusa-griega-cpn053r.jpg</v>
      </c>
      <c r="F31" s="15">
        <f>VLOOKUP(JOYERIA_JPV[[#This Row],[ID_PRODUCTOS]],PRODUCTOS[#All],5,0)-JOYERIA_JPV[[#This Row],[CANTIDAD]]</f>
        <v>599</v>
      </c>
      <c r="G31">
        <v>10003</v>
      </c>
      <c r="H31" s="1" t="s">
        <v>45</v>
      </c>
      <c r="I31" s="1" t="str">
        <f>VLOOKUP(JOYERIA_JPV[[#This Row],[ID_VENDEDOR]],FOTO_VENDEDOR[#All],3,0)</f>
        <v>https://dl.dropboxusercontent.com/s/2lks10yyiurw2b0/A33.png</v>
      </c>
      <c r="J31">
        <v>1</v>
      </c>
      <c r="K31" s="9">
        <v>966.38</v>
      </c>
      <c r="L31" s="9">
        <v>1200</v>
      </c>
      <c r="M31" s="2">
        <v>43860</v>
      </c>
    </row>
    <row r="32" spans="1:13" x14ac:dyDescent="0.25">
      <c r="A32">
        <v>31</v>
      </c>
      <c r="B32" t="s">
        <v>5</v>
      </c>
      <c r="C32" s="3">
        <v>11</v>
      </c>
      <c r="D32" s="3" t="str">
        <f>VLOOKUP(JOYERIA_JPV[[#This Row],[ID_PRODUCTOS]],PRODUCTOS[#All],2,0)</f>
        <v>Reloj Oro 18k</v>
      </c>
      <c r="E32" s="8" t="str">
        <f>VLOOKUP(JOYERIA_JPV[[#This Row],[ID_PRODUCTOS]],PRODUCTOS[#All],4,0)</f>
        <v>https://zlotychlopak.pl/104676-large_default/amarillo-14k-585-oro-reloj-de-pulsera-para-senora-geneve-lw078ydglbw008y.jpg</v>
      </c>
      <c r="F32" s="15">
        <f>VLOOKUP(JOYERIA_JPV[[#This Row],[ID_PRODUCTOS]],PRODUCTOS[#All],5,0)-JOYERIA_JPV[[#This Row],[CANTIDAD]]</f>
        <v>1244</v>
      </c>
      <c r="G32">
        <v>10004</v>
      </c>
      <c r="H32" s="1" t="s">
        <v>47</v>
      </c>
      <c r="I32" s="1" t="str">
        <f>VLOOKUP(JOYERIA_JPV[[#This Row],[ID_VENDEDOR]],FOTO_VENDEDOR[#All],3,0)</f>
        <v>https://dl.dropbox.com/s/zgx7g0h0mxubhao/A21.png</v>
      </c>
      <c r="J32">
        <v>16</v>
      </c>
      <c r="K32" s="9">
        <v>638.27</v>
      </c>
      <c r="L32" s="9">
        <v>800</v>
      </c>
      <c r="M32" s="2">
        <v>43861</v>
      </c>
    </row>
    <row r="33" spans="1:13" x14ac:dyDescent="0.25">
      <c r="A33">
        <v>32</v>
      </c>
      <c r="B33" t="s">
        <v>19</v>
      </c>
      <c r="C33" s="3">
        <v>12</v>
      </c>
      <c r="D33" s="3" t="str">
        <f>VLOOKUP(JOYERIA_JPV[[#This Row],[ID_PRODUCTOS]],PRODUCTOS[#All],2,0)</f>
        <v>Cufflink Plata 925</v>
      </c>
      <c r="E33" s="8" t="str">
        <f>VLOOKUP(JOYERIA_JPV[[#This Row],[ID_PRODUCTOS]],PRODUCTOS[#All],4,0)</f>
        <v>https://www.mesaregalos.mx/wp-content/uploads/2021/08/Cufflinks_20Pliage_20_20Sterling_20silver_06753810000001_STQP.png</v>
      </c>
      <c r="F33" s="15">
        <f>VLOOKUP(JOYERIA_JPV[[#This Row],[ID_PRODUCTOS]],PRODUCTOS[#All],5,0)-JOYERIA_JPV[[#This Row],[CANTIDAD]]</f>
        <v>622</v>
      </c>
      <c r="G33">
        <v>10005</v>
      </c>
      <c r="H33" s="1" t="s">
        <v>49</v>
      </c>
      <c r="I33" s="1" t="str">
        <f>VLOOKUP(JOYERIA_JPV[[#This Row],[ID_VENDEDOR]],FOTO_VENDEDOR[#All],3,0)</f>
        <v>https://dl.dropboxusercontent.com/s/id0gj57k6z3m73q/A34.png</v>
      </c>
      <c r="J33">
        <v>2</v>
      </c>
      <c r="K33" s="9">
        <v>1265.2</v>
      </c>
      <c r="L33" s="9">
        <v>1800</v>
      </c>
      <c r="M33" s="2">
        <v>43862</v>
      </c>
    </row>
    <row r="34" spans="1:13" x14ac:dyDescent="0.25">
      <c r="A34">
        <v>33</v>
      </c>
      <c r="B34" t="s">
        <v>12</v>
      </c>
      <c r="C34" s="3">
        <v>13</v>
      </c>
      <c r="D34" s="3" t="str">
        <f>VLOOKUP(JOYERIA_JPV[[#This Row],[ID_PRODUCTOS]],PRODUCTOS[#All],2,0)</f>
        <v>Pendiente Diam. Oro</v>
      </c>
      <c r="E34" s="8" t="str">
        <f>VLOOKUP(JOYERIA_JPV[[#This Row],[ID_PRODUCTOS]],PRODUCTOS[#All],4,0)</f>
        <v>https://i.pinimg.com/originals/ef/2f/1e/ef2f1e78cb0658f1626038cefbdca0f7.png</v>
      </c>
      <c r="F34" s="15">
        <f>VLOOKUP(JOYERIA_JPV[[#This Row],[ID_PRODUCTOS]],PRODUCTOS[#All],5,0)-JOYERIA_JPV[[#This Row],[CANTIDAD]]</f>
        <v>3964</v>
      </c>
      <c r="G34">
        <v>10006</v>
      </c>
      <c r="H34" s="1" t="s">
        <v>51</v>
      </c>
      <c r="I34" s="1" t="str">
        <f>VLOOKUP(JOYERIA_JPV[[#This Row],[ID_VENDEDOR]],FOTO_VENDEDOR[#All],3,0)</f>
        <v>https://dl.dropbox.com/s/1f9hzgblcmuen4a/A10.png</v>
      </c>
      <c r="J34">
        <v>36</v>
      </c>
      <c r="K34" s="9">
        <v>352.49</v>
      </c>
      <c r="L34" s="9">
        <v>500</v>
      </c>
      <c r="M34" s="2">
        <v>43863</v>
      </c>
    </row>
    <row r="35" spans="1:13" x14ac:dyDescent="0.25">
      <c r="A35">
        <v>34</v>
      </c>
      <c r="B35" t="s">
        <v>6</v>
      </c>
      <c r="C35" s="3">
        <v>14</v>
      </c>
      <c r="D35" s="3" t="str">
        <f>VLOOKUP(JOYERIA_JPV[[#This Row],[ID_PRODUCTOS]],PRODUCTOS[#All],2,0)</f>
        <v>Anillo Comp. Diam.</v>
      </c>
      <c r="E35" s="8" t="str">
        <f>VLOOKUP(JOYERIA_JPV[[#This Row],[ID_PRODUCTOS]],PRODUCTOS[#All],4,0)</f>
        <v>https://www.elrubi.es/wp-content/uploads/2019/03/Anillo-de-compromiso-con-piedra-diamante-1.png</v>
      </c>
      <c r="F35" s="15">
        <f>VLOOKUP(JOYERIA_JPV[[#This Row],[ID_PRODUCTOS]],PRODUCTOS[#All],5,0)-JOYERIA_JPV[[#This Row],[CANTIDAD]]</f>
        <v>1949</v>
      </c>
      <c r="G35">
        <v>10007</v>
      </c>
      <c r="H35" s="1" t="s">
        <v>53</v>
      </c>
      <c r="I35" s="1" t="str">
        <f>VLOOKUP(JOYERIA_JPV[[#This Row],[ID_VENDEDOR]],FOTO_VENDEDOR[#All],3,0)</f>
        <v>https://dl.dropbox.com/s/jveyj0btov87izo/A38.png</v>
      </c>
      <c r="J35">
        <v>1</v>
      </c>
      <c r="K35" s="9">
        <v>938.42</v>
      </c>
      <c r="L35" s="9">
        <v>1100</v>
      </c>
      <c r="M35" s="2">
        <v>43864</v>
      </c>
    </row>
    <row r="36" spans="1:13" x14ac:dyDescent="0.25">
      <c r="A36">
        <v>35</v>
      </c>
      <c r="B36" t="s">
        <v>5</v>
      </c>
      <c r="C36" s="3">
        <v>15</v>
      </c>
      <c r="D36" s="3" t="str">
        <f>VLOOKUP(JOYERIA_JPV[[#This Row],[ID_PRODUCTOS]],PRODUCTOS[#All],2,0)</f>
        <v>Brazalete Cuero</v>
      </c>
      <c r="E36" s="8" t="str">
        <f>VLOOKUP(JOYERIA_JPV[[#This Row],[ID_PRODUCTOS]],PRODUCTOS[#All],4,0)</f>
        <v>https://global.zancangioielli.com/11031-large_default/pulsera-zancan-de-plata-y-piel-con-pluma.jpg</v>
      </c>
      <c r="F36" s="15">
        <f>VLOOKUP(JOYERIA_JPV[[#This Row],[ID_PRODUCTOS]],PRODUCTOS[#All],5,0)-JOYERIA_JPV[[#This Row],[CANTIDAD]]</f>
        <v>3994</v>
      </c>
      <c r="G36">
        <v>10008</v>
      </c>
      <c r="H36" s="1" t="s">
        <v>73</v>
      </c>
      <c r="I36" s="1" t="str">
        <f>VLOOKUP(JOYERIA_JPV[[#This Row],[ID_VENDEDOR]],FOTO_VENDEDOR[#All],3,0)</f>
        <v>https://dl.dropbox.com/s/z4geyw1u2psmm47/A16.png</v>
      </c>
      <c r="J36">
        <v>6</v>
      </c>
      <c r="K36" s="9">
        <v>572.95000000000005</v>
      </c>
      <c r="L36" s="9">
        <v>800</v>
      </c>
      <c r="M36" s="2">
        <v>43865</v>
      </c>
    </row>
    <row r="37" spans="1:13" x14ac:dyDescent="0.25">
      <c r="A37">
        <v>36</v>
      </c>
      <c r="B37" t="s">
        <v>12</v>
      </c>
      <c r="C37" s="3">
        <v>16</v>
      </c>
      <c r="D37" s="3" t="str">
        <f>VLOOKUP(JOYERIA_JPV[[#This Row],[ID_PRODUCTOS]],PRODUCTOS[#All],2,0)</f>
        <v>Reloj Plata</v>
      </c>
      <c r="E37" s="8" t="str">
        <f>VLOOKUP(JOYERIA_JPV[[#This Row],[ID_PRODUCTOS]],PRODUCTOS[#All],4,0)</f>
        <v>https://festina.cl/22062-large_default/timeless-chronograph-f16760-7-con-esfera-azul.jpg</v>
      </c>
      <c r="F37" s="15">
        <f>VLOOKUP(JOYERIA_JPV[[#This Row],[ID_PRODUCTOS]],PRODUCTOS[#All],5,0)-JOYERIA_JPV[[#This Row],[CANTIDAD]]</f>
        <v>1097</v>
      </c>
      <c r="G37">
        <v>10009</v>
      </c>
      <c r="H37" s="1" t="s">
        <v>57</v>
      </c>
      <c r="I37" s="1" t="str">
        <f>VLOOKUP(JOYERIA_JPV[[#This Row],[ID_VENDEDOR]],FOTO_VENDEDOR[#All],3,0)</f>
        <v>https://dl.dropbox.com/s/0jkab8w6ie0h91z/A42.png</v>
      </c>
      <c r="J37">
        <v>3</v>
      </c>
      <c r="K37" s="9">
        <v>1667.47</v>
      </c>
      <c r="L37" s="9">
        <v>2200</v>
      </c>
      <c r="M37" s="2">
        <v>43866</v>
      </c>
    </row>
    <row r="38" spans="1:13" x14ac:dyDescent="0.25">
      <c r="A38">
        <v>37</v>
      </c>
      <c r="B38" t="s">
        <v>9</v>
      </c>
      <c r="C38" s="3">
        <v>17</v>
      </c>
      <c r="D38" s="3" t="str">
        <f>VLOOKUP(JOYERIA_JPV[[#This Row],[ID_PRODUCTOS]],PRODUCTOS[#All],2,0)</f>
        <v>Broche Oro</v>
      </c>
      <c r="E3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38" s="15">
        <f>VLOOKUP(JOYERIA_JPV[[#This Row],[ID_PRODUCTOS]],PRODUCTOS[#All],5,0)-JOYERIA_JPV[[#This Row],[CANTIDAD]]</f>
        <v>2989</v>
      </c>
      <c r="G38">
        <v>10001</v>
      </c>
      <c r="H38" s="1" t="s">
        <v>41</v>
      </c>
      <c r="I38" s="1" t="str">
        <f>VLOOKUP(JOYERIA_JPV[[#This Row],[ID_VENDEDOR]],FOTO_VENDEDOR[#All],3,0)</f>
        <v>https://dl.dropbox.com/s/4bz1xriny7ro04g/A40.png</v>
      </c>
      <c r="J38">
        <v>11</v>
      </c>
      <c r="K38" s="9">
        <v>216.19</v>
      </c>
      <c r="L38" s="9">
        <v>300</v>
      </c>
      <c r="M38" s="2">
        <v>43867</v>
      </c>
    </row>
    <row r="39" spans="1:13" x14ac:dyDescent="0.25">
      <c r="A39">
        <v>38</v>
      </c>
      <c r="B39" t="s">
        <v>7</v>
      </c>
      <c r="C39" s="3">
        <v>18</v>
      </c>
      <c r="D39" s="3" t="str">
        <f>VLOOKUP(JOYERIA_JPV[[#This Row],[ID_PRODUCTOS]],PRODUCTOS[#All],2,0)</f>
        <v>Anillo Gemas</v>
      </c>
      <c r="E3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39" s="15">
        <f>VLOOKUP(JOYERIA_JPV[[#This Row],[ID_PRODUCTOS]],PRODUCTOS[#All],5,0)-JOYERIA_JPV[[#This Row],[CANTIDAD]]</f>
        <v>19740</v>
      </c>
      <c r="G39">
        <v>10002</v>
      </c>
      <c r="H39" s="1" t="s">
        <v>43</v>
      </c>
      <c r="I39" s="1" t="str">
        <f>VLOOKUP(JOYERIA_JPV[[#This Row],[ID_VENDEDOR]],FOTO_VENDEDOR[#All],3,0)</f>
        <v>https://dl.dropbox.com/s/yxe96df3xrzoc4y/A44.png</v>
      </c>
      <c r="J39">
        <v>260</v>
      </c>
      <c r="K39" s="9">
        <v>1063.04</v>
      </c>
      <c r="L39" s="9">
        <v>1500</v>
      </c>
      <c r="M39" s="2">
        <v>43868</v>
      </c>
    </row>
    <row r="40" spans="1:13" x14ac:dyDescent="0.25">
      <c r="A40">
        <v>39</v>
      </c>
      <c r="B40" t="s">
        <v>8</v>
      </c>
      <c r="C40" s="3">
        <v>19</v>
      </c>
      <c r="D40" s="3" t="str">
        <f>VLOOKUP(JOYERIA_JPV[[#This Row],[ID_PRODUCTOS]],PRODUCTOS[#All],2,0)</f>
        <v>Collar Perlas</v>
      </c>
      <c r="E40" s="8" t="str">
        <f>VLOOKUP(JOYERIA_JPV[[#This Row],[ID_PRODUCTOS]],PRODUCTOS[#All],4,0)</f>
        <v>https://yanesmadrid.com/10619-large_default/collar-bolzano-perlas-plata-dorada.jpg</v>
      </c>
      <c r="F40" s="15">
        <f>VLOOKUP(JOYERIA_JPV[[#This Row],[ID_PRODUCTOS]],PRODUCTOS[#All],5,0)-JOYERIA_JPV[[#This Row],[CANTIDAD]]</f>
        <v>766</v>
      </c>
      <c r="G40">
        <v>10003</v>
      </c>
      <c r="H40" s="1" t="s">
        <v>45</v>
      </c>
      <c r="I40" s="1" t="str">
        <f>VLOOKUP(JOYERIA_JPV[[#This Row],[ID_VENDEDOR]],FOTO_VENDEDOR[#All],3,0)</f>
        <v>https://dl.dropboxusercontent.com/s/2lks10yyiurw2b0/A33.png</v>
      </c>
      <c r="J40">
        <v>34</v>
      </c>
      <c r="K40" s="9">
        <v>757.81</v>
      </c>
      <c r="L40" s="9">
        <v>950</v>
      </c>
      <c r="M40" s="2">
        <v>43869</v>
      </c>
    </row>
    <row r="41" spans="1:13" x14ac:dyDescent="0.25">
      <c r="A41">
        <v>40</v>
      </c>
      <c r="B41" t="s">
        <v>23</v>
      </c>
      <c r="C41" s="3">
        <v>20</v>
      </c>
      <c r="D41" s="3" t="str">
        <f>VLOOKUP(JOYERIA_JPV[[#This Row],[ID_PRODUCTOS]],PRODUCTOS[#All],2,0)</f>
        <v>Cadena Oro</v>
      </c>
      <c r="E41" s="8" t="str">
        <f>VLOOKUP(JOYERIA_JPV[[#This Row],[ID_PRODUCTOS]],PRODUCTOS[#All],4,0)</f>
        <v>https://www.joyeriasanchez.com/50236-large_default/gargantilla-visalia-personalizada-oro-18k.jpg</v>
      </c>
      <c r="F41" s="15">
        <f>VLOOKUP(JOYERIA_JPV[[#This Row],[ID_PRODUCTOS]],PRODUCTOS[#All],5,0)-JOYERIA_JPV[[#This Row],[CANTIDAD]]</f>
        <v>3986</v>
      </c>
      <c r="G41">
        <v>10004</v>
      </c>
      <c r="H41" s="1" t="s">
        <v>47</v>
      </c>
      <c r="I41" s="1" t="str">
        <f>VLOOKUP(JOYERIA_JPV[[#This Row],[ID_VENDEDOR]],FOTO_VENDEDOR[#All],3,0)</f>
        <v>https://dl.dropbox.com/s/zgx7g0h0mxubhao/A21.png</v>
      </c>
      <c r="J41">
        <v>14</v>
      </c>
      <c r="K41" s="9">
        <v>211.41</v>
      </c>
      <c r="L41" s="9">
        <v>300</v>
      </c>
      <c r="M41" s="2">
        <v>43870</v>
      </c>
    </row>
    <row r="42" spans="1:13" x14ac:dyDescent="0.25">
      <c r="A42">
        <v>41</v>
      </c>
      <c r="B42" t="s">
        <v>5</v>
      </c>
      <c r="C42" s="3">
        <v>1</v>
      </c>
      <c r="D42" s="3" t="str">
        <f>VLOOKUP(JOYERIA_JPV[[#This Row],[ID_PRODUCTOS]],PRODUCTOS[#All],2,0)</f>
        <v>Anillo Oro 18k</v>
      </c>
      <c r="E42" s="8" t="str">
        <f>VLOOKUP(JOYERIA_JPV[[#This Row],[ID_PRODUCTOS]],PRODUCTOS[#All],4,0)</f>
        <v>https://i.pinimg.com/originals/99/f6/cc/99f6cc0f226be0aa4d25ea9959e06099.png</v>
      </c>
      <c r="F42" s="15">
        <f>VLOOKUP(JOYERIA_JPV[[#This Row],[ID_PRODUCTOS]],PRODUCTOS[#All],5,0)-JOYERIA_JPV[[#This Row],[CANTIDAD]]</f>
        <v>19610</v>
      </c>
      <c r="G42">
        <v>10005</v>
      </c>
      <c r="H42" s="1" t="s">
        <v>49</v>
      </c>
      <c r="I42" s="1" t="str">
        <f>VLOOKUP(JOYERIA_JPV[[#This Row],[ID_VENDEDOR]],FOTO_VENDEDOR[#All],3,0)</f>
        <v>https://dl.dropboxusercontent.com/s/id0gj57k6z3m73q/A34.png</v>
      </c>
      <c r="J42">
        <v>390</v>
      </c>
      <c r="K42" s="9">
        <v>1483.61</v>
      </c>
      <c r="L42" s="9">
        <v>2000</v>
      </c>
      <c r="M42" s="2">
        <v>43871</v>
      </c>
    </row>
    <row r="43" spans="1:13" x14ac:dyDescent="0.25">
      <c r="A43">
        <v>42</v>
      </c>
      <c r="B43" t="s">
        <v>7</v>
      </c>
      <c r="C43" s="3">
        <v>2</v>
      </c>
      <c r="D43" s="3" t="str">
        <f>VLOOKUP(JOYERIA_JPV[[#This Row],[ID_PRODUCTOS]],PRODUCTOS[#All],2,0)</f>
        <v>Aretes Plata 925</v>
      </c>
      <c r="E43" s="8" t="str">
        <f>VLOOKUP(JOYERIA_JPV[[#This Row],[ID_PRODUCTOS]],PRODUCTOS[#All],4,0)</f>
        <v>https://baroqoficial.com/cdn/shop/products/Aretesdeplata925.png?v=1643904073&amp;width=2048</v>
      </c>
      <c r="F43" s="15">
        <f>VLOOKUP(JOYERIA_JPV[[#This Row],[ID_PRODUCTOS]],PRODUCTOS[#All],5,0)-JOYERIA_JPV[[#This Row],[CANTIDAD]]</f>
        <v>3700</v>
      </c>
      <c r="G43">
        <v>10006</v>
      </c>
      <c r="H43" s="1" t="s">
        <v>51</v>
      </c>
      <c r="I43" s="1" t="str">
        <f>VLOOKUP(JOYERIA_JPV[[#This Row],[ID_VENDEDOR]],FOTO_VENDEDOR[#All],3,0)</f>
        <v>https://dl.dropbox.com/s/1f9hzgblcmuen4a/A10.png</v>
      </c>
      <c r="J43">
        <v>100</v>
      </c>
      <c r="K43" s="9">
        <v>1049.51</v>
      </c>
      <c r="L43" s="9">
        <v>1300</v>
      </c>
      <c r="M43" s="2">
        <v>43872</v>
      </c>
    </row>
    <row r="44" spans="1:13" x14ac:dyDescent="0.25">
      <c r="A44">
        <v>43</v>
      </c>
      <c r="B44" t="s">
        <v>10</v>
      </c>
      <c r="C44" s="3">
        <v>3</v>
      </c>
      <c r="D44" s="3" t="str">
        <f>VLOOKUP(JOYERIA_JPV[[#This Row],[ID_PRODUCTOS]],PRODUCTOS[#All],2,0)</f>
        <v>Brazalete Oro 14k</v>
      </c>
      <c r="E4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44" s="15">
        <f>VLOOKUP(JOYERIA_JPV[[#This Row],[ID_PRODUCTOS]],PRODUCTOS[#All],5,0)-JOYERIA_JPV[[#This Row],[CANTIDAD]]</f>
        <v>714</v>
      </c>
      <c r="G44">
        <v>10007</v>
      </c>
      <c r="H44" s="1" t="s">
        <v>53</v>
      </c>
      <c r="I44" s="1" t="str">
        <f>VLOOKUP(JOYERIA_JPV[[#This Row],[ID_VENDEDOR]],FOTO_VENDEDOR[#All],3,0)</f>
        <v>https://dl.dropbox.com/s/jveyj0btov87izo/A38.png</v>
      </c>
      <c r="J44">
        <v>6</v>
      </c>
      <c r="K44" s="9">
        <v>966.38</v>
      </c>
      <c r="L44" s="9">
        <v>1200</v>
      </c>
      <c r="M44" s="2">
        <v>43873</v>
      </c>
    </row>
    <row r="45" spans="1:13" x14ac:dyDescent="0.25">
      <c r="A45">
        <v>44</v>
      </c>
      <c r="B45" t="s">
        <v>28</v>
      </c>
      <c r="C45" s="3">
        <v>4</v>
      </c>
      <c r="D45" s="3" t="str">
        <f>VLOOKUP(JOYERIA_JPV[[#This Row],[ID_PRODUCTOS]],PRODUCTOS[#All],2,0)</f>
        <v>Collar Oro Diam.</v>
      </c>
      <c r="E45" s="8" t="str">
        <f>VLOOKUP(JOYERIA_JPV[[#This Row],[ID_PRODUCTOS]],PRODUCTOS[#All],4,0)</f>
        <v>https://img.edenly.com/pt/40/precioso-secreto-n8__8047249_1.png</v>
      </c>
      <c r="F45" s="15">
        <f>VLOOKUP(JOYERIA_JPV[[#This Row],[ID_PRODUCTOS]],PRODUCTOS[#All],5,0)-JOYERIA_JPV[[#This Row],[CANTIDAD]]</f>
        <v>1499</v>
      </c>
      <c r="G45">
        <v>10008</v>
      </c>
      <c r="H45" s="1" t="s">
        <v>73</v>
      </c>
      <c r="I45" s="1" t="str">
        <f>VLOOKUP(JOYERIA_JPV[[#This Row],[ID_VENDEDOR]],FOTO_VENDEDOR[#All],3,0)</f>
        <v>https://dl.dropbox.com/s/z4geyw1u2psmm47/A16.png</v>
      </c>
      <c r="J45">
        <v>1</v>
      </c>
      <c r="K45" s="9">
        <v>938.42</v>
      </c>
      <c r="L45" s="9">
        <v>1100</v>
      </c>
      <c r="M45" s="2">
        <v>43874</v>
      </c>
    </row>
    <row r="46" spans="1:13" x14ac:dyDescent="0.25">
      <c r="A46">
        <v>45</v>
      </c>
      <c r="B46" t="s">
        <v>26</v>
      </c>
      <c r="C46" s="3">
        <v>5</v>
      </c>
      <c r="D46" s="3" t="str">
        <f>VLOOKUP(JOYERIA_JPV[[#This Row],[ID_PRODUCTOS]],PRODUCTOS[#All],2,0)</f>
        <v>Pulsera Plata 925</v>
      </c>
      <c r="E4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46" s="15">
        <f>VLOOKUP(JOYERIA_JPV[[#This Row],[ID_PRODUCTOS]],PRODUCTOS[#All],5,0)-JOYERIA_JPV[[#This Row],[CANTIDAD]]</f>
        <v>1399</v>
      </c>
      <c r="G46">
        <v>10009</v>
      </c>
      <c r="H46" s="1" t="s">
        <v>57</v>
      </c>
      <c r="I46" s="1" t="str">
        <f>VLOOKUP(JOYERIA_JPV[[#This Row],[ID_VENDEDOR]],FOTO_VENDEDOR[#All],3,0)</f>
        <v>https://dl.dropbox.com/s/0jkab8w6ie0h91z/A42.png</v>
      </c>
      <c r="J46">
        <v>1</v>
      </c>
      <c r="K46" s="9">
        <v>1053.78</v>
      </c>
      <c r="L46" s="9">
        <v>1500</v>
      </c>
      <c r="M46" s="2">
        <v>43875</v>
      </c>
    </row>
    <row r="47" spans="1:13" x14ac:dyDescent="0.25">
      <c r="A47">
        <v>46</v>
      </c>
      <c r="B47" t="s">
        <v>25</v>
      </c>
      <c r="C47" s="3">
        <v>6</v>
      </c>
      <c r="D47" s="3" t="str">
        <f>VLOOKUP(JOYERIA_JPV[[#This Row],[ID_PRODUCTOS]],PRODUCTOS[#All],2,0)</f>
        <v>Broche Platino</v>
      </c>
      <c r="E4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47" s="15">
        <f>VLOOKUP(JOYERIA_JPV[[#This Row],[ID_PRODUCTOS]],PRODUCTOS[#All],5,0)-JOYERIA_JPV[[#This Row],[CANTIDAD]]</f>
        <v>2499</v>
      </c>
      <c r="G47">
        <v>10001</v>
      </c>
      <c r="H47" s="1" t="s">
        <v>41</v>
      </c>
      <c r="I47" s="1" t="str">
        <f>VLOOKUP(JOYERIA_JPV[[#This Row],[ID_VENDEDOR]],FOTO_VENDEDOR[#All],3,0)</f>
        <v>https://dl.dropbox.com/s/4bz1xriny7ro04g/A40.png</v>
      </c>
      <c r="J47">
        <v>1</v>
      </c>
      <c r="K47" s="9">
        <v>645.70000000000005</v>
      </c>
      <c r="L47" s="9">
        <v>900</v>
      </c>
      <c r="M47" s="2">
        <v>43876</v>
      </c>
    </row>
    <row r="48" spans="1:13" x14ac:dyDescent="0.25">
      <c r="A48">
        <v>47</v>
      </c>
      <c r="B48" t="s">
        <v>9</v>
      </c>
      <c r="C48" s="3">
        <v>7</v>
      </c>
      <c r="D48" s="3" t="str">
        <f>VLOOKUP(JOYERIA_JPV[[#This Row],[ID_PRODUCTOS]],PRODUCTOS[#All],2,0)</f>
        <v>Cadena Oro 10k</v>
      </c>
      <c r="E48" s="8" t="str">
        <f>VLOOKUP(JOYERIA_JPV[[#This Row],[ID_PRODUCTOS]],PRODUCTOS[#All],4,0)</f>
        <v>https://russiangold.com/78813-large_default/amarillo-italiano-14k-585-oro-nuevo-figaro-cadena-solida-cc042y.jpg</v>
      </c>
      <c r="F48" s="15">
        <f>VLOOKUP(JOYERIA_JPV[[#This Row],[ID_PRODUCTOS]],PRODUCTOS[#All],5,0)-JOYERIA_JPV[[#This Row],[CANTIDAD]]</f>
        <v>11380</v>
      </c>
      <c r="G48">
        <v>10002</v>
      </c>
      <c r="H48" s="1" t="s">
        <v>43</v>
      </c>
      <c r="I48" s="1" t="str">
        <f>VLOOKUP(JOYERIA_JPV[[#This Row],[ID_VENDEDOR]],FOTO_VENDEDOR[#All],3,0)</f>
        <v>https://dl.dropbox.com/s/yxe96df3xrzoc4y/A44.png</v>
      </c>
      <c r="J48">
        <v>120</v>
      </c>
      <c r="K48" s="9">
        <v>1063.04</v>
      </c>
      <c r="L48" s="9">
        <v>1500</v>
      </c>
      <c r="M48" s="2">
        <v>43877</v>
      </c>
    </row>
    <row r="49" spans="1:13" x14ac:dyDescent="0.25">
      <c r="A49">
        <v>48</v>
      </c>
      <c r="B49" t="s">
        <v>22</v>
      </c>
      <c r="C49" s="3">
        <v>8</v>
      </c>
      <c r="D49" s="3" t="str">
        <f>VLOOKUP(JOYERIA_JPV[[#This Row],[ID_PRODUCTOS]],PRODUCTOS[#All],2,0)</f>
        <v>Tobillera Oro 14k</v>
      </c>
      <c r="E49" s="8" t="str">
        <f>VLOOKUP(JOYERIA_JPV[[#This Row],[ID_PRODUCTOS]],PRODUCTOS[#All],4,0)</f>
        <v>https://www.joseluisjoyerias.com/adm/files/FOTOS/PULSERA_ORO_JOSELUIS_718SPU24FK481A19_1.webp</v>
      </c>
      <c r="F49" s="15">
        <f>VLOOKUP(JOYERIA_JPV[[#This Row],[ID_PRODUCTOS]],PRODUCTOS[#All],5,0)-JOYERIA_JPV[[#This Row],[CANTIDAD]]</f>
        <v>2492</v>
      </c>
      <c r="G49">
        <v>10003</v>
      </c>
      <c r="H49" s="1" t="s">
        <v>45</v>
      </c>
      <c r="I49" s="1" t="str">
        <f>VLOOKUP(JOYERIA_JPV[[#This Row],[ID_VENDEDOR]],FOTO_VENDEDOR[#All],3,0)</f>
        <v>https://dl.dropboxusercontent.com/s/2lks10yyiurw2b0/A33.png</v>
      </c>
      <c r="J49">
        <v>8</v>
      </c>
      <c r="K49" s="9">
        <v>938.42</v>
      </c>
      <c r="L49" s="9">
        <v>1100</v>
      </c>
      <c r="M49" s="2">
        <v>43878</v>
      </c>
    </row>
    <row r="50" spans="1:13" x14ac:dyDescent="0.25">
      <c r="A50">
        <v>49</v>
      </c>
      <c r="B50" t="s">
        <v>13</v>
      </c>
      <c r="C50" s="3">
        <v>9</v>
      </c>
      <c r="D50" s="3" t="str">
        <f>VLOOKUP(JOYERIA_JPV[[#This Row],[ID_PRODUCTOS]],PRODUCTOS[#All],2,0)</f>
        <v>Charm Plata</v>
      </c>
      <c r="E5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50" s="15">
        <f>VLOOKUP(JOYERIA_JPV[[#This Row],[ID_PRODUCTOS]],PRODUCTOS[#All],5,0)-JOYERIA_JPV[[#This Row],[CANTIDAD]]</f>
        <v>676</v>
      </c>
      <c r="G50">
        <v>10004</v>
      </c>
      <c r="H50" s="1" t="s">
        <v>47</v>
      </c>
      <c r="I50" s="1" t="str">
        <f>VLOOKUP(JOYERIA_JPV[[#This Row],[ID_VENDEDOR]],FOTO_VENDEDOR[#All],3,0)</f>
        <v>https://dl.dropbox.com/s/zgx7g0h0mxubhao/A21.png</v>
      </c>
      <c r="J50">
        <v>1</v>
      </c>
      <c r="K50" s="9">
        <v>836.75</v>
      </c>
      <c r="L50" s="9">
        <v>1000</v>
      </c>
      <c r="M50" s="2">
        <v>43879</v>
      </c>
    </row>
    <row r="51" spans="1:13" x14ac:dyDescent="0.25">
      <c r="A51">
        <v>50</v>
      </c>
      <c r="B51" t="s">
        <v>27</v>
      </c>
      <c r="C51" s="3">
        <v>10</v>
      </c>
      <c r="D51" s="3" t="str">
        <f>VLOOKUP(JOYERIA_JPV[[#This Row],[ID_PRODUCTOS]],PRODUCTOS[#All],2,0)</f>
        <v>Medallón Oro 18k</v>
      </c>
      <c r="E51" s="8" t="str">
        <f>VLOOKUP(JOYERIA_JPV[[#This Row],[ID_PRODUCTOS]],PRODUCTOS[#All],4,0)</f>
        <v>https://russiangold.com/111274-product_zoom/colgante-de-oro-rosa-rojo-14k-585-carretera-de-medusa-griega-cpn053r.jpg</v>
      </c>
      <c r="F51" s="15">
        <f>VLOOKUP(JOYERIA_JPV[[#This Row],[ID_PRODUCTOS]],PRODUCTOS[#All],5,0)-JOYERIA_JPV[[#This Row],[CANTIDAD]]</f>
        <v>599</v>
      </c>
      <c r="G51">
        <v>10005</v>
      </c>
      <c r="H51" s="1" t="s">
        <v>49</v>
      </c>
      <c r="I51" s="1" t="str">
        <f>VLOOKUP(JOYERIA_JPV[[#This Row],[ID_VENDEDOR]],FOTO_VENDEDOR[#All],3,0)</f>
        <v>https://dl.dropboxusercontent.com/s/id0gj57k6z3m73q/A34.png</v>
      </c>
      <c r="J51">
        <v>1</v>
      </c>
      <c r="K51" s="9">
        <v>966.38</v>
      </c>
      <c r="L51" s="9">
        <v>1200</v>
      </c>
      <c r="M51" s="2">
        <v>43880</v>
      </c>
    </row>
    <row r="52" spans="1:13" x14ac:dyDescent="0.25">
      <c r="A52">
        <v>51</v>
      </c>
      <c r="B52" t="s">
        <v>6</v>
      </c>
      <c r="C52" s="3">
        <v>11</v>
      </c>
      <c r="D52" s="3" t="str">
        <f>VLOOKUP(JOYERIA_JPV[[#This Row],[ID_PRODUCTOS]],PRODUCTOS[#All],2,0)</f>
        <v>Reloj Oro 18k</v>
      </c>
      <c r="E52" s="8" t="str">
        <f>VLOOKUP(JOYERIA_JPV[[#This Row],[ID_PRODUCTOS]],PRODUCTOS[#All],4,0)</f>
        <v>https://zlotychlopak.pl/104676-large_default/amarillo-14k-585-oro-reloj-de-pulsera-para-senora-geneve-lw078ydglbw008y.jpg</v>
      </c>
      <c r="F52" s="15">
        <f>VLOOKUP(JOYERIA_JPV[[#This Row],[ID_PRODUCTOS]],PRODUCTOS[#All],5,0)-JOYERIA_JPV[[#This Row],[CANTIDAD]]</f>
        <v>1254</v>
      </c>
      <c r="G52">
        <v>10006</v>
      </c>
      <c r="H52" s="1" t="s">
        <v>51</v>
      </c>
      <c r="I52" s="1" t="str">
        <f>VLOOKUP(JOYERIA_JPV[[#This Row],[ID_VENDEDOR]],FOTO_VENDEDOR[#All],3,0)</f>
        <v>https://dl.dropbox.com/s/1f9hzgblcmuen4a/A10.png</v>
      </c>
      <c r="J52">
        <v>6</v>
      </c>
      <c r="K52" s="9">
        <v>638.27</v>
      </c>
      <c r="L52" s="9">
        <v>800</v>
      </c>
      <c r="M52" s="2">
        <v>43881</v>
      </c>
    </row>
    <row r="53" spans="1:13" x14ac:dyDescent="0.25">
      <c r="A53">
        <v>52</v>
      </c>
      <c r="B53" t="s">
        <v>19</v>
      </c>
      <c r="C53" s="3">
        <v>12</v>
      </c>
      <c r="D53" s="3" t="str">
        <f>VLOOKUP(JOYERIA_JPV[[#This Row],[ID_PRODUCTOS]],PRODUCTOS[#All],2,0)</f>
        <v>Cufflink Plata 925</v>
      </c>
      <c r="E53" s="8" t="str">
        <f>VLOOKUP(JOYERIA_JPV[[#This Row],[ID_PRODUCTOS]],PRODUCTOS[#All],4,0)</f>
        <v>https://www.mesaregalos.mx/wp-content/uploads/2021/08/Cufflinks_20Pliage_20_20Sterling_20silver_06753810000001_STQP.png</v>
      </c>
      <c r="F53" s="15">
        <f>VLOOKUP(JOYERIA_JPV[[#This Row],[ID_PRODUCTOS]],PRODUCTOS[#All],5,0)-JOYERIA_JPV[[#This Row],[CANTIDAD]]</f>
        <v>621</v>
      </c>
      <c r="G53">
        <v>10007</v>
      </c>
      <c r="H53" s="1" t="s">
        <v>53</v>
      </c>
      <c r="I53" s="1" t="str">
        <f>VLOOKUP(JOYERIA_JPV[[#This Row],[ID_VENDEDOR]],FOTO_VENDEDOR[#All],3,0)</f>
        <v>https://dl.dropbox.com/s/jveyj0btov87izo/A38.png</v>
      </c>
      <c r="J53">
        <v>3</v>
      </c>
      <c r="K53" s="9">
        <v>1265.2</v>
      </c>
      <c r="L53" s="9">
        <v>1800</v>
      </c>
      <c r="M53" s="2">
        <v>43882</v>
      </c>
    </row>
    <row r="54" spans="1:13" x14ac:dyDescent="0.25">
      <c r="A54">
        <v>53</v>
      </c>
      <c r="B54" t="s">
        <v>28</v>
      </c>
      <c r="C54" s="3">
        <v>13</v>
      </c>
      <c r="D54" s="3" t="str">
        <f>VLOOKUP(JOYERIA_JPV[[#This Row],[ID_PRODUCTOS]],PRODUCTOS[#All],2,0)</f>
        <v>Pendiente Diam. Oro</v>
      </c>
      <c r="E54" s="8" t="str">
        <f>VLOOKUP(JOYERIA_JPV[[#This Row],[ID_PRODUCTOS]],PRODUCTOS[#All],4,0)</f>
        <v>https://i.pinimg.com/originals/ef/2f/1e/ef2f1e78cb0658f1626038cefbdca0f7.png</v>
      </c>
      <c r="F54" s="15">
        <f>VLOOKUP(JOYERIA_JPV[[#This Row],[ID_PRODUCTOS]],PRODUCTOS[#All],5,0)-JOYERIA_JPV[[#This Row],[CANTIDAD]]</f>
        <v>3975</v>
      </c>
      <c r="G54">
        <v>10008</v>
      </c>
      <c r="H54" s="1" t="s">
        <v>73</v>
      </c>
      <c r="I54" s="1" t="str">
        <f>VLOOKUP(JOYERIA_JPV[[#This Row],[ID_VENDEDOR]],FOTO_VENDEDOR[#All],3,0)</f>
        <v>https://dl.dropbox.com/s/z4geyw1u2psmm47/A16.png</v>
      </c>
      <c r="J54">
        <v>25</v>
      </c>
      <c r="K54" s="9">
        <v>352.49</v>
      </c>
      <c r="L54" s="9">
        <v>500</v>
      </c>
      <c r="M54" s="2">
        <v>43883</v>
      </c>
    </row>
    <row r="55" spans="1:13" x14ac:dyDescent="0.25">
      <c r="A55">
        <v>54</v>
      </c>
      <c r="B55" t="s">
        <v>15</v>
      </c>
      <c r="C55" s="3">
        <v>14</v>
      </c>
      <c r="D55" s="3" t="str">
        <f>VLOOKUP(JOYERIA_JPV[[#This Row],[ID_PRODUCTOS]],PRODUCTOS[#All],2,0)</f>
        <v>Anillo Comp. Diam.</v>
      </c>
      <c r="E55" s="8" t="str">
        <f>VLOOKUP(JOYERIA_JPV[[#This Row],[ID_PRODUCTOS]],PRODUCTOS[#All],4,0)</f>
        <v>https://www.elrubi.es/wp-content/uploads/2019/03/Anillo-de-compromiso-con-piedra-diamante-1.png</v>
      </c>
      <c r="F55" s="15">
        <f>VLOOKUP(JOYERIA_JPV[[#This Row],[ID_PRODUCTOS]],PRODUCTOS[#All],5,0)-JOYERIA_JPV[[#This Row],[CANTIDAD]]</f>
        <v>1948</v>
      </c>
      <c r="G55">
        <v>10009</v>
      </c>
      <c r="H55" s="1" t="s">
        <v>57</v>
      </c>
      <c r="I55" s="1" t="str">
        <f>VLOOKUP(JOYERIA_JPV[[#This Row],[ID_VENDEDOR]],FOTO_VENDEDOR[#All],3,0)</f>
        <v>https://dl.dropbox.com/s/0jkab8w6ie0h91z/A42.png</v>
      </c>
      <c r="J55">
        <v>2</v>
      </c>
      <c r="K55" s="9">
        <v>938.42</v>
      </c>
      <c r="L55" s="9">
        <v>1100</v>
      </c>
      <c r="M55" s="2">
        <v>43884</v>
      </c>
    </row>
    <row r="56" spans="1:13" x14ac:dyDescent="0.25">
      <c r="A56">
        <v>55</v>
      </c>
      <c r="B56" t="s">
        <v>6</v>
      </c>
      <c r="C56" s="3">
        <v>15</v>
      </c>
      <c r="D56" s="3" t="str">
        <f>VLOOKUP(JOYERIA_JPV[[#This Row],[ID_PRODUCTOS]],PRODUCTOS[#All],2,0)</f>
        <v>Brazalete Cuero</v>
      </c>
      <c r="E56" s="8" t="str">
        <f>VLOOKUP(JOYERIA_JPV[[#This Row],[ID_PRODUCTOS]],PRODUCTOS[#All],4,0)</f>
        <v>https://global.zancangioielli.com/11031-large_default/pulsera-zancan-de-plata-y-piel-con-pluma.jpg</v>
      </c>
      <c r="F56" s="15">
        <f>VLOOKUP(JOYERIA_JPV[[#This Row],[ID_PRODUCTOS]],PRODUCTOS[#All],5,0)-JOYERIA_JPV[[#This Row],[CANTIDAD]]</f>
        <v>3995</v>
      </c>
      <c r="G56">
        <v>10001</v>
      </c>
      <c r="H56" s="1" t="s">
        <v>41</v>
      </c>
      <c r="I56" s="1" t="str">
        <f>VLOOKUP(JOYERIA_JPV[[#This Row],[ID_VENDEDOR]],FOTO_VENDEDOR[#All],3,0)</f>
        <v>https://dl.dropbox.com/s/4bz1xriny7ro04g/A40.png</v>
      </c>
      <c r="J56">
        <v>5</v>
      </c>
      <c r="K56" s="9">
        <v>572.95000000000005</v>
      </c>
      <c r="L56" s="9">
        <v>800</v>
      </c>
      <c r="M56" s="2">
        <v>43885</v>
      </c>
    </row>
    <row r="57" spans="1:13" x14ac:dyDescent="0.25">
      <c r="A57">
        <v>56</v>
      </c>
      <c r="B57" t="s">
        <v>29</v>
      </c>
      <c r="C57" s="3">
        <v>16</v>
      </c>
      <c r="D57" s="3" t="str">
        <f>VLOOKUP(JOYERIA_JPV[[#This Row],[ID_PRODUCTOS]],PRODUCTOS[#All],2,0)</f>
        <v>Reloj Plata</v>
      </c>
      <c r="E57" s="8" t="str">
        <f>VLOOKUP(JOYERIA_JPV[[#This Row],[ID_PRODUCTOS]],PRODUCTOS[#All],4,0)</f>
        <v>https://festina.cl/22062-large_default/timeless-chronograph-f16760-7-con-esfera-azul.jpg</v>
      </c>
      <c r="F57" s="15">
        <f>VLOOKUP(JOYERIA_JPV[[#This Row],[ID_PRODUCTOS]],PRODUCTOS[#All],5,0)-JOYERIA_JPV[[#This Row],[CANTIDAD]]</f>
        <v>1096</v>
      </c>
      <c r="G57">
        <v>10002</v>
      </c>
      <c r="H57" s="1" t="s">
        <v>43</v>
      </c>
      <c r="I57" s="1" t="str">
        <f>VLOOKUP(JOYERIA_JPV[[#This Row],[ID_VENDEDOR]],FOTO_VENDEDOR[#All],3,0)</f>
        <v>https://dl.dropbox.com/s/yxe96df3xrzoc4y/A44.png</v>
      </c>
      <c r="J57">
        <v>4</v>
      </c>
      <c r="K57" s="9">
        <v>1667.47</v>
      </c>
      <c r="L57" s="9">
        <v>2200</v>
      </c>
      <c r="M57" s="2">
        <v>43886</v>
      </c>
    </row>
    <row r="58" spans="1:13" x14ac:dyDescent="0.25">
      <c r="A58">
        <v>57</v>
      </c>
      <c r="B58" t="s">
        <v>5</v>
      </c>
      <c r="C58" s="3">
        <v>17</v>
      </c>
      <c r="D58" s="3" t="str">
        <f>VLOOKUP(JOYERIA_JPV[[#This Row],[ID_PRODUCTOS]],PRODUCTOS[#All],2,0)</f>
        <v>Broche Oro</v>
      </c>
      <c r="E5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58" s="15">
        <f>VLOOKUP(JOYERIA_JPV[[#This Row],[ID_PRODUCTOS]],PRODUCTOS[#All],5,0)-JOYERIA_JPV[[#This Row],[CANTIDAD]]</f>
        <v>2991</v>
      </c>
      <c r="G58">
        <v>10003</v>
      </c>
      <c r="H58" s="1" t="s">
        <v>45</v>
      </c>
      <c r="I58" s="1" t="str">
        <f>VLOOKUP(JOYERIA_JPV[[#This Row],[ID_VENDEDOR]],FOTO_VENDEDOR[#All],3,0)</f>
        <v>https://dl.dropboxusercontent.com/s/2lks10yyiurw2b0/A33.png</v>
      </c>
      <c r="J58">
        <v>9</v>
      </c>
      <c r="K58" s="9">
        <v>216.19</v>
      </c>
      <c r="L58" s="9">
        <v>300</v>
      </c>
      <c r="M58" s="2">
        <v>43887</v>
      </c>
    </row>
    <row r="59" spans="1:13" x14ac:dyDescent="0.25">
      <c r="A59">
        <v>58</v>
      </c>
      <c r="B59" t="s">
        <v>14</v>
      </c>
      <c r="C59" s="3">
        <v>18</v>
      </c>
      <c r="D59" s="3" t="str">
        <f>VLOOKUP(JOYERIA_JPV[[#This Row],[ID_PRODUCTOS]],PRODUCTOS[#All],2,0)</f>
        <v>Anillo Gemas</v>
      </c>
      <c r="E5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59" s="15">
        <f>VLOOKUP(JOYERIA_JPV[[#This Row],[ID_PRODUCTOS]],PRODUCTOS[#All],5,0)-JOYERIA_JPV[[#This Row],[CANTIDAD]]</f>
        <v>19870</v>
      </c>
      <c r="G59">
        <v>10004</v>
      </c>
      <c r="H59" s="1" t="s">
        <v>47</v>
      </c>
      <c r="I59" s="1" t="str">
        <f>VLOOKUP(JOYERIA_JPV[[#This Row],[ID_VENDEDOR]],FOTO_VENDEDOR[#All],3,0)</f>
        <v>https://dl.dropbox.com/s/zgx7g0h0mxubhao/A21.png</v>
      </c>
      <c r="J59">
        <v>130</v>
      </c>
      <c r="K59" s="9">
        <v>1063.04</v>
      </c>
      <c r="L59" s="9">
        <v>1500</v>
      </c>
      <c r="M59" s="2">
        <v>43888</v>
      </c>
    </row>
    <row r="60" spans="1:13" x14ac:dyDescent="0.25">
      <c r="A60">
        <v>59</v>
      </c>
      <c r="B60" t="s">
        <v>23</v>
      </c>
      <c r="C60" s="3">
        <v>19</v>
      </c>
      <c r="D60" s="3" t="str">
        <f>VLOOKUP(JOYERIA_JPV[[#This Row],[ID_PRODUCTOS]],PRODUCTOS[#All],2,0)</f>
        <v>Collar Perlas</v>
      </c>
      <c r="E60" s="8" t="str">
        <f>VLOOKUP(JOYERIA_JPV[[#This Row],[ID_PRODUCTOS]],PRODUCTOS[#All],4,0)</f>
        <v>https://yanesmadrid.com/10619-large_default/collar-bolzano-perlas-plata-dorada.jpg</v>
      </c>
      <c r="F60" s="15">
        <f>VLOOKUP(JOYERIA_JPV[[#This Row],[ID_PRODUCTOS]],PRODUCTOS[#All],5,0)-JOYERIA_JPV[[#This Row],[CANTIDAD]]</f>
        <v>794</v>
      </c>
      <c r="G60">
        <v>10005</v>
      </c>
      <c r="H60" s="1" t="s">
        <v>49</v>
      </c>
      <c r="I60" s="1" t="str">
        <f>VLOOKUP(JOYERIA_JPV[[#This Row],[ID_VENDEDOR]],FOTO_VENDEDOR[#All],3,0)</f>
        <v>https://dl.dropboxusercontent.com/s/id0gj57k6z3m73q/A34.png</v>
      </c>
      <c r="J60">
        <v>6</v>
      </c>
      <c r="K60" s="9">
        <v>757.81</v>
      </c>
      <c r="L60" s="9">
        <v>950</v>
      </c>
      <c r="M60" s="2">
        <v>43889</v>
      </c>
    </row>
    <row r="61" spans="1:13" x14ac:dyDescent="0.25">
      <c r="A61">
        <v>60</v>
      </c>
      <c r="B61" t="s">
        <v>17</v>
      </c>
      <c r="C61" s="3">
        <v>20</v>
      </c>
      <c r="D61" s="3" t="str">
        <f>VLOOKUP(JOYERIA_JPV[[#This Row],[ID_PRODUCTOS]],PRODUCTOS[#All],2,0)</f>
        <v>Cadena Oro</v>
      </c>
      <c r="E61" s="8" t="str">
        <f>VLOOKUP(JOYERIA_JPV[[#This Row],[ID_PRODUCTOS]],PRODUCTOS[#All],4,0)</f>
        <v>https://www.joyeriasanchez.com/50236-large_default/gargantilla-visalia-personalizada-oro-18k.jpg</v>
      </c>
      <c r="F61" s="15">
        <f>VLOOKUP(JOYERIA_JPV[[#This Row],[ID_PRODUCTOS]],PRODUCTOS[#All],5,0)-JOYERIA_JPV[[#This Row],[CANTIDAD]]</f>
        <v>3970</v>
      </c>
      <c r="G61">
        <v>10006</v>
      </c>
      <c r="H61" s="1" t="s">
        <v>51</v>
      </c>
      <c r="I61" s="1" t="str">
        <f>VLOOKUP(JOYERIA_JPV[[#This Row],[ID_VENDEDOR]],FOTO_VENDEDOR[#All],3,0)</f>
        <v>https://dl.dropbox.com/s/1f9hzgblcmuen4a/A10.png</v>
      </c>
      <c r="J61">
        <v>30</v>
      </c>
      <c r="K61" s="9">
        <v>211.41</v>
      </c>
      <c r="L61" s="9">
        <v>300</v>
      </c>
      <c r="M61" s="2">
        <v>43890</v>
      </c>
    </row>
    <row r="62" spans="1:13" x14ac:dyDescent="0.25">
      <c r="A62">
        <v>61</v>
      </c>
      <c r="B62" t="s">
        <v>8</v>
      </c>
      <c r="C62" s="3">
        <v>1</v>
      </c>
      <c r="D62" s="3" t="str">
        <f>VLOOKUP(JOYERIA_JPV[[#This Row],[ID_PRODUCTOS]],PRODUCTOS[#All],2,0)</f>
        <v>Anillo Oro 18k</v>
      </c>
      <c r="E62" s="8" t="str">
        <f>VLOOKUP(JOYERIA_JPV[[#This Row],[ID_PRODUCTOS]],PRODUCTOS[#All],4,0)</f>
        <v>https://i.pinimg.com/originals/99/f6/cc/99f6cc0f226be0aa4d25ea9959e06099.png</v>
      </c>
      <c r="F62" s="15">
        <f>VLOOKUP(JOYERIA_JPV[[#This Row],[ID_PRODUCTOS]],PRODUCTOS[#All],5,0)-JOYERIA_JPV[[#This Row],[CANTIDAD]]</f>
        <v>19890</v>
      </c>
      <c r="G62">
        <v>10007</v>
      </c>
      <c r="H62" s="1" t="s">
        <v>53</v>
      </c>
      <c r="I62" s="1" t="str">
        <f>VLOOKUP(JOYERIA_JPV[[#This Row],[ID_VENDEDOR]],FOTO_VENDEDOR[#All],3,0)</f>
        <v>https://dl.dropbox.com/s/jveyj0btov87izo/A38.png</v>
      </c>
      <c r="J62">
        <v>110</v>
      </c>
      <c r="K62" s="9">
        <v>1483.61</v>
      </c>
      <c r="L62" s="9">
        <v>2000</v>
      </c>
      <c r="M62" s="2">
        <v>43891</v>
      </c>
    </row>
    <row r="63" spans="1:13" x14ac:dyDescent="0.25">
      <c r="A63">
        <v>62</v>
      </c>
      <c r="B63" t="s">
        <v>23</v>
      </c>
      <c r="C63" s="3">
        <v>2</v>
      </c>
      <c r="D63" s="3" t="str">
        <f>VLOOKUP(JOYERIA_JPV[[#This Row],[ID_PRODUCTOS]],PRODUCTOS[#All],2,0)</f>
        <v>Aretes Plata 925</v>
      </c>
      <c r="E63" s="8" t="str">
        <f>VLOOKUP(JOYERIA_JPV[[#This Row],[ID_PRODUCTOS]],PRODUCTOS[#All],4,0)</f>
        <v>https://baroqoficial.com/cdn/shop/products/Aretesdeplata925.png?v=1643904073&amp;width=2048</v>
      </c>
      <c r="F63" s="15">
        <f>VLOOKUP(JOYERIA_JPV[[#This Row],[ID_PRODUCTOS]],PRODUCTOS[#All],5,0)-JOYERIA_JPV[[#This Row],[CANTIDAD]]</f>
        <v>3700</v>
      </c>
      <c r="G63">
        <v>10008</v>
      </c>
      <c r="H63" s="1" t="s">
        <v>73</v>
      </c>
      <c r="I63" s="1" t="str">
        <f>VLOOKUP(JOYERIA_JPV[[#This Row],[ID_VENDEDOR]],FOTO_VENDEDOR[#All],3,0)</f>
        <v>https://dl.dropbox.com/s/z4geyw1u2psmm47/A16.png</v>
      </c>
      <c r="J63">
        <v>100</v>
      </c>
      <c r="K63" s="9">
        <v>1049.51</v>
      </c>
      <c r="L63" s="9">
        <v>1300</v>
      </c>
      <c r="M63" s="2">
        <v>43892</v>
      </c>
    </row>
    <row r="64" spans="1:13" x14ac:dyDescent="0.25">
      <c r="A64">
        <v>63</v>
      </c>
      <c r="B64" t="s">
        <v>7</v>
      </c>
      <c r="C64" s="3">
        <v>3</v>
      </c>
      <c r="D64" s="3" t="str">
        <f>VLOOKUP(JOYERIA_JPV[[#This Row],[ID_PRODUCTOS]],PRODUCTOS[#All],2,0)</f>
        <v>Brazalete Oro 14k</v>
      </c>
      <c r="E6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64" s="15">
        <f>VLOOKUP(JOYERIA_JPV[[#This Row],[ID_PRODUCTOS]],PRODUCTOS[#All],5,0)-JOYERIA_JPV[[#This Row],[CANTIDAD]]</f>
        <v>706</v>
      </c>
      <c r="G64">
        <v>10009</v>
      </c>
      <c r="H64" s="1" t="s">
        <v>57</v>
      </c>
      <c r="I64" s="1" t="str">
        <f>VLOOKUP(JOYERIA_JPV[[#This Row],[ID_VENDEDOR]],FOTO_VENDEDOR[#All],3,0)</f>
        <v>https://dl.dropbox.com/s/0jkab8w6ie0h91z/A42.png</v>
      </c>
      <c r="J64">
        <v>14</v>
      </c>
      <c r="K64" s="9">
        <v>966.38</v>
      </c>
      <c r="L64" s="9">
        <v>1200</v>
      </c>
      <c r="M64" s="2">
        <v>43893</v>
      </c>
    </row>
    <row r="65" spans="1:13" x14ac:dyDescent="0.25">
      <c r="A65">
        <v>64</v>
      </c>
      <c r="B65" t="s">
        <v>8</v>
      </c>
      <c r="C65" s="3">
        <v>4</v>
      </c>
      <c r="D65" s="3" t="str">
        <f>VLOOKUP(JOYERIA_JPV[[#This Row],[ID_PRODUCTOS]],PRODUCTOS[#All],2,0)</f>
        <v>Collar Oro Diam.</v>
      </c>
      <c r="E65" s="8" t="str">
        <f>VLOOKUP(JOYERIA_JPV[[#This Row],[ID_PRODUCTOS]],PRODUCTOS[#All],4,0)</f>
        <v>https://img.edenly.com/pt/40/precioso-secreto-n8__8047249_1.png</v>
      </c>
      <c r="F65" s="15">
        <f>VLOOKUP(JOYERIA_JPV[[#This Row],[ID_PRODUCTOS]],PRODUCTOS[#All],5,0)-JOYERIA_JPV[[#This Row],[CANTIDAD]]</f>
        <v>1446</v>
      </c>
      <c r="G65">
        <v>10001</v>
      </c>
      <c r="H65" s="1" t="s">
        <v>41</v>
      </c>
      <c r="I65" s="1" t="str">
        <f>VLOOKUP(JOYERIA_JPV[[#This Row],[ID_VENDEDOR]],FOTO_VENDEDOR[#All],3,0)</f>
        <v>https://dl.dropbox.com/s/4bz1xriny7ro04g/A40.png</v>
      </c>
      <c r="J65">
        <v>54</v>
      </c>
      <c r="K65" s="9">
        <v>938.42</v>
      </c>
      <c r="L65" s="9">
        <v>1100</v>
      </c>
      <c r="M65" s="2">
        <v>43894</v>
      </c>
    </row>
    <row r="66" spans="1:13" x14ac:dyDescent="0.25">
      <c r="A66">
        <v>65</v>
      </c>
      <c r="B66" t="s">
        <v>16</v>
      </c>
      <c r="C66" s="3">
        <v>5</v>
      </c>
      <c r="D66" s="3" t="str">
        <f>VLOOKUP(JOYERIA_JPV[[#This Row],[ID_PRODUCTOS]],PRODUCTOS[#All],2,0)</f>
        <v>Pulsera Plata 925</v>
      </c>
      <c r="E6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66" s="15">
        <f>VLOOKUP(JOYERIA_JPV[[#This Row],[ID_PRODUCTOS]],PRODUCTOS[#All],5,0)-JOYERIA_JPV[[#This Row],[CANTIDAD]]</f>
        <v>1395</v>
      </c>
      <c r="G66">
        <v>10002</v>
      </c>
      <c r="H66" s="1" t="s">
        <v>43</v>
      </c>
      <c r="I66" s="1" t="str">
        <f>VLOOKUP(JOYERIA_JPV[[#This Row],[ID_VENDEDOR]],FOTO_VENDEDOR[#All],3,0)</f>
        <v>https://dl.dropbox.com/s/yxe96df3xrzoc4y/A44.png</v>
      </c>
      <c r="J66">
        <v>5</v>
      </c>
      <c r="K66" s="9">
        <v>1053.78</v>
      </c>
      <c r="L66" s="9">
        <v>1500</v>
      </c>
      <c r="M66" s="2">
        <v>43895</v>
      </c>
    </row>
    <row r="67" spans="1:13" x14ac:dyDescent="0.25">
      <c r="A67">
        <v>66</v>
      </c>
      <c r="B67" t="s">
        <v>9</v>
      </c>
      <c r="C67" s="3">
        <v>6</v>
      </c>
      <c r="D67" s="3" t="str">
        <f>VLOOKUP(JOYERIA_JPV[[#This Row],[ID_PRODUCTOS]],PRODUCTOS[#All],2,0)</f>
        <v>Broche Platino</v>
      </c>
      <c r="E6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67" s="15">
        <f>VLOOKUP(JOYERIA_JPV[[#This Row],[ID_PRODUCTOS]],PRODUCTOS[#All],5,0)-JOYERIA_JPV[[#This Row],[CANTIDAD]]</f>
        <v>2486</v>
      </c>
      <c r="G67">
        <v>10003</v>
      </c>
      <c r="H67" s="1" t="s">
        <v>45</v>
      </c>
      <c r="I67" s="1" t="str">
        <f>VLOOKUP(JOYERIA_JPV[[#This Row],[ID_VENDEDOR]],FOTO_VENDEDOR[#All],3,0)</f>
        <v>https://dl.dropboxusercontent.com/s/2lks10yyiurw2b0/A33.png</v>
      </c>
      <c r="J67">
        <v>14</v>
      </c>
      <c r="K67" s="9">
        <v>645.70000000000005</v>
      </c>
      <c r="L67" s="9">
        <v>900</v>
      </c>
      <c r="M67" s="2">
        <v>43896</v>
      </c>
    </row>
    <row r="68" spans="1:13" x14ac:dyDescent="0.25">
      <c r="A68">
        <v>67</v>
      </c>
      <c r="B68" t="s">
        <v>25</v>
      </c>
      <c r="C68" s="3">
        <v>7</v>
      </c>
      <c r="D68" s="3" t="str">
        <f>VLOOKUP(JOYERIA_JPV[[#This Row],[ID_PRODUCTOS]],PRODUCTOS[#All],2,0)</f>
        <v>Cadena Oro 10k</v>
      </c>
      <c r="E68" s="8" t="str">
        <f>VLOOKUP(JOYERIA_JPV[[#This Row],[ID_PRODUCTOS]],PRODUCTOS[#All],4,0)</f>
        <v>https://russiangold.com/78813-large_default/amarillo-italiano-14k-585-oro-nuevo-figaro-cadena-solida-cc042y.jpg</v>
      </c>
      <c r="F68" s="15">
        <f>VLOOKUP(JOYERIA_JPV[[#This Row],[ID_PRODUCTOS]],PRODUCTOS[#All],5,0)-JOYERIA_JPV[[#This Row],[CANTIDAD]]</f>
        <v>11474</v>
      </c>
      <c r="G68">
        <v>10004</v>
      </c>
      <c r="H68" s="1" t="s">
        <v>47</v>
      </c>
      <c r="I68" s="1" t="str">
        <f>VLOOKUP(JOYERIA_JPV[[#This Row],[ID_VENDEDOR]],FOTO_VENDEDOR[#All],3,0)</f>
        <v>https://dl.dropbox.com/s/zgx7g0h0mxubhao/A21.png</v>
      </c>
      <c r="J68">
        <v>26</v>
      </c>
      <c r="K68" s="9">
        <v>1063.04</v>
      </c>
      <c r="L68" s="9">
        <v>1500</v>
      </c>
      <c r="M68" s="2">
        <v>43897</v>
      </c>
    </row>
    <row r="69" spans="1:13" x14ac:dyDescent="0.25">
      <c r="A69">
        <v>68</v>
      </c>
      <c r="B69" t="s">
        <v>25</v>
      </c>
      <c r="C69" s="3">
        <v>8</v>
      </c>
      <c r="D69" s="3" t="str">
        <f>VLOOKUP(JOYERIA_JPV[[#This Row],[ID_PRODUCTOS]],PRODUCTOS[#All],2,0)</f>
        <v>Tobillera Oro 14k</v>
      </c>
      <c r="E69" s="8" t="str">
        <f>VLOOKUP(JOYERIA_JPV[[#This Row],[ID_PRODUCTOS]],PRODUCTOS[#All],4,0)</f>
        <v>https://www.joseluisjoyerias.com/adm/files/FOTOS/PULSERA_ORO_JOSELUIS_718SPU24FK481A19_1.webp</v>
      </c>
      <c r="F69" s="15">
        <f>VLOOKUP(JOYERIA_JPV[[#This Row],[ID_PRODUCTOS]],PRODUCTOS[#All],5,0)-JOYERIA_JPV[[#This Row],[CANTIDAD]]</f>
        <v>2476</v>
      </c>
      <c r="G69">
        <v>10005</v>
      </c>
      <c r="H69" s="1" t="s">
        <v>49</v>
      </c>
      <c r="I69" s="1" t="str">
        <f>VLOOKUP(JOYERIA_JPV[[#This Row],[ID_VENDEDOR]],FOTO_VENDEDOR[#All],3,0)</f>
        <v>https://dl.dropboxusercontent.com/s/id0gj57k6z3m73q/A34.png</v>
      </c>
      <c r="J69">
        <v>24</v>
      </c>
      <c r="K69" s="9">
        <v>938.42</v>
      </c>
      <c r="L69" s="9">
        <v>1100</v>
      </c>
      <c r="M69" s="2">
        <v>43898</v>
      </c>
    </row>
    <row r="70" spans="1:13" x14ac:dyDescent="0.25">
      <c r="A70">
        <v>69</v>
      </c>
      <c r="B70" t="s">
        <v>14</v>
      </c>
      <c r="C70" s="3">
        <v>9</v>
      </c>
      <c r="D70" s="3" t="str">
        <f>VLOOKUP(JOYERIA_JPV[[#This Row],[ID_PRODUCTOS]],PRODUCTOS[#All],2,0)</f>
        <v>Charm Plata</v>
      </c>
      <c r="E7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70" s="15">
        <f>VLOOKUP(JOYERIA_JPV[[#This Row],[ID_PRODUCTOS]],PRODUCTOS[#All],5,0)-JOYERIA_JPV[[#This Row],[CANTIDAD]]</f>
        <v>674</v>
      </c>
      <c r="G70">
        <v>10006</v>
      </c>
      <c r="H70" s="1" t="s">
        <v>51</v>
      </c>
      <c r="I70" s="1" t="str">
        <f>VLOOKUP(JOYERIA_JPV[[#This Row],[ID_VENDEDOR]],FOTO_VENDEDOR[#All],3,0)</f>
        <v>https://dl.dropbox.com/s/1f9hzgblcmuen4a/A10.png</v>
      </c>
      <c r="J70">
        <v>3</v>
      </c>
      <c r="K70" s="9">
        <v>836.75</v>
      </c>
      <c r="L70" s="9">
        <v>1000</v>
      </c>
      <c r="M70" s="2">
        <v>43899</v>
      </c>
    </row>
    <row r="71" spans="1:13" x14ac:dyDescent="0.25">
      <c r="A71">
        <v>70</v>
      </c>
      <c r="B71" t="s">
        <v>15</v>
      </c>
      <c r="C71" s="3">
        <v>10</v>
      </c>
      <c r="D71" s="3" t="str">
        <f>VLOOKUP(JOYERIA_JPV[[#This Row],[ID_PRODUCTOS]],PRODUCTOS[#All],2,0)</f>
        <v>Medallón Oro 18k</v>
      </c>
      <c r="E71" s="8" t="str">
        <f>VLOOKUP(JOYERIA_JPV[[#This Row],[ID_PRODUCTOS]],PRODUCTOS[#All],4,0)</f>
        <v>https://russiangold.com/111274-product_zoom/colgante-de-oro-rosa-rojo-14k-585-carretera-de-medusa-griega-cpn053r.jpg</v>
      </c>
      <c r="F71" s="15">
        <f>VLOOKUP(JOYERIA_JPV[[#This Row],[ID_PRODUCTOS]],PRODUCTOS[#All],5,0)-JOYERIA_JPV[[#This Row],[CANTIDAD]]</f>
        <v>589</v>
      </c>
      <c r="G71">
        <v>10007</v>
      </c>
      <c r="H71" s="1" t="s">
        <v>53</v>
      </c>
      <c r="I71" s="1" t="str">
        <f>VLOOKUP(JOYERIA_JPV[[#This Row],[ID_VENDEDOR]],FOTO_VENDEDOR[#All],3,0)</f>
        <v>https://dl.dropbox.com/s/jveyj0btov87izo/A38.png</v>
      </c>
      <c r="J71">
        <v>11</v>
      </c>
      <c r="K71" s="9">
        <v>966.38</v>
      </c>
      <c r="L71" s="9">
        <v>1200</v>
      </c>
      <c r="M71" s="2">
        <v>43900</v>
      </c>
    </row>
    <row r="72" spans="1:13" x14ac:dyDescent="0.25">
      <c r="A72">
        <v>71</v>
      </c>
      <c r="B72" t="s">
        <v>26</v>
      </c>
      <c r="C72" s="3">
        <v>11</v>
      </c>
      <c r="D72" s="3" t="str">
        <f>VLOOKUP(JOYERIA_JPV[[#This Row],[ID_PRODUCTOS]],PRODUCTOS[#All],2,0)</f>
        <v>Reloj Oro 18k</v>
      </c>
      <c r="E72" s="8" t="str">
        <f>VLOOKUP(JOYERIA_JPV[[#This Row],[ID_PRODUCTOS]],PRODUCTOS[#All],4,0)</f>
        <v>https://zlotychlopak.pl/104676-large_default/amarillo-14k-585-oro-reloj-de-pulsera-para-senora-geneve-lw078ydglbw008y.jpg</v>
      </c>
      <c r="F72" s="15">
        <f>VLOOKUP(JOYERIA_JPV[[#This Row],[ID_PRODUCTOS]],PRODUCTOS[#All],5,0)-JOYERIA_JPV[[#This Row],[CANTIDAD]]</f>
        <v>1250</v>
      </c>
      <c r="G72">
        <v>10008</v>
      </c>
      <c r="H72" s="1" t="s">
        <v>73</v>
      </c>
      <c r="I72" s="1" t="str">
        <f>VLOOKUP(JOYERIA_JPV[[#This Row],[ID_VENDEDOR]],FOTO_VENDEDOR[#All],3,0)</f>
        <v>https://dl.dropbox.com/s/z4geyw1u2psmm47/A16.png</v>
      </c>
      <c r="J72">
        <v>10</v>
      </c>
      <c r="K72" s="9">
        <v>638.27</v>
      </c>
      <c r="L72" s="9">
        <v>800</v>
      </c>
      <c r="M72" s="2">
        <v>43901</v>
      </c>
    </row>
    <row r="73" spans="1:13" x14ac:dyDescent="0.25">
      <c r="A73">
        <v>72</v>
      </c>
      <c r="B73" t="s">
        <v>11</v>
      </c>
      <c r="C73" s="3">
        <v>12</v>
      </c>
      <c r="D73" s="3" t="str">
        <f>VLOOKUP(JOYERIA_JPV[[#This Row],[ID_PRODUCTOS]],PRODUCTOS[#All],2,0)</f>
        <v>Cufflink Plata 925</v>
      </c>
      <c r="E73" s="8" t="str">
        <f>VLOOKUP(JOYERIA_JPV[[#This Row],[ID_PRODUCTOS]],PRODUCTOS[#All],4,0)</f>
        <v>https://www.mesaregalos.mx/wp-content/uploads/2021/08/Cufflinks_20Pliage_20_20Sterling_20silver_06753810000001_STQP.png</v>
      </c>
      <c r="F73" s="15">
        <f>VLOOKUP(JOYERIA_JPV[[#This Row],[ID_PRODUCTOS]],PRODUCTOS[#All],5,0)-JOYERIA_JPV[[#This Row],[CANTIDAD]]</f>
        <v>620</v>
      </c>
      <c r="G73">
        <v>10009</v>
      </c>
      <c r="H73" s="1" t="s">
        <v>57</v>
      </c>
      <c r="I73" s="1" t="str">
        <f>VLOOKUP(JOYERIA_JPV[[#This Row],[ID_VENDEDOR]],FOTO_VENDEDOR[#All],3,0)</f>
        <v>https://dl.dropbox.com/s/0jkab8w6ie0h91z/A42.png</v>
      </c>
      <c r="J73">
        <v>4</v>
      </c>
      <c r="K73" s="9">
        <v>1265.2</v>
      </c>
      <c r="L73" s="9">
        <v>1800</v>
      </c>
      <c r="M73" s="2">
        <v>43902</v>
      </c>
    </row>
    <row r="74" spans="1:13" x14ac:dyDescent="0.25">
      <c r="A74">
        <v>73</v>
      </c>
      <c r="B74" t="s">
        <v>18</v>
      </c>
      <c r="C74" s="3">
        <v>13</v>
      </c>
      <c r="D74" s="3" t="str">
        <f>VLOOKUP(JOYERIA_JPV[[#This Row],[ID_PRODUCTOS]],PRODUCTOS[#All],2,0)</f>
        <v>Pendiente Diam. Oro</v>
      </c>
      <c r="E74" s="8" t="str">
        <f>VLOOKUP(JOYERIA_JPV[[#This Row],[ID_PRODUCTOS]],PRODUCTOS[#All],4,0)</f>
        <v>https://i.pinimg.com/originals/ef/2f/1e/ef2f1e78cb0658f1626038cefbdca0f7.png</v>
      </c>
      <c r="F74" s="15">
        <f>VLOOKUP(JOYERIA_JPV[[#This Row],[ID_PRODUCTOS]],PRODUCTOS[#All],5,0)-JOYERIA_JPV[[#This Row],[CANTIDAD]]</f>
        <v>3995</v>
      </c>
      <c r="G74">
        <v>10001</v>
      </c>
      <c r="H74" s="1" t="s">
        <v>41</v>
      </c>
      <c r="I74" s="1" t="str">
        <f>VLOOKUP(JOYERIA_JPV[[#This Row],[ID_VENDEDOR]],FOTO_VENDEDOR[#All],3,0)</f>
        <v>https://dl.dropbox.com/s/4bz1xriny7ro04g/A40.png</v>
      </c>
      <c r="J74">
        <v>5</v>
      </c>
      <c r="K74" s="9">
        <v>352.49</v>
      </c>
      <c r="L74" s="9">
        <v>500</v>
      </c>
      <c r="M74" s="2">
        <v>43903</v>
      </c>
    </row>
    <row r="75" spans="1:13" x14ac:dyDescent="0.25">
      <c r="A75">
        <v>74</v>
      </c>
      <c r="B75" t="s">
        <v>18</v>
      </c>
      <c r="C75" s="3">
        <v>14</v>
      </c>
      <c r="D75" s="3" t="str">
        <f>VLOOKUP(JOYERIA_JPV[[#This Row],[ID_PRODUCTOS]],PRODUCTOS[#All],2,0)</f>
        <v>Anillo Comp. Diam.</v>
      </c>
      <c r="E75" s="8" t="str">
        <f>VLOOKUP(JOYERIA_JPV[[#This Row],[ID_PRODUCTOS]],PRODUCTOS[#All],4,0)</f>
        <v>https://www.elrubi.es/wp-content/uploads/2019/03/Anillo-de-compromiso-con-piedra-diamante-1.png</v>
      </c>
      <c r="F75" s="15">
        <f>VLOOKUP(JOYERIA_JPV[[#This Row],[ID_PRODUCTOS]],PRODUCTOS[#All],5,0)-JOYERIA_JPV[[#This Row],[CANTIDAD]]</f>
        <v>1942</v>
      </c>
      <c r="G75">
        <v>10002</v>
      </c>
      <c r="H75" s="1" t="s">
        <v>43</v>
      </c>
      <c r="I75" s="1" t="str">
        <f>VLOOKUP(JOYERIA_JPV[[#This Row],[ID_VENDEDOR]],FOTO_VENDEDOR[#All],3,0)</f>
        <v>https://dl.dropbox.com/s/yxe96df3xrzoc4y/A44.png</v>
      </c>
      <c r="J75">
        <v>8</v>
      </c>
      <c r="K75" s="9">
        <v>938.42</v>
      </c>
      <c r="L75" s="9">
        <v>1100</v>
      </c>
      <c r="M75" s="2">
        <v>43904</v>
      </c>
    </row>
    <row r="76" spans="1:13" x14ac:dyDescent="0.25">
      <c r="A76">
        <v>75</v>
      </c>
      <c r="B76" t="s">
        <v>13</v>
      </c>
      <c r="C76" s="3">
        <v>15</v>
      </c>
      <c r="D76" s="3" t="str">
        <f>VLOOKUP(JOYERIA_JPV[[#This Row],[ID_PRODUCTOS]],PRODUCTOS[#All],2,0)</f>
        <v>Brazalete Cuero</v>
      </c>
      <c r="E76" s="8" t="str">
        <f>VLOOKUP(JOYERIA_JPV[[#This Row],[ID_PRODUCTOS]],PRODUCTOS[#All],4,0)</f>
        <v>https://global.zancangioielli.com/11031-large_default/pulsera-zancan-de-plata-y-piel-con-pluma.jpg</v>
      </c>
      <c r="F76" s="15">
        <f>VLOOKUP(JOYERIA_JPV[[#This Row],[ID_PRODUCTOS]],PRODUCTOS[#All],5,0)-JOYERIA_JPV[[#This Row],[CANTIDAD]]</f>
        <v>3976</v>
      </c>
      <c r="G76">
        <v>10003</v>
      </c>
      <c r="H76" s="1" t="s">
        <v>45</v>
      </c>
      <c r="I76" s="1" t="str">
        <f>VLOOKUP(JOYERIA_JPV[[#This Row],[ID_VENDEDOR]],FOTO_VENDEDOR[#All],3,0)</f>
        <v>https://dl.dropboxusercontent.com/s/2lks10yyiurw2b0/A33.png</v>
      </c>
      <c r="J76">
        <v>24</v>
      </c>
      <c r="K76" s="9">
        <v>572.95000000000005</v>
      </c>
      <c r="L76" s="9">
        <v>800</v>
      </c>
      <c r="M76" s="2">
        <v>43905</v>
      </c>
    </row>
    <row r="77" spans="1:13" x14ac:dyDescent="0.25">
      <c r="A77">
        <v>76</v>
      </c>
      <c r="B77" t="s">
        <v>14</v>
      </c>
      <c r="C77" s="3">
        <v>16</v>
      </c>
      <c r="D77" s="3" t="str">
        <f>VLOOKUP(JOYERIA_JPV[[#This Row],[ID_PRODUCTOS]],PRODUCTOS[#All],2,0)</f>
        <v>Reloj Plata</v>
      </c>
      <c r="E77" s="8" t="str">
        <f>VLOOKUP(JOYERIA_JPV[[#This Row],[ID_PRODUCTOS]],PRODUCTOS[#All],4,0)</f>
        <v>https://festina.cl/22062-large_default/timeless-chronograph-f16760-7-con-esfera-azul.jpg</v>
      </c>
      <c r="F77" s="15">
        <f>VLOOKUP(JOYERIA_JPV[[#This Row],[ID_PRODUCTOS]],PRODUCTOS[#All],5,0)-JOYERIA_JPV[[#This Row],[CANTIDAD]]</f>
        <v>1075</v>
      </c>
      <c r="G77">
        <v>10004</v>
      </c>
      <c r="H77" s="1" t="s">
        <v>47</v>
      </c>
      <c r="I77" s="1" t="str">
        <f>VLOOKUP(JOYERIA_JPV[[#This Row],[ID_VENDEDOR]],FOTO_VENDEDOR[#All],3,0)</f>
        <v>https://dl.dropbox.com/s/zgx7g0h0mxubhao/A21.png</v>
      </c>
      <c r="J77">
        <v>25</v>
      </c>
      <c r="K77" s="9">
        <v>1667.47</v>
      </c>
      <c r="L77" s="9">
        <v>2200</v>
      </c>
      <c r="M77" s="2">
        <v>43906</v>
      </c>
    </row>
    <row r="78" spans="1:13" x14ac:dyDescent="0.25">
      <c r="A78">
        <v>77</v>
      </c>
      <c r="B78" t="s">
        <v>22</v>
      </c>
      <c r="C78" s="3">
        <v>17</v>
      </c>
      <c r="D78" s="3" t="str">
        <f>VLOOKUP(JOYERIA_JPV[[#This Row],[ID_PRODUCTOS]],PRODUCTOS[#All],2,0)</f>
        <v>Broche Oro</v>
      </c>
      <c r="E7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78" s="15">
        <f>VLOOKUP(JOYERIA_JPV[[#This Row],[ID_PRODUCTOS]],PRODUCTOS[#All],5,0)-JOYERIA_JPV[[#This Row],[CANTIDAD]]</f>
        <v>2991</v>
      </c>
      <c r="G78">
        <v>10005</v>
      </c>
      <c r="H78" s="1" t="s">
        <v>49</v>
      </c>
      <c r="I78" s="1" t="str">
        <f>VLOOKUP(JOYERIA_JPV[[#This Row],[ID_VENDEDOR]],FOTO_VENDEDOR[#All],3,0)</f>
        <v>https://dl.dropboxusercontent.com/s/id0gj57k6z3m73q/A34.png</v>
      </c>
      <c r="J78">
        <v>9</v>
      </c>
      <c r="K78" s="9">
        <v>216.19</v>
      </c>
      <c r="L78" s="9">
        <v>300</v>
      </c>
      <c r="M78" s="2">
        <v>43907</v>
      </c>
    </row>
    <row r="79" spans="1:13" x14ac:dyDescent="0.25">
      <c r="A79">
        <v>78</v>
      </c>
      <c r="B79" t="s">
        <v>26</v>
      </c>
      <c r="C79" s="3">
        <v>18</v>
      </c>
      <c r="D79" s="3" t="str">
        <f>VLOOKUP(JOYERIA_JPV[[#This Row],[ID_PRODUCTOS]],PRODUCTOS[#All],2,0)</f>
        <v>Anillo Gemas</v>
      </c>
      <c r="E7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79" s="15">
        <f>VLOOKUP(JOYERIA_JPV[[#This Row],[ID_PRODUCTOS]],PRODUCTOS[#All],5,0)-JOYERIA_JPV[[#This Row],[CANTIDAD]]</f>
        <v>19600</v>
      </c>
      <c r="G79">
        <v>10006</v>
      </c>
      <c r="H79" s="1" t="s">
        <v>51</v>
      </c>
      <c r="I79" s="1" t="str">
        <f>VLOOKUP(JOYERIA_JPV[[#This Row],[ID_VENDEDOR]],FOTO_VENDEDOR[#All],3,0)</f>
        <v>https://dl.dropbox.com/s/1f9hzgblcmuen4a/A10.png</v>
      </c>
      <c r="J79">
        <v>400</v>
      </c>
      <c r="K79" s="9">
        <v>1063.04</v>
      </c>
      <c r="L79" s="9">
        <v>1500</v>
      </c>
      <c r="M79" s="2">
        <v>43908</v>
      </c>
    </row>
    <row r="80" spans="1:13" x14ac:dyDescent="0.25">
      <c r="A80">
        <v>79</v>
      </c>
      <c r="B80" t="s">
        <v>18</v>
      </c>
      <c r="C80" s="3">
        <v>19</v>
      </c>
      <c r="D80" s="3" t="str">
        <f>VLOOKUP(JOYERIA_JPV[[#This Row],[ID_PRODUCTOS]],PRODUCTOS[#All],2,0)</f>
        <v>Collar Perlas</v>
      </c>
      <c r="E80" s="8" t="str">
        <f>VLOOKUP(JOYERIA_JPV[[#This Row],[ID_PRODUCTOS]],PRODUCTOS[#All],4,0)</f>
        <v>https://yanesmadrid.com/10619-large_default/collar-bolzano-perlas-plata-dorada.jpg</v>
      </c>
      <c r="F80" s="15">
        <f>VLOOKUP(JOYERIA_JPV[[#This Row],[ID_PRODUCTOS]],PRODUCTOS[#All],5,0)-JOYERIA_JPV[[#This Row],[CANTIDAD]]</f>
        <v>799</v>
      </c>
      <c r="G80">
        <v>10007</v>
      </c>
      <c r="H80" s="1" t="s">
        <v>53</v>
      </c>
      <c r="I80" s="1" t="str">
        <f>VLOOKUP(JOYERIA_JPV[[#This Row],[ID_VENDEDOR]],FOTO_VENDEDOR[#All],3,0)</f>
        <v>https://dl.dropbox.com/s/jveyj0btov87izo/A38.png</v>
      </c>
      <c r="J80">
        <v>1</v>
      </c>
      <c r="K80" s="9">
        <v>757.81</v>
      </c>
      <c r="L80" s="9">
        <v>950</v>
      </c>
      <c r="M80" s="2">
        <v>43909</v>
      </c>
    </row>
    <row r="81" spans="1:13" x14ac:dyDescent="0.25">
      <c r="A81">
        <v>80</v>
      </c>
      <c r="B81" t="s">
        <v>7</v>
      </c>
      <c r="C81" s="3">
        <v>20</v>
      </c>
      <c r="D81" s="3" t="str">
        <f>VLOOKUP(JOYERIA_JPV[[#This Row],[ID_PRODUCTOS]],PRODUCTOS[#All],2,0)</f>
        <v>Cadena Oro</v>
      </c>
      <c r="E81" s="8" t="str">
        <f>VLOOKUP(JOYERIA_JPV[[#This Row],[ID_PRODUCTOS]],PRODUCTOS[#All],4,0)</f>
        <v>https://www.joyeriasanchez.com/50236-large_default/gargantilla-visalia-personalizada-oro-18k.jpg</v>
      </c>
      <c r="F81" s="15">
        <f>VLOOKUP(JOYERIA_JPV[[#This Row],[ID_PRODUCTOS]],PRODUCTOS[#All],5,0)-JOYERIA_JPV[[#This Row],[CANTIDAD]]</f>
        <v>3950</v>
      </c>
      <c r="G81">
        <v>10008</v>
      </c>
      <c r="H81" s="1" t="s">
        <v>73</v>
      </c>
      <c r="I81" s="1" t="str">
        <f>VLOOKUP(JOYERIA_JPV[[#This Row],[ID_VENDEDOR]],FOTO_VENDEDOR[#All],3,0)</f>
        <v>https://dl.dropbox.com/s/z4geyw1u2psmm47/A16.png</v>
      </c>
      <c r="J81">
        <v>50</v>
      </c>
      <c r="K81" s="9">
        <v>211.41</v>
      </c>
      <c r="L81" s="9">
        <v>300</v>
      </c>
      <c r="M81" s="2">
        <v>43910</v>
      </c>
    </row>
    <row r="82" spans="1:13" x14ac:dyDescent="0.25">
      <c r="A82">
        <v>81</v>
      </c>
      <c r="B82" t="s">
        <v>8</v>
      </c>
      <c r="C82" s="3">
        <v>1</v>
      </c>
      <c r="D82" s="3" t="str">
        <f>VLOOKUP(JOYERIA_JPV[[#This Row],[ID_PRODUCTOS]],PRODUCTOS[#All],2,0)</f>
        <v>Anillo Oro 18k</v>
      </c>
      <c r="E82" s="8" t="str">
        <f>VLOOKUP(JOYERIA_JPV[[#This Row],[ID_PRODUCTOS]],PRODUCTOS[#All],4,0)</f>
        <v>https://i.pinimg.com/originals/99/f6/cc/99f6cc0f226be0aa4d25ea9959e06099.png</v>
      </c>
      <c r="F82" s="15">
        <f>VLOOKUP(JOYERIA_JPV[[#This Row],[ID_PRODUCTOS]],PRODUCTOS[#All],5,0)-JOYERIA_JPV[[#This Row],[CANTIDAD]]</f>
        <v>19789</v>
      </c>
      <c r="G82">
        <v>10009</v>
      </c>
      <c r="H82" s="1" t="s">
        <v>57</v>
      </c>
      <c r="I82" s="1" t="str">
        <f>VLOOKUP(JOYERIA_JPV[[#This Row],[ID_VENDEDOR]],FOTO_VENDEDOR[#All],3,0)</f>
        <v>https://dl.dropbox.com/s/0jkab8w6ie0h91z/A42.png</v>
      </c>
      <c r="J82">
        <v>211</v>
      </c>
      <c r="K82" s="9">
        <v>1483.61</v>
      </c>
      <c r="L82" s="9">
        <v>2000</v>
      </c>
      <c r="M82" s="2">
        <v>43911</v>
      </c>
    </row>
    <row r="83" spans="1:13" x14ac:dyDescent="0.25">
      <c r="A83">
        <v>82</v>
      </c>
      <c r="B83" t="s">
        <v>27</v>
      </c>
      <c r="C83" s="3">
        <v>2</v>
      </c>
      <c r="D83" s="3" t="str">
        <f>VLOOKUP(JOYERIA_JPV[[#This Row],[ID_PRODUCTOS]],PRODUCTOS[#All],2,0)</f>
        <v>Aretes Plata 925</v>
      </c>
      <c r="E83" s="8" t="str">
        <f>VLOOKUP(JOYERIA_JPV[[#This Row],[ID_PRODUCTOS]],PRODUCTOS[#All],4,0)</f>
        <v>https://baroqoficial.com/cdn/shop/products/Aretesdeplata925.png?v=1643904073&amp;width=2048</v>
      </c>
      <c r="F83" s="15">
        <f>VLOOKUP(JOYERIA_JPV[[#This Row],[ID_PRODUCTOS]],PRODUCTOS[#All],5,0)-JOYERIA_JPV[[#This Row],[CANTIDAD]]</f>
        <v>3795</v>
      </c>
      <c r="G83">
        <v>10001</v>
      </c>
      <c r="H83" s="1" t="s">
        <v>41</v>
      </c>
      <c r="I83" s="1" t="str">
        <f>VLOOKUP(JOYERIA_JPV[[#This Row],[ID_VENDEDOR]],FOTO_VENDEDOR[#All],3,0)</f>
        <v>https://dl.dropbox.com/s/4bz1xriny7ro04g/A40.png</v>
      </c>
      <c r="J83">
        <v>5</v>
      </c>
      <c r="K83" s="9">
        <v>1049.51</v>
      </c>
      <c r="L83" s="9">
        <v>1300</v>
      </c>
      <c r="M83" s="2">
        <v>43912</v>
      </c>
    </row>
    <row r="84" spans="1:13" x14ac:dyDescent="0.25">
      <c r="A84">
        <v>83</v>
      </c>
      <c r="B84" t="s">
        <v>15</v>
      </c>
      <c r="C84" s="3">
        <v>3</v>
      </c>
      <c r="D84" s="3" t="str">
        <f>VLOOKUP(JOYERIA_JPV[[#This Row],[ID_PRODUCTOS]],PRODUCTOS[#All],2,0)</f>
        <v>Brazalete Oro 14k</v>
      </c>
      <c r="E8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84" s="15">
        <f>VLOOKUP(JOYERIA_JPV[[#This Row],[ID_PRODUCTOS]],PRODUCTOS[#All],5,0)-JOYERIA_JPV[[#This Row],[CANTIDAD]]</f>
        <v>693</v>
      </c>
      <c r="G84">
        <v>10002</v>
      </c>
      <c r="H84" s="1" t="s">
        <v>43</v>
      </c>
      <c r="I84" s="1" t="str">
        <f>VLOOKUP(JOYERIA_JPV[[#This Row],[ID_VENDEDOR]],FOTO_VENDEDOR[#All],3,0)</f>
        <v>https://dl.dropbox.com/s/yxe96df3xrzoc4y/A44.png</v>
      </c>
      <c r="J84">
        <v>27</v>
      </c>
      <c r="K84" s="9">
        <v>966.38</v>
      </c>
      <c r="L84" s="9">
        <v>1200</v>
      </c>
      <c r="M84" s="2">
        <v>43913</v>
      </c>
    </row>
    <row r="85" spans="1:13" x14ac:dyDescent="0.25">
      <c r="A85">
        <v>84</v>
      </c>
      <c r="B85" t="s">
        <v>21</v>
      </c>
      <c r="C85" s="3">
        <v>4</v>
      </c>
      <c r="D85" s="3" t="str">
        <f>VLOOKUP(JOYERIA_JPV[[#This Row],[ID_PRODUCTOS]],PRODUCTOS[#All],2,0)</f>
        <v>Collar Oro Diam.</v>
      </c>
      <c r="E85" s="8" t="str">
        <f>VLOOKUP(JOYERIA_JPV[[#This Row],[ID_PRODUCTOS]],PRODUCTOS[#All],4,0)</f>
        <v>https://img.edenly.com/pt/40/precioso-secreto-n8__8047249_1.png</v>
      </c>
      <c r="F85" s="15">
        <f>VLOOKUP(JOYERIA_JPV[[#This Row],[ID_PRODUCTOS]],PRODUCTOS[#All],5,0)-JOYERIA_JPV[[#This Row],[CANTIDAD]]</f>
        <v>1498</v>
      </c>
      <c r="G85">
        <v>10003</v>
      </c>
      <c r="H85" s="1" t="s">
        <v>45</v>
      </c>
      <c r="I85" s="1" t="str">
        <f>VLOOKUP(JOYERIA_JPV[[#This Row],[ID_VENDEDOR]],FOTO_VENDEDOR[#All],3,0)</f>
        <v>https://dl.dropboxusercontent.com/s/2lks10yyiurw2b0/A33.png</v>
      </c>
      <c r="J85">
        <v>2</v>
      </c>
      <c r="K85" s="9">
        <v>938.42</v>
      </c>
      <c r="L85" s="9">
        <v>1100</v>
      </c>
      <c r="M85" s="2">
        <v>43914</v>
      </c>
    </row>
    <row r="86" spans="1:13" x14ac:dyDescent="0.25">
      <c r="A86">
        <v>85</v>
      </c>
      <c r="B86" t="s">
        <v>25</v>
      </c>
      <c r="C86" s="3">
        <v>5</v>
      </c>
      <c r="D86" s="3" t="str">
        <f>VLOOKUP(JOYERIA_JPV[[#This Row],[ID_PRODUCTOS]],PRODUCTOS[#All],2,0)</f>
        <v>Pulsera Plata 925</v>
      </c>
      <c r="E8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86" s="15">
        <f>VLOOKUP(JOYERIA_JPV[[#This Row],[ID_PRODUCTOS]],PRODUCTOS[#All],5,0)-JOYERIA_JPV[[#This Row],[CANTIDAD]]</f>
        <v>1396</v>
      </c>
      <c r="G86">
        <v>10004</v>
      </c>
      <c r="H86" s="1" t="s">
        <v>47</v>
      </c>
      <c r="I86" s="1" t="str">
        <f>VLOOKUP(JOYERIA_JPV[[#This Row],[ID_VENDEDOR]],FOTO_VENDEDOR[#All],3,0)</f>
        <v>https://dl.dropbox.com/s/zgx7g0h0mxubhao/A21.png</v>
      </c>
      <c r="J86">
        <v>4</v>
      </c>
      <c r="K86" s="9">
        <v>1053.78</v>
      </c>
      <c r="L86" s="9">
        <v>1500</v>
      </c>
      <c r="M86" s="2">
        <v>43915</v>
      </c>
    </row>
    <row r="87" spans="1:13" x14ac:dyDescent="0.25">
      <c r="A87">
        <v>86</v>
      </c>
      <c r="B87" t="s">
        <v>13</v>
      </c>
      <c r="C87" s="3">
        <v>6</v>
      </c>
      <c r="D87" s="3" t="str">
        <f>VLOOKUP(JOYERIA_JPV[[#This Row],[ID_PRODUCTOS]],PRODUCTOS[#All],2,0)</f>
        <v>Broche Platino</v>
      </c>
      <c r="E8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87" s="15">
        <f>VLOOKUP(JOYERIA_JPV[[#This Row],[ID_PRODUCTOS]],PRODUCTOS[#All],5,0)-JOYERIA_JPV[[#This Row],[CANTIDAD]]</f>
        <v>2496</v>
      </c>
      <c r="G87">
        <v>10005</v>
      </c>
      <c r="H87" s="1" t="s">
        <v>49</v>
      </c>
      <c r="I87" s="1" t="str">
        <f>VLOOKUP(JOYERIA_JPV[[#This Row],[ID_VENDEDOR]],FOTO_VENDEDOR[#All],3,0)</f>
        <v>https://dl.dropboxusercontent.com/s/id0gj57k6z3m73q/A34.png</v>
      </c>
      <c r="J87">
        <v>4</v>
      </c>
      <c r="K87" s="9">
        <v>645.70000000000005</v>
      </c>
      <c r="L87" s="9">
        <v>900</v>
      </c>
      <c r="M87" s="2">
        <v>43916</v>
      </c>
    </row>
    <row r="88" spans="1:13" x14ac:dyDescent="0.25">
      <c r="A88">
        <v>87</v>
      </c>
      <c r="B88" t="s">
        <v>9</v>
      </c>
      <c r="C88" s="3">
        <v>7</v>
      </c>
      <c r="D88" s="3" t="str">
        <f>VLOOKUP(JOYERIA_JPV[[#This Row],[ID_PRODUCTOS]],PRODUCTOS[#All],2,0)</f>
        <v>Cadena Oro 10k</v>
      </c>
      <c r="E88" s="8" t="str">
        <f>VLOOKUP(JOYERIA_JPV[[#This Row],[ID_PRODUCTOS]],PRODUCTOS[#All],4,0)</f>
        <v>https://russiangold.com/78813-large_default/amarillo-italiano-14k-585-oro-nuevo-figaro-cadena-solida-cc042y.jpg</v>
      </c>
      <c r="F88" s="15">
        <f>VLOOKUP(JOYERIA_JPV[[#This Row],[ID_PRODUCTOS]],PRODUCTOS[#All],5,0)-JOYERIA_JPV[[#This Row],[CANTIDAD]]</f>
        <v>11390</v>
      </c>
      <c r="G88">
        <v>10006</v>
      </c>
      <c r="H88" s="1" t="s">
        <v>51</v>
      </c>
      <c r="I88" s="1" t="str">
        <f>VLOOKUP(JOYERIA_JPV[[#This Row],[ID_VENDEDOR]],FOTO_VENDEDOR[#All],3,0)</f>
        <v>https://dl.dropbox.com/s/1f9hzgblcmuen4a/A10.png</v>
      </c>
      <c r="J88">
        <v>110</v>
      </c>
      <c r="K88" s="9">
        <v>1063.04</v>
      </c>
      <c r="L88" s="9">
        <v>1500</v>
      </c>
      <c r="M88" s="2">
        <v>43917</v>
      </c>
    </row>
    <row r="89" spans="1:13" x14ac:dyDescent="0.25">
      <c r="A89">
        <v>88</v>
      </c>
      <c r="B89" t="s">
        <v>20</v>
      </c>
      <c r="C89" s="3">
        <v>8</v>
      </c>
      <c r="D89" s="3" t="str">
        <f>VLOOKUP(JOYERIA_JPV[[#This Row],[ID_PRODUCTOS]],PRODUCTOS[#All],2,0)</f>
        <v>Tobillera Oro 14k</v>
      </c>
      <c r="E89" s="8" t="str">
        <f>VLOOKUP(JOYERIA_JPV[[#This Row],[ID_PRODUCTOS]],PRODUCTOS[#All],4,0)</f>
        <v>https://www.joseluisjoyerias.com/adm/files/FOTOS/PULSERA_ORO_JOSELUIS_718SPU24FK481A19_1.webp</v>
      </c>
      <c r="F89" s="15">
        <f>VLOOKUP(JOYERIA_JPV[[#This Row],[ID_PRODUCTOS]],PRODUCTOS[#All],5,0)-JOYERIA_JPV[[#This Row],[CANTIDAD]]</f>
        <v>2481</v>
      </c>
      <c r="G89">
        <v>10007</v>
      </c>
      <c r="H89" s="1" t="s">
        <v>53</v>
      </c>
      <c r="I89" s="1" t="str">
        <f>VLOOKUP(JOYERIA_JPV[[#This Row],[ID_VENDEDOR]],FOTO_VENDEDOR[#All],3,0)</f>
        <v>https://dl.dropbox.com/s/jveyj0btov87izo/A38.png</v>
      </c>
      <c r="J89">
        <v>19</v>
      </c>
      <c r="K89" s="9">
        <v>938.42</v>
      </c>
      <c r="L89" s="9">
        <v>1100</v>
      </c>
      <c r="M89" s="2">
        <v>43918</v>
      </c>
    </row>
    <row r="90" spans="1:13" x14ac:dyDescent="0.25">
      <c r="A90">
        <v>89</v>
      </c>
      <c r="B90" t="s">
        <v>8</v>
      </c>
      <c r="C90" s="3">
        <v>9</v>
      </c>
      <c r="D90" s="3" t="str">
        <f>VLOOKUP(JOYERIA_JPV[[#This Row],[ID_PRODUCTOS]],PRODUCTOS[#All],2,0)</f>
        <v>Charm Plata</v>
      </c>
      <c r="E9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90" s="15">
        <f>VLOOKUP(JOYERIA_JPV[[#This Row],[ID_PRODUCTOS]],PRODUCTOS[#All],5,0)-JOYERIA_JPV[[#This Row],[CANTIDAD]]</f>
        <v>674</v>
      </c>
      <c r="G90">
        <v>10008</v>
      </c>
      <c r="H90" s="1" t="s">
        <v>73</v>
      </c>
      <c r="I90" s="1" t="str">
        <f>VLOOKUP(JOYERIA_JPV[[#This Row],[ID_VENDEDOR]],FOTO_VENDEDOR[#All],3,0)</f>
        <v>https://dl.dropbox.com/s/z4geyw1u2psmm47/A16.png</v>
      </c>
      <c r="J90">
        <v>3</v>
      </c>
      <c r="K90" s="9">
        <v>836.75</v>
      </c>
      <c r="L90" s="9">
        <v>1000</v>
      </c>
      <c r="M90" s="2">
        <v>43919</v>
      </c>
    </row>
    <row r="91" spans="1:13" x14ac:dyDescent="0.25">
      <c r="A91">
        <v>90</v>
      </c>
      <c r="B91" t="s">
        <v>24</v>
      </c>
      <c r="C91" s="3">
        <v>10</v>
      </c>
      <c r="D91" s="3" t="str">
        <f>VLOOKUP(JOYERIA_JPV[[#This Row],[ID_PRODUCTOS]],PRODUCTOS[#All],2,0)</f>
        <v>Medallón Oro 18k</v>
      </c>
      <c r="E91" s="8" t="str">
        <f>VLOOKUP(JOYERIA_JPV[[#This Row],[ID_PRODUCTOS]],PRODUCTOS[#All],4,0)</f>
        <v>https://russiangold.com/111274-product_zoom/colgante-de-oro-rosa-rojo-14k-585-carretera-de-medusa-griega-cpn053r.jpg</v>
      </c>
      <c r="F91" s="15">
        <f>VLOOKUP(JOYERIA_JPV[[#This Row],[ID_PRODUCTOS]],PRODUCTOS[#All],5,0)-JOYERIA_JPV[[#This Row],[CANTIDAD]]</f>
        <v>593</v>
      </c>
      <c r="G91">
        <v>10009</v>
      </c>
      <c r="H91" s="1" t="s">
        <v>57</v>
      </c>
      <c r="I91" s="1" t="str">
        <f>VLOOKUP(JOYERIA_JPV[[#This Row],[ID_VENDEDOR]],FOTO_VENDEDOR[#All],3,0)</f>
        <v>https://dl.dropbox.com/s/0jkab8w6ie0h91z/A42.png</v>
      </c>
      <c r="J91">
        <v>7</v>
      </c>
      <c r="K91" s="9">
        <v>966.38</v>
      </c>
      <c r="L91" s="9">
        <v>1200</v>
      </c>
      <c r="M91" s="2">
        <v>43920</v>
      </c>
    </row>
    <row r="92" spans="1:13" x14ac:dyDescent="0.25">
      <c r="A92">
        <v>91</v>
      </c>
      <c r="B92" t="s">
        <v>23</v>
      </c>
      <c r="C92" s="3">
        <v>11</v>
      </c>
      <c r="D92" s="3" t="str">
        <f>VLOOKUP(JOYERIA_JPV[[#This Row],[ID_PRODUCTOS]],PRODUCTOS[#All],2,0)</f>
        <v>Reloj Oro 18k</v>
      </c>
      <c r="E92" s="8" t="str">
        <f>VLOOKUP(JOYERIA_JPV[[#This Row],[ID_PRODUCTOS]],PRODUCTOS[#All],4,0)</f>
        <v>https://zlotychlopak.pl/104676-large_default/amarillo-14k-585-oro-reloj-de-pulsera-para-senora-geneve-lw078ydglbw008y.jpg</v>
      </c>
      <c r="F92" s="15">
        <f>VLOOKUP(JOYERIA_JPV[[#This Row],[ID_PRODUCTOS]],PRODUCTOS[#All],5,0)-JOYERIA_JPV[[#This Row],[CANTIDAD]]</f>
        <v>1256</v>
      </c>
      <c r="G92">
        <v>10001</v>
      </c>
      <c r="H92" s="1" t="s">
        <v>41</v>
      </c>
      <c r="I92" s="1" t="str">
        <f>VLOOKUP(JOYERIA_JPV[[#This Row],[ID_VENDEDOR]],FOTO_VENDEDOR[#All],3,0)</f>
        <v>https://dl.dropbox.com/s/4bz1xriny7ro04g/A40.png</v>
      </c>
      <c r="J92">
        <v>4</v>
      </c>
      <c r="K92" s="9">
        <v>638.27</v>
      </c>
      <c r="L92" s="9">
        <v>800</v>
      </c>
      <c r="M92" s="2">
        <v>43921</v>
      </c>
    </row>
    <row r="93" spans="1:13" x14ac:dyDescent="0.25">
      <c r="A93">
        <v>92</v>
      </c>
      <c r="B93" t="s">
        <v>29</v>
      </c>
      <c r="C93" s="3">
        <v>12</v>
      </c>
      <c r="D93" s="3" t="str">
        <f>VLOOKUP(JOYERIA_JPV[[#This Row],[ID_PRODUCTOS]],PRODUCTOS[#All],2,0)</f>
        <v>Cufflink Plata 925</v>
      </c>
      <c r="E93" s="8" t="str">
        <f>VLOOKUP(JOYERIA_JPV[[#This Row],[ID_PRODUCTOS]],PRODUCTOS[#All],4,0)</f>
        <v>https://www.mesaregalos.mx/wp-content/uploads/2021/08/Cufflinks_20Pliage_20_20Sterling_20silver_06753810000001_STQP.png</v>
      </c>
      <c r="F93" s="15">
        <f>VLOOKUP(JOYERIA_JPV[[#This Row],[ID_PRODUCTOS]],PRODUCTOS[#All],5,0)-JOYERIA_JPV[[#This Row],[CANTIDAD]]</f>
        <v>595</v>
      </c>
      <c r="G93">
        <v>10002</v>
      </c>
      <c r="H93" s="1" t="s">
        <v>43</v>
      </c>
      <c r="I93" s="1" t="str">
        <f>VLOOKUP(JOYERIA_JPV[[#This Row],[ID_VENDEDOR]],FOTO_VENDEDOR[#All],3,0)</f>
        <v>https://dl.dropbox.com/s/yxe96df3xrzoc4y/A44.png</v>
      </c>
      <c r="J93">
        <v>29</v>
      </c>
      <c r="K93" s="9">
        <v>1265.2</v>
      </c>
      <c r="L93" s="9">
        <v>1800</v>
      </c>
      <c r="M93" s="2">
        <v>43922</v>
      </c>
    </row>
    <row r="94" spans="1:13" x14ac:dyDescent="0.25">
      <c r="A94">
        <v>93</v>
      </c>
      <c r="B94" t="s">
        <v>6</v>
      </c>
      <c r="C94" s="3">
        <v>13</v>
      </c>
      <c r="D94" s="3" t="str">
        <f>VLOOKUP(JOYERIA_JPV[[#This Row],[ID_PRODUCTOS]],PRODUCTOS[#All],2,0)</f>
        <v>Pendiente Diam. Oro</v>
      </c>
      <c r="E94" s="8" t="str">
        <f>VLOOKUP(JOYERIA_JPV[[#This Row],[ID_PRODUCTOS]],PRODUCTOS[#All],4,0)</f>
        <v>https://i.pinimg.com/originals/ef/2f/1e/ef2f1e78cb0658f1626038cefbdca0f7.png</v>
      </c>
      <c r="F94" s="15">
        <f>VLOOKUP(JOYERIA_JPV[[#This Row],[ID_PRODUCTOS]],PRODUCTOS[#All],5,0)-JOYERIA_JPV[[#This Row],[CANTIDAD]]</f>
        <v>3997</v>
      </c>
      <c r="G94">
        <v>10003</v>
      </c>
      <c r="H94" s="1" t="s">
        <v>45</v>
      </c>
      <c r="I94" s="1" t="str">
        <f>VLOOKUP(JOYERIA_JPV[[#This Row],[ID_VENDEDOR]],FOTO_VENDEDOR[#All],3,0)</f>
        <v>https://dl.dropboxusercontent.com/s/2lks10yyiurw2b0/A33.png</v>
      </c>
      <c r="J94">
        <v>3</v>
      </c>
      <c r="K94" s="9">
        <v>352.49</v>
      </c>
      <c r="L94" s="9">
        <v>500</v>
      </c>
      <c r="M94" s="2">
        <v>43923</v>
      </c>
    </row>
    <row r="95" spans="1:13" x14ac:dyDescent="0.25">
      <c r="A95">
        <v>94</v>
      </c>
      <c r="B95" t="s">
        <v>7</v>
      </c>
      <c r="C95" s="3">
        <v>14</v>
      </c>
      <c r="D95" s="3" t="str">
        <f>VLOOKUP(JOYERIA_JPV[[#This Row],[ID_PRODUCTOS]],PRODUCTOS[#All],2,0)</f>
        <v>Anillo Comp. Diam.</v>
      </c>
      <c r="E95" s="8" t="str">
        <f>VLOOKUP(JOYERIA_JPV[[#This Row],[ID_PRODUCTOS]],PRODUCTOS[#All],4,0)</f>
        <v>https://www.elrubi.es/wp-content/uploads/2019/03/Anillo-de-compromiso-con-piedra-diamante-1.png</v>
      </c>
      <c r="F95" s="15">
        <f>VLOOKUP(JOYERIA_JPV[[#This Row],[ID_PRODUCTOS]],PRODUCTOS[#All],5,0)-JOYERIA_JPV[[#This Row],[CANTIDAD]]</f>
        <v>1949</v>
      </c>
      <c r="G95">
        <v>10004</v>
      </c>
      <c r="H95" s="1" t="s">
        <v>47</v>
      </c>
      <c r="I95" s="1" t="str">
        <f>VLOOKUP(JOYERIA_JPV[[#This Row],[ID_VENDEDOR]],FOTO_VENDEDOR[#All],3,0)</f>
        <v>https://dl.dropbox.com/s/zgx7g0h0mxubhao/A21.png</v>
      </c>
      <c r="J95">
        <v>1</v>
      </c>
      <c r="K95" s="9">
        <v>938.42</v>
      </c>
      <c r="L95" s="9">
        <v>1100</v>
      </c>
      <c r="M95" s="2">
        <v>43924</v>
      </c>
    </row>
    <row r="96" spans="1:13" x14ac:dyDescent="0.25">
      <c r="A96">
        <v>95</v>
      </c>
      <c r="B96" t="s">
        <v>8</v>
      </c>
      <c r="C96" s="3">
        <v>15</v>
      </c>
      <c r="D96" s="3" t="str">
        <f>VLOOKUP(JOYERIA_JPV[[#This Row],[ID_PRODUCTOS]],PRODUCTOS[#All],2,0)</f>
        <v>Brazalete Cuero</v>
      </c>
      <c r="E96" s="8" t="str">
        <f>VLOOKUP(JOYERIA_JPV[[#This Row],[ID_PRODUCTOS]],PRODUCTOS[#All],4,0)</f>
        <v>https://global.zancangioielli.com/11031-large_default/pulsera-zancan-de-plata-y-piel-con-pluma.jpg</v>
      </c>
      <c r="F96" s="15">
        <f>VLOOKUP(JOYERIA_JPV[[#This Row],[ID_PRODUCTOS]],PRODUCTOS[#All],5,0)-JOYERIA_JPV[[#This Row],[CANTIDAD]]</f>
        <v>3984</v>
      </c>
      <c r="G96">
        <v>10005</v>
      </c>
      <c r="H96" s="1" t="s">
        <v>49</v>
      </c>
      <c r="I96" s="1" t="str">
        <f>VLOOKUP(JOYERIA_JPV[[#This Row],[ID_VENDEDOR]],FOTO_VENDEDOR[#All],3,0)</f>
        <v>https://dl.dropboxusercontent.com/s/id0gj57k6z3m73q/A34.png</v>
      </c>
      <c r="J96">
        <v>16</v>
      </c>
      <c r="K96" s="9">
        <v>572.95000000000005</v>
      </c>
      <c r="L96" s="9">
        <v>800</v>
      </c>
      <c r="M96" s="2">
        <v>43925</v>
      </c>
    </row>
    <row r="97" spans="1:13" x14ac:dyDescent="0.25">
      <c r="A97">
        <v>96</v>
      </c>
      <c r="B97" t="s">
        <v>12</v>
      </c>
      <c r="C97" s="3">
        <v>16</v>
      </c>
      <c r="D97" s="3" t="str">
        <f>VLOOKUP(JOYERIA_JPV[[#This Row],[ID_PRODUCTOS]],PRODUCTOS[#All],2,0)</f>
        <v>Reloj Plata</v>
      </c>
      <c r="E97" s="8" t="str">
        <f>VLOOKUP(JOYERIA_JPV[[#This Row],[ID_PRODUCTOS]],PRODUCTOS[#All],4,0)</f>
        <v>https://festina.cl/22062-large_default/timeless-chronograph-f16760-7-con-esfera-azul.jpg</v>
      </c>
      <c r="F97" s="15">
        <f>VLOOKUP(JOYERIA_JPV[[#This Row],[ID_PRODUCTOS]],PRODUCTOS[#All],5,0)-JOYERIA_JPV[[#This Row],[CANTIDAD]]</f>
        <v>1099</v>
      </c>
      <c r="G97">
        <v>10006</v>
      </c>
      <c r="H97" s="1" t="s">
        <v>51</v>
      </c>
      <c r="I97" s="1" t="str">
        <f>VLOOKUP(JOYERIA_JPV[[#This Row],[ID_VENDEDOR]],FOTO_VENDEDOR[#All],3,0)</f>
        <v>https://dl.dropbox.com/s/1f9hzgblcmuen4a/A10.png</v>
      </c>
      <c r="J97">
        <v>1</v>
      </c>
      <c r="K97" s="9">
        <v>1667.47</v>
      </c>
      <c r="L97" s="9">
        <v>2200</v>
      </c>
      <c r="M97" s="2">
        <v>43926</v>
      </c>
    </row>
    <row r="98" spans="1:13" x14ac:dyDescent="0.25">
      <c r="A98">
        <v>97</v>
      </c>
      <c r="B98" t="s">
        <v>27</v>
      </c>
      <c r="C98" s="3">
        <v>17</v>
      </c>
      <c r="D98" s="3" t="str">
        <f>VLOOKUP(JOYERIA_JPV[[#This Row],[ID_PRODUCTOS]],PRODUCTOS[#All],2,0)</f>
        <v>Broche Oro</v>
      </c>
      <c r="E9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98" s="15">
        <f>VLOOKUP(JOYERIA_JPV[[#This Row],[ID_PRODUCTOS]],PRODUCTOS[#All],5,0)-JOYERIA_JPV[[#This Row],[CANTIDAD]]</f>
        <v>2842</v>
      </c>
      <c r="G98">
        <v>10007</v>
      </c>
      <c r="H98" s="1" t="s">
        <v>53</v>
      </c>
      <c r="I98" s="1" t="str">
        <f>VLOOKUP(JOYERIA_JPV[[#This Row],[ID_VENDEDOR]],FOTO_VENDEDOR[#All],3,0)</f>
        <v>https://dl.dropbox.com/s/jveyj0btov87izo/A38.png</v>
      </c>
      <c r="J98">
        <v>158</v>
      </c>
      <c r="K98" s="9">
        <v>216.19</v>
      </c>
      <c r="L98" s="9">
        <v>300</v>
      </c>
      <c r="M98" s="2">
        <v>43927</v>
      </c>
    </row>
    <row r="99" spans="1:13" x14ac:dyDescent="0.25">
      <c r="A99">
        <v>98</v>
      </c>
      <c r="B99" t="s">
        <v>22</v>
      </c>
      <c r="C99" s="3">
        <v>18</v>
      </c>
      <c r="D99" s="3" t="str">
        <f>VLOOKUP(JOYERIA_JPV[[#This Row],[ID_PRODUCTOS]],PRODUCTOS[#All],2,0)</f>
        <v>Anillo Gemas</v>
      </c>
      <c r="E9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99" s="15">
        <f>VLOOKUP(JOYERIA_JPV[[#This Row],[ID_PRODUCTOS]],PRODUCTOS[#All],5,0)-JOYERIA_JPV[[#This Row],[CANTIDAD]]</f>
        <v>19900</v>
      </c>
      <c r="G99">
        <v>10008</v>
      </c>
      <c r="H99" s="1" t="s">
        <v>73</v>
      </c>
      <c r="I99" s="1" t="str">
        <f>VLOOKUP(JOYERIA_JPV[[#This Row],[ID_VENDEDOR]],FOTO_VENDEDOR[#All],3,0)</f>
        <v>https://dl.dropbox.com/s/z4geyw1u2psmm47/A16.png</v>
      </c>
      <c r="J99">
        <v>100</v>
      </c>
      <c r="K99" s="9">
        <v>1063.04</v>
      </c>
      <c r="L99" s="9">
        <v>1500</v>
      </c>
      <c r="M99" s="2">
        <v>43928</v>
      </c>
    </row>
    <row r="100" spans="1:13" x14ac:dyDescent="0.25">
      <c r="A100">
        <v>99</v>
      </c>
      <c r="B100" t="s">
        <v>14</v>
      </c>
      <c r="C100" s="3">
        <v>19</v>
      </c>
      <c r="D100" s="3" t="str">
        <f>VLOOKUP(JOYERIA_JPV[[#This Row],[ID_PRODUCTOS]],PRODUCTOS[#All],2,0)</f>
        <v>Collar Perlas</v>
      </c>
      <c r="E100" s="8" t="str">
        <f>VLOOKUP(JOYERIA_JPV[[#This Row],[ID_PRODUCTOS]],PRODUCTOS[#All],4,0)</f>
        <v>https://yanesmadrid.com/10619-large_default/collar-bolzano-perlas-plata-dorada.jpg</v>
      </c>
      <c r="F100" s="15">
        <f>VLOOKUP(JOYERIA_JPV[[#This Row],[ID_PRODUCTOS]],PRODUCTOS[#All],5,0)-JOYERIA_JPV[[#This Row],[CANTIDAD]]</f>
        <v>797</v>
      </c>
      <c r="G100">
        <v>10009</v>
      </c>
      <c r="H100" s="1" t="s">
        <v>57</v>
      </c>
      <c r="I100" s="1" t="str">
        <f>VLOOKUP(JOYERIA_JPV[[#This Row],[ID_VENDEDOR]],FOTO_VENDEDOR[#All],3,0)</f>
        <v>https://dl.dropbox.com/s/0jkab8w6ie0h91z/A42.png</v>
      </c>
      <c r="J100">
        <v>3</v>
      </c>
      <c r="K100" s="9">
        <v>757.81</v>
      </c>
      <c r="L100" s="9">
        <v>950</v>
      </c>
      <c r="M100" s="2">
        <v>43929</v>
      </c>
    </row>
    <row r="101" spans="1:13" x14ac:dyDescent="0.25">
      <c r="A101">
        <v>100</v>
      </c>
      <c r="B101" t="s">
        <v>8</v>
      </c>
      <c r="C101" s="3">
        <v>20</v>
      </c>
      <c r="D101" s="3" t="str">
        <f>VLOOKUP(JOYERIA_JPV[[#This Row],[ID_PRODUCTOS]],PRODUCTOS[#All],2,0)</f>
        <v>Cadena Oro</v>
      </c>
      <c r="E101" s="8" t="str">
        <f>VLOOKUP(JOYERIA_JPV[[#This Row],[ID_PRODUCTOS]],PRODUCTOS[#All],4,0)</f>
        <v>https://www.joyeriasanchez.com/50236-large_default/gargantilla-visalia-personalizada-oro-18k.jpg</v>
      </c>
      <c r="F101" s="15">
        <f>VLOOKUP(JOYERIA_JPV[[#This Row],[ID_PRODUCTOS]],PRODUCTOS[#All],5,0)-JOYERIA_JPV[[#This Row],[CANTIDAD]]</f>
        <v>3900</v>
      </c>
      <c r="G101">
        <v>10001</v>
      </c>
      <c r="H101" s="1" t="s">
        <v>41</v>
      </c>
      <c r="I101" s="1" t="str">
        <f>VLOOKUP(JOYERIA_JPV[[#This Row],[ID_VENDEDOR]],FOTO_VENDEDOR[#All],3,0)</f>
        <v>https://dl.dropbox.com/s/4bz1xriny7ro04g/A40.png</v>
      </c>
      <c r="J101">
        <v>100</v>
      </c>
      <c r="K101" s="9">
        <v>211.41</v>
      </c>
      <c r="L101" s="9">
        <v>300</v>
      </c>
      <c r="M101" s="2">
        <v>43930</v>
      </c>
    </row>
    <row r="102" spans="1:13" x14ac:dyDescent="0.25">
      <c r="A102">
        <v>101</v>
      </c>
      <c r="B102" t="s">
        <v>14</v>
      </c>
      <c r="C102" s="3">
        <v>1</v>
      </c>
      <c r="D102" s="3" t="str">
        <f>VLOOKUP(JOYERIA_JPV[[#This Row],[ID_PRODUCTOS]],PRODUCTOS[#All],2,0)</f>
        <v>Anillo Oro 18k</v>
      </c>
      <c r="E102" s="8" t="str">
        <f>VLOOKUP(JOYERIA_JPV[[#This Row],[ID_PRODUCTOS]],PRODUCTOS[#All],4,0)</f>
        <v>https://i.pinimg.com/originals/99/f6/cc/99f6cc0f226be0aa4d25ea9959e06099.png</v>
      </c>
      <c r="F102" s="15">
        <f>VLOOKUP(JOYERIA_JPV[[#This Row],[ID_PRODUCTOS]],PRODUCTOS[#All],5,0)-JOYERIA_JPV[[#This Row],[CANTIDAD]]</f>
        <v>19900</v>
      </c>
      <c r="G102">
        <v>10002</v>
      </c>
      <c r="H102" s="1" t="s">
        <v>43</v>
      </c>
      <c r="I102" s="1" t="str">
        <f>VLOOKUP(JOYERIA_JPV[[#This Row],[ID_VENDEDOR]],FOTO_VENDEDOR[#All],3,0)</f>
        <v>https://dl.dropbox.com/s/yxe96df3xrzoc4y/A44.png</v>
      </c>
      <c r="J102">
        <v>100</v>
      </c>
      <c r="K102" s="9">
        <v>1483.61</v>
      </c>
      <c r="L102" s="9">
        <v>2000</v>
      </c>
      <c r="M102" s="2">
        <v>43931</v>
      </c>
    </row>
    <row r="103" spans="1:13" x14ac:dyDescent="0.25">
      <c r="A103">
        <v>102</v>
      </c>
      <c r="B103" t="s">
        <v>26</v>
      </c>
      <c r="C103" s="3">
        <v>2</v>
      </c>
      <c r="D103" s="3" t="str">
        <f>VLOOKUP(JOYERIA_JPV[[#This Row],[ID_PRODUCTOS]],PRODUCTOS[#All],2,0)</f>
        <v>Aretes Plata 925</v>
      </c>
      <c r="E103" s="8" t="str">
        <f>VLOOKUP(JOYERIA_JPV[[#This Row],[ID_PRODUCTOS]],PRODUCTOS[#All],4,0)</f>
        <v>https://baroqoficial.com/cdn/shop/products/Aretesdeplata925.png?v=1643904073&amp;width=2048</v>
      </c>
      <c r="F103" s="15">
        <f>VLOOKUP(JOYERIA_JPV[[#This Row],[ID_PRODUCTOS]],PRODUCTOS[#All],5,0)-JOYERIA_JPV[[#This Row],[CANTIDAD]]</f>
        <v>3700</v>
      </c>
      <c r="G103">
        <v>10003</v>
      </c>
      <c r="H103" s="1" t="s">
        <v>45</v>
      </c>
      <c r="I103" s="1" t="str">
        <f>VLOOKUP(JOYERIA_JPV[[#This Row],[ID_VENDEDOR]],FOTO_VENDEDOR[#All],3,0)</f>
        <v>https://dl.dropboxusercontent.com/s/2lks10yyiurw2b0/A33.png</v>
      </c>
      <c r="J103">
        <v>100</v>
      </c>
      <c r="K103" s="9">
        <v>1049.51</v>
      </c>
      <c r="L103" s="9">
        <v>1300</v>
      </c>
      <c r="M103" s="2">
        <v>43932</v>
      </c>
    </row>
    <row r="104" spans="1:13" x14ac:dyDescent="0.25">
      <c r="A104">
        <v>103</v>
      </c>
      <c r="B104" t="s">
        <v>15</v>
      </c>
      <c r="C104" s="3">
        <v>3</v>
      </c>
      <c r="D104" s="3" t="str">
        <f>VLOOKUP(JOYERIA_JPV[[#This Row],[ID_PRODUCTOS]],PRODUCTOS[#All],2,0)</f>
        <v>Brazalete Oro 14k</v>
      </c>
      <c r="E10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04" s="15">
        <f>VLOOKUP(JOYERIA_JPV[[#This Row],[ID_PRODUCTOS]],PRODUCTOS[#All],5,0)-JOYERIA_JPV[[#This Row],[CANTIDAD]]</f>
        <v>714</v>
      </c>
      <c r="G104">
        <v>10004</v>
      </c>
      <c r="H104" s="1" t="s">
        <v>47</v>
      </c>
      <c r="I104" s="1" t="str">
        <f>VLOOKUP(JOYERIA_JPV[[#This Row],[ID_VENDEDOR]],FOTO_VENDEDOR[#All],3,0)</f>
        <v>https://dl.dropbox.com/s/zgx7g0h0mxubhao/A21.png</v>
      </c>
      <c r="J104">
        <v>6</v>
      </c>
      <c r="K104" s="9">
        <v>966.38</v>
      </c>
      <c r="L104" s="9">
        <v>1200</v>
      </c>
      <c r="M104" s="2">
        <v>43933</v>
      </c>
    </row>
    <row r="105" spans="1:13" x14ac:dyDescent="0.25">
      <c r="A105">
        <v>104</v>
      </c>
      <c r="B105" t="s">
        <v>10</v>
      </c>
      <c r="C105" s="3">
        <v>4</v>
      </c>
      <c r="D105" s="3" t="str">
        <f>VLOOKUP(JOYERIA_JPV[[#This Row],[ID_PRODUCTOS]],PRODUCTOS[#All],2,0)</f>
        <v>Collar Oro Diam.</v>
      </c>
      <c r="E105" s="8" t="str">
        <f>VLOOKUP(JOYERIA_JPV[[#This Row],[ID_PRODUCTOS]],PRODUCTOS[#All],4,0)</f>
        <v>https://img.edenly.com/pt/40/precioso-secreto-n8__8047249_1.png</v>
      </c>
      <c r="F105" s="15">
        <f>VLOOKUP(JOYERIA_JPV[[#This Row],[ID_PRODUCTOS]],PRODUCTOS[#All],5,0)-JOYERIA_JPV[[#This Row],[CANTIDAD]]</f>
        <v>1417</v>
      </c>
      <c r="G105">
        <v>10005</v>
      </c>
      <c r="H105" s="1" t="s">
        <v>49</v>
      </c>
      <c r="I105" s="1" t="str">
        <f>VLOOKUP(JOYERIA_JPV[[#This Row],[ID_VENDEDOR]],FOTO_VENDEDOR[#All],3,0)</f>
        <v>https://dl.dropboxusercontent.com/s/id0gj57k6z3m73q/A34.png</v>
      </c>
      <c r="J105">
        <v>83</v>
      </c>
      <c r="K105" s="9">
        <v>938.42</v>
      </c>
      <c r="L105" s="9">
        <v>1100</v>
      </c>
      <c r="M105" s="2">
        <v>43934</v>
      </c>
    </row>
    <row r="106" spans="1:13" x14ac:dyDescent="0.25">
      <c r="A106">
        <v>105</v>
      </c>
      <c r="B106" t="s">
        <v>5</v>
      </c>
      <c r="C106" s="3">
        <v>5</v>
      </c>
      <c r="D106" s="3" t="str">
        <f>VLOOKUP(JOYERIA_JPV[[#This Row],[ID_PRODUCTOS]],PRODUCTOS[#All],2,0)</f>
        <v>Pulsera Plata 925</v>
      </c>
      <c r="E10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06" s="15">
        <f>VLOOKUP(JOYERIA_JPV[[#This Row],[ID_PRODUCTOS]],PRODUCTOS[#All],5,0)-JOYERIA_JPV[[#This Row],[CANTIDAD]]</f>
        <v>1379</v>
      </c>
      <c r="G106">
        <v>10006</v>
      </c>
      <c r="H106" s="1" t="s">
        <v>51</v>
      </c>
      <c r="I106" s="1" t="str">
        <f>VLOOKUP(JOYERIA_JPV[[#This Row],[ID_VENDEDOR]],FOTO_VENDEDOR[#All],3,0)</f>
        <v>https://dl.dropbox.com/s/1f9hzgblcmuen4a/A10.png</v>
      </c>
      <c r="J106">
        <v>21</v>
      </c>
      <c r="K106" s="9">
        <v>1053.78</v>
      </c>
      <c r="L106" s="9">
        <v>1500</v>
      </c>
      <c r="M106" s="2">
        <v>43935</v>
      </c>
    </row>
    <row r="107" spans="1:13" x14ac:dyDescent="0.25">
      <c r="A107">
        <v>106</v>
      </c>
      <c r="B107" t="s">
        <v>21</v>
      </c>
      <c r="C107" s="3">
        <v>6</v>
      </c>
      <c r="D107" s="3" t="str">
        <f>VLOOKUP(JOYERIA_JPV[[#This Row],[ID_PRODUCTOS]],PRODUCTOS[#All],2,0)</f>
        <v>Broche Platino</v>
      </c>
      <c r="E10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07" s="15">
        <f>VLOOKUP(JOYERIA_JPV[[#This Row],[ID_PRODUCTOS]],PRODUCTOS[#All],5,0)-JOYERIA_JPV[[#This Row],[CANTIDAD]]</f>
        <v>2479</v>
      </c>
      <c r="G107">
        <v>10007</v>
      </c>
      <c r="H107" s="1" t="s">
        <v>53</v>
      </c>
      <c r="I107" s="1" t="str">
        <f>VLOOKUP(JOYERIA_JPV[[#This Row],[ID_VENDEDOR]],FOTO_VENDEDOR[#All],3,0)</f>
        <v>https://dl.dropbox.com/s/jveyj0btov87izo/A38.png</v>
      </c>
      <c r="J107">
        <v>21</v>
      </c>
      <c r="K107" s="9">
        <v>645.70000000000005</v>
      </c>
      <c r="L107" s="9">
        <v>900</v>
      </c>
      <c r="M107" s="2">
        <v>43936</v>
      </c>
    </row>
    <row r="108" spans="1:13" x14ac:dyDescent="0.25">
      <c r="A108">
        <v>107</v>
      </c>
      <c r="B108" t="s">
        <v>5</v>
      </c>
      <c r="C108" s="3">
        <v>7</v>
      </c>
      <c r="D108" s="3" t="str">
        <f>VLOOKUP(JOYERIA_JPV[[#This Row],[ID_PRODUCTOS]],PRODUCTOS[#All],2,0)</f>
        <v>Cadena Oro 10k</v>
      </c>
      <c r="E108" s="8" t="str">
        <f>VLOOKUP(JOYERIA_JPV[[#This Row],[ID_PRODUCTOS]],PRODUCTOS[#All],4,0)</f>
        <v>https://russiangold.com/78813-large_default/amarillo-italiano-14k-585-oro-nuevo-figaro-cadena-solida-cc042y.jpg</v>
      </c>
      <c r="F108" s="15">
        <f>VLOOKUP(JOYERIA_JPV[[#This Row],[ID_PRODUCTOS]],PRODUCTOS[#All],5,0)-JOYERIA_JPV[[#This Row],[CANTIDAD]]</f>
        <v>11440</v>
      </c>
      <c r="G108">
        <v>10008</v>
      </c>
      <c r="H108" s="1" t="s">
        <v>73</v>
      </c>
      <c r="I108" s="1" t="str">
        <f>VLOOKUP(JOYERIA_JPV[[#This Row],[ID_VENDEDOR]],FOTO_VENDEDOR[#All],3,0)</f>
        <v>https://dl.dropbox.com/s/z4geyw1u2psmm47/A16.png</v>
      </c>
      <c r="J108">
        <v>60</v>
      </c>
      <c r="K108" s="9">
        <v>1063.04</v>
      </c>
      <c r="L108" s="9">
        <v>1500</v>
      </c>
      <c r="M108" s="2">
        <v>43937</v>
      </c>
    </row>
    <row r="109" spans="1:13" x14ac:dyDescent="0.25">
      <c r="A109">
        <v>108</v>
      </c>
      <c r="B109" t="s">
        <v>8</v>
      </c>
      <c r="C109" s="3">
        <v>8</v>
      </c>
      <c r="D109" s="3" t="str">
        <f>VLOOKUP(JOYERIA_JPV[[#This Row],[ID_PRODUCTOS]],PRODUCTOS[#All],2,0)</f>
        <v>Tobillera Oro 14k</v>
      </c>
      <c r="E109" s="8" t="str">
        <f>VLOOKUP(JOYERIA_JPV[[#This Row],[ID_PRODUCTOS]],PRODUCTOS[#All],4,0)</f>
        <v>https://www.joseluisjoyerias.com/adm/files/FOTOS/PULSERA_ORO_JOSELUIS_718SPU24FK481A19_1.webp</v>
      </c>
      <c r="F109" s="15">
        <f>VLOOKUP(JOYERIA_JPV[[#This Row],[ID_PRODUCTOS]],PRODUCTOS[#All],5,0)-JOYERIA_JPV[[#This Row],[CANTIDAD]]</f>
        <v>2476</v>
      </c>
      <c r="G109">
        <v>10009</v>
      </c>
      <c r="H109" s="1" t="s">
        <v>57</v>
      </c>
      <c r="I109" s="1" t="str">
        <f>VLOOKUP(JOYERIA_JPV[[#This Row],[ID_VENDEDOR]],FOTO_VENDEDOR[#All],3,0)</f>
        <v>https://dl.dropbox.com/s/0jkab8w6ie0h91z/A42.png</v>
      </c>
      <c r="J109">
        <v>24</v>
      </c>
      <c r="K109" s="9">
        <v>938.42</v>
      </c>
      <c r="L109" s="9">
        <v>1100</v>
      </c>
      <c r="M109" s="2">
        <v>43938</v>
      </c>
    </row>
    <row r="110" spans="1:13" x14ac:dyDescent="0.25">
      <c r="A110">
        <v>109</v>
      </c>
      <c r="B110" t="s">
        <v>20</v>
      </c>
      <c r="C110" s="3">
        <v>9</v>
      </c>
      <c r="D110" s="3" t="str">
        <f>VLOOKUP(JOYERIA_JPV[[#This Row],[ID_PRODUCTOS]],PRODUCTOS[#All],2,0)</f>
        <v>Charm Plata</v>
      </c>
      <c r="E11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10" s="15">
        <f>VLOOKUP(JOYERIA_JPV[[#This Row],[ID_PRODUCTOS]],PRODUCTOS[#All],5,0)-JOYERIA_JPV[[#This Row],[CANTIDAD]]</f>
        <v>674</v>
      </c>
      <c r="G110">
        <v>10001</v>
      </c>
      <c r="H110" s="1" t="s">
        <v>41</v>
      </c>
      <c r="I110" s="1" t="str">
        <f>VLOOKUP(JOYERIA_JPV[[#This Row],[ID_VENDEDOR]],FOTO_VENDEDOR[#All],3,0)</f>
        <v>https://dl.dropbox.com/s/4bz1xriny7ro04g/A40.png</v>
      </c>
      <c r="J110">
        <v>3</v>
      </c>
      <c r="K110" s="9">
        <v>836.75</v>
      </c>
      <c r="L110" s="9">
        <v>1000</v>
      </c>
      <c r="M110" s="2">
        <v>43939</v>
      </c>
    </row>
    <row r="111" spans="1:13" x14ac:dyDescent="0.25">
      <c r="A111">
        <v>110</v>
      </c>
      <c r="B111" t="s">
        <v>5</v>
      </c>
      <c r="C111" s="3">
        <v>10</v>
      </c>
      <c r="D111" s="3" t="str">
        <f>VLOOKUP(JOYERIA_JPV[[#This Row],[ID_PRODUCTOS]],PRODUCTOS[#All],2,0)</f>
        <v>Medallón Oro 18k</v>
      </c>
      <c r="E111" s="8" t="str">
        <f>VLOOKUP(JOYERIA_JPV[[#This Row],[ID_PRODUCTOS]],PRODUCTOS[#All],4,0)</f>
        <v>https://russiangold.com/111274-product_zoom/colgante-de-oro-rosa-rojo-14k-585-carretera-de-medusa-griega-cpn053r.jpg</v>
      </c>
      <c r="F111" s="15">
        <f>VLOOKUP(JOYERIA_JPV[[#This Row],[ID_PRODUCTOS]],PRODUCTOS[#All],5,0)-JOYERIA_JPV[[#This Row],[CANTIDAD]]</f>
        <v>599</v>
      </c>
      <c r="G111">
        <v>10002</v>
      </c>
      <c r="H111" s="1" t="s">
        <v>43</v>
      </c>
      <c r="I111" s="1" t="str">
        <f>VLOOKUP(JOYERIA_JPV[[#This Row],[ID_VENDEDOR]],FOTO_VENDEDOR[#All],3,0)</f>
        <v>https://dl.dropbox.com/s/yxe96df3xrzoc4y/A44.png</v>
      </c>
      <c r="J111">
        <v>1</v>
      </c>
      <c r="K111" s="9">
        <v>966.38</v>
      </c>
      <c r="L111" s="9">
        <v>1200</v>
      </c>
      <c r="M111" s="2">
        <v>43940</v>
      </c>
    </row>
    <row r="112" spans="1:13" x14ac:dyDescent="0.25">
      <c r="A112">
        <v>111</v>
      </c>
      <c r="B112" t="s">
        <v>11</v>
      </c>
      <c r="C112" s="3">
        <v>11</v>
      </c>
      <c r="D112" s="3" t="str">
        <f>VLOOKUP(JOYERIA_JPV[[#This Row],[ID_PRODUCTOS]],PRODUCTOS[#All],2,0)</f>
        <v>Reloj Oro 18k</v>
      </c>
      <c r="E112" s="8" t="str">
        <f>VLOOKUP(JOYERIA_JPV[[#This Row],[ID_PRODUCTOS]],PRODUCTOS[#All],4,0)</f>
        <v>https://zlotychlopak.pl/104676-large_default/amarillo-14k-585-oro-reloj-de-pulsera-para-senora-geneve-lw078ydglbw008y.jpg</v>
      </c>
      <c r="F112" s="15">
        <f>VLOOKUP(JOYERIA_JPV[[#This Row],[ID_PRODUCTOS]],PRODUCTOS[#All],5,0)-JOYERIA_JPV[[#This Row],[CANTIDAD]]</f>
        <v>1259</v>
      </c>
      <c r="G112">
        <v>10003</v>
      </c>
      <c r="H112" s="1" t="s">
        <v>45</v>
      </c>
      <c r="I112" s="1" t="str">
        <f>VLOOKUP(JOYERIA_JPV[[#This Row],[ID_VENDEDOR]],FOTO_VENDEDOR[#All],3,0)</f>
        <v>https://dl.dropboxusercontent.com/s/2lks10yyiurw2b0/A33.png</v>
      </c>
      <c r="J112">
        <v>1</v>
      </c>
      <c r="K112" s="9">
        <v>638.27</v>
      </c>
      <c r="L112" s="9">
        <v>800</v>
      </c>
      <c r="M112" s="2">
        <v>43941</v>
      </c>
    </row>
    <row r="113" spans="1:13" x14ac:dyDescent="0.25">
      <c r="A113">
        <v>112</v>
      </c>
      <c r="B113" t="s">
        <v>8</v>
      </c>
      <c r="C113" s="3">
        <v>12</v>
      </c>
      <c r="D113" s="3" t="str">
        <f>VLOOKUP(JOYERIA_JPV[[#This Row],[ID_PRODUCTOS]],PRODUCTOS[#All],2,0)</f>
        <v>Cufflink Plata 925</v>
      </c>
      <c r="E113" s="8" t="str">
        <f>VLOOKUP(JOYERIA_JPV[[#This Row],[ID_PRODUCTOS]],PRODUCTOS[#All],4,0)</f>
        <v>https://www.mesaregalos.mx/wp-content/uploads/2021/08/Cufflinks_20Pliage_20_20Sterling_20silver_06753810000001_STQP.png</v>
      </c>
      <c r="F113" s="15">
        <f>VLOOKUP(JOYERIA_JPV[[#This Row],[ID_PRODUCTOS]],PRODUCTOS[#All],5,0)-JOYERIA_JPV[[#This Row],[CANTIDAD]]</f>
        <v>623</v>
      </c>
      <c r="G113">
        <v>10004</v>
      </c>
      <c r="H113" s="1" t="s">
        <v>47</v>
      </c>
      <c r="I113" s="1" t="str">
        <f>VLOOKUP(JOYERIA_JPV[[#This Row],[ID_VENDEDOR]],FOTO_VENDEDOR[#All],3,0)</f>
        <v>https://dl.dropbox.com/s/zgx7g0h0mxubhao/A21.png</v>
      </c>
      <c r="J113">
        <v>1</v>
      </c>
      <c r="K113" s="9">
        <v>1265.2</v>
      </c>
      <c r="L113" s="9">
        <v>1800</v>
      </c>
      <c r="M113" s="2">
        <v>43942</v>
      </c>
    </row>
    <row r="114" spans="1:13" x14ac:dyDescent="0.25">
      <c r="A114">
        <v>113</v>
      </c>
      <c r="B114" t="s">
        <v>5</v>
      </c>
      <c r="C114" s="3">
        <v>13</v>
      </c>
      <c r="D114" s="3" t="str">
        <f>VLOOKUP(JOYERIA_JPV[[#This Row],[ID_PRODUCTOS]],PRODUCTOS[#All],2,0)</f>
        <v>Pendiente Diam. Oro</v>
      </c>
      <c r="E114" s="8" t="str">
        <f>VLOOKUP(JOYERIA_JPV[[#This Row],[ID_PRODUCTOS]],PRODUCTOS[#All],4,0)</f>
        <v>https://i.pinimg.com/originals/ef/2f/1e/ef2f1e78cb0658f1626038cefbdca0f7.png</v>
      </c>
      <c r="F114" s="15">
        <f>VLOOKUP(JOYERIA_JPV[[#This Row],[ID_PRODUCTOS]],PRODUCTOS[#All],5,0)-JOYERIA_JPV[[#This Row],[CANTIDAD]]</f>
        <v>3999</v>
      </c>
      <c r="G114">
        <v>10005</v>
      </c>
      <c r="H114" s="1" t="s">
        <v>49</v>
      </c>
      <c r="I114" s="1" t="str">
        <f>VLOOKUP(JOYERIA_JPV[[#This Row],[ID_VENDEDOR]],FOTO_VENDEDOR[#All],3,0)</f>
        <v>https://dl.dropboxusercontent.com/s/id0gj57k6z3m73q/A34.png</v>
      </c>
      <c r="J114">
        <v>1</v>
      </c>
      <c r="K114" s="9">
        <v>352.49</v>
      </c>
      <c r="L114" s="9">
        <v>500</v>
      </c>
      <c r="M114" s="2">
        <v>43943</v>
      </c>
    </row>
    <row r="115" spans="1:13" x14ac:dyDescent="0.25">
      <c r="A115">
        <v>114</v>
      </c>
      <c r="B115" t="s">
        <v>9</v>
      </c>
      <c r="C115" s="3">
        <v>14</v>
      </c>
      <c r="D115" s="3" t="str">
        <f>VLOOKUP(JOYERIA_JPV[[#This Row],[ID_PRODUCTOS]],PRODUCTOS[#All],2,0)</f>
        <v>Anillo Comp. Diam.</v>
      </c>
      <c r="E115" s="8" t="str">
        <f>VLOOKUP(JOYERIA_JPV[[#This Row],[ID_PRODUCTOS]],PRODUCTOS[#All],4,0)</f>
        <v>https://www.elrubi.es/wp-content/uploads/2019/03/Anillo-de-compromiso-con-piedra-diamante-1.png</v>
      </c>
      <c r="F115" s="15">
        <f>VLOOKUP(JOYERIA_JPV[[#This Row],[ID_PRODUCTOS]],PRODUCTOS[#All],5,0)-JOYERIA_JPV[[#This Row],[CANTIDAD]]</f>
        <v>1941</v>
      </c>
      <c r="G115">
        <v>10006</v>
      </c>
      <c r="H115" s="1" t="s">
        <v>51</v>
      </c>
      <c r="I115" s="1" t="str">
        <f>VLOOKUP(JOYERIA_JPV[[#This Row],[ID_VENDEDOR]],FOTO_VENDEDOR[#All],3,0)</f>
        <v>https://dl.dropbox.com/s/1f9hzgblcmuen4a/A10.png</v>
      </c>
      <c r="J115">
        <v>9</v>
      </c>
      <c r="K115" s="9">
        <v>938.42</v>
      </c>
      <c r="L115" s="9">
        <v>1100</v>
      </c>
      <c r="M115" s="2">
        <v>43944</v>
      </c>
    </row>
    <row r="116" spans="1:13" x14ac:dyDescent="0.25">
      <c r="A116">
        <v>115</v>
      </c>
      <c r="B116" t="s">
        <v>9</v>
      </c>
      <c r="C116" s="3">
        <v>15</v>
      </c>
      <c r="D116" s="3" t="str">
        <f>VLOOKUP(JOYERIA_JPV[[#This Row],[ID_PRODUCTOS]],PRODUCTOS[#All],2,0)</f>
        <v>Brazalete Cuero</v>
      </c>
      <c r="E116" s="8" t="str">
        <f>VLOOKUP(JOYERIA_JPV[[#This Row],[ID_PRODUCTOS]],PRODUCTOS[#All],4,0)</f>
        <v>https://global.zancangioielli.com/11031-large_default/pulsera-zancan-de-plata-y-piel-con-pluma.jpg</v>
      </c>
      <c r="F116" s="15">
        <f>VLOOKUP(JOYERIA_JPV[[#This Row],[ID_PRODUCTOS]],PRODUCTOS[#All],5,0)-JOYERIA_JPV[[#This Row],[CANTIDAD]]</f>
        <v>3994</v>
      </c>
      <c r="G116">
        <v>10007</v>
      </c>
      <c r="H116" s="1" t="s">
        <v>53</v>
      </c>
      <c r="I116" s="1" t="str">
        <f>VLOOKUP(JOYERIA_JPV[[#This Row],[ID_VENDEDOR]],FOTO_VENDEDOR[#All],3,0)</f>
        <v>https://dl.dropbox.com/s/jveyj0btov87izo/A38.png</v>
      </c>
      <c r="J116">
        <v>6</v>
      </c>
      <c r="K116" s="9">
        <v>572.95000000000005</v>
      </c>
      <c r="L116" s="9">
        <v>800</v>
      </c>
      <c r="M116" s="2">
        <v>43945</v>
      </c>
    </row>
    <row r="117" spans="1:13" x14ac:dyDescent="0.25">
      <c r="A117">
        <v>116</v>
      </c>
      <c r="B117" t="s">
        <v>6</v>
      </c>
      <c r="C117" s="3">
        <v>16</v>
      </c>
      <c r="D117" s="3" t="str">
        <f>VLOOKUP(JOYERIA_JPV[[#This Row],[ID_PRODUCTOS]],PRODUCTOS[#All],2,0)</f>
        <v>Reloj Plata</v>
      </c>
      <c r="E117" s="8" t="str">
        <f>VLOOKUP(JOYERIA_JPV[[#This Row],[ID_PRODUCTOS]],PRODUCTOS[#All],4,0)</f>
        <v>https://festina.cl/22062-large_default/timeless-chronograph-f16760-7-con-esfera-azul.jpg</v>
      </c>
      <c r="F117" s="15">
        <f>VLOOKUP(JOYERIA_JPV[[#This Row],[ID_PRODUCTOS]],PRODUCTOS[#All],5,0)-JOYERIA_JPV[[#This Row],[CANTIDAD]]</f>
        <v>1099</v>
      </c>
      <c r="G117">
        <v>10008</v>
      </c>
      <c r="H117" s="1" t="s">
        <v>73</v>
      </c>
      <c r="I117" s="1" t="str">
        <f>VLOOKUP(JOYERIA_JPV[[#This Row],[ID_VENDEDOR]],FOTO_VENDEDOR[#All],3,0)</f>
        <v>https://dl.dropbox.com/s/z4geyw1u2psmm47/A16.png</v>
      </c>
      <c r="J117">
        <v>1</v>
      </c>
      <c r="K117" s="9">
        <v>1667.47</v>
      </c>
      <c r="L117" s="9">
        <v>2200</v>
      </c>
      <c r="M117" s="2">
        <v>43946</v>
      </c>
    </row>
    <row r="118" spans="1:13" x14ac:dyDescent="0.25">
      <c r="A118">
        <v>117</v>
      </c>
      <c r="B118" t="s">
        <v>26</v>
      </c>
      <c r="C118" s="3">
        <v>17</v>
      </c>
      <c r="D118" s="3" t="str">
        <f>VLOOKUP(JOYERIA_JPV[[#This Row],[ID_PRODUCTOS]],PRODUCTOS[#All],2,0)</f>
        <v>Broche Oro</v>
      </c>
      <c r="E11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18" s="15">
        <f>VLOOKUP(JOYERIA_JPV[[#This Row],[ID_PRODUCTOS]],PRODUCTOS[#All],5,0)-JOYERIA_JPV[[#This Row],[CANTIDAD]]</f>
        <v>2996</v>
      </c>
      <c r="G118">
        <v>10009</v>
      </c>
      <c r="H118" s="1" t="s">
        <v>57</v>
      </c>
      <c r="I118" s="1" t="str">
        <f>VLOOKUP(JOYERIA_JPV[[#This Row],[ID_VENDEDOR]],FOTO_VENDEDOR[#All],3,0)</f>
        <v>https://dl.dropbox.com/s/0jkab8w6ie0h91z/A42.png</v>
      </c>
      <c r="J118">
        <v>4</v>
      </c>
      <c r="K118" s="9">
        <v>216.19</v>
      </c>
      <c r="L118" s="9">
        <v>300</v>
      </c>
      <c r="M118" s="2">
        <v>43947</v>
      </c>
    </row>
    <row r="119" spans="1:13" x14ac:dyDescent="0.25">
      <c r="A119">
        <v>118</v>
      </c>
      <c r="B119" t="s">
        <v>27</v>
      </c>
      <c r="C119" s="3">
        <v>18</v>
      </c>
      <c r="D119" s="3" t="str">
        <f>VLOOKUP(JOYERIA_JPV[[#This Row],[ID_PRODUCTOS]],PRODUCTOS[#All],2,0)</f>
        <v>Anillo Gemas</v>
      </c>
      <c r="E11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19" s="15">
        <f>VLOOKUP(JOYERIA_JPV[[#This Row],[ID_PRODUCTOS]],PRODUCTOS[#All],5,0)-JOYERIA_JPV[[#This Row],[CANTIDAD]]</f>
        <v>19820</v>
      </c>
      <c r="G119">
        <v>10001</v>
      </c>
      <c r="H119" s="1" t="s">
        <v>41</v>
      </c>
      <c r="I119" s="1" t="str">
        <f>VLOOKUP(JOYERIA_JPV[[#This Row],[ID_VENDEDOR]],FOTO_VENDEDOR[#All],3,0)</f>
        <v>https://dl.dropbox.com/s/4bz1xriny7ro04g/A40.png</v>
      </c>
      <c r="J119">
        <v>180</v>
      </c>
      <c r="K119" s="9">
        <v>1063.04</v>
      </c>
      <c r="L119" s="9">
        <v>1500</v>
      </c>
      <c r="M119" s="2">
        <v>43948</v>
      </c>
    </row>
    <row r="120" spans="1:13" x14ac:dyDescent="0.25">
      <c r="A120">
        <v>119</v>
      </c>
      <c r="B120" t="s">
        <v>10</v>
      </c>
      <c r="C120" s="3">
        <v>19</v>
      </c>
      <c r="D120" s="3" t="str">
        <f>VLOOKUP(JOYERIA_JPV[[#This Row],[ID_PRODUCTOS]],PRODUCTOS[#All],2,0)</f>
        <v>Collar Perlas</v>
      </c>
      <c r="E120" s="8" t="str">
        <f>VLOOKUP(JOYERIA_JPV[[#This Row],[ID_PRODUCTOS]],PRODUCTOS[#All],4,0)</f>
        <v>https://yanesmadrid.com/10619-large_default/collar-bolzano-perlas-plata-dorada.jpg</v>
      </c>
      <c r="F120" s="15">
        <f>VLOOKUP(JOYERIA_JPV[[#This Row],[ID_PRODUCTOS]],PRODUCTOS[#All],5,0)-JOYERIA_JPV[[#This Row],[CANTIDAD]]</f>
        <v>798</v>
      </c>
      <c r="G120">
        <v>10002</v>
      </c>
      <c r="H120" s="1" t="s">
        <v>43</v>
      </c>
      <c r="I120" s="1" t="str">
        <f>VLOOKUP(JOYERIA_JPV[[#This Row],[ID_VENDEDOR]],FOTO_VENDEDOR[#All],3,0)</f>
        <v>https://dl.dropbox.com/s/yxe96df3xrzoc4y/A44.png</v>
      </c>
      <c r="J120">
        <v>2</v>
      </c>
      <c r="K120" s="9">
        <v>757.81</v>
      </c>
      <c r="L120" s="9">
        <v>950</v>
      </c>
      <c r="M120" s="2">
        <v>43949</v>
      </c>
    </row>
    <row r="121" spans="1:13" x14ac:dyDescent="0.25">
      <c r="A121">
        <v>120</v>
      </c>
      <c r="B121" t="s">
        <v>15</v>
      </c>
      <c r="C121" s="3">
        <v>20</v>
      </c>
      <c r="D121" s="3" t="str">
        <f>VLOOKUP(JOYERIA_JPV[[#This Row],[ID_PRODUCTOS]],PRODUCTOS[#All],2,0)</f>
        <v>Cadena Oro</v>
      </c>
      <c r="E121" s="8" t="str">
        <f>VLOOKUP(JOYERIA_JPV[[#This Row],[ID_PRODUCTOS]],PRODUCTOS[#All],4,0)</f>
        <v>https://www.joyeriasanchez.com/50236-large_default/gargantilla-visalia-personalizada-oro-18k.jpg</v>
      </c>
      <c r="F121" s="15">
        <f>VLOOKUP(JOYERIA_JPV[[#This Row],[ID_PRODUCTOS]],PRODUCTOS[#All],5,0)-JOYERIA_JPV[[#This Row],[CANTIDAD]]</f>
        <v>3965</v>
      </c>
      <c r="G121">
        <v>10003</v>
      </c>
      <c r="H121" s="1" t="s">
        <v>45</v>
      </c>
      <c r="I121" s="1" t="str">
        <f>VLOOKUP(JOYERIA_JPV[[#This Row],[ID_VENDEDOR]],FOTO_VENDEDOR[#All],3,0)</f>
        <v>https://dl.dropboxusercontent.com/s/2lks10yyiurw2b0/A33.png</v>
      </c>
      <c r="J121">
        <v>35</v>
      </c>
      <c r="K121" s="9">
        <v>211.41</v>
      </c>
      <c r="L121" s="9">
        <v>300</v>
      </c>
      <c r="M121" s="2">
        <v>43950</v>
      </c>
    </row>
    <row r="122" spans="1:13" x14ac:dyDescent="0.25">
      <c r="A122">
        <v>121</v>
      </c>
      <c r="B122" t="s">
        <v>16</v>
      </c>
      <c r="C122" s="3">
        <v>1</v>
      </c>
      <c r="D122" s="3" t="str">
        <f>VLOOKUP(JOYERIA_JPV[[#This Row],[ID_PRODUCTOS]],PRODUCTOS[#All],2,0)</f>
        <v>Anillo Oro 18k</v>
      </c>
      <c r="E122" s="8" t="str">
        <f>VLOOKUP(JOYERIA_JPV[[#This Row],[ID_PRODUCTOS]],PRODUCTOS[#All],4,0)</f>
        <v>https://i.pinimg.com/originals/99/f6/cc/99f6cc0f226be0aa4d25ea9959e06099.png</v>
      </c>
      <c r="F122" s="15">
        <f>VLOOKUP(JOYERIA_JPV[[#This Row],[ID_PRODUCTOS]],PRODUCTOS[#All],5,0)-JOYERIA_JPV[[#This Row],[CANTIDAD]]</f>
        <v>19750</v>
      </c>
      <c r="G122">
        <v>10004</v>
      </c>
      <c r="H122" s="1" t="s">
        <v>47</v>
      </c>
      <c r="I122" s="1" t="str">
        <f>VLOOKUP(JOYERIA_JPV[[#This Row],[ID_VENDEDOR]],FOTO_VENDEDOR[#All],3,0)</f>
        <v>https://dl.dropbox.com/s/zgx7g0h0mxubhao/A21.png</v>
      </c>
      <c r="J122">
        <v>250</v>
      </c>
      <c r="K122" s="9">
        <v>1483.61</v>
      </c>
      <c r="L122" s="9">
        <v>2000</v>
      </c>
      <c r="M122" s="2">
        <v>43951</v>
      </c>
    </row>
    <row r="123" spans="1:13" x14ac:dyDescent="0.25">
      <c r="A123">
        <v>122</v>
      </c>
      <c r="B123" t="s">
        <v>19</v>
      </c>
      <c r="C123" s="3">
        <v>2</v>
      </c>
      <c r="D123" s="3" t="str">
        <f>VLOOKUP(JOYERIA_JPV[[#This Row],[ID_PRODUCTOS]],PRODUCTOS[#All],2,0)</f>
        <v>Aretes Plata 925</v>
      </c>
      <c r="E123" s="8" t="str">
        <f>VLOOKUP(JOYERIA_JPV[[#This Row],[ID_PRODUCTOS]],PRODUCTOS[#All],4,0)</f>
        <v>https://baroqoficial.com/cdn/shop/products/Aretesdeplata925.png?v=1643904073&amp;width=2048</v>
      </c>
      <c r="F123" s="15">
        <f>VLOOKUP(JOYERIA_JPV[[#This Row],[ID_PRODUCTOS]],PRODUCTOS[#All],5,0)-JOYERIA_JPV[[#This Row],[CANTIDAD]]</f>
        <v>3700</v>
      </c>
      <c r="G123">
        <v>10005</v>
      </c>
      <c r="H123" s="1" t="s">
        <v>49</v>
      </c>
      <c r="I123" s="1" t="str">
        <f>VLOOKUP(JOYERIA_JPV[[#This Row],[ID_VENDEDOR]],FOTO_VENDEDOR[#All],3,0)</f>
        <v>https://dl.dropboxusercontent.com/s/id0gj57k6z3m73q/A34.png</v>
      </c>
      <c r="J123">
        <v>100</v>
      </c>
      <c r="K123" s="9">
        <v>1049.51</v>
      </c>
      <c r="L123" s="9">
        <v>1300</v>
      </c>
      <c r="M123" s="2">
        <v>43952</v>
      </c>
    </row>
    <row r="124" spans="1:13" x14ac:dyDescent="0.25">
      <c r="A124">
        <v>123</v>
      </c>
      <c r="B124" t="s">
        <v>7</v>
      </c>
      <c r="C124" s="3">
        <v>3</v>
      </c>
      <c r="D124" s="3" t="str">
        <f>VLOOKUP(JOYERIA_JPV[[#This Row],[ID_PRODUCTOS]],PRODUCTOS[#All],2,0)</f>
        <v>Brazalete Oro 14k</v>
      </c>
      <c r="E12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24" s="15">
        <f>VLOOKUP(JOYERIA_JPV[[#This Row],[ID_PRODUCTOS]],PRODUCTOS[#All],5,0)-JOYERIA_JPV[[#This Row],[CANTIDAD]]</f>
        <v>716</v>
      </c>
      <c r="G124">
        <v>10006</v>
      </c>
      <c r="H124" s="1" t="s">
        <v>51</v>
      </c>
      <c r="I124" s="1" t="str">
        <f>VLOOKUP(JOYERIA_JPV[[#This Row],[ID_VENDEDOR]],FOTO_VENDEDOR[#All],3,0)</f>
        <v>https://dl.dropbox.com/s/1f9hzgblcmuen4a/A10.png</v>
      </c>
      <c r="J124">
        <v>4</v>
      </c>
      <c r="K124" s="9">
        <v>966.38</v>
      </c>
      <c r="L124" s="9">
        <v>1200</v>
      </c>
      <c r="M124" s="2">
        <v>43953</v>
      </c>
    </row>
    <row r="125" spans="1:13" x14ac:dyDescent="0.25">
      <c r="A125">
        <v>124</v>
      </c>
      <c r="B125" t="s">
        <v>6</v>
      </c>
      <c r="C125" s="3">
        <v>4</v>
      </c>
      <c r="D125" s="3" t="str">
        <f>VLOOKUP(JOYERIA_JPV[[#This Row],[ID_PRODUCTOS]],PRODUCTOS[#All],2,0)</f>
        <v>Collar Oro Diam.</v>
      </c>
      <c r="E125" s="8" t="str">
        <f>VLOOKUP(JOYERIA_JPV[[#This Row],[ID_PRODUCTOS]],PRODUCTOS[#All],4,0)</f>
        <v>https://img.edenly.com/pt/40/precioso-secreto-n8__8047249_1.png</v>
      </c>
      <c r="F125" s="15">
        <f>VLOOKUP(JOYERIA_JPV[[#This Row],[ID_PRODUCTOS]],PRODUCTOS[#All],5,0)-JOYERIA_JPV[[#This Row],[CANTIDAD]]</f>
        <v>1496</v>
      </c>
      <c r="G125">
        <v>10007</v>
      </c>
      <c r="H125" s="1" t="s">
        <v>53</v>
      </c>
      <c r="I125" s="1" t="str">
        <f>VLOOKUP(JOYERIA_JPV[[#This Row],[ID_VENDEDOR]],FOTO_VENDEDOR[#All],3,0)</f>
        <v>https://dl.dropbox.com/s/jveyj0btov87izo/A38.png</v>
      </c>
      <c r="J125">
        <v>4</v>
      </c>
      <c r="K125" s="9">
        <v>938.42</v>
      </c>
      <c r="L125" s="9">
        <v>1100</v>
      </c>
      <c r="M125" s="2">
        <v>43954</v>
      </c>
    </row>
    <row r="126" spans="1:13" x14ac:dyDescent="0.25">
      <c r="A126">
        <v>125</v>
      </c>
      <c r="B126" t="s">
        <v>7</v>
      </c>
      <c r="C126" s="3">
        <v>5</v>
      </c>
      <c r="D126" s="3" t="str">
        <f>VLOOKUP(JOYERIA_JPV[[#This Row],[ID_PRODUCTOS]],PRODUCTOS[#All],2,0)</f>
        <v>Pulsera Plata 925</v>
      </c>
      <c r="E12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26" s="15">
        <f>VLOOKUP(JOYERIA_JPV[[#This Row],[ID_PRODUCTOS]],PRODUCTOS[#All],5,0)-JOYERIA_JPV[[#This Row],[CANTIDAD]]</f>
        <v>1393</v>
      </c>
      <c r="G126">
        <v>10008</v>
      </c>
      <c r="H126" s="1" t="s">
        <v>73</v>
      </c>
      <c r="I126" s="1" t="str">
        <f>VLOOKUP(JOYERIA_JPV[[#This Row],[ID_VENDEDOR]],FOTO_VENDEDOR[#All],3,0)</f>
        <v>https://dl.dropbox.com/s/z4geyw1u2psmm47/A16.png</v>
      </c>
      <c r="J126">
        <v>7</v>
      </c>
      <c r="K126" s="9">
        <v>1053.78</v>
      </c>
      <c r="L126" s="9">
        <v>1500</v>
      </c>
      <c r="M126" s="2">
        <v>43955</v>
      </c>
    </row>
    <row r="127" spans="1:13" x14ac:dyDescent="0.25">
      <c r="A127">
        <v>126</v>
      </c>
      <c r="B127" t="s">
        <v>24</v>
      </c>
      <c r="C127" s="3">
        <v>6</v>
      </c>
      <c r="D127" s="3" t="str">
        <f>VLOOKUP(JOYERIA_JPV[[#This Row],[ID_PRODUCTOS]],PRODUCTOS[#All],2,0)</f>
        <v>Broche Platino</v>
      </c>
      <c r="E12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27" s="15">
        <f>VLOOKUP(JOYERIA_JPV[[#This Row],[ID_PRODUCTOS]],PRODUCTOS[#All],5,0)-JOYERIA_JPV[[#This Row],[CANTIDAD]]</f>
        <v>2497</v>
      </c>
      <c r="G127">
        <v>10009</v>
      </c>
      <c r="H127" s="1" t="s">
        <v>57</v>
      </c>
      <c r="I127" s="1" t="str">
        <f>VLOOKUP(JOYERIA_JPV[[#This Row],[ID_VENDEDOR]],FOTO_VENDEDOR[#All],3,0)</f>
        <v>https://dl.dropbox.com/s/0jkab8w6ie0h91z/A42.png</v>
      </c>
      <c r="J127">
        <v>3</v>
      </c>
      <c r="K127" s="9">
        <v>645.70000000000005</v>
      </c>
      <c r="L127" s="9">
        <v>900</v>
      </c>
      <c r="M127" s="2">
        <v>43956</v>
      </c>
    </row>
    <row r="128" spans="1:13" x14ac:dyDescent="0.25">
      <c r="A128">
        <v>127</v>
      </c>
      <c r="B128" t="s">
        <v>9</v>
      </c>
      <c r="C128" s="3">
        <v>7</v>
      </c>
      <c r="D128" s="3" t="str">
        <f>VLOOKUP(JOYERIA_JPV[[#This Row],[ID_PRODUCTOS]],PRODUCTOS[#All],2,0)</f>
        <v>Cadena Oro 10k</v>
      </c>
      <c r="E128" s="8" t="str">
        <f>VLOOKUP(JOYERIA_JPV[[#This Row],[ID_PRODUCTOS]],PRODUCTOS[#All],4,0)</f>
        <v>https://russiangold.com/78813-large_default/amarillo-italiano-14k-585-oro-nuevo-figaro-cadena-solida-cc042y.jpg</v>
      </c>
      <c r="F128" s="15">
        <f>VLOOKUP(JOYERIA_JPV[[#This Row],[ID_PRODUCTOS]],PRODUCTOS[#All],5,0)-JOYERIA_JPV[[#This Row],[CANTIDAD]]</f>
        <v>11470</v>
      </c>
      <c r="G128">
        <v>10001</v>
      </c>
      <c r="H128" s="1" t="s">
        <v>41</v>
      </c>
      <c r="I128" s="1" t="str">
        <f>VLOOKUP(JOYERIA_JPV[[#This Row],[ID_VENDEDOR]],FOTO_VENDEDOR[#All],3,0)</f>
        <v>https://dl.dropbox.com/s/4bz1xriny7ro04g/A40.png</v>
      </c>
      <c r="J128">
        <v>30</v>
      </c>
      <c r="K128" s="9">
        <v>1063.04</v>
      </c>
      <c r="L128" s="9">
        <v>1500</v>
      </c>
      <c r="M128" s="2">
        <v>43957</v>
      </c>
    </row>
    <row r="129" spans="1:13" x14ac:dyDescent="0.25">
      <c r="A129">
        <v>128</v>
      </c>
      <c r="B129" t="s">
        <v>24</v>
      </c>
      <c r="C129" s="3">
        <v>8</v>
      </c>
      <c r="D129" s="3" t="str">
        <f>VLOOKUP(JOYERIA_JPV[[#This Row],[ID_PRODUCTOS]],PRODUCTOS[#All],2,0)</f>
        <v>Tobillera Oro 14k</v>
      </c>
      <c r="E129" s="8" t="str">
        <f>VLOOKUP(JOYERIA_JPV[[#This Row],[ID_PRODUCTOS]],PRODUCTOS[#All],4,0)</f>
        <v>https://www.joseluisjoyerias.com/adm/files/FOTOS/PULSERA_ORO_JOSELUIS_718SPU24FK481A19_1.webp</v>
      </c>
      <c r="F129" s="15">
        <f>VLOOKUP(JOYERIA_JPV[[#This Row],[ID_PRODUCTOS]],PRODUCTOS[#All],5,0)-JOYERIA_JPV[[#This Row],[CANTIDAD]]</f>
        <v>2481</v>
      </c>
      <c r="G129">
        <v>10002</v>
      </c>
      <c r="H129" s="1" t="s">
        <v>43</v>
      </c>
      <c r="I129" s="1" t="str">
        <f>VLOOKUP(JOYERIA_JPV[[#This Row],[ID_VENDEDOR]],FOTO_VENDEDOR[#All],3,0)</f>
        <v>https://dl.dropbox.com/s/yxe96df3xrzoc4y/A44.png</v>
      </c>
      <c r="J129">
        <v>19</v>
      </c>
      <c r="K129" s="9">
        <v>938.42</v>
      </c>
      <c r="L129" s="9">
        <v>1100</v>
      </c>
      <c r="M129" s="2">
        <v>43958</v>
      </c>
    </row>
    <row r="130" spans="1:13" x14ac:dyDescent="0.25">
      <c r="A130">
        <v>129</v>
      </c>
      <c r="B130" t="s">
        <v>9</v>
      </c>
      <c r="C130" s="3">
        <v>9</v>
      </c>
      <c r="D130" s="3" t="str">
        <f>VLOOKUP(JOYERIA_JPV[[#This Row],[ID_PRODUCTOS]],PRODUCTOS[#All],2,0)</f>
        <v>Charm Plata</v>
      </c>
      <c r="E13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30" s="15">
        <f>VLOOKUP(JOYERIA_JPV[[#This Row],[ID_PRODUCTOS]],PRODUCTOS[#All],5,0)-JOYERIA_JPV[[#This Row],[CANTIDAD]]</f>
        <v>667</v>
      </c>
      <c r="G130">
        <v>10003</v>
      </c>
      <c r="H130" s="1" t="s">
        <v>45</v>
      </c>
      <c r="I130" s="1" t="str">
        <f>VLOOKUP(JOYERIA_JPV[[#This Row],[ID_VENDEDOR]],FOTO_VENDEDOR[#All],3,0)</f>
        <v>https://dl.dropboxusercontent.com/s/2lks10yyiurw2b0/A33.png</v>
      </c>
      <c r="J130">
        <v>10</v>
      </c>
      <c r="K130" s="9">
        <v>836.75</v>
      </c>
      <c r="L130" s="9">
        <v>1000</v>
      </c>
      <c r="M130" s="2">
        <v>43959</v>
      </c>
    </row>
    <row r="131" spans="1:13" x14ac:dyDescent="0.25">
      <c r="A131">
        <v>130</v>
      </c>
      <c r="B131" t="s">
        <v>27</v>
      </c>
      <c r="C131" s="3">
        <v>10</v>
      </c>
      <c r="D131" s="3" t="str">
        <f>VLOOKUP(JOYERIA_JPV[[#This Row],[ID_PRODUCTOS]],PRODUCTOS[#All],2,0)</f>
        <v>Medallón Oro 18k</v>
      </c>
      <c r="E131" s="8" t="str">
        <f>VLOOKUP(JOYERIA_JPV[[#This Row],[ID_PRODUCTOS]],PRODUCTOS[#All],4,0)</f>
        <v>https://russiangold.com/111274-product_zoom/colgante-de-oro-rosa-rojo-14k-585-carretera-de-medusa-griega-cpn053r.jpg</v>
      </c>
      <c r="F131" s="15">
        <f>VLOOKUP(JOYERIA_JPV[[#This Row],[ID_PRODUCTOS]],PRODUCTOS[#All],5,0)-JOYERIA_JPV[[#This Row],[CANTIDAD]]</f>
        <v>596</v>
      </c>
      <c r="G131">
        <v>10004</v>
      </c>
      <c r="H131" s="1" t="s">
        <v>47</v>
      </c>
      <c r="I131" s="1" t="str">
        <f>VLOOKUP(JOYERIA_JPV[[#This Row],[ID_VENDEDOR]],FOTO_VENDEDOR[#All],3,0)</f>
        <v>https://dl.dropbox.com/s/zgx7g0h0mxubhao/A21.png</v>
      </c>
      <c r="J131">
        <v>4</v>
      </c>
      <c r="K131" s="9">
        <v>966.38</v>
      </c>
      <c r="L131" s="9">
        <v>1200</v>
      </c>
      <c r="M131" s="2">
        <v>43960</v>
      </c>
    </row>
    <row r="132" spans="1:13" x14ac:dyDescent="0.25">
      <c r="A132">
        <v>131</v>
      </c>
      <c r="B132" t="s">
        <v>6</v>
      </c>
      <c r="C132" s="3">
        <v>11</v>
      </c>
      <c r="D132" s="3" t="str">
        <f>VLOOKUP(JOYERIA_JPV[[#This Row],[ID_PRODUCTOS]],PRODUCTOS[#All],2,0)</f>
        <v>Reloj Oro 18k</v>
      </c>
      <c r="E132" s="8" t="str">
        <f>VLOOKUP(JOYERIA_JPV[[#This Row],[ID_PRODUCTOS]],PRODUCTOS[#All],4,0)</f>
        <v>https://zlotychlopak.pl/104676-large_default/amarillo-14k-585-oro-reloj-de-pulsera-para-senora-geneve-lw078ydglbw008y.jpg</v>
      </c>
      <c r="F132" s="15">
        <f>VLOOKUP(JOYERIA_JPV[[#This Row],[ID_PRODUCTOS]],PRODUCTOS[#All],5,0)-JOYERIA_JPV[[#This Row],[CANTIDAD]]</f>
        <v>1239</v>
      </c>
      <c r="G132">
        <v>10005</v>
      </c>
      <c r="H132" s="1" t="s">
        <v>49</v>
      </c>
      <c r="I132" s="1" t="str">
        <f>VLOOKUP(JOYERIA_JPV[[#This Row],[ID_VENDEDOR]],FOTO_VENDEDOR[#All],3,0)</f>
        <v>https://dl.dropboxusercontent.com/s/id0gj57k6z3m73q/A34.png</v>
      </c>
      <c r="J132">
        <v>21</v>
      </c>
      <c r="K132" s="9">
        <v>638.27</v>
      </c>
      <c r="L132" s="9">
        <v>800</v>
      </c>
      <c r="M132" s="2">
        <v>43961</v>
      </c>
    </row>
    <row r="133" spans="1:13" x14ac:dyDescent="0.25">
      <c r="A133">
        <v>132</v>
      </c>
      <c r="B133" t="s">
        <v>6</v>
      </c>
      <c r="C133" s="3">
        <v>12</v>
      </c>
      <c r="D133" s="3" t="str">
        <f>VLOOKUP(JOYERIA_JPV[[#This Row],[ID_PRODUCTOS]],PRODUCTOS[#All],2,0)</f>
        <v>Cufflink Plata 925</v>
      </c>
      <c r="E133" s="8" t="str">
        <f>VLOOKUP(JOYERIA_JPV[[#This Row],[ID_PRODUCTOS]],PRODUCTOS[#All],4,0)</f>
        <v>https://www.mesaregalos.mx/wp-content/uploads/2021/08/Cufflinks_20Pliage_20_20Sterling_20silver_06753810000001_STQP.png</v>
      </c>
      <c r="F133" s="15">
        <f>VLOOKUP(JOYERIA_JPV[[#This Row],[ID_PRODUCTOS]],PRODUCTOS[#All],5,0)-JOYERIA_JPV[[#This Row],[CANTIDAD]]</f>
        <v>623</v>
      </c>
      <c r="G133">
        <v>10006</v>
      </c>
      <c r="H133" s="1" t="s">
        <v>51</v>
      </c>
      <c r="I133" s="1" t="str">
        <f>VLOOKUP(JOYERIA_JPV[[#This Row],[ID_VENDEDOR]],FOTO_VENDEDOR[#All],3,0)</f>
        <v>https://dl.dropbox.com/s/1f9hzgblcmuen4a/A10.png</v>
      </c>
      <c r="J133">
        <v>1</v>
      </c>
      <c r="K133" s="9">
        <v>1265.2</v>
      </c>
      <c r="L133" s="9">
        <v>1800</v>
      </c>
      <c r="M133" s="2">
        <v>43962</v>
      </c>
    </row>
    <row r="134" spans="1:13" x14ac:dyDescent="0.25">
      <c r="A134">
        <v>133</v>
      </c>
      <c r="B134" t="s">
        <v>19</v>
      </c>
      <c r="C134" s="3">
        <v>13</v>
      </c>
      <c r="D134" s="3" t="str">
        <f>VLOOKUP(JOYERIA_JPV[[#This Row],[ID_PRODUCTOS]],PRODUCTOS[#All],2,0)</f>
        <v>Pendiente Diam. Oro</v>
      </c>
      <c r="E134" s="8" t="str">
        <f>VLOOKUP(JOYERIA_JPV[[#This Row],[ID_PRODUCTOS]],PRODUCTOS[#All],4,0)</f>
        <v>https://i.pinimg.com/originals/ef/2f/1e/ef2f1e78cb0658f1626038cefbdca0f7.png</v>
      </c>
      <c r="F134" s="15">
        <f>VLOOKUP(JOYERIA_JPV[[#This Row],[ID_PRODUCTOS]],PRODUCTOS[#All],5,0)-JOYERIA_JPV[[#This Row],[CANTIDAD]]</f>
        <v>3993</v>
      </c>
      <c r="G134">
        <v>10007</v>
      </c>
      <c r="H134" s="1" t="s">
        <v>53</v>
      </c>
      <c r="I134" s="1" t="str">
        <f>VLOOKUP(JOYERIA_JPV[[#This Row],[ID_VENDEDOR]],FOTO_VENDEDOR[#All],3,0)</f>
        <v>https://dl.dropbox.com/s/jveyj0btov87izo/A38.png</v>
      </c>
      <c r="J134">
        <v>7</v>
      </c>
      <c r="K134" s="9">
        <v>352.49</v>
      </c>
      <c r="L134" s="9">
        <v>500</v>
      </c>
      <c r="M134" s="2">
        <v>43963</v>
      </c>
    </row>
    <row r="135" spans="1:13" x14ac:dyDescent="0.25">
      <c r="A135">
        <v>134</v>
      </c>
      <c r="B135" t="s">
        <v>7</v>
      </c>
      <c r="C135" s="3">
        <v>14</v>
      </c>
      <c r="D135" s="3" t="str">
        <f>VLOOKUP(JOYERIA_JPV[[#This Row],[ID_PRODUCTOS]],PRODUCTOS[#All],2,0)</f>
        <v>Anillo Comp. Diam.</v>
      </c>
      <c r="E135" s="8" t="str">
        <f>VLOOKUP(JOYERIA_JPV[[#This Row],[ID_PRODUCTOS]],PRODUCTOS[#All],4,0)</f>
        <v>https://www.elrubi.es/wp-content/uploads/2019/03/Anillo-de-compromiso-con-piedra-diamante-1.png</v>
      </c>
      <c r="F135" s="15">
        <f>VLOOKUP(JOYERIA_JPV[[#This Row],[ID_PRODUCTOS]],PRODUCTOS[#All],5,0)-JOYERIA_JPV[[#This Row],[CANTIDAD]]</f>
        <v>1940</v>
      </c>
      <c r="G135">
        <v>10008</v>
      </c>
      <c r="H135" s="1" t="s">
        <v>73</v>
      </c>
      <c r="I135" s="1" t="str">
        <f>VLOOKUP(JOYERIA_JPV[[#This Row],[ID_VENDEDOR]],FOTO_VENDEDOR[#All],3,0)</f>
        <v>https://dl.dropbox.com/s/z4geyw1u2psmm47/A16.png</v>
      </c>
      <c r="J135">
        <v>10</v>
      </c>
      <c r="K135" s="9">
        <v>938.42</v>
      </c>
      <c r="L135" s="9">
        <v>1100</v>
      </c>
      <c r="M135" s="2">
        <v>43964</v>
      </c>
    </row>
    <row r="136" spans="1:13" x14ac:dyDescent="0.25">
      <c r="A136">
        <v>135</v>
      </c>
      <c r="B136" t="s">
        <v>28</v>
      </c>
      <c r="C136" s="3">
        <v>15</v>
      </c>
      <c r="D136" s="3" t="str">
        <f>VLOOKUP(JOYERIA_JPV[[#This Row],[ID_PRODUCTOS]],PRODUCTOS[#All],2,0)</f>
        <v>Brazalete Cuero</v>
      </c>
      <c r="E136" s="8" t="str">
        <f>VLOOKUP(JOYERIA_JPV[[#This Row],[ID_PRODUCTOS]],PRODUCTOS[#All],4,0)</f>
        <v>https://global.zancangioielli.com/11031-large_default/pulsera-zancan-de-plata-y-piel-con-pluma.jpg</v>
      </c>
      <c r="F136" s="15">
        <f>VLOOKUP(JOYERIA_JPV[[#This Row],[ID_PRODUCTOS]],PRODUCTOS[#All],5,0)-JOYERIA_JPV[[#This Row],[CANTIDAD]]</f>
        <v>3992</v>
      </c>
      <c r="G136">
        <v>10009</v>
      </c>
      <c r="H136" s="1" t="s">
        <v>57</v>
      </c>
      <c r="I136" s="1" t="str">
        <f>VLOOKUP(JOYERIA_JPV[[#This Row],[ID_VENDEDOR]],FOTO_VENDEDOR[#All],3,0)</f>
        <v>https://dl.dropbox.com/s/0jkab8w6ie0h91z/A42.png</v>
      </c>
      <c r="J136">
        <v>8</v>
      </c>
      <c r="K136" s="9">
        <v>572.95000000000005</v>
      </c>
      <c r="L136" s="9">
        <v>800</v>
      </c>
      <c r="M136" s="2">
        <v>43965</v>
      </c>
    </row>
    <row r="137" spans="1:13" x14ac:dyDescent="0.25">
      <c r="A137">
        <v>136</v>
      </c>
      <c r="B137" t="s">
        <v>20</v>
      </c>
      <c r="C137" s="3">
        <v>16</v>
      </c>
      <c r="D137" s="3" t="str">
        <f>VLOOKUP(JOYERIA_JPV[[#This Row],[ID_PRODUCTOS]],PRODUCTOS[#All],2,0)</f>
        <v>Reloj Plata</v>
      </c>
      <c r="E137" s="8" t="str">
        <f>VLOOKUP(JOYERIA_JPV[[#This Row],[ID_PRODUCTOS]],PRODUCTOS[#All],4,0)</f>
        <v>https://festina.cl/22062-large_default/timeless-chronograph-f16760-7-con-esfera-azul.jpg</v>
      </c>
      <c r="F137" s="15">
        <f>VLOOKUP(JOYERIA_JPV[[#This Row],[ID_PRODUCTOS]],PRODUCTOS[#All],5,0)-JOYERIA_JPV[[#This Row],[CANTIDAD]]</f>
        <v>1096</v>
      </c>
      <c r="G137">
        <v>10001</v>
      </c>
      <c r="H137" s="1" t="s">
        <v>41</v>
      </c>
      <c r="I137" s="1" t="str">
        <f>VLOOKUP(JOYERIA_JPV[[#This Row],[ID_VENDEDOR]],FOTO_VENDEDOR[#All],3,0)</f>
        <v>https://dl.dropbox.com/s/4bz1xriny7ro04g/A40.png</v>
      </c>
      <c r="J137">
        <v>4</v>
      </c>
      <c r="K137" s="9">
        <v>1667.47</v>
      </c>
      <c r="L137" s="9">
        <v>2200</v>
      </c>
      <c r="M137" s="2">
        <v>43966</v>
      </c>
    </row>
    <row r="138" spans="1:13" x14ac:dyDescent="0.25">
      <c r="A138">
        <v>137</v>
      </c>
      <c r="B138" t="s">
        <v>17</v>
      </c>
      <c r="C138" s="3">
        <v>17</v>
      </c>
      <c r="D138" s="3" t="str">
        <f>VLOOKUP(JOYERIA_JPV[[#This Row],[ID_PRODUCTOS]],PRODUCTOS[#All],2,0)</f>
        <v>Broche Oro</v>
      </c>
      <c r="E13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38" s="15">
        <f>VLOOKUP(JOYERIA_JPV[[#This Row],[ID_PRODUCTOS]],PRODUCTOS[#All],5,0)-JOYERIA_JPV[[#This Row],[CANTIDAD]]</f>
        <v>2997</v>
      </c>
      <c r="G138">
        <v>10002</v>
      </c>
      <c r="H138" s="1" t="s">
        <v>43</v>
      </c>
      <c r="I138" s="1" t="str">
        <f>VLOOKUP(JOYERIA_JPV[[#This Row],[ID_VENDEDOR]],FOTO_VENDEDOR[#All],3,0)</f>
        <v>https://dl.dropbox.com/s/yxe96df3xrzoc4y/A44.png</v>
      </c>
      <c r="J138">
        <v>3</v>
      </c>
      <c r="K138" s="9">
        <v>216.19</v>
      </c>
      <c r="L138" s="9">
        <v>300</v>
      </c>
      <c r="M138" s="2">
        <v>43967</v>
      </c>
    </row>
    <row r="139" spans="1:13" x14ac:dyDescent="0.25">
      <c r="A139">
        <v>138</v>
      </c>
      <c r="B139" t="s">
        <v>20</v>
      </c>
      <c r="C139" s="3">
        <v>18</v>
      </c>
      <c r="D139" s="3" t="str">
        <f>VLOOKUP(JOYERIA_JPV[[#This Row],[ID_PRODUCTOS]],PRODUCTOS[#All],2,0)</f>
        <v>Anillo Gemas</v>
      </c>
      <c r="E13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39" s="15">
        <f>VLOOKUP(JOYERIA_JPV[[#This Row],[ID_PRODUCTOS]],PRODUCTOS[#All],5,0)-JOYERIA_JPV[[#This Row],[CANTIDAD]]</f>
        <v>19850</v>
      </c>
      <c r="G139">
        <v>10003</v>
      </c>
      <c r="H139" s="1" t="s">
        <v>45</v>
      </c>
      <c r="I139" s="1" t="str">
        <f>VLOOKUP(JOYERIA_JPV[[#This Row],[ID_VENDEDOR]],FOTO_VENDEDOR[#All],3,0)</f>
        <v>https://dl.dropboxusercontent.com/s/2lks10yyiurw2b0/A33.png</v>
      </c>
      <c r="J139">
        <v>150</v>
      </c>
      <c r="K139" s="9">
        <v>1063.04</v>
      </c>
      <c r="L139" s="9">
        <v>1500</v>
      </c>
      <c r="M139" s="2">
        <v>43968</v>
      </c>
    </row>
    <row r="140" spans="1:13" x14ac:dyDescent="0.25">
      <c r="A140">
        <v>139</v>
      </c>
      <c r="B140" t="s">
        <v>21</v>
      </c>
      <c r="C140" s="3">
        <v>19</v>
      </c>
      <c r="D140" s="3" t="str">
        <f>VLOOKUP(JOYERIA_JPV[[#This Row],[ID_PRODUCTOS]],PRODUCTOS[#All],2,0)</f>
        <v>Collar Perlas</v>
      </c>
      <c r="E140" s="8" t="str">
        <f>VLOOKUP(JOYERIA_JPV[[#This Row],[ID_PRODUCTOS]],PRODUCTOS[#All],4,0)</f>
        <v>https://yanesmadrid.com/10619-large_default/collar-bolzano-perlas-plata-dorada.jpg</v>
      </c>
      <c r="F140" s="15">
        <f>VLOOKUP(JOYERIA_JPV[[#This Row],[ID_PRODUCTOS]],PRODUCTOS[#All],5,0)-JOYERIA_JPV[[#This Row],[CANTIDAD]]</f>
        <v>798</v>
      </c>
      <c r="G140">
        <v>10004</v>
      </c>
      <c r="H140" s="1" t="s">
        <v>47</v>
      </c>
      <c r="I140" s="1" t="str">
        <f>VLOOKUP(JOYERIA_JPV[[#This Row],[ID_VENDEDOR]],FOTO_VENDEDOR[#All],3,0)</f>
        <v>https://dl.dropbox.com/s/zgx7g0h0mxubhao/A21.png</v>
      </c>
      <c r="J140">
        <v>2</v>
      </c>
      <c r="K140" s="9">
        <v>757.81</v>
      </c>
      <c r="L140" s="9">
        <v>950</v>
      </c>
      <c r="M140" s="2">
        <v>43969</v>
      </c>
    </row>
    <row r="141" spans="1:13" x14ac:dyDescent="0.25">
      <c r="A141">
        <v>140</v>
      </c>
      <c r="B141" t="s">
        <v>22</v>
      </c>
      <c r="C141" s="3">
        <v>20</v>
      </c>
      <c r="D141" s="3" t="str">
        <f>VLOOKUP(JOYERIA_JPV[[#This Row],[ID_PRODUCTOS]],PRODUCTOS[#All],2,0)</f>
        <v>Cadena Oro</v>
      </c>
      <c r="E141" s="8" t="str">
        <f>VLOOKUP(JOYERIA_JPV[[#This Row],[ID_PRODUCTOS]],PRODUCTOS[#All],4,0)</f>
        <v>https://www.joyeriasanchez.com/50236-large_default/gargantilla-visalia-personalizada-oro-18k.jpg</v>
      </c>
      <c r="F141" s="15">
        <f>VLOOKUP(JOYERIA_JPV[[#This Row],[ID_PRODUCTOS]],PRODUCTOS[#All],5,0)-JOYERIA_JPV[[#This Row],[CANTIDAD]]</f>
        <v>3963</v>
      </c>
      <c r="G141">
        <v>10005</v>
      </c>
      <c r="H141" s="1" t="s">
        <v>49</v>
      </c>
      <c r="I141" s="1" t="str">
        <f>VLOOKUP(JOYERIA_JPV[[#This Row],[ID_VENDEDOR]],FOTO_VENDEDOR[#All],3,0)</f>
        <v>https://dl.dropboxusercontent.com/s/id0gj57k6z3m73q/A34.png</v>
      </c>
      <c r="J141">
        <v>37</v>
      </c>
      <c r="K141" s="9">
        <v>211.41</v>
      </c>
      <c r="L141" s="9">
        <v>300</v>
      </c>
      <c r="M141" s="2">
        <v>43970</v>
      </c>
    </row>
    <row r="142" spans="1:13" x14ac:dyDescent="0.25">
      <c r="A142">
        <v>141</v>
      </c>
      <c r="B142" t="s">
        <v>27</v>
      </c>
      <c r="C142" s="3">
        <v>1</v>
      </c>
      <c r="D142" s="3" t="str">
        <f>VLOOKUP(JOYERIA_JPV[[#This Row],[ID_PRODUCTOS]],PRODUCTOS[#All],2,0)</f>
        <v>Anillo Oro 18k</v>
      </c>
      <c r="E142" s="8" t="str">
        <f>VLOOKUP(JOYERIA_JPV[[#This Row],[ID_PRODUCTOS]],PRODUCTOS[#All],4,0)</f>
        <v>https://i.pinimg.com/originals/99/f6/cc/99f6cc0f226be0aa4d25ea9959e06099.png</v>
      </c>
      <c r="F142" s="15">
        <f>VLOOKUP(JOYERIA_JPV[[#This Row],[ID_PRODUCTOS]],PRODUCTOS[#All],5,0)-JOYERIA_JPV[[#This Row],[CANTIDAD]]</f>
        <v>19875</v>
      </c>
      <c r="G142">
        <v>10006</v>
      </c>
      <c r="H142" s="1" t="s">
        <v>51</v>
      </c>
      <c r="I142" s="1" t="str">
        <f>VLOOKUP(JOYERIA_JPV[[#This Row],[ID_VENDEDOR]],FOTO_VENDEDOR[#All],3,0)</f>
        <v>https://dl.dropbox.com/s/1f9hzgblcmuen4a/A10.png</v>
      </c>
      <c r="J142">
        <v>125</v>
      </c>
      <c r="K142" s="9">
        <v>1483.61</v>
      </c>
      <c r="L142" s="9">
        <v>2000</v>
      </c>
      <c r="M142" s="2">
        <v>43971</v>
      </c>
    </row>
    <row r="143" spans="1:13" x14ac:dyDescent="0.25">
      <c r="A143">
        <v>142</v>
      </c>
      <c r="B143" t="s">
        <v>25</v>
      </c>
      <c r="C143" s="3">
        <v>2</v>
      </c>
      <c r="D143" s="3" t="str">
        <f>VLOOKUP(JOYERIA_JPV[[#This Row],[ID_PRODUCTOS]],PRODUCTOS[#All],2,0)</f>
        <v>Aretes Plata 925</v>
      </c>
      <c r="E143" s="8" t="str">
        <f>VLOOKUP(JOYERIA_JPV[[#This Row],[ID_PRODUCTOS]],PRODUCTOS[#All],4,0)</f>
        <v>https://baroqoficial.com/cdn/shop/products/Aretesdeplata925.png?v=1643904073&amp;width=2048</v>
      </c>
      <c r="F143" s="15">
        <f>VLOOKUP(JOYERIA_JPV[[#This Row],[ID_PRODUCTOS]],PRODUCTOS[#All],5,0)-JOYERIA_JPV[[#This Row],[CANTIDAD]]</f>
        <v>3776</v>
      </c>
      <c r="G143">
        <v>10007</v>
      </c>
      <c r="H143" s="1" t="s">
        <v>53</v>
      </c>
      <c r="I143" s="1" t="str">
        <f>VLOOKUP(JOYERIA_JPV[[#This Row],[ID_VENDEDOR]],FOTO_VENDEDOR[#All],3,0)</f>
        <v>https://dl.dropbox.com/s/jveyj0btov87izo/A38.png</v>
      </c>
      <c r="J143">
        <v>24</v>
      </c>
      <c r="K143" s="9">
        <v>1049.51</v>
      </c>
      <c r="L143" s="9">
        <v>1300</v>
      </c>
      <c r="M143" s="2">
        <v>43972</v>
      </c>
    </row>
    <row r="144" spans="1:13" x14ac:dyDescent="0.25">
      <c r="A144">
        <v>143</v>
      </c>
      <c r="B144" t="s">
        <v>5</v>
      </c>
      <c r="C144" s="3">
        <v>3</v>
      </c>
      <c r="D144" s="3" t="str">
        <f>VLOOKUP(JOYERIA_JPV[[#This Row],[ID_PRODUCTOS]],PRODUCTOS[#All],2,0)</f>
        <v>Brazalete Oro 14k</v>
      </c>
      <c r="E14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44" s="15">
        <f>VLOOKUP(JOYERIA_JPV[[#This Row],[ID_PRODUCTOS]],PRODUCTOS[#All],5,0)-JOYERIA_JPV[[#This Row],[CANTIDAD]]</f>
        <v>717</v>
      </c>
      <c r="G144">
        <v>10008</v>
      </c>
      <c r="H144" s="1" t="s">
        <v>73</v>
      </c>
      <c r="I144" s="1" t="str">
        <f>VLOOKUP(JOYERIA_JPV[[#This Row],[ID_VENDEDOR]],FOTO_VENDEDOR[#All],3,0)</f>
        <v>https://dl.dropbox.com/s/z4geyw1u2psmm47/A16.png</v>
      </c>
      <c r="J144">
        <v>3</v>
      </c>
      <c r="K144" s="9">
        <v>966.38</v>
      </c>
      <c r="L144" s="9">
        <v>1200</v>
      </c>
      <c r="M144" s="2">
        <v>43973</v>
      </c>
    </row>
    <row r="145" spans="1:13" x14ac:dyDescent="0.25">
      <c r="A145">
        <v>144</v>
      </c>
      <c r="B145" t="s">
        <v>7</v>
      </c>
      <c r="C145" s="3">
        <v>4</v>
      </c>
      <c r="D145" s="3" t="str">
        <f>VLOOKUP(JOYERIA_JPV[[#This Row],[ID_PRODUCTOS]],PRODUCTOS[#All],2,0)</f>
        <v>Collar Oro Diam.</v>
      </c>
      <c r="E145" s="8" t="str">
        <f>VLOOKUP(JOYERIA_JPV[[#This Row],[ID_PRODUCTOS]],PRODUCTOS[#All],4,0)</f>
        <v>https://img.edenly.com/pt/40/precioso-secreto-n8__8047249_1.png</v>
      </c>
      <c r="F145" s="15">
        <f>VLOOKUP(JOYERIA_JPV[[#This Row],[ID_PRODUCTOS]],PRODUCTOS[#All],5,0)-JOYERIA_JPV[[#This Row],[CANTIDAD]]</f>
        <v>1300</v>
      </c>
      <c r="G145">
        <v>10009</v>
      </c>
      <c r="H145" s="1" t="s">
        <v>57</v>
      </c>
      <c r="I145" s="1" t="str">
        <f>VLOOKUP(JOYERIA_JPV[[#This Row],[ID_VENDEDOR]],FOTO_VENDEDOR[#All],3,0)</f>
        <v>https://dl.dropbox.com/s/0jkab8w6ie0h91z/A42.png</v>
      </c>
      <c r="J145">
        <v>200</v>
      </c>
      <c r="K145" s="9">
        <v>938.42</v>
      </c>
      <c r="L145" s="9">
        <v>1100</v>
      </c>
      <c r="M145" s="2">
        <v>43974</v>
      </c>
    </row>
    <row r="146" spans="1:13" x14ac:dyDescent="0.25">
      <c r="A146">
        <v>145</v>
      </c>
      <c r="B146" t="s">
        <v>29</v>
      </c>
      <c r="C146" s="3">
        <v>5</v>
      </c>
      <c r="D146" s="3" t="str">
        <f>VLOOKUP(JOYERIA_JPV[[#This Row],[ID_PRODUCTOS]],PRODUCTOS[#All],2,0)</f>
        <v>Pulsera Plata 925</v>
      </c>
      <c r="E14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46" s="15">
        <f>VLOOKUP(JOYERIA_JPV[[#This Row],[ID_PRODUCTOS]],PRODUCTOS[#All],5,0)-JOYERIA_JPV[[#This Row],[CANTIDAD]]</f>
        <v>1390</v>
      </c>
      <c r="G146">
        <v>10001</v>
      </c>
      <c r="H146" s="1" t="s">
        <v>41</v>
      </c>
      <c r="I146" s="1" t="str">
        <f>VLOOKUP(JOYERIA_JPV[[#This Row],[ID_VENDEDOR]],FOTO_VENDEDOR[#All],3,0)</f>
        <v>https://dl.dropbox.com/s/4bz1xriny7ro04g/A40.png</v>
      </c>
      <c r="J146">
        <v>10</v>
      </c>
      <c r="K146" s="9">
        <v>1053.78</v>
      </c>
      <c r="L146" s="9">
        <v>1500</v>
      </c>
      <c r="M146" s="2">
        <v>43975</v>
      </c>
    </row>
    <row r="147" spans="1:13" x14ac:dyDescent="0.25">
      <c r="A147">
        <v>146</v>
      </c>
      <c r="B147" t="s">
        <v>23</v>
      </c>
      <c r="C147" s="3">
        <v>6</v>
      </c>
      <c r="D147" s="3" t="str">
        <f>VLOOKUP(JOYERIA_JPV[[#This Row],[ID_PRODUCTOS]],PRODUCTOS[#All],2,0)</f>
        <v>Broche Platino</v>
      </c>
      <c r="E14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47" s="15">
        <f>VLOOKUP(JOYERIA_JPV[[#This Row],[ID_PRODUCTOS]],PRODUCTOS[#All],5,0)-JOYERIA_JPV[[#This Row],[CANTIDAD]]</f>
        <v>2461</v>
      </c>
      <c r="G147">
        <v>10002</v>
      </c>
      <c r="H147" s="1" t="s">
        <v>43</v>
      </c>
      <c r="I147" s="1" t="str">
        <f>VLOOKUP(JOYERIA_JPV[[#This Row],[ID_VENDEDOR]],FOTO_VENDEDOR[#All],3,0)</f>
        <v>https://dl.dropbox.com/s/yxe96df3xrzoc4y/A44.png</v>
      </c>
      <c r="J147">
        <v>39</v>
      </c>
      <c r="K147" s="9">
        <v>645.70000000000005</v>
      </c>
      <c r="L147" s="9">
        <v>900</v>
      </c>
      <c r="M147" s="2">
        <v>43976</v>
      </c>
    </row>
    <row r="148" spans="1:13" x14ac:dyDescent="0.25">
      <c r="A148">
        <v>147</v>
      </c>
      <c r="B148" t="s">
        <v>20</v>
      </c>
      <c r="C148" s="3">
        <v>7</v>
      </c>
      <c r="D148" s="3" t="str">
        <f>VLOOKUP(JOYERIA_JPV[[#This Row],[ID_PRODUCTOS]],PRODUCTOS[#All],2,0)</f>
        <v>Cadena Oro 10k</v>
      </c>
      <c r="E148" s="8" t="str">
        <f>VLOOKUP(JOYERIA_JPV[[#This Row],[ID_PRODUCTOS]],PRODUCTOS[#All],4,0)</f>
        <v>https://russiangold.com/78813-large_default/amarillo-italiano-14k-585-oro-nuevo-figaro-cadena-solida-cc042y.jpg</v>
      </c>
      <c r="F148" s="15">
        <f>VLOOKUP(JOYERIA_JPV[[#This Row],[ID_PRODUCTOS]],PRODUCTOS[#All],5,0)-JOYERIA_JPV[[#This Row],[CANTIDAD]]</f>
        <v>11315</v>
      </c>
      <c r="G148">
        <v>10003</v>
      </c>
      <c r="H148" s="1" t="s">
        <v>45</v>
      </c>
      <c r="I148" s="1" t="str">
        <f>VLOOKUP(JOYERIA_JPV[[#This Row],[ID_VENDEDOR]],FOTO_VENDEDOR[#All],3,0)</f>
        <v>https://dl.dropboxusercontent.com/s/2lks10yyiurw2b0/A33.png</v>
      </c>
      <c r="J148">
        <v>185</v>
      </c>
      <c r="K148" s="9">
        <v>1063.04</v>
      </c>
      <c r="L148" s="9">
        <v>1500</v>
      </c>
      <c r="M148" s="2">
        <v>43977</v>
      </c>
    </row>
    <row r="149" spans="1:13" x14ac:dyDescent="0.25">
      <c r="A149">
        <v>148</v>
      </c>
      <c r="B149" t="s">
        <v>10</v>
      </c>
      <c r="C149" s="3">
        <v>8</v>
      </c>
      <c r="D149" s="3" t="str">
        <f>VLOOKUP(JOYERIA_JPV[[#This Row],[ID_PRODUCTOS]],PRODUCTOS[#All],2,0)</f>
        <v>Tobillera Oro 14k</v>
      </c>
      <c r="E149" s="8" t="str">
        <f>VLOOKUP(JOYERIA_JPV[[#This Row],[ID_PRODUCTOS]],PRODUCTOS[#All],4,0)</f>
        <v>https://www.joseluisjoyerias.com/adm/files/FOTOS/PULSERA_ORO_JOSELUIS_718SPU24FK481A19_1.webp</v>
      </c>
      <c r="F149" s="15">
        <f>VLOOKUP(JOYERIA_JPV[[#This Row],[ID_PRODUCTOS]],PRODUCTOS[#All],5,0)-JOYERIA_JPV[[#This Row],[CANTIDAD]]</f>
        <v>2452</v>
      </c>
      <c r="G149">
        <v>10004</v>
      </c>
      <c r="H149" s="1" t="s">
        <v>47</v>
      </c>
      <c r="I149" s="1" t="str">
        <f>VLOOKUP(JOYERIA_JPV[[#This Row],[ID_VENDEDOR]],FOTO_VENDEDOR[#All],3,0)</f>
        <v>https://dl.dropbox.com/s/zgx7g0h0mxubhao/A21.png</v>
      </c>
      <c r="J149">
        <v>48</v>
      </c>
      <c r="K149" s="9">
        <v>938.42</v>
      </c>
      <c r="L149" s="9">
        <v>1100</v>
      </c>
      <c r="M149" s="2">
        <v>43978</v>
      </c>
    </row>
    <row r="150" spans="1:13" x14ac:dyDescent="0.25">
      <c r="A150">
        <v>149</v>
      </c>
      <c r="B150" t="s">
        <v>6</v>
      </c>
      <c r="C150" s="3">
        <v>9</v>
      </c>
      <c r="D150" s="3" t="str">
        <f>VLOOKUP(JOYERIA_JPV[[#This Row],[ID_PRODUCTOS]],PRODUCTOS[#All],2,0)</f>
        <v>Charm Plata</v>
      </c>
      <c r="E15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50" s="15">
        <f>VLOOKUP(JOYERIA_JPV[[#This Row],[ID_PRODUCTOS]],PRODUCTOS[#All],5,0)-JOYERIA_JPV[[#This Row],[CANTIDAD]]</f>
        <v>676</v>
      </c>
      <c r="G150">
        <v>10005</v>
      </c>
      <c r="H150" s="1" t="s">
        <v>49</v>
      </c>
      <c r="I150" s="1" t="str">
        <f>VLOOKUP(JOYERIA_JPV[[#This Row],[ID_VENDEDOR]],FOTO_VENDEDOR[#All],3,0)</f>
        <v>https://dl.dropboxusercontent.com/s/id0gj57k6z3m73q/A34.png</v>
      </c>
      <c r="J150">
        <v>1</v>
      </c>
      <c r="K150" s="9">
        <v>836.75</v>
      </c>
      <c r="L150" s="9">
        <v>1000</v>
      </c>
      <c r="M150" s="2">
        <v>43979</v>
      </c>
    </row>
    <row r="151" spans="1:13" x14ac:dyDescent="0.25">
      <c r="A151">
        <v>150</v>
      </c>
      <c r="B151" t="s">
        <v>22</v>
      </c>
      <c r="C151" s="3">
        <v>10</v>
      </c>
      <c r="D151" s="3" t="str">
        <f>VLOOKUP(JOYERIA_JPV[[#This Row],[ID_PRODUCTOS]],PRODUCTOS[#All],2,0)</f>
        <v>Medallón Oro 18k</v>
      </c>
      <c r="E151" s="8" t="str">
        <f>VLOOKUP(JOYERIA_JPV[[#This Row],[ID_PRODUCTOS]],PRODUCTOS[#All],4,0)</f>
        <v>https://russiangold.com/111274-product_zoom/colgante-de-oro-rosa-rojo-14k-585-carretera-de-medusa-griega-cpn053r.jpg</v>
      </c>
      <c r="F151" s="15">
        <f>VLOOKUP(JOYERIA_JPV[[#This Row],[ID_PRODUCTOS]],PRODUCTOS[#All],5,0)-JOYERIA_JPV[[#This Row],[CANTIDAD]]</f>
        <v>599</v>
      </c>
      <c r="G151">
        <v>10006</v>
      </c>
      <c r="H151" s="1" t="s">
        <v>51</v>
      </c>
      <c r="I151" s="1" t="str">
        <f>VLOOKUP(JOYERIA_JPV[[#This Row],[ID_VENDEDOR]],FOTO_VENDEDOR[#All],3,0)</f>
        <v>https://dl.dropbox.com/s/1f9hzgblcmuen4a/A10.png</v>
      </c>
      <c r="J151">
        <v>1</v>
      </c>
      <c r="K151" s="9">
        <v>966.38</v>
      </c>
      <c r="L151" s="9">
        <v>1200</v>
      </c>
      <c r="M151" s="2">
        <v>43980</v>
      </c>
    </row>
    <row r="152" spans="1:13" x14ac:dyDescent="0.25">
      <c r="A152">
        <v>151</v>
      </c>
      <c r="B152" t="s">
        <v>15</v>
      </c>
      <c r="C152" s="3">
        <v>11</v>
      </c>
      <c r="D152" s="3" t="str">
        <f>VLOOKUP(JOYERIA_JPV[[#This Row],[ID_PRODUCTOS]],PRODUCTOS[#All],2,0)</f>
        <v>Reloj Oro 18k</v>
      </c>
      <c r="E152" s="8" t="str">
        <f>VLOOKUP(JOYERIA_JPV[[#This Row],[ID_PRODUCTOS]],PRODUCTOS[#All],4,0)</f>
        <v>https://zlotychlopak.pl/104676-large_default/amarillo-14k-585-oro-reloj-de-pulsera-para-senora-geneve-lw078ydglbw008y.jpg</v>
      </c>
      <c r="F152" s="15">
        <f>VLOOKUP(JOYERIA_JPV[[#This Row],[ID_PRODUCTOS]],PRODUCTOS[#All],5,0)-JOYERIA_JPV[[#This Row],[CANTIDAD]]</f>
        <v>1253</v>
      </c>
      <c r="G152">
        <v>10007</v>
      </c>
      <c r="H152" s="1" t="s">
        <v>53</v>
      </c>
      <c r="I152" s="1" t="str">
        <f>VLOOKUP(JOYERIA_JPV[[#This Row],[ID_VENDEDOR]],FOTO_VENDEDOR[#All],3,0)</f>
        <v>https://dl.dropbox.com/s/jveyj0btov87izo/A38.png</v>
      </c>
      <c r="J152">
        <v>7</v>
      </c>
      <c r="K152" s="9">
        <v>638.27</v>
      </c>
      <c r="L152" s="9">
        <v>800</v>
      </c>
      <c r="M152" s="2">
        <v>43981</v>
      </c>
    </row>
    <row r="153" spans="1:13" x14ac:dyDescent="0.25">
      <c r="A153">
        <v>152</v>
      </c>
      <c r="B153" t="s">
        <v>17</v>
      </c>
      <c r="C153" s="3">
        <v>12</v>
      </c>
      <c r="D153" s="3" t="str">
        <f>VLOOKUP(JOYERIA_JPV[[#This Row],[ID_PRODUCTOS]],PRODUCTOS[#All],2,0)</f>
        <v>Cufflink Plata 925</v>
      </c>
      <c r="E153" s="8" t="str">
        <f>VLOOKUP(JOYERIA_JPV[[#This Row],[ID_PRODUCTOS]],PRODUCTOS[#All],4,0)</f>
        <v>https://www.mesaregalos.mx/wp-content/uploads/2021/08/Cufflinks_20Pliage_20_20Sterling_20silver_06753810000001_STQP.png</v>
      </c>
      <c r="F153" s="15">
        <f>VLOOKUP(JOYERIA_JPV[[#This Row],[ID_PRODUCTOS]],PRODUCTOS[#All],5,0)-JOYERIA_JPV[[#This Row],[CANTIDAD]]</f>
        <v>617</v>
      </c>
      <c r="G153">
        <v>10008</v>
      </c>
      <c r="H153" s="1" t="s">
        <v>73</v>
      </c>
      <c r="I153" s="1" t="str">
        <f>VLOOKUP(JOYERIA_JPV[[#This Row],[ID_VENDEDOR]],FOTO_VENDEDOR[#All],3,0)</f>
        <v>https://dl.dropbox.com/s/z4geyw1u2psmm47/A16.png</v>
      </c>
      <c r="J153">
        <v>7</v>
      </c>
      <c r="K153" s="9">
        <v>1265.2</v>
      </c>
      <c r="L153" s="9">
        <v>1800</v>
      </c>
      <c r="M153" s="2">
        <v>43982</v>
      </c>
    </row>
    <row r="154" spans="1:13" x14ac:dyDescent="0.25">
      <c r="A154">
        <v>153</v>
      </c>
      <c r="B154" t="s">
        <v>10</v>
      </c>
      <c r="C154" s="3">
        <v>13</v>
      </c>
      <c r="D154" s="3" t="str">
        <f>VLOOKUP(JOYERIA_JPV[[#This Row],[ID_PRODUCTOS]],PRODUCTOS[#All],2,0)</f>
        <v>Pendiente Diam. Oro</v>
      </c>
      <c r="E154" s="8" t="str">
        <f>VLOOKUP(JOYERIA_JPV[[#This Row],[ID_PRODUCTOS]],PRODUCTOS[#All],4,0)</f>
        <v>https://i.pinimg.com/originals/ef/2f/1e/ef2f1e78cb0658f1626038cefbdca0f7.png</v>
      </c>
      <c r="F154" s="15">
        <f>VLOOKUP(JOYERIA_JPV[[#This Row],[ID_PRODUCTOS]],PRODUCTOS[#All],5,0)-JOYERIA_JPV[[#This Row],[CANTIDAD]]</f>
        <v>3997</v>
      </c>
      <c r="G154">
        <v>10009</v>
      </c>
      <c r="H154" s="1" t="s">
        <v>57</v>
      </c>
      <c r="I154" s="1" t="str">
        <f>VLOOKUP(JOYERIA_JPV[[#This Row],[ID_VENDEDOR]],FOTO_VENDEDOR[#All],3,0)</f>
        <v>https://dl.dropbox.com/s/0jkab8w6ie0h91z/A42.png</v>
      </c>
      <c r="J154">
        <v>3</v>
      </c>
      <c r="K154" s="9">
        <v>352.49</v>
      </c>
      <c r="L154" s="9">
        <v>500</v>
      </c>
      <c r="M154" s="2">
        <v>43983</v>
      </c>
    </row>
    <row r="155" spans="1:13" x14ac:dyDescent="0.25">
      <c r="A155">
        <v>154</v>
      </c>
      <c r="B155" t="s">
        <v>5</v>
      </c>
      <c r="C155" s="3">
        <v>14</v>
      </c>
      <c r="D155" s="3" t="str">
        <f>VLOOKUP(JOYERIA_JPV[[#This Row],[ID_PRODUCTOS]],PRODUCTOS[#All],2,0)</f>
        <v>Anillo Comp. Diam.</v>
      </c>
      <c r="E155" s="8" t="str">
        <f>VLOOKUP(JOYERIA_JPV[[#This Row],[ID_PRODUCTOS]],PRODUCTOS[#All],4,0)</f>
        <v>https://www.elrubi.es/wp-content/uploads/2019/03/Anillo-de-compromiso-con-piedra-diamante-1.png</v>
      </c>
      <c r="F155" s="15">
        <f>VLOOKUP(JOYERIA_JPV[[#This Row],[ID_PRODUCTOS]],PRODUCTOS[#All],5,0)-JOYERIA_JPV[[#This Row],[CANTIDAD]]</f>
        <v>1928</v>
      </c>
      <c r="G155">
        <v>10001</v>
      </c>
      <c r="H155" s="1" t="s">
        <v>41</v>
      </c>
      <c r="I155" s="1" t="str">
        <f>VLOOKUP(JOYERIA_JPV[[#This Row],[ID_VENDEDOR]],FOTO_VENDEDOR[#All],3,0)</f>
        <v>https://dl.dropbox.com/s/4bz1xriny7ro04g/A40.png</v>
      </c>
      <c r="J155">
        <v>22</v>
      </c>
      <c r="K155" s="9">
        <v>938.42</v>
      </c>
      <c r="L155" s="9">
        <v>1100</v>
      </c>
      <c r="M155" s="2">
        <v>43984</v>
      </c>
    </row>
    <row r="156" spans="1:13" x14ac:dyDescent="0.25">
      <c r="A156">
        <v>155</v>
      </c>
      <c r="B156" t="s">
        <v>21</v>
      </c>
      <c r="C156" s="3">
        <v>15</v>
      </c>
      <c r="D156" s="3" t="str">
        <f>VLOOKUP(JOYERIA_JPV[[#This Row],[ID_PRODUCTOS]],PRODUCTOS[#All],2,0)</f>
        <v>Brazalete Cuero</v>
      </c>
      <c r="E156" s="8" t="str">
        <f>VLOOKUP(JOYERIA_JPV[[#This Row],[ID_PRODUCTOS]],PRODUCTOS[#All],4,0)</f>
        <v>https://global.zancangioielli.com/11031-large_default/pulsera-zancan-de-plata-y-piel-con-pluma.jpg</v>
      </c>
      <c r="F156" s="15">
        <f>VLOOKUP(JOYERIA_JPV[[#This Row],[ID_PRODUCTOS]],PRODUCTOS[#All],5,0)-JOYERIA_JPV[[#This Row],[CANTIDAD]]</f>
        <v>3818</v>
      </c>
      <c r="G156">
        <v>10002</v>
      </c>
      <c r="H156" s="1" t="s">
        <v>43</v>
      </c>
      <c r="I156" s="1" t="str">
        <f>VLOOKUP(JOYERIA_JPV[[#This Row],[ID_VENDEDOR]],FOTO_VENDEDOR[#All],3,0)</f>
        <v>https://dl.dropbox.com/s/yxe96df3xrzoc4y/A44.png</v>
      </c>
      <c r="J156">
        <v>182</v>
      </c>
      <c r="K156" s="9">
        <v>572.95000000000005</v>
      </c>
      <c r="L156" s="9">
        <v>800</v>
      </c>
      <c r="M156" s="2">
        <v>43985</v>
      </c>
    </row>
    <row r="157" spans="1:13" x14ac:dyDescent="0.25">
      <c r="A157">
        <v>156</v>
      </c>
      <c r="B157" t="s">
        <v>16</v>
      </c>
      <c r="C157" s="3">
        <v>16</v>
      </c>
      <c r="D157" s="3" t="str">
        <f>VLOOKUP(JOYERIA_JPV[[#This Row],[ID_PRODUCTOS]],PRODUCTOS[#All],2,0)</f>
        <v>Reloj Plata</v>
      </c>
      <c r="E157" s="8" t="str">
        <f>VLOOKUP(JOYERIA_JPV[[#This Row],[ID_PRODUCTOS]],PRODUCTOS[#All],4,0)</f>
        <v>https://festina.cl/22062-large_default/timeless-chronograph-f16760-7-con-esfera-azul.jpg</v>
      </c>
      <c r="F157" s="15">
        <f>VLOOKUP(JOYERIA_JPV[[#This Row],[ID_PRODUCTOS]],PRODUCTOS[#All],5,0)-JOYERIA_JPV[[#This Row],[CANTIDAD]]</f>
        <v>1089</v>
      </c>
      <c r="G157">
        <v>10003</v>
      </c>
      <c r="H157" s="1" t="s">
        <v>45</v>
      </c>
      <c r="I157" s="1" t="str">
        <f>VLOOKUP(JOYERIA_JPV[[#This Row],[ID_VENDEDOR]],FOTO_VENDEDOR[#All],3,0)</f>
        <v>https://dl.dropboxusercontent.com/s/2lks10yyiurw2b0/A33.png</v>
      </c>
      <c r="J157">
        <v>11</v>
      </c>
      <c r="K157" s="9">
        <v>1667.47</v>
      </c>
      <c r="L157" s="9">
        <v>2200</v>
      </c>
      <c r="M157" s="2">
        <v>43986</v>
      </c>
    </row>
    <row r="158" spans="1:13" x14ac:dyDescent="0.25">
      <c r="A158">
        <v>157</v>
      </c>
      <c r="B158" t="s">
        <v>17</v>
      </c>
      <c r="C158" s="3">
        <v>17</v>
      </c>
      <c r="D158" s="3" t="str">
        <f>VLOOKUP(JOYERIA_JPV[[#This Row],[ID_PRODUCTOS]],PRODUCTOS[#All],2,0)</f>
        <v>Broche Oro</v>
      </c>
      <c r="E15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58" s="15">
        <f>VLOOKUP(JOYERIA_JPV[[#This Row],[ID_PRODUCTOS]],PRODUCTOS[#All],5,0)-JOYERIA_JPV[[#This Row],[CANTIDAD]]</f>
        <v>2991</v>
      </c>
      <c r="G158">
        <v>10004</v>
      </c>
      <c r="H158" s="1" t="s">
        <v>47</v>
      </c>
      <c r="I158" s="1" t="str">
        <f>VLOOKUP(JOYERIA_JPV[[#This Row],[ID_VENDEDOR]],FOTO_VENDEDOR[#All],3,0)</f>
        <v>https://dl.dropbox.com/s/zgx7g0h0mxubhao/A21.png</v>
      </c>
      <c r="J158">
        <v>9</v>
      </c>
      <c r="K158" s="9">
        <v>216.19</v>
      </c>
      <c r="L158" s="9">
        <v>300</v>
      </c>
      <c r="M158" s="2">
        <v>43987</v>
      </c>
    </row>
    <row r="159" spans="1:13" x14ac:dyDescent="0.25">
      <c r="A159">
        <v>158</v>
      </c>
      <c r="B159" t="s">
        <v>6</v>
      </c>
      <c r="C159" s="3">
        <v>18</v>
      </c>
      <c r="D159" s="3" t="str">
        <f>VLOOKUP(JOYERIA_JPV[[#This Row],[ID_PRODUCTOS]],PRODUCTOS[#All],2,0)</f>
        <v>Anillo Gemas</v>
      </c>
      <c r="E15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59" s="15">
        <f>VLOOKUP(JOYERIA_JPV[[#This Row],[ID_PRODUCTOS]],PRODUCTOS[#All],5,0)-JOYERIA_JPV[[#This Row],[CANTIDAD]]</f>
        <v>19140</v>
      </c>
      <c r="G159">
        <v>10005</v>
      </c>
      <c r="H159" s="1" t="s">
        <v>49</v>
      </c>
      <c r="I159" s="1" t="str">
        <f>VLOOKUP(JOYERIA_JPV[[#This Row],[ID_VENDEDOR]],FOTO_VENDEDOR[#All],3,0)</f>
        <v>https://dl.dropboxusercontent.com/s/id0gj57k6z3m73q/A34.png</v>
      </c>
      <c r="J159">
        <v>860</v>
      </c>
      <c r="K159" s="9">
        <v>1063.04</v>
      </c>
      <c r="L159" s="9">
        <v>1500</v>
      </c>
      <c r="M159" s="2">
        <v>43988</v>
      </c>
    </row>
    <row r="160" spans="1:13" x14ac:dyDescent="0.25">
      <c r="A160">
        <v>159</v>
      </c>
      <c r="B160" t="s">
        <v>17</v>
      </c>
      <c r="C160" s="3">
        <v>19</v>
      </c>
      <c r="D160" s="3" t="str">
        <f>VLOOKUP(JOYERIA_JPV[[#This Row],[ID_PRODUCTOS]],PRODUCTOS[#All],2,0)</f>
        <v>Collar Perlas</v>
      </c>
      <c r="E160" s="8" t="str">
        <f>VLOOKUP(JOYERIA_JPV[[#This Row],[ID_PRODUCTOS]],PRODUCTOS[#All],4,0)</f>
        <v>https://yanesmadrid.com/10619-large_default/collar-bolzano-perlas-plata-dorada.jpg</v>
      </c>
      <c r="F160" s="15">
        <f>VLOOKUP(JOYERIA_JPV[[#This Row],[ID_PRODUCTOS]],PRODUCTOS[#All],5,0)-JOYERIA_JPV[[#This Row],[CANTIDAD]]</f>
        <v>795</v>
      </c>
      <c r="G160">
        <v>10006</v>
      </c>
      <c r="H160" s="1" t="s">
        <v>51</v>
      </c>
      <c r="I160" s="1" t="str">
        <f>VLOOKUP(JOYERIA_JPV[[#This Row],[ID_VENDEDOR]],FOTO_VENDEDOR[#All],3,0)</f>
        <v>https://dl.dropbox.com/s/1f9hzgblcmuen4a/A10.png</v>
      </c>
      <c r="J160">
        <v>5</v>
      </c>
      <c r="K160" s="9">
        <v>757.81</v>
      </c>
      <c r="L160" s="9">
        <v>950</v>
      </c>
      <c r="M160" s="2">
        <v>43989</v>
      </c>
    </row>
    <row r="161" spans="1:13" x14ac:dyDescent="0.25">
      <c r="A161">
        <v>160</v>
      </c>
      <c r="B161" t="s">
        <v>20</v>
      </c>
      <c r="C161" s="3">
        <v>20</v>
      </c>
      <c r="D161" s="3" t="str">
        <f>VLOOKUP(JOYERIA_JPV[[#This Row],[ID_PRODUCTOS]],PRODUCTOS[#All],2,0)</f>
        <v>Cadena Oro</v>
      </c>
      <c r="E161" s="8" t="str">
        <f>VLOOKUP(JOYERIA_JPV[[#This Row],[ID_PRODUCTOS]],PRODUCTOS[#All],4,0)</f>
        <v>https://www.joyeriasanchez.com/50236-large_default/gargantilla-visalia-personalizada-oro-18k.jpg</v>
      </c>
      <c r="F161" s="15">
        <f>VLOOKUP(JOYERIA_JPV[[#This Row],[ID_PRODUCTOS]],PRODUCTOS[#All],5,0)-JOYERIA_JPV[[#This Row],[CANTIDAD]]</f>
        <v>3985</v>
      </c>
      <c r="G161">
        <v>10007</v>
      </c>
      <c r="H161" s="1" t="s">
        <v>53</v>
      </c>
      <c r="I161" s="1" t="str">
        <f>VLOOKUP(JOYERIA_JPV[[#This Row],[ID_VENDEDOR]],FOTO_VENDEDOR[#All],3,0)</f>
        <v>https://dl.dropbox.com/s/jveyj0btov87izo/A38.png</v>
      </c>
      <c r="J161">
        <v>15</v>
      </c>
      <c r="K161" s="9">
        <v>211.41</v>
      </c>
      <c r="L161" s="9">
        <v>300</v>
      </c>
      <c r="M161" s="2">
        <v>43990</v>
      </c>
    </row>
    <row r="162" spans="1:13" x14ac:dyDescent="0.25">
      <c r="A162">
        <v>161</v>
      </c>
      <c r="B162" t="s">
        <v>11</v>
      </c>
      <c r="C162" s="3">
        <v>1</v>
      </c>
      <c r="D162" s="3" t="str">
        <f>VLOOKUP(JOYERIA_JPV[[#This Row],[ID_PRODUCTOS]],PRODUCTOS[#All],2,0)</f>
        <v>Anillo Oro 18k</v>
      </c>
      <c r="E162" s="8" t="str">
        <f>VLOOKUP(JOYERIA_JPV[[#This Row],[ID_PRODUCTOS]],PRODUCTOS[#All],4,0)</f>
        <v>https://i.pinimg.com/originals/99/f6/cc/99f6cc0f226be0aa4d25ea9959e06099.png</v>
      </c>
      <c r="F162" s="15">
        <f>VLOOKUP(JOYERIA_JPV[[#This Row],[ID_PRODUCTOS]],PRODUCTOS[#All],5,0)-JOYERIA_JPV[[#This Row],[CANTIDAD]]</f>
        <v>19620</v>
      </c>
      <c r="G162">
        <v>10008</v>
      </c>
      <c r="H162" s="1" t="s">
        <v>73</v>
      </c>
      <c r="I162" s="1" t="str">
        <f>VLOOKUP(JOYERIA_JPV[[#This Row],[ID_VENDEDOR]],FOTO_VENDEDOR[#All],3,0)</f>
        <v>https://dl.dropbox.com/s/z4geyw1u2psmm47/A16.png</v>
      </c>
      <c r="J162">
        <v>380</v>
      </c>
      <c r="K162" s="9">
        <v>1483.61</v>
      </c>
      <c r="L162" s="9">
        <v>2000</v>
      </c>
      <c r="M162" s="2">
        <v>43991</v>
      </c>
    </row>
    <row r="163" spans="1:13" x14ac:dyDescent="0.25">
      <c r="A163">
        <v>162</v>
      </c>
      <c r="B163" t="s">
        <v>19</v>
      </c>
      <c r="C163" s="3">
        <v>2</v>
      </c>
      <c r="D163" s="3" t="str">
        <f>VLOOKUP(JOYERIA_JPV[[#This Row],[ID_PRODUCTOS]],PRODUCTOS[#All],2,0)</f>
        <v>Aretes Plata 925</v>
      </c>
      <c r="E163" s="8" t="str">
        <f>VLOOKUP(JOYERIA_JPV[[#This Row],[ID_PRODUCTOS]],PRODUCTOS[#All],4,0)</f>
        <v>https://baroqoficial.com/cdn/shop/products/Aretesdeplata925.png?v=1643904073&amp;width=2048</v>
      </c>
      <c r="F163" s="15">
        <f>VLOOKUP(JOYERIA_JPV[[#This Row],[ID_PRODUCTOS]],PRODUCTOS[#All],5,0)-JOYERIA_JPV[[#This Row],[CANTIDAD]]</f>
        <v>3785</v>
      </c>
      <c r="G163">
        <v>10009</v>
      </c>
      <c r="H163" s="1" t="s">
        <v>57</v>
      </c>
      <c r="I163" s="1" t="str">
        <f>VLOOKUP(JOYERIA_JPV[[#This Row],[ID_VENDEDOR]],FOTO_VENDEDOR[#All],3,0)</f>
        <v>https://dl.dropbox.com/s/0jkab8w6ie0h91z/A42.png</v>
      </c>
      <c r="J163">
        <v>15</v>
      </c>
      <c r="K163" s="9">
        <v>1049.51</v>
      </c>
      <c r="L163" s="9">
        <v>1300</v>
      </c>
      <c r="M163" s="2">
        <v>43992</v>
      </c>
    </row>
    <row r="164" spans="1:13" x14ac:dyDescent="0.25">
      <c r="A164">
        <v>163</v>
      </c>
      <c r="B164" t="s">
        <v>11</v>
      </c>
      <c r="C164" s="3">
        <v>3</v>
      </c>
      <c r="D164" s="3" t="str">
        <f>VLOOKUP(JOYERIA_JPV[[#This Row],[ID_PRODUCTOS]],PRODUCTOS[#All],2,0)</f>
        <v>Brazalete Oro 14k</v>
      </c>
      <c r="E16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64" s="15">
        <f>VLOOKUP(JOYERIA_JPV[[#This Row],[ID_PRODUCTOS]],PRODUCTOS[#All],5,0)-JOYERIA_JPV[[#This Row],[CANTIDAD]]</f>
        <v>690</v>
      </c>
      <c r="G164">
        <v>10001</v>
      </c>
      <c r="H164" s="1" t="s">
        <v>41</v>
      </c>
      <c r="I164" s="1" t="str">
        <f>VLOOKUP(JOYERIA_JPV[[#This Row],[ID_VENDEDOR]],FOTO_VENDEDOR[#All],3,0)</f>
        <v>https://dl.dropbox.com/s/4bz1xriny7ro04g/A40.png</v>
      </c>
      <c r="J164">
        <v>30</v>
      </c>
      <c r="K164" s="9">
        <v>966.38</v>
      </c>
      <c r="L164" s="9">
        <v>1200</v>
      </c>
      <c r="M164" s="2">
        <v>43993</v>
      </c>
    </row>
    <row r="165" spans="1:13" x14ac:dyDescent="0.25">
      <c r="A165">
        <v>164</v>
      </c>
      <c r="B165" t="s">
        <v>6</v>
      </c>
      <c r="C165" s="3">
        <v>4</v>
      </c>
      <c r="D165" s="3" t="str">
        <f>VLOOKUP(JOYERIA_JPV[[#This Row],[ID_PRODUCTOS]],PRODUCTOS[#All],2,0)</f>
        <v>Collar Oro Diam.</v>
      </c>
      <c r="E165" s="8" t="str">
        <f>VLOOKUP(JOYERIA_JPV[[#This Row],[ID_PRODUCTOS]],PRODUCTOS[#All],4,0)</f>
        <v>https://img.edenly.com/pt/40/precioso-secreto-n8__8047249_1.png</v>
      </c>
      <c r="F165" s="15">
        <f>VLOOKUP(JOYERIA_JPV[[#This Row],[ID_PRODUCTOS]],PRODUCTOS[#All],5,0)-JOYERIA_JPV[[#This Row],[CANTIDAD]]</f>
        <v>1479</v>
      </c>
      <c r="G165">
        <v>10002</v>
      </c>
      <c r="H165" s="1" t="s">
        <v>43</v>
      </c>
      <c r="I165" s="1" t="str">
        <f>VLOOKUP(JOYERIA_JPV[[#This Row],[ID_VENDEDOR]],FOTO_VENDEDOR[#All],3,0)</f>
        <v>https://dl.dropbox.com/s/yxe96df3xrzoc4y/A44.png</v>
      </c>
      <c r="J165">
        <v>21</v>
      </c>
      <c r="K165" s="9">
        <v>938.42</v>
      </c>
      <c r="L165" s="9">
        <v>1100</v>
      </c>
      <c r="M165" s="2">
        <v>43994</v>
      </c>
    </row>
    <row r="166" spans="1:13" x14ac:dyDescent="0.25">
      <c r="A166">
        <v>165</v>
      </c>
      <c r="B166" t="s">
        <v>8</v>
      </c>
      <c r="C166" s="3">
        <v>5</v>
      </c>
      <c r="D166" s="3" t="str">
        <f>VLOOKUP(JOYERIA_JPV[[#This Row],[ID_PRODUCTOS]],PRODUCTOS[#All],2,0)</f>
        <v>Pulsera Plata 925</v>
      </c>
      <c r="E16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66" s="15">
        <f>VLOOKUP(JOYERIA_JPV[[#This Row],[ID_PRODUCTOS]],PRODUCTOS[#All],5,0)-JOYERIA_JPV[[#This Row],[CANTIDAD]]</f>
        <v>1368</v>
      </c>
      <c r="G166">
        <v>10003</v>
      </c>
      <c r="H166" s="1" t="s">
        <v>45</v>
      </c>
      <c r="I166" s="1" t="str">
        <f>VLOOKUP(JOYERIA_JPV[[#This Row],[ID_VENDEDOR]],FOTO_VENDEDOR[#All],3,0)</f>
        <v>https://dl.dropboxusercontent.com/s/2lks10yyiurw2b0/A33.png</v>
      </c>
      <c r="J166">
        <v>32</v>
      </c>
      <c r="K166" s="9">
        <v>1053.78</v>
      </c>
      <c r="L166" s="9">
        <v>1500</v>
      </c>
      <c r="M166" s="2">
        <v>43995</v>
      </c>
    </row>
    <row r="167" spans="1:13" x14ac:dyDescent="0.25">
      <c r="A167">
        <v>166</v>
      </c>
      <c r="B167" t="s">
        <v>13</v>
      </c>
      <c r="C167" s="3">
        <v>6</v>
      </c>
      <c r="D167" s="3" t="str">
        <f>VLOOKUP(JOYERIA_JPV[[#This Row],[ID_PRODUCTOS]],PRODUCTOS[#All],2,0)</f>
        <v>Broche Platino</v>
      </c>
      <c r="E16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67" s="15">
        <f>VLOOKUP(JOYERIA_JPV[[#This Row],[ID_PRODUCTOS]],PRODUCTOS[#All],5,0)-JOYERIA_JPV[[#This Row],[CANTIDAD]]</f>
        <v>2494</v>
      </c>
      <c r="G167">
        <v>10004</v>
      </c>
      <c r="H167" s="1" t="s">
        <v>47</v>
      </c>
      <c r="I167" s="1" t="str">
        <f>VLOOKUP(JOYERIA_JPV[[#This Row],[ID_VENDEDOR]],FOTO_VENDEDOR[#All],3,0)</f>
        <v>https://dl.dropbox.com/s/zgx7g0h0mxubhao/A21.png</v>
      </c>
      <c r="J167">
        <v>6</v>
      </c>
      <c r="K167" s="9">
        <v>645.70000000000005</v>
      </c>
      <c r="L167" s="9">
        <v>900</v>
      </c>
      <c r="M167" s="2">
        <v>43996</v>
      </c>
    </row>
    <row r="168" spans="1:13" x14ac:dyDescent="0.25">
      <c r="A168">
        <v>167</v>
      </c>
      <c r="B168" t="s">
        <v>24</v>
      </c>
      <c r="C168" s="3">
        <v>7</v>
      </c>
      <c r="D168" s="3" t="str">
        <f>VLOOKUP(JOYERIA_JPV[[#This Row],[ID_PRODUCTOS]],PRODUCTOS[#All],2,0)</f>
        <v>Cadena Oro 10k</v>
      </c>
      <c r="E168" s="8" t="str">
        <f>VLOOKUP(JOYERIA_JPV[[#This Row],[ID_PRODUCTOS]],PRODUCTOS[#All],4,0)</f>
        <v>https://russiangold.com/78813-large_default/amarillo-italiano-14k-585-oro-nuevo-figaro-cadena-solida-cc042y.jpg</v>
      </c>
      <c r="F168" s="15">
        <f>VLOOKUP(JOYERIA_JPV[[#This Row],[ID_PRODUCTOS]],PRODUCTOS[#All],5,0)-JOYERIA_JPV[[#This Row],[CANTIDAD]]</f>
        <v>11425</v>
      </c>
      <c r="G168">
        <v>10005</v>
      </c>
      <c r="H168" s="1" t="s">
        <v>49</v>
      </c>
      <c r="I168" s="1" t="str">
        <f>VLOOKUP(JOYERIA_JPV[[#This Row],[ID_VENDEDOR]],FOTO_VENDEDOR[#All],3,0)</f>
        <v>https://dl.dropboxusercontent.com/s/id0gj57k6z3m73q/A34.png</v>
      </c>
      <c r="J168">
        <v>75</v>
      </c>
      <c r="K168" s="9">
        <v>1063.04</v>
      </c>
      <c r="L168" s="9">
        <v>1500</v>
      </c>
      <c r="M168" s="2">
        <v>43997</v>
      </c>
    </row>
    <row r="169" spans="1:13" x14ac:dyDescent="0.25">
      <c r="A169">
        <v>168</v>
      </c>
      <c r="B169" t="s">
        <v>22</v>
      </c>
      <c r="C169" s="3">
        <v>8</v>
      </c>
      <c r="D169" s="3" t="str">
        <f>VLOOKUP(JOYERIA_JPV[[#This Row],[ID_PRODUCTOS]],PRODUCTOS[#All],2,0)</f>
        <v>Tobillera Oro 14k</v>
      </c>
      <c r="E169" s="8" t="str">
        <f>VLOOKUP(JOYERIA_JPV[[#This Row],[ID_PRODUCTOS]],PRODUCTOS[#All],4,0)</f>
        <v>https://www.joseluisjoyerias.com/adm/files/FOTOS/PULSERA_ORO_JOSELUIS_718SPU24FK481A19_1.webp</v>
      </c>
      <c r="F169" s="15">
        <f>VLOOKUP(JOYERIA_JPV[[#This Row],[ID_PRODUCTOS]],PRODUCTOS[#All],5,0)-JOYERIA_JPV[[#This Row],[CANTIDAD]]</f>
        <v>2463</v>
      </c>
      <c r="G169">
        <v>10006</v>
      </c>
      <c r="H169" s="1" t="s">
        <v>51</v>
      </c>
      <c r="I169" s="1" t="str">
        <f>VLOOKUP(JOYERIA_JPV[[#This Row],[ID_VENDEDOR]],FOTO_VENDEDOR[#All],3,0)</f>
        <v>https://dl.dropbox.com/s/1f9hzgblcmuen4a/A10.png</v>
      </c>
      <c r="J169">
        <v>37</v>
      </c>
      <c r="K169" s="9">
        <v>938.42</v>
      </c>
      <c r="L169" s="9">
        <v>1100</v>
      </c>
      <c r="M169" s="2">
        <v>43998</v>
      </c>
    </row>
    <row r="170" spans="1:13" x14ac:dyDescent="0.25">
      <c r="A170">
        <v>169</v>
      </c>
      <c r="B170" t="s">
        <v>29</v>
      </c>
      <c r="C170" s="3">
        <v>9</v>
      </c>
      <c r="D170" s="3" t="str">
        <f>VLOOKUP(JOYERIA_JPV[[#This Row],[ID_PRODUCTOS]],PRODUCTOS[#All],2,0)</f>
        <v>Charm Plata</v>
      </c>
      <c r="E17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70" s="15">
        <f>VLOOKUP(JOYERIA_JPV[[#This Row],[ID_PRODUCTOS]],PRODUCTOS[#All],5,0)-JOYERIA_JPV[[#This Row],[CANTIDAD]]</f>
        <v>676</v>
      </c>
      <c r="G170">
        <v>10007</v>
      </c>
      <c r="H170" s="1" t="s">
        <v>53</v>
      </c>
      <c r="I170" s="1" t="str">
        <f>VLOOKUP(JOYERIA_JPV[[#This Row],[ID_VENDEDOR]],FOTO_VENDEDOR[#All],3,0)</f>
        <v>https://dl.dropbox.com/s/jveyj0btov87izo/A38.png</v>
      </c>
      <c r="J170">
        <v>1</v>
      </c>
      <c r="K170" s="9">
        <v>836.75</v>
      </c>
      <c r="L170" s="9">
        <v>1000</v>
      </c>
      <c r="M170" s="2">
        <v>43999</v>
      </c>
    </row>
    <row r="171" spans="1:13" x14ac:dyDescent="0.25">
      <c r="A171">
        <v>170</v>
      </c>
      <c r="B171" t="s">
        <v>9</v>
      </c>
      <c r="C171" s="3">
        <v>10</v>
      </c>
      <c r="D171" s="3" t="str">
        <f>VLOOKUP(JOYERIA_JPV[[#This Row],[ID_PRODUCTOS]],PRODUCTOS[#All],2,0)</f>
        <v>Medallón Oro 18k</v>
      </c>
      <c r="E171" s="8" t="str">
        <f>VLOOKUP(JOYERIA_JPV[[#This Row],[ID_PRODUCTOS]],PRODUCTOS[#All],4,0)</f>
        <v>https://russiangold.com/111274-product_zoom/colgante-de-oro-rosa-rojo-14k-585-carretera-de-medusa-griega-cpn053r.jpg</v>
      </c>
      <c r="F171" s="15">
        <f>VLOOKUP(JOYERIA_JPV[[#This Row],[ID_PRODUCTOS]],PRODUCTOS[#All],5,0)-JOYERIA_JPV[[#This Row],[CANTIDAD]]</f>
        <v>598</v>
      </c>
      <c r="G171">
        <v>10008</v>
      </c>
      <c r="H171" s="1" t="s">
        <v>73</v>
      </c>
      <c r="I171" s="1" t="str">
        <f>VLOOKUP(JOYERIA_JPV[[#This Row],[ID_VENDEDOR]],FOTO_VENDEDOR[#All],3,0)</f>
        <v>https://dl.dropbox.com/s/z4geyw1u2psmm47/A16.png</v>
      </c>
      <c r="J171">
        <v>2</v>
      </c>
      <c r="K171" s="9">
        <v>966.38</v>
      </c>
      <c r="L171" s="9">
        <v>1200</v>
      </c>
      <c r="M171" s="2">
        <v>44000</v>
      </c>
    </row>
    <row r="172" spans="1:13" x14ac:dyDescent="0.25">
      <c r="A172">
        <v>171</v>
      </c>
      <c r="B172" t="s">
        <v>11</v>
      </c>
      <c r="C172" s="3">
        <v>11</v>
      </c>
      <c r="D172" s="3" t="str">
        <f>VLOOKUP(JOYERIA_JPV[[#This Row],[ID_PRODUCTOS]],PRODUCTOS[#All],2,0)</f>
        <v>Reloj Oro 18k</v>
      </c>
      <c r="E172" s="8" t="str">
        <f>VLOOKUP(JOYERIA_JPV[[#This Row],[ID_PRODUCTOS]],PRODUCTOS[#All],4,0)</f>
        <v>https://zlotychlopak.pl/104676-large_default/amarillo-14k-585-oro-reloj-de-pulsera-para-senora-geneve-lw078ydglbw008y.jpg</v>
      </c>
      <c r="F172" s="15">
        <f>VLOOKUP(JOYERIA_JPV[[#This Row],[ID_PRODUCTOS]],PRODUCTOS[#All],5,0)-JOYERIA_JPV[[#This Row],[CANTIDAD]]</f>
        <v>1259</v>
      </c>
      <c r="G172">
        <v>10009</v>
      </c>
      <c r="H172" s="1" t="s">
        <v>57</v>
      </c>
      <c r="I172" s="1" t="str">
        <f>VLOOKUP(JOYERIA_JPV[[#This Row],[ID_VENDEDOR]],FOTO_VENDEDOR[#All],3,0)</f>
        <v>https://dl.dropbox.com/s/0jkab8w6ie0h91z/A42.png</v>
      </c>
      <c r="J172">
        <v>1</v>
      </c>
      <c r="K172" s="9">
        <v>638.27</v>
      </c>
      <c r="L172" s="9">
        <v>800</v>
      </c>
      <c r="M172" s="2">
        <v>44001</v>
      </c>
    </row>
    <row r="173" spans="1:13" x14ac:dyDescent="0.25">
      <c r="A173">
        <v>172</v>
      </c>
      <c r="B173" t="s">
        <v>14</v>
      </c>
      <c r="C173" s="3">
        <v>12</v>
      </c>
      <c r="D173" s="3" t="str">
        <f>VLOOKUP(JOYERIA_JPV[[#This Row],[ID_PRODUCTOS]],PRODUCTOS[#All],2,0)</f>
        <v>Cufflink Plata 925</v>
      </c>
      <c r="E173" s="8" t="str">
        <f>VLOOKUP(JOYERIA_JPV[[#This Row],[ID_PRODUCTOS]],PRODUCTOS[#All],4,0)</f>
        <v>https://www.mesaregalos.mx/wp-content/uploads/2021/08/Cufflinks_20Pliage_20_20Sterling_20silver_06753810000001_STQP.png</v>
      </c>
      <c r="F173" s="15">
        <f>VLOOKUP(JOYERIA_JPV[[#This Row],[ID_PRODUCTOS]],PRODUCTOS[#All],5,0)-JOYERIA_JPV[[#This Row],[CANTIDAD]]</f>
        <v>597</v>
      </c>
      <c r="G173">
        <v>10001</v>
      </c>
      <c r="H173" s="1" t="s">
        <v>41</v>
      </c>
      <c r="I173" s="1" t="str">
        <f>VLOOKUP(JOYERIA_JPV[[#This Row],[ID_VENDEDOR]],FOTO_VENDEDOR[#All],3,0)</f>
        <v>https://dl.dropbox.com/s/4bz1xriny7ro04g/A40.png</v>
      </c>
      <c r="J173">
        <v>27</v>
      </c>
      <c r="K173" s="9">
        <v>1265.2</v>
      </c>
      <c r="L173" s="9">
        <v>1800</v>
      </c>
      <c r="M173" s="2">
        <v>44002</v>
      </c>
    </row>
    <row r="174" spans="1:13" x14ac:dyDescent="0.25">
      <c r="A174">
        <v>173</v>
      </c>
      <c r="B174" t="s">
        <v>12</v>
      </c>
      <c r="C174" s="3">
        <v>13</v>
      </c>
      <c r="D174" s="3" t="str">
        <f>VLOOKUP(JOYERIA_JPV[[#This Row],[ID_PRODUCTOS]],PRODUCTOS[#All],2,0)</f>
        <v>Pendiente Diam. Oro</v>
      </c>
      <c r="E174" s="8" t="str">
        <f>VLOOKUP(JOYERIA_JPV[[#This Row],[ID_PRODUCTOS]],PRODUCTOS[#All],4,0)</f>
        <v>https://i.pinimg.com/originals/ef/2f/1e/ef2f1e78cb0658f1626038cefbdca0f7.png</v>
      </c>
      <c r="F174" s="15">
        <f>VLOOKUP(JOYERIA_JPV[[#This Row],[ID_PRODUCTOS]],PRODUCTOS[#All],5,0)-JOYERIA_JPV[[#This Row],[CANTIDAD]]</f>
        <v>3999</v>
      </c>
      <c r="G174">
        <v>10002</v>
      </c>
      <c r="H174" s="1" t="s">
        <v>43</v>
      </c>
      <c r="I174" s="1" t="str">
        <f>VLOOKUP(JOYERIA_JPV[[#This Row],[ID_VENDEDOR]],FOTO_VENDEDOR[#All],3,0)</f>
        <v>https://dl.dropbox.com/s/yxe96df3xrzoc4y/A44.png</v>
      </c>
      <c r="J174">
        <v>1</v>
      </c>
      <c r="K174" s="9">
        <v>352.49</v>
      </c>
      <c r="L174" s="9">
        <v>500</v>
      </c>
      <c r="M174" s="2">
        <v>44003</v>
      </c>
    </row>
    <row r="175" spans="1:13" x14ac:dyDescent="0.25">
      <c r="A175">
        <v>174</v>
      </c>
      <c r="B175" t="s">
        <v>13</v>
      </c>
      <c r="C175" s="3">
        <v>14</v>
      </c>
      <c r="D175" s="3" t="str">
        <f>VLOOKUP(JOYERIA_JPV[[#This Row],[ID_PRODUCTOS]],PRODUCTOS[#All],2,0)</f>
        <v>Anillo Comp. Diam.</v>
      </c>
      <c r="E175" s="8" t="str">
        <f>VLOOKUP(JOYERIA_JPV[[#This Row],[ID_PRODUCTOS]],PRODUCTOS[#All],4,0)</f>
        <v>https://www.elrubi.es/wp-content/uploads/2019/03/Anillo-de-compromiso-con-piedra-diamante-1.png</v>
      </c>
      <c r="F175" s="15">
        <f>VLOOKUP(JOYERIA_JPV[[#This Row],[ID_PRODUCTOS]],PRODUCTOS[#All],5,0)-JOYERIA_JPV[[#This Row],[CANTIDAD]]</f>
        <v>1949</v>
      </c>
      <c r="G175">
        <v>10003</v>
      </c>
      <c r="H175" s="1" t="s">
        <v>45</v>
      </c>
      <c r="I175" s="1" t="str">
        <f>VLOOKUP(JOYERIA_JPV[[#This Row],[ID_VENDEDOR]],FOTO_VENDEDOR[#All],3,0)</f>
        <v>https://dl.dropboxusercontent.com/s/2lks10yyiurw2b0/A33.png</v>
      </c>
      <c r="J175">
        <v>1</v>
      </c>
      <c r="K175" s="9">
        <v>938.42</v>
      </c>
      <c r="L175" s="9">
        <v>1100</v>
      </c>
      <c r="M175" s="2">
        <v>44004</v>
      </c>
    </row>
    <row r="176" spans="1:13" x14ac:dyDescent="0.25">
      <c r="A176">
        <v>175</v>
      </c>
      <c r="B176" t="s">
        <v>9</v>
      </c>
      <c r="C176" s="3">
        <v>15</v>
      </c>
      <c r="D176" s="3" t="str">
        <f>VLOOKUP(JOYERIA_JPV[[#This Row],[ID_PRODUCTOS]],PRODUCTOS[#All],2,0)</f>
        <v>Brazalete Cuero</v>
      </c>
      <c r="E176" s="8" t="str">
        <f>VLOOKUP(JOYERIA_JPV[[#This Row],[ID_PRODUCTOS]],PRODUCTOS[#All],4,0)</f>
        <v>https://global.zancangioielli.com/11031-large_default/pulsera-zancan-de-plata-y-piel-con-pluma.jpg</v>
      </c>
      <c r="F176" s="15">
        <f>VLOOKUP(JOYERIA_JPV[[#This Row],[ID_PRODUCTOS]],PRODUCTOS[#All],5,0)-JOYERIA_JPV[[#This Row],[CANTIDAD]]</f>
        <v>3980</v>
      </c>
      <c r="G176">
        <v>10004</v>
      </c>
      <c r="H176" s="1" t="s">
        <v>47</v>
      </c>
      <c r="I176" s="1" t="str">
        <f>VLOOKUP(JOYERIA_JPV[[#This Row],[ID_VENDEDOR]],FOTO_VENDEDOR[#All],3,0)</f>
        <v>https://dl.dropbox.com/s/zgx7g0h0mxubhao/A21.png</v>
      </c>
      <c r="J176">
        <v>20</v>
      </c>
      <c r="K176" s="9">
        <v>572.95000000000005</v>
      </c>
      <c r="L176" s="9">
        <v>800</v>
      </c>
      <c r="M176" s="2">
        <v>44005</v>
      </c>
    </row>
    <row r="177" spans="1:13" x14ac:dyDescent="0.25">
      <c r="A177">
        <v>176</v>
      </c>
      <c r="B177" t="s">
        <v>7</v>
      </c>
      <c r="C177" s="3">
        <v>16</v>
      </c>
      <c r="D177" s="3" t="str">
        <f>VLOOKUP(JOYERIA_JPV[[#This Row],[ID_PRODUCTOS]],PRODUCTOS[#All],2,0)</f>
        <v>Reloj Plata</v>
      </c>
      <c r="E177" s="8" t="str">
        <f>VLOOKUP(JOYERIA_JPV[[#This Row],[ID_PRODUCTOS]],PRODUCTOS[#All],4,0)</f>
        <v>https://festina.cl/22062-large_default/timeless-chronograph-f16760-7-con-esfera-azul.jpg</v>
      </c>
      <c r="F177" s="15">
        <f>VLOOKUP(JOYERIA_JPV[[#This Row],[ID_PRODUCTOS]],PRODUCTOS[#All],5,0)-JOYERIA_JPV[[#This Row],[CANTIDAD]]</f>
        <v>1082</v>
      </c>
      <c r="G177">
        <v>10005</v>
      </c>
      <c r="H177" s="1" t="s">
        <v>49</v>
      </c>
      <c r="I177" s="1" t="str">
        <f>VLOOKUP(JOYERIA_JPV[[#This Row],[ID_VENDEDOR]],FOTO_VENDEDOR[#All],3,0)</f>
        <v>https://dl.dropboxusercontent.com/s/id0gj57k6z3m73q/A34.png</v>
      </c>
      <c r="J177">
        <v>18</v>
      </c>
      <c r="K177" s="9">
        <v>1667.47</v>
      </c>
      <c r="L177" s="9">
        <v>2200</v>
      </c>
      <c r="M177" s="2">
        <v>44006</v>
      </c>
    </row>
    <row r="178" spans="1:13" x14ac:dyDescent="0.25">
      <c r="A178">
        <v>177</v>
      </c>
      <c r="B178" t="s">
        <v>21</v>
      </c>
      <c r="C178" s="3">
        <v>17</v>
      </c>
      <c r="D178" s="3" t="str">
        <f>VLOOKUP(JOYERIA_JPV[[#This Row],[ID_PRODUCTOS]],PRODUCTOS[#All],2,0)</f>
        <v>Broche Oro</v>
      </c>
      <c r="E17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78" s="15">
        <f>VLOOKUP(JOYERIA_JPV[[#This Row],[ID_PRODUCTOS]],PRODUCTOS[#All],5,0)-JOYERIA_JPV[[#This Row],[CANTIDAD]]</f>
        <v>2990</v>
      </c>
      <c r="G178">
        <v>10006</v>
      </c>
      <c r="H178" s="1" t="s">
        <v>51</v>
      </c>
      <c r="I178" s="1" t="str">
        <f>VLOOKUP(JOYERIA_JPV[[#This Row],[ID_VENDEDOR]],FOTO_VENDEDOR[#All],3,0)</f>
        <v>https://dl.dropbox.com/s/1f9hzgblcmuen4a/A10.png</v>
      </c>
      <c r="J178">
        <v>10</v>
      </c>
      <c r="K178" s="9">
        <v>216.19</v>
      </c>
      <c r="L178" s="9">
        <v>300</v>
      </c>
      <c r="M178" s="2">
        <v>44007</v>
      </c>
    </row>
    <row r="179" spans="1:13" x14ac:dyDescent="0.25">
      <c r="A179">
        <v>178</v>
      </c>
      <c r="B179" t="s">
        <v>21</v>
      </c>
      <c r="C179" s="3">
        <v>18</v>
      </c>
      <c r="D179" s="3" t="str">
        <f>VLOOKUP(JOYERIA_JPV[[#This Row],[ID_PRODUCTOS]],PRODUCTOS[#All],2,0)</f>
        <v>Anillo Gemas</v>
      </c>
      <c r="E17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79" s="15">
        <f>VLOOKUP(JOYERIA_JPV[[#This Row],[ID_PRODUCTOS]],PRODUCTOS[#All],5,0)-JOYERIA_JPV[[#This Row],[CANTIDAD]]</f>
        <v>19650</v>
      </c>
      <c r="G179">
        <v>10007</v>
      </c>
      <c r="H179" s="1" t="s">
        <v>53</v>
      </c>
      <c r="I179" s="1" t="str">
        <f>VLOOKUP(JOYERIA_JPV[[#This Row],[ID_VENDEDOR]],FOTO_VENDEDOR[#All],3,0)</f>
        <v>https://dl.dropbox.com/s/jveyj0btov87izo/A38.png</v>
      </c>
      <c r="J179">
        <v>350</v>
      </c>
      <c r="K179" s="9">
        <v>1063.04</v>
      </c>
      <c r="L179" s="9">
        <v>1500</v>
      </c>
      <c r="M179" s="2">
        <v>44008</v>
      </c>
    </row>
    <row r="180" spans="1:13" x14ac:dyDescent="0.25">
      <c r="A180">
        <v>179</v>
      </c>
      <c r="B180" t="s">
        <v>8</v>
      </c>
      <c r="C180" s="3">
        <v>19</v>
      </c>
      <c r="D180" s="3" t="str">
        <f>VLOOKUP(JOYERIA_JPV[[#This Row],[ID_PRODUCTOS]],PRODUCTOS[#All],2,0)</f>
        <v>Collar Perlas</v>
      </c>
      <c r="E180" s="8" t="str">
        <f>VLOOKUP(JOYERIA_JPV[[#This Row],[ID_PRODUCTOS]],PRODUCTOS[#All],4,0)</f>
        <v>https://yanesmadrid.com/10619-large_default/collar-bolzano-perlas-plata-dorada.jpg</v>
      </c>
      <c r="F180" s="15">
        <f>VLOOKUP(JOYERIA_JPV[[#This Row],[ID_PRODUCTOS]],PRODUCTOS[#All],5,0)-JOYERIA_JPV[[#This Row],[CANTIDAD]]</f>
        <v>796</v>
      </c>
      <c r="G180">
        <v>10008</v>
      </c>
      <c r="H180" s="1" t="s">
        <v>73</v>
      </c>
      <c r="I180" s="1" t="str">
        <f>VLOOKUP(JOYERIA_JPV[[#This Row],[ID_VENDEDOR]],FOTO_VENDEDOR[#All],3,0)</f>
        <v>https://dl.dropbox.com/s/z4geyw1u2psmm47/A16.png</v>
      </c>
      <c r="J180">
        <v>4</v>
      </c>
      <c r="K180" s="9">
        <v>757.81</v>
      </c>
      <c r="L180" s="9">
        <v>950</v>
      </c>
      <c r="M180" s="2">
        <v>44009</v>
      </c>
    </row>
    <row r="181" spans="1:13" x14ac:dyDescent="0.25">
      <c r="A181">
        <v>180</v>
      </c>
      <c r="B181" t="s">
        <v>18</v>
      </c>
      <c r="C181" s="3">
        <v>20</v>
      </c>
      <c r="D181" s="3" t="str">
        <f>VLOOKUP(JOYERIA_JPV[[#This Row],[ID_PRODUCTOS]],PRODUCTOS[#All],2,0)</f>
        <v>Cadena Oro</v>
      </c>
      <c r="E181" s="8" t="str">
        <f>VLOOKUP(JOYERIA_JPV[[#This Row],[ID_PRODUCTOS]],PRODUCTOS[#All],4,0)</f>
        <v>https://www.joyeriasanchez.com/50236-large_default/gargantilla-visalia-personalizada-oro-18k.jpg</v>
      </c>
      <c r="F181" s="15">
        <f>VLOOKUP(JOYERIA_JPV[[#This Row],[ID_PRODUCTOS]],PRODUCTOS[#All],5,0)-JOYERIA_JPV[[#This Row],[CANTIDAD]]</f>
        <v>3991</v>
      </c>
      <c r="G181">
        <v>10009</v>
      </c>
      <c r="H181" s="1" t="s">
        <v>57</v>
      </c>
      <c r="I181" s="1" t="str">
        <f>VLOOKUP(JOYERIA_JPV[[#This Row],[ID_VENDEDOR]],FOTO_VENDEDOR[#All],3,0)</f>
        <v>https://dl.dropbox.com/s/0jkab8w6ie0h91z/A42.png</v>
      </c>
      <c r="J181">
        <v>9</v>
      </c>
      <c r="K181" s="9">
        <v>211.41</v>
      </c>
      <c r="L181" s="9">
        <v>300</v>
      </c>
      <c r="M181" s="2">
        <v>44010</v>
      </c>
    </row>
    <row r="182" spans="1:13" x14ac:dyDescent="0.25">
      <c r="A182">
        <v>181</v>
      </c>
      <c r="B182" t="s">
        <v>7</v>
      </c>
      <c r="C182" s="3">
        <v>1</v>
      </c>
      <c r="D182" s="3" t="str">
        <f>VLOOKUP(JOYERIA_JPV[[#This Row],[ID_PRODUCTOS]],PRODUCTOS[#All],2,0)</f>
        <v>Anillo Oro 18k</v>
      </c>
      <c r="E182" s="8" t="str">
        <f>VLOOKUP(JOYERIA_JPV[[#This Row],[ID_PRODUCTOS]],PRODUCTOS[#All],4,0)</f>
        <v>https://i.pinimg.com/originals/99/f6/cc/99f6cc0f226be0aa4d25ea9959e06099.png</v>
      </c>
      <c r="F182" s="15">
        <f>VLOOKUP(JOYERIA_JPV[[#This Row],[ID_PRODUCTOS]],PRODUCTOS[#All],5,0)-JOYERIA_JPV[[#This Row],[CANTIDAD]]</f>
        <v>19760</v>
      </c>
      <c r="G182">
        <v>10001</v>
      </c>
      <c r="H182" s="1" t="s">
        <v>41</v>
      </c>
      <c r="I182" s="1" t="str">
        <f>VLOOKUP(JOYERIA_JPV[[#This Row],[ID_VENDEDOR]],FOTO_VENDEDOR[#All],3,0)</f>
        <v>https://dl.dropbox.com/s/4bz1xriny7ro04g/A40.png</v>
      </c>
      <c r="J182">
        <v>240</v>
      </c>
      <c r="K182" s="9">
        <v>1483.61</v>
      </c>
      <c r="L182" s="9">
        <v>2000</v>
      </c>
      <c r="M182" s="2">
        <v>44011</v>
      </c>
    </row>
    <row r="183" spans="1:13" x14ac:dyDescent="0.25">
      <c r="A183">
        <v>182</v>
      </c>
      <c r="B183" t="s">
        <v>7</v>
      </c>
      <c r="C183" s="3">
        <v>2</v>
      </c>
      <c r="D183" s="3" t="str">
        <f>VLOOKUP(JOYERIA_JPV[[#This Row],[ID_PRODUCTOS]],PRODUCTOS[#All],2,0)</f>
        <v>Aretes Plata 925</v>
      </c>
      <c r="E183" s="8" t="str">
        <f>VLOOKUP(JOYERIA_JPV[[#This Row],[ID_PRODUCTOS]],PRODUCTOS[#All],4,0)</f>
        <v>https://baroqoficial.com/cdn/shop/products/Aretesdeplata925.png?v=1643904073&amp;width=2048</v>
      </c>
      <c r="F183" s="15">
        <f>VLOOKUP(JOYERIA_JPV[[#This Row],[ID_PRODUCTOS]],PRODUCTOS[#All],5,0)-JOYERIA_JPV[[#This Row],[CANTIDAD]]</f>
        <v>3765</v>
      </c>
      <c r="G183">
        <v>10002</v>
      </c>
      <c r="H183" s="1" t="s">
        <v>43</v>
      </c>
      <c r="I183" s="1" t="str">
        <f>VLOOKUP(JOYERIA_JPV[[#This Row],[ID_VENDEDOR]],FOTO_VENDEDOR[#All],3,0)</f>
        <v>https://dl.dropbox.com/s/yxe96df3xrzoc4y/A44.png</v>
      </c>
      <c r="J183">
        <v>35</v>
      </c>
      <c r="K183" s="9">
        <v>1049.51</v>
      </c>
      <c r="L183" s="9">
        <v>1300</v>
      </c>
      <c r="M183" s="2">
        <v>44012</v>
      </c>
    </row>
    <row r="184" spans="1:13" x14ac:dyDescent="0.25">
      <c r="A184">
        <v>183</v>
      </c>
      <c r="B184" t="s">
        <v>21</v>
      </c>
      <c r="C184" s="3">
        <v>3</v>
      </c>
      <c r="D184" s="3" t="str">
        <f>VLOOKUP(JOYERIA_JPV[[#This Row],[ID_PRODUCTOS]],PRODUCTOS[#All],2,0)</f>
        <v>Brazalete Oro 14k</v>
      </c>
      <c r="E18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84" s="15">
        <f>VLOOKUP(JOYERIA_JPV[[#This Row],[ID_PRODUCTOS]],PRODUCTOS[#All],5,0)-JOYERIA_JPV[[#This Row],[CANTIDAD]]</f>
        <v>715</v>
      </c>
      <c r="G184">
        <v>10003</v>
      </c>
      <c r="H184" s="1" t="s">
        <v>45</v>
      </c>
      <c r="I184" s="1" t="str">
        <f>VLOOKUP(JOYERIA_JPV[[#This Row],[ID_VENDEDOR]],FOTO_VENDEDOR[#All],3,0)</f>
        <v>https://dl.dropboxusercontent.com/s/2lks10yyiurw2b0/A33.png</v>
      </c>
      <c r="J184">
        <v>5</v>
      </c>
      <c r="K184" s="9">
        <v>966.38</v>
      </c>
      <c r="L184" s="9">
        <v>1200</v>
      </c>
      <c r="M184" s="2">
        <v>44013</v>
      </c>
    </row>
    <row r="185" spans="1:13" x14ac:dyDescent="0.25">
      <c r="A185">
        <v>184</v>
      </c>
      <c r="B185" t="s">
        <v>11</v>
      </c>
      <c r="C185" s="3">
        <v>4</v>
      </c>
      <c r="D185" s="3" t="str">
        <f>VLOOKUP(JOYERIA_JPV[[#This Row],[ID_PRODUCTOS]],PRODUCTOS[#All],2,0)</f>
        <v>Collar Oro Diam.</v>
      </c>
      <c r="E185" s="8" t="str">
        <f>VLOOKUP(JOYERIA_JPV[[#This Row],[ID_PRODUCTOS]],PRODUCTOS[#All],4,0)</f>
        <v>https://img.edenly.com/pt/40/precioso-secreto-n8__8047249_1.png</v>
      </c>
      <c r="F185" s="15">
        <f>VLOOKUP(JOYERIA_JPV[[#This Row],[ID_PRODUCTOS]],PRODUCTOS[#All],5,0)-JOYERIA_JPV[[#This Row],[CANTIDAD]]</f>
        <v>1494</v>
      </c>
      <c r="G185">
        <v>10004</v>
      </c>
      <c r="H185" s="1" t="s">
        <v>47</v>
      </c>
      <c r="I185" s="1" t="str">
        <f>VLOOKUP(JOYERIA_JPV[[#This Row],[ID_VENDEDOR]],FOTO_VENDEDOR[#All],3,0)</f>
        <v>https://dl.dropbox.com/s/zgx7g0h0mxubhao/A21.png</v>
      </c>
      <c r="J185">
        <v>6</v>
      </c>
      <c r="K185" s="9">
        <v>938.42</v>
      </c>
      <c r="L185" s="9">
        <v>1100</v>
      </c>
      <c r="M185" s="2">
        <v>44014</v>
      </c>
    </row>
    <row r="186" spans="1:13" x14ac:dyDescent="0.25">
      <c r="A186">
        <v>185</v>
      </c>
      <c r="B186" t="s">
        <v>24</v>
      </c>
      <c r="C186" s="3">
        <v>5</v>
      </c>
      <c r="D186" s="3" t="str">
        <f>VLOOKUP(JOYERIA_JPV[[#This Row],[ID_PRODUCTOS]],PRODUCTOS[#All],2,0)</f>
        <v>Pulsera Plata 925</v>
      </c>
      <c r="E18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86" s="15">
        <f>VLOOKUP(JOYERIA_JPV[[#This Row],[ID_PRODUCTOS]],PRODUCTOS[#All],5,0)-JOYERIA_JPV[[#This Row],[CANTIDAD]]</f>
        <v>1391</v>
      </c>
      <c r="G186">
        <v>10005</v>
      </c>
      <c r="H186" s="1" t="s">
        <v>49</v>
      </c>
      <c r="I186" s="1" t="str">
        <f>VLOOKUP(JOYERIA_JPV[[#This Row],[ID_VENDEDOR]],FOTO_VENDEDOR[#All],3,0)</f>
        <v>https://dl.dropboxusercontent.com/s/id0gj57k6z3m73q/A34.png</v>
      </c>
      <c r="J186">
        <v>9</v>
      </c>
      <c r="K186" s="9">
        <v>1053.78</v>
      </c>
      <c r="L186" s="9">
        <v>1500</v>
      </c>
      <c r="M186" s="2">
        <v>44015</v>
      </c>
    </row>
    <row r="187" spans="1:13" x14ac:dyDescent="0.25">
      <c r="A187">
        <v>186</v>
      </c>
      <c r="B187" t="s">
        <v>21</v>
      </c>
      <c r="C187" s="3">
        <v>6</v>
      </c>
      <c r="D187" s="3" t="str">
        <f>VLOOKUP(JOYERIA_JPV[[#This Row],[ID_PRODUCTOS]],PRODUCTOS[#All],2,0)</f>
        <v>Broche Platino</v>
      </c>
      <c r="E18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87" s="15">
        <f>VLOOKUP(JOYERIA_JPV[[#This Row],[ID_PRODUCTOS]],PRODUCTOS[#All],5,0)-JOYERIA_JPV[[#This Row],[CANTIDAD]]</f>
        <v>2462</v>
      </c>
      <c r="G187">
        <v>10006</v>
      </c>
      <c r="H187" s="1" t="s">
        <v>51</v>
      </c>
      <c r="I187" s="1" t="str">
        <f>VLOOKUP(JOYERIA_JPV[[#This Row],[ID_VENDEDOR]],FOTO_VENDEDOR[#All],3,0)</f>
        <v>https://dl.dropbox.com/s/1f9hzgblcmuen4a/A10.png</v>
      </c>
      <c r="J187">
        <v>38</v>
      </c>
      <c r="K187" s="9">
        <v>645.70000000000005</v>
      </c>
      <c r="L187" s="9">
        <v>900</v>
      </c>
      <c r="M187" s="2">
        <v>44016</v>
      </c>
    </row>
    <row r="188" spans="1:13" x14ac:dyDescent="0.25">
      <c r="A188">
        <v>187</v>
      </c>
      <c r="B188" t="s">
        <v>9</v>
      </c>
      <c r="C188" s="3">
        <v>7</v>
      </c>
      <c r="D188" s="3" t="str">
        <f>VLOOKUP(JOYERIA_JPV[[#This Row],[ID_PRODUCTOS]],PRODUCTOS[#All],2,0)</f>
        <v>Cadena Oro 10k</v>
      </c>
      <c r="E188" s="8" t="str">
        <f>VLOOKUP(JOYERIA_JPV[[#This Row],[ID_PRODUCTOS]],PRODUCTOS[#All],4,0)</f>
        <v>https://russiangold.com/78813-large_default/amarillo-italiano-14k-585-oro-nuevo-figaro-cadena-solida-cc042y.jpg</v>
      </c>
      <c r="F188" s="15">
        <f>VLOOKUP(JOYERIA_JPV[[#This Row],[ID_PRODUCTOS]],PRODUCTOS[#All],5,0)-JOYERIA_JPV[[#This Row],[CANTIDAD]]</f>
        <v>11472</v>
      </c>
      <c r="G188">
        <v>10007</v>
      </c>
      <c r="H188" s="1" t="s">
        <v>53</v>
      </c>
      <c r="I188" s="1" t="str">
        <f>VLOOKUP(JOYERIA_JPV[[#This Row],[ID_VENDEDOR]],FOTO_VENDEDOR[#All],3,0)</f>
        <v>https://dl.dropbox.com/s/jveyj0btov87izo/A38.png</v>
      </c>
      <c r="J188">
        <v>28</v>
      </c>
      <c r="K188" s="9">
        <v>1063.04</v>
      </c>
      <c r="L188" s="9">
        <v>1500</v>
      </c>
      <c r="M188" s="2">
        <v>44017</v>
      </c>
    </row>
    <row r="189" spans="1:13" x14ac:dyDescent="0.25">
      <c r="A189">
        <v>188</v>
      </c>
      <c r="B189" t="s">
        <v>10</v>
      </c>
      <c r="C189" s="3">
        <v>8</v>
      </c>
      <c r="D189" s="3" t="str">
        <f>VLOOKUP(JOYERIA_JPV[[#This Row],[ID_PRODUCTOS]],PRODUCTOS[#All],2,0)</f>
        <v>Tobillera Oro 14k</v>
      </c>
      <c r="E189" s="8" t="str">
        <f>VLOOKUP(JOYERIA_JPV[[#This Row],[ID_PRODUCTOS]],PRODUCTOS[#All],4,0)</f>
        <v>https://www.joseluisjoyerias.com/adm/files/FOTOS/PULSERA_ORO_JOSELUIS_718SPU24FK481A19_1.webp</v>
      </c>
      <c r="F189" s="15">
        <f>VLOOKUP(JOYERIA_JPV[[#This Row],[ID_PRODUCTOS]],PRODUCTOS[#All],5,0)-JOYERIA_JPV[[#This Row],[CANTIDAD]]</f>
        <v>2470</v>
      </c>
      <c r="G189">
        <v>10008</v>
      </c>
      <c r="H189" s="1" t="s">
        <v>73</v>
      </c>
      <c r="I189" s="1" t="str">
        <f>VLOOKUP(JOYERIA_JPV[[#This Row],[ID_VENDEDOR]],FOTO_VENDEDOR[#All],3,0)</f>
        <v>https://dl.dropbox.com/s/z4geyw1u2psmm47/A16.png</v>
      </c>
      <c r="J189">
        <v>30</v>
      </c>
      <c r="K189" s="9">
        <v>938.42</v>
      </c>
      <c r="L189" s="9">
        <v>1100</v>
      </c>
      <c r="M189" s="2">
        <v>44018</v>
      </c>
    </row>
    <row r="190" spans="1:13" x14ac:dyDescent="0.25">
      <c r="A190">
        <v>189</v>
      </c>
      <c r="B190" t="s">
        <v>6</v>
      </c>
      <c r="C190" s="3">
        <v>9</v>
      </c>
      <c r="D190" s="3" t="str">
        <f>VLOOKUP(JOYERIA_JPV[[#This Row],[ID_PRODUCTOS]],PRODUCTOS[#All],2,0)</f>
        <v>Charm Plata</v>
      </c>
      <c r="E19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90" s="15">
        <f>VLOOKUP(JOYERIA_JPV[[#This Row],[ID_PRODUCTOS]],PRODUCTOS[#All],5,0)-JOYERIA_JPV[[#This Row],[CANTIDAD]]</f>
        <v>676</v>
      </c>
      <c r="G190">
        <v>10009</v>
      </c>
      <c r="H190" s="1" t="s">
        <v>57</v>
      </c>
      <c r="I190" s="1" t="str">
        <f>VLOOKUP(JOYERIA_JPV[[#This Row],[ID_VENDEDOR]],FOTO_VENDEDOR[#All],3,0)</f>
        <v>https://dl.dropbox.com/s/0jkab8w6ie0h91z/A42.png</v>
      </c>
      <c r="J190">
        <v>1</v>
      </c>
      <c r="K190" s="9">
        <v>836.75</v>
      </c>
      <c r="L190" s="9">
        <v>1000</v>
      </c>
      <c r="M190" s="2">
        <v>44019</v>
      </c>
    </row>
    <row r="191" spans="1:13" x14ac:dyDescent="0.25">
      <c r="A191">
        <v>190</v>
      </c>
      <c r="B191" t="s">
        <v>13</v>
      </c>
      <c r="C191" s="3">
        <v>10</v>
      </c>
      <c r="D191" s="3" t="str">
        <f>VLOOKUP(JOYERIA_JPV[[#This Row],[ID_PRODUCTOS]],PRODUCTOS[#All],2,0)</f>
        <v>Medallón Oro 18k</v>
      </c>
      <c r="E191" s="8" t="str">
        <f>VLOOKUP(JOYERIA_JPV[[#This Row],[ID_PRODUCTOS]],PRODUCTOS[#All],4,0)</f>
        <v>https://russiangold.com/111274-product_zoom/colgante-de-oro-rosa-rojo-14k-585-carretera-de-medusa-griega-cpn053r.jpg</v>
      </c>
      <c r="F191" s="15">
        <f>VLOOKUP(JOYERIA_JPV[[#This Row],[ID_PRODUCTOS]],PRODUCTOS[#All],5,0)-JOYERIA_JPV[[#This Row],[CANTIDAD]]</f>
        <v>588</v>
      </c>
      <c r="G191">
        <v>10001</v>
      </c>
      <c r="H191" s="1" t="s">
        <v>41</v>
      </c>
      <c r="I191" s="1" t="str">
        <f>VLOOKUP(JOYERIA_JPV[[#This Row],[ID_VENDEDOR]],FOTO_VENDEDOR[#All],3,0)</f>
        <v>https://dl.dropbox.com/s/4bz1xriny7ro04g/A40.png</v>
      </c>
      <c r="J191">
        <v>12</v>
      </c>
      <c r="K191" s="9">
        <v>966.38</v>
      </c>
      <c r="L191" s="9">
        <v>1200</v>
      </c>
      <c r="M191" s="2">
        <v>44020</v>
      </c>
    </row>
    <row r="192" spans="1:13" x14ac:dyDescent="0.25">
      <c r="A192">
        <v>191</v>
      </c>
      <c r="B192" t="s">
        <v>6</v>
      </c>
      <c r="C192" s="3">
        <v>11</v>
      </c>
      <c r="D192" s="3" t="str">
        <f>VLOOKUP(JOYERIA_JPV[[#This Row],[ID_PRODUCTOS]],PRODUCTOS[#All],2,0)</f>
        <v>Reloj Oro 18k</v>
      </c>
      <c r="E192" s="8" t="str">
        <f>VLOOKUP(JOYERIA_JPV[[#This Row],[ID_PRODUCTOS]],PRODUCTOS[#All],4,0)</f>
        <v>https://zlotychlopak.pl/104676-large_default/amarillo-14k-585-oro-reloj-de-pulsera-para-senora-geneve-lw078ydglbw008y.jpg</v>
      </c>
      <c r="F192" s="15">
        <f>VLOOKUP(JOYERIA_JPV[[#This Row],[ID_PRODUCTOS]],PRODUCTOS[#All],5,0)-JOYERIA_JPV[[#This Row],[CANTIDAD]]</f>
        <v>1230</v>
      </c>
      <c r="G192">
        <v>10002</v>
      </c>
      <c r="H192" s="1" t="s">
        <v>43</v>
      </c>
      <c r="I192" s="1" t="str">
        <f>VLOOKUP(JOYERIA_JPV[[#This Row],[ID_VENDEDOR]],FOTO_VENDEDOR[#All],3,0)</f>
        <v>https://dl.dropbox.com/s/yxe96df3xrzoc4y/A44.png</v>
      </c>
      <c r="J192">
        <v>30</v>
      </c>
      <c r="K192" s="9">
        <v>638.27</v>
      </c>
      <c r="L192" s="9">
        <v>800</v>
      </c>
      <c r="M192" s="2">
        <v>44021</v>
      </c>
    </row>
    <row r="193" spans="1:13" x14ac:dyDescent="0.25">
      <c r="A193">
        <v>192</v>
      </c>
      <c r="B193" t="s">
        <v>18</v>
      </c>
      <c r="C193" s="3">
        <v>12</v>
      </c>
      <c r="D193" s="3" t="str">
        <f>VLOOKUP(JOYERIA_JPV[[#This Row],[ID_PRODUCTOS]],PRODUCTOS[#All],2,0)</f>
        <v>Cufflink Plata 925</v>
      </c>
      <c r="E193" s="8" t="str">
        <f>VLOOKUP(JOYERIA_JPV[[#This Row],[ID_PRODUCTOS]],PRODUCTOS[#All],4,0)</f>
        <v>https://www.mesaregalos.mx/wp-content/uploads/2021/08/Cufflinks_20Pliage_20_20Sterling_20silver_06753810000001_STQP.png</v>
      </c>
      <c r="F193" s="15">
        <f>VLOOKUP(JOYERIA_JPV[[#This Row],[ID_PRODUCTOS]],PRODUCTOS[#All],5,0)-JOYERIA_JPV[[#This Row],[CANTIDAD]]</f>
        <v>613</v>
      </c>
      <c r="G193">
        <v>10003</v>
      </c>
      <c r="H193" s="1" t="s">
        <v>45</v>
      </c>
      <c r="I193" s="1" t="str">
        <f>VLOOKUP(JOYERIA_JPV[[#This Row],[ID_VENDEDOR]],FOTO_VENDEDOR[#All],3,0)</f>
        <v>https://dl.dropboxusercontent.com/s/2lks10yyiurw2b0/A33.png</v>
      </c>
      <c r="J193">
        <v>11</v>
      </c>
      <c r="K193" s="9">
        <v>1265.2</v>
      </c>
      <c r="L193" s="9">
        <v>1800</v>
      </c>
      <c r="M193" s="2">
        <v>44022</v>
      </c>
    </row>
    <row r="194" spans="1:13" x14ac:dyDescent="0.25">
      <c r="A194">
        <v>193</v>
      </c>
      <c r="B194" t="s">
        <v>5</v>
      </c>
      <c r="C194" s="3">
        <v>13</v>
      </c>
      <c r="D194" s="3" t="str">
        <f>VLOOKUP(JOYERIA_JPV[[#This Row],[ID_PRODUCTOS]],PRODUCTOS[#All],2,0)</f>
        <v>Pendiente Diam. Oro</v>
      </c>
      <c r="E194" s="8" t="str">
        <f>VLOOKUP(JOYERIA_JPV[[#This Row],[ID_PRODUCTOS]],PRODUCTOS[#All],4,0)</f>
        <v>https://i.pinimg.com/originals/ef/2f/1e/ef2f1e78cb0658f1626038cefbdca0f7.png</v>
      </c>
      <c r="F194" s="15">
        <f>VLOOKUP(JOYERIA_JPV[[#This Row],[ID_PRODUCTOS]],PRODUCTOS[#All],5,0)-JOYERIA_JPV[[#This Row],[CANTIDAD]]</f>
        <v>3981</v>
      </c>
      <c r="G194">
        <v>10004</v>
      </c>
      <c r="H194" s="1" t="s">
        <v>47</v>
      </c>
      <c r="I194" s="1" t="str">
        <f>VLOOKUP(JOYERIA_JPV[[#This Row],[ID_VENDEDOR]],FOTO_VENDEDOR[#All],3,0)</f>
        <v>https://dl.dropbox.com/s/zgx7g0h0mxubhao/A21.png</v>
      </c>
      <c r="J194">
        <v>19</v>
      </c>
      <c r="K194" s="9">
        <v>352.49</v>
      </c>
      <c r="L194" s="9">
        <v>500</v>
      </c>
      <c r="M194" s="2">
        <v>44023</v>
      </c>
    </row>
    <row r="195" spans="1:13" x14ac:dyDescent="0.25">
      <c r="A195">
        <v>194</v>
      </c>
      <c r="B195" t="s">
        <v>18</v>
      </c>
      <c r="C195" s="3">
        <v>14</v>
      </c>
      <c r="D195" s="3" t="str">
        <f>VLOOKUP(JOYERIA_JPV[[#This Row],[ID_PRODUCTOS]],PRODUCTOS[#All],2,0)</f>
        <v>Anillo Comp. Diam.</v>
      </c>
      <c r="E195" s="8" t="str">
        <f>VLOOKUP(JOYERIA_JPV[[#This Row],[ID_PRODUCTOS]],PRODUCTOS[#All],4,0)</f>
        <v>https://www.elrubi.es/wp-content/uploads/2019/03/Anillo-de-compromiso-con-piedra-diamante-1.png</v>
      </c>
      <c r="F195" s="15">
        <f>VLOOKUP(JOYERIA_JPV[[#This Row],[ID_PRODUCTOS]],PRODUCTOS[#All],5,0)-JOYERIA_JPV[[#This Row],[CANTIDAD]]</f>
        <v>1920</v>
      </c>
      <c r="G195">
        <v>10005</v>
      </c>
      <c r="H195" s="1" t="s">
        <v>49</v>
      </c>
      <c r="I195" s="1" t="str">
        <f>VLOOKUP(JOYERIA_JPV[[#This Row],[ID_VENDEDOR]],FOTO_VENDEDOR[#All],3,0)</f>
        <v>https://dl.dropboxusercontent.com/s/id0gj57k6z3m73q/A34.png</v>
      </c>
      <c r="J195">
        <v>30</v>
      </c>
      <c r="K195" s="9">
        <v>938.42</v>
      </c>
      <c r="L195" s="9">
        <v>1100</v>
      </c>
      <c r="M195" s="2">
        <v>44024</v>
      </c>
    </row>
    <row r="196" spans="1:13" x14ac:dyDescent="0.25">
      <c r="A196">
        <v>195</v>
      </c>
      <c r="B196" t="s">
        <v>10</v>
      </c>
      <c r="C196" s="3">
        <v>15</v>
      </c>
      <c r="D196" s="3" t="str">
        <f>VLOOKUP(JOYERIA_JPV[[#This Row],[ID_PRODUCTOS]],PRODUCTOS[#All],2,0)</f>
        <v>Brazalete Cuero</v>
      </c>
      <c r="E196" s="8" t="str">
        <f>VLOOKUP(JOYERIA_JPV[[#This Row],[ID_PRODUCTOS]],PRODUCTOS[#All],4,0)</f>
        <v>https://global.zancangioielli.com/11031-large_default/pulsera-zancan-de-plata-y-piel-con-pluma.jpg</v>
      </c>
      <c r="F196" s="15">
        <f>VLOOKUP(JOYERIA_JPV[[#This Row],[ID_PRODUCTOS]],PRODUCTOS[#All],5,0)-JOYERIA_JPV[[#This Row],[CANTIDAD]]</f>
        <v>3881</v>
      </c>
      <c r="G196">
        <v>10006</v>
      </c>
      <c r="H196" s="1" t="s">
        <v>51</v>
      </c>
      <c r="I196" s="1" t="str">
        <f>VLOOKUP(JOYERIA_JPV[[#This Row],[ID_VENDEDOR]],FOTO_VENDEDOR[#All],3,0)</f>
        <v>https://dl.dropbox.com/s/1f9hzgblcmuen4a/A10.png</v>
      </c>
      <c r="J196">
        <v>119</v>
      </c>
      <c r="K196" s="9">
        <v>572.95000000000005</v>
      </c>
      <c r="L196" s="9">
        <v>800</v>
      </c>
      <c r="M196" s="2">
        <v>44025</v>
      </c>
    </row>
    <row r="197" spans="1:13" x14ac:dyDescent="0.25">
      <c r="A197">
        <v>196</v>
      </c>
      <c r="B197" t="s">
        <v>12</v>
      </c>
      <c r="C197" s="3">
        <v>16</v>
      </c>
      <c r="D197" s="3" t="str">
        <f>VLOOKUP(JOYERIA_JPV[[#This Row],[ID_PRODUCTOS]],PRODUCTOS[#All],2,0)</f>
        <v>Reloj Plata</v>
      </c>
      <c r="E197" s="8" t="str">
        <f>VLOOKUP(JOYERIA_JPV[[#This Row],[ID_PRODUCTOS]],PRODUCTOS[#All],4,0)</f>
        <v>https://festina.cl/22062-large_default/timeless-chronograph-f16760-7-con-esfera-azul.jpg</v>
      </c>
      <c r="F197" s="15">
        <f>VLOOKUP(JOYERIA_JPV[[#This Row],[ID_PRODUCTOS]],PRODUCTOS[#All],5,0)-JOYERIA_JPV[[#This Row],[CANTIDAD]]</f>
        <v>1060</v>
      </c>
      <c r="G197">
        <v>10007</v>
      </c>
      <c r="H197" s="1" t="s">
        <v>53</v>
      </c>
      <c r="I197" s="1" t="str">
        <f>VLOOKUP(JOYERIA_JPV[[#This Row],[ID_VENDEDOR]],FOTO_VENDEDOR[#All],3,0)</f>
        <v>https://dl.dropbox.com/s/jveyj0btov87izo/A38.png</v>
      </c>
      <c r="J197">
        <v>40</v>
      </c>
      <c r="K197" s="9">
        <v>1667.47</v>
      </c>
      <c r="L197" s="9">
        <v>2200</v>
      </c>
      <c r="M197" s="2">
        <v>44026</v>
      </c>
    </row>
    <row r="198" spans="1:13" x14ac:dyDescent="0.25">
      <c r="A198">
        <v>197</v>
      </c>
      <c r="B198" t="s">
        <v>28</v>
      </c>
      <c r="C198" s="3">
        <v>17</v>
      </c>
      <c r="D198" s="3" t="str">
        <f>VLOOKUP(JOYERIA_JPV[[#This Row],[ID_PRODUCTOS]],PRODUCTOS[#All],2,0)</f>
        <v>Broche Oro</v>
      </c>
      <c r="E19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98" s="15">
        <f>VLOOKUP(JOYERIA_JPV[[#This Row],[ID_PRODUCTOS]],PRODUCTOS[#All],5,0)-JOYERIA_JPV[[#This Row],[CANTIDAD]]</f>
        <v>2995</v>
      </c>
      <c r="G198">
        <v>10008</v>
      </c>
      <c r="H198" s="1" t="s">
        <v>73</v>
      </c>
      <c r="I198" s="1" t="str">
        <f>VLOOKUP(JOYERIA_JPV[[#This Row],[ID_VENDEDOR]],FOTO_VENDEDOR[#All],3,0)</f>
        <v>https://dl.dropbox.com/s/z4geyw1u2psmm47/A16.png</v>
      </c>
      <c r="J198">
        <v>5</v>
      </c>
      <c r="K198" s="9">
        <v>216.19</v>
      </c>
      <c r="L198" s="9">
        <v>300</v>
      </c>
      <c r="M198" s="2">
        <v>44027</v>
      </c>
    </row>
    <row r="199" spans="1:13" x14ac:dyDescent="0.25">
      <c r="A199">
        <v>198</v>
      </c>
      <c r="B199" t="s">
        <v>7</v>
      </c>
      <c r="C199" s="3">
        <v>18</v>
      </c>
      <c r="D199" s="3" t="str">
        <f>VLOOKUP(JOYERIA_JPV[[#This Row],[ID_PRODUCTOS]],PRODUCTOS[#All],2,0)</f>
        <v>Anillo Gemas</v>
      </c>
      <c r="E19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99" s="15">
        <f>VLOOKUP(JOYERIA_JPV[[#This Row],[ID_PRODUCTOS]],PRODUCTOS[#All],5,0)-JOYERIA_JPV[[#This Row],[CANTIDAD]]</f>
        <v>19750</v>
      </c>
      <c r="G199">
        <v>10009</v>
      </c>
      <c r="H199" s="1" t="s">
        <v>57</v>
      </c>
      <c r="I199" s="1" t="str">
        <f>VLOOKUP(JOYERIA_JPV[[#This Row],[ID_VENDEDOR]],FOTO_VENDEDOR[#All],3,0)</f>
        <v>https://dl.dropbox.com/s/0jkab8w6ie0h91z/A42.png</v>
      </c>
      <c r="J199">
        <v>250</v>
      </c>
      <c r="K199" s="9">
        <v>1063.04</v>
      </c>
      <c r="L199" s="9">
        <v>1500</v>
      </c>
      <c r="M199" s="2">
        <v>44028</v>
      </c>
    </row>
    <row r="200" spans="1:13" x14ac:dyDescent="0.25">
      <c r="A200">
        <v>199</v>
      </c>
      <c r="B200" t="s">
        <v>9</v>
      </c>
      <c r="C200" s="3">
        <v>19</v>
      </c>
      <c r="D200" s="3" t="str">
        <f>VLOOKUP(JOYERIA_JPV[[#This Row],[ID_PRODUCTOS]],PRODUCTOS[#All],2,0)</f>
        <v>Collar Perlas</v>
      </c>
      <c r="E200" s="8" t="str">
        <f>VLOOKUP(JOYERIA_JPV[[#This Row],[ID_PRODUCTOS]],PRODUCTOS[#All],4,0)</f>
        <v>https://yanesmadrid.com/10619-large_default/collar-bolzano-perlas-plata-dorada.jpg</v>
      </c>
      <c r="F200" s="15">
        <f>VLOOKUP(JOYERIA_JPV[[#This Row],[ID_PRODUCTOS]],PRODUCTOS[#All],5,0)-JOYERIA_JPV[[#This Row],[CANTIDAD]]</f>
        <v>768</v>
      </c>
      <c r="G200">
        <v>10001</v>
      </c>
      <c r="H200" s="1" t="s">
        <v>41</v>
      </c>
      <c r="I200" s="1" t="str">
        <f>VLOOKUP(JOYERIA_JPV[[#This Row],[ID_VENDEDOR]],FOTO_VENDEDOR[#All],3,0)</f>
        <v>https://dl.dropbox.com/s/4bz1xriny7ro04g/A40.png</v>
      </c>
      <c r="J200">
        <v>32</v>
      </c>
      <c r="K200" s="9">
        <v>757.81</v>
      </c>
      <c r="L200" s="9">
        <v>950</v>
      </c>
      <c r="M200" s="2">
        <v>44029</v>
      </c>
    </row>
    <row r="201" spans="1:13" x14ac:dyDescent="0.25">
      <c r="A201">
        <v>200</v>
      </c>
      <c r="B201" t="s">
        <v>9</v>
      </c>
      <c r="C201" s="3">
        <v>20</v>
      </c>
      <c r="D201" s="3" t="str">
        <f>VLOOKUP(JOYERIA_JPV[[#This Row],[ID_PRODUCTOS]],PRODUCTOS[#All],2,0)</f>
        <v>Cadena Oro</v>
      </c>
      <c r="E201" s="8" t="str">
        <f>VLOOKUP(JOYERIA_JPV[[#This Row],[ID_PRODUCTOS]],PRODUCTOS[#All],4,0)</f>
        <v>https://www.joyeriasanchez.com/50236-large_default/gargantilla-visalia-personalizada-oro-18k.jpg</v>
      </c>
      <c r="F201" s="15">
        <f>VLOOKUP(JOYERIA_JPV[[#This Row],[ID_PRODUCTOS]],PRODUCTOS[#All],5,0)-JOYERIA_JPV[[#This Row],[CANTIDAD]]</f>
        <v>3989</v>
      </c>
      <c r="G201">
        <v>10002</v>
      </c>
      <c r="H201" s="1" t="s">
        <v>43</v>
      </c>
      <c r="I201" s="1" t="str">
        <f>VLOOKUP(JOYERIA_JPV[[#This Row],[ID_VENDEDOR]],FOTO_VENDEDOR[#All],3,0)</f>
        <v>https://dl.dropbox.com/s/yxe96df3xrzoc4y/A44.png</v>
      </c>
      <c r="J201">
        <v>11</v>
      </c>
      <c r="K201" s="9">
        <v>211.41</v>
      </c>
      <c r="L201" s="9">
        <v>300</v>
      </c>
      <c r="M201" s="2">
        <v>44030</v>
      </c>
    </row>
    <row r="202" spans="1:13" x14ac:dyDescent="0.25">
      <c r="A202">
        <v>201</v>
      </c>
      <c r="B202" t="s">
        <v>9</v>
      </c>
      <c r="C202" s="3">
        <v>1</v>
      </c>
      <c r="D202" s="3" t="str">
        <f>VLOOKUP(JOYERIA_JPV[[#This Row],[ID_PRODUCTOS]],PRODUCTOS[#All],2,0)</f>
        <v>Anillo Oro 18k</v>
      </c>
      <c r="E202" s="8" t="str">
        <f>VLOOKUP(JOYERIA_JPV[[#This Row],[ID_PRODUCTOS]],PRODUCTOS[#All],4,0)</f>
        <v>https://i.pinimg.com/originals/99/f6/cc/99f6cc0f226be0aa4d25ea9959e06099.png</v>
      </c>
      <c r="F202" s="15">
        <f>VLOOKUP(JOYERIA_JPV[[#This Row],[ID_PRODUCTOS]],PRODUCTOS[#All],5,0)-JOYERIA_JPV[[#This Row],[CANTIDAD]]</f>
        <v>19700</v>
      </c>
      <c r="G202">
        <v>10003</v>
      </c>
      <c r="H202" s="1" t="s">
        <v>45</v>
      </c>
      <c r="I202" s="1" t="str">
        <f>VLOOKUP(JOYERIA_JPV[[#This Row],[ID_VENDEDOR]],FOTO_VENDEDOR[#All],3,0)</f>
        <v>https://dl.dropboxusercontent.com/s/2lks10yyiurw2b0/A33.png</v>
      </c>
      <c r="J202">
        <v>300</v>
      </c>
      <c r="K202" s="9">
        <v>1483.61</v>
      </c>
      <c r="L202" s="9">
        <v>2000</v>
      </c>
      <c r="M202" s="2">
        <v>44031</v>
      </c>
    </row>
    <row r="203" spans="1:13" x14ac:dyDescent="0.25">
      <c r="A203">
        <v>202</v>
      </c>
      <c r="B203" t="s">
        <v>26</v>
      </c>
      <c r="C203" s="3">
        <v>2</v>
      </c>
      <c r="D203" s="3" t="str">
        <f>VLOOKUP(JOYERIA_JPV[[#This Row],[ID_PRODUCTOS]],PRODUCTOS[#All],2,0)</f>
        <v>Aretes Plata 925</v>
      </c>
      <c r="E203" s="8" t="str">
        <f>VLOOKUP(JOYERIA_JPV[[#This Row],[ID_PRODUCTOS]],PRODUCTOS[#All],4,0)</f>
        <v>https://baroqoficial.com/cdn/shop/products/Aretesdeplata925.png?v=1643904073&amp;width=2048</v>
      </c>
      <c r="F203" s="15">
        <f>VLOOKUP(JOYERIA_JPV[[#This Row],[ID_PRODUCTOS]],PRODUCTOS[#All],5,0)-JOYERIA_JPV[[#This Row],[CANTIDAD]]</f>
        <v>3789</v>
      </c>
      <c r="G203">
        <v>10004</v>
      </c>
      <c r="H203" s="1" t="s">
        <v>47</v>
      </c>
      <c r="I203" s="1" t="str">
        <f>VLOOKUP(JOYERIA_JPV[[#This Row],[ID_VENDEDOR]],FOTO_VENDEDOR[#All],3,0)</f>
        <v>https://dl.dropbox.com/s/zgx7g0h0mxubhao/A21.png</v>
      </c>
      <c r="J203">
        <v>11</v>
      </c>
      <c r="K203" s="9">
        <v>1049.51</v>
      </c>
      <c r="L203" s="9">
        <v>1300</v>
      </c>
      <c r="M203" s="2">
        <v>44032</v>
      </c>
    </row>
    <row r="204" spans="1:13" x14ac:dyDescent="0.25">
      <c r="A204">
        <v>203</v>
      </c>
      <c r="B204" t="s">
        <v>18</v>
      </c>
      <c r="C204" s="3">
        <v>3</v>
      </c>
      <c r="D204" s="3" t="str">
        <f>VLOOKUP(JOYERIA_JPV[[#This Row],[ID_PRODUCTOS]],PRODUCTOS[#All],2,0)</f>
        <v>Brazalete Oro 14k</v>
      </c>
      <c r="E20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204" s="15">
        <f>VLOOKUP(JOYERIA_JPV[[#This Row],[ID_PRODUCTOS]],PRODUCTOS[#All],5,0)-JOYERIA_JPV[[#This Row],[CANTIDAD]]</f>
        <v>709</v>
      </c>
      <c r="G204">
        <v>10005</v>
      </c>
      <c r="H204" s="1" t="s">
        <v>49</v>
      </c>
      <c r="I204" s="1" t="str">
        <f>VLOOKUP(JOYERIA_JPV[[#This Row],[ID_VENDEDOR]],FOTO_VENDEDOR[#All],3,0)</f>
        <v>https://dl.dropboxusercontent.com/s/id0gj57k6z3m73q/A34.png</v>
      </c>
      <c r="J204">
        <v>11</v>
      </c>
      <c r="K204" s="9">
        <v>966.38</v>
      </c>
      <c r="L204" s="9">
        <v>1200</v>
      </c>
      <c r="M204" s="2">
        <v>44033</v>
      </c>
    </row>
    <row r="205" spans="1:13" x14ac:dyDescent="0.25">
      <c r="A205">
        <v>204</v>
      </c>
      <c r="B205" t="s">
        <v>28</v>
      </c>
      <c r="C205" s="3">
        <v>4</v>
      </c>
      <c r="D205" s="3" t="str">
        <f>VLOOKUP(JOYERIA_JPV[[#This Row],[ID_PRODUCTOS]],PRODUCTOS[#All],2,0)</f>
        <v>Collar Oro Diam.</v>
      </c>
      <c r="E205" s="8" t="str">
        <f>VLOOKUP(JOYERIA_JPV[[#This Row],[ID_PRODUCTOS]],PRODUCTOS[#All],4,0)</f>
        <v>https://img.edenly.com/pt/40/precioso-secreto-n8__8047249_1.png</v>
      </c>
      <c r="F205" s="15">
        <f>VLOOKUP(JOYERIA_JPV[[#This Row],[ID_PRODUCTOS]],PRODUCTOS[#All],5,0)-JOYERIA_JPV[[#This Row],[CANTIDAD]]</f>
        <v>1496</v>
      </c>
      <c r="G205">
        <v>10006</v>
      </c>
      <c r="H205" s="1" t="s">
        <v>51</v>
      </c>
      <c r="I205" s="1" t="str">
        <f>VLOOKUP(JOYERIA_JPV[[#This Row],[ID_VENDEDOR]],FOTO_VENDEDOR[#All],3,0)</f>
        <v>https://dl.dropbox.com/s/1f9hzgblcmuen4a/A10.png</v>
      </c>
      <c r="J205">
        <v>4</v>
      </c>
      <c r="K205" s="9">
        <v>938.42</v>
      </c>
      <c r="L205" s="9">
        <v>1100</v>
      </c>
      <c r="M205" s="2">
        <v>44034</v>
      </c>
    </row>
    <row r="206" spans="1:13" x14ac:dyDescent="0.25">
      <c r="A206">
        <v>205</v>
      </c>
      <c r="B206" t="s">
        <v>22</v>
      </c>
      <c r="C206" s="3">
        <v>5</v>
      </c>
      <c r="D206" s="3" t="str">
        <f>VLOOKUP(JOYERIA_JPV[[#This Row],[ID_PRODUCTOS]],PRODUCTOS[#All],2,0)</f>
        <v>Pulsera Plata 925</v>
      </c>
      <c r="E20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206" s="15">
        <f>VLOOKUP(JOYERIA_JPV[[#This Row],[ID_PRODUCTOS]],PRODUCTOS[#All],5,0)-JOYERIA_JPV[[#This Row],[CANTIDAD]]</f>
        <v>1388</v>
      </c>
      <c r="G206">
        <v>10007</v>
      </c>
      <c r="H206" s="1" t="s">
        <v>53</v>
      </c>
      <c r="I206" s="1" t="str">
        <f>VLOOKUP(JOYERIA_JPV[[#This Row],[ID_VENDEDOR]],FOTO_VENDEDOR[#All],3,0)</f>
        <v>https://dl.dropbox.com/s/jveyj0btov87izo/A38.png</v>
      </c>
      <c r="J206">
        <v>12</v>
      </c>
      <c r="K206" s="9">
        <v>1053.78</v>
      </c>
      <c r="L206" s="9">
        <v>1500</v>
      </c>
      <c r="M206" s="2">
        <v>44035</v>
      </c>
    </row>
    <row r="207" spans="1:13" x14ac:dyDescent="0.25">
      <c r="A207">
        <v>206</v>
      </c>
      <c r="B207" t="s">
        <v>15</v>
      </c>
      <c r="C207" s="3">
        <v>6</v>
      </c>
      <c r="D207" s="3" t="str">
        <f>VLOOKUP(JOYERIA_JPV[[#This Row],[ID_PRODUCTOS]],PRODUCTOS[#All],2,0)</f>
        <v>Broche Platino</v>
      </c>
      <c r="E20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207" s="15">
        <f>VLOOKUP(JOYERIA_JPV[[#This Row],[ID_PRODUCTOS]],PRODUCTOS[#All],5,0)-JOYERIA_JPV[[#This Row],[CANTIDAD]]</f>
        <v>2483</v>
      </c>
      <c r="G207">
        <v>10008</v>
      </c>
      <c r="H207" s="1" t="s">
        <v>73</v>
      </c>
      <c r="I207" s="1" t="str">
        <f>VLOOKUP(JOYERIA_JPV[[#This Row],[ID_VENDEDOR]],FOTO_VENDEDOR[#All],3,0)</f>
        <v>https://dl.dropbox.com/s/z4geyw1u2psmm47/A16.png</v>
      </c>
      <c r="J207">
        <v>17</v>
      </c>
      <c r="K207" s="9">
        <v>645.70000000000005</v>
      </c>
      <c r="L207" s="9">
        <v>900</v>
      </c>
      <c r="M207" s="2">
        <v>44036</v>
      </c>
    </row>
    <row r="208" spans="1:13" x14ac:dyDescent="0.25">
      <c r="A208">
        <v>207</v>
      </c>
      <c r="B208" t="s">
        <v>6</v>
      </c>
      <c r="C208" s="3">
        <v>7</v>
      </c>
      <c r="D208" s="3" t="str">
        <f>VLOOKUP(JOYERIA_JPV[[#This Row],[ID_PRODUCTOS]],PRODUCTOS[#All],2,0)</f>
        <v>Cadena Oro 10k</v>
      </c>
      <c r="E208" s="8" t="str">
        <f>VLOOKUP(JOYERIA_JPV[[#This Row],[ID_PRODUCTOS]],PRODUCTOS[#All],4,0)</f>
        <v>https://russiangold.com/78813-large_default/amarillo-italiano-14k-585-oro-nuevo-figaro-cadena-solida-cc042y.jpg</v>
      </c>
      <c r="F208" s="15">
        <f>VLOOKUP(JOYERIA_JPV[[#This Row],[ID_PRODUCTOS]],PRODUCTOS[#All],5,0)-JOYERIA_JPV[[#This Row],[CANTIDAD]]</f>
        <v>11475</v>
      </c>
      <c r="G208">
        <v>10009</v>
      </c>
      <c r="H208" s="1" t="s">
        <v>57</v>
      </c>
      <c r="I208" s="1" t="str">
        <f>VLOOKUP(JOYERIA_JPV[[#This Row],[ID_VENDEDOR]],FOTO_VENDEDOR[#All],3,0)</f>
        <v>https://dl.dropbox.com/s/0jkab8w6ie0h91z/A42.png</v>
      </c>
      <c r="J208">
        <v>25</v>
      </c>
      <c r="K208" s="9">
        <v>1063.04</v>
      </c>
      <c r="L208" s="9">
        <v>1500</v>
      </c>
      <c r="M208" s="2">
        <v>44037</v>
      </c>
    </row>
    <row r="209" spans="1:13" x14ac:dyDescent="0.25">
      <c r="A209">
        <v>208</v>
      </c>
      <c r="B209" t="s">
        <v>25</v>
      </c>
      <c r="C209" s="3">
        <v>8</v>
      </c>
      <c r="D209" s="3" t="str">
        <f>VLOOKUP(JOYERIA_JPV[[#This Row],[ID_PRODUCTOS]],PRODUCTOS[#All],2,0)</f>
        <v>Tobillera Oro 14k</v>
      </c>
      <c r="E209" s="8" t="str">
        <f>VLOOKUP(JOYERIA_JPV[[#This Row],[ID_PRODUCTOS]],PRODUCTOS[#All],4,0)</f>
        <v>https://www.joseluisjoyerias.com/adm/files/FOTOS/PULSERA_ORO_JOSELUIS_718SPU24FK481A19_1.webp</v>
      </c>
      <c r="F209" s="15">
        <f>VLOOKUP(JOYERIA_JPV[[#This Row],[ID_PRODUCTOS]],PRODUCTOS[#All],5,0)-JOYERIA_JPV[[#This Row],[CANTIDAD]]</f>
        <v>2476</v>
      </c>
      <c r="G209">
        <v>10001</v>
      </c>
      <c r="H209" s="1" t="s">
        <v>41</v>
      </c>
      <c r="I209" s="1" t="str">
        <f>VLOOKUP(JOYERIA_JPV[[#This Row],[ID_VENDEDOR]],FOTO_VENDEDOR[#All],3,0)</f>
        <v>https://dl.dropbox.com/s/4bz1xriny7ro04g/A40.png</v>
      </c>
      <c r="J209">
        <v>24</v>
      </c>
      <c r="K209" s="9">
        <v>938.42</v>
      </c>
      <c r="L209" s="9">
        <v>1100</v>
      </c>
      <c r="M209" s="2">
        <v>44038</v>
      </c>
    </row>
    <row r="210" spans="1:13" x14ac:dyDescent="0.25">
      <c r="A210">
        <v>209</v>
      </c>
      <c r="B210" t="s">
        <v>20</v>
      </c>
      <c r="C210" s="3">
        <v>9</v>
      </c>
      <c r="D210" s="3" t="str">
        <f>VLOOKUP(JOYERIA_JPV[[#This Row],[ID_PRODUCTOS]],PRODUCTOS[#All],2,0)</f>
        <v>Charm Plata</v>
      </c>
      <c r="E21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210" s="15">
        <f>VLOOKUP(JOYERIA_JPV[[#This Row],[ID_PRODUCTOS]],PRODUCTOS[#All],5,0)-JOYERIA_JPV[[#This Row],[CANTIDAD]]</f>
        <v>660</v>
      </c>
      <c r="G210">
        <v>10002</v>
      </c>
      <c r="H210" s="1" t="s">
        <v>43</v>
      </c>
      <c r="I210" s="1" t="str">
        <f>VLOOKUP(JOYERIA_JPV[[#This Row],[ID_VENDEDOR]],FOTO_VENDEDOR[#All],3,0)</f>
        <v>https://dl.dropbox.com/s/yxe96df3xrzoc4y/A44.png</v>
      </c>
      <c r="J210">
        <v>17</v>
      </c>
      <c r="K210" s="9">
        <v>836.75</v>
      </c>
      <c r="L210" s="9">
        <v>1000</v>
      </c>
      <c r="M210" s="2">
        <v>44039</v>
      </c>
    </row>
    <row r="211" spans="1:13" x14ac:dyDescent="0.25">
      <c r="A211">
        <v>210</v>
      </c>
      <c r="B211" t="s">
        <v>27</v>
      </c>
      <c r="C211" s="3">
        <v>10</v>
      </c>
      <c r="D211" s="3" t="str">
        <f>VLOOKUP(JOYERIA_JPV[[#This Row],[ID_PRODUCTOS]],PRODUCTOS[#All],2,0)</f>
        <v>Medallón Oro 18k</v>
      </c>
      <c r="E211" s="8" t="str">
        <f>VLOOKUP(JOYERIA_JPV[[#This Row],[ID_PRODUCTOS]],PRODUCTOS[#All],4,0)</f>
        <v>https://russiangold.com/111274-product_zoom/colgante-de-oro-rosa-rojo-14k-585-carretera-de-medusa-griega-cpn053r.jpg</v>
      </c>
      <c r="F211" s="15">
        <f>VLOOKUP(JOYERIA_JPV[[#This Row],[ID_PRODUCTOS]],PRODUCTOS[#All],5,0)-JOYERIA_JPV[[#This Row],[CANTIDAD]]</f>
        <v>594</v>
      </c>
      <c r="G211">
        <v>10003</v>
      </c>
      <c r="H211" s="1" t="s">
        <v>45</v>
      </c>
      <c r="I211" s="1" t="str">
        <f>VLOOKUP(JOYERIA_JPV[[#This Row],[ID_VENDEDOR]],FOTO_VENDEDOR[#All],3,0)</f>
        <v>https://dl.dropboxusercontent.com/s/2lks10yyiurw2b0/A33.png</v>
      </c>
      <c r="J211">
        <v>6</v>
      </c>
      <c r="K211" s="9">
        <v>966.38</v>
      </c>
      <c r="L211" s="9">
        <v>1200</v>
      </c>
      <c r="M211" s="2">
        <v>44040</v>
      </c>
    </row>
    <row r="212" spans="1:13" x14ac:dyDescent="0.25">
      <c r="A212">
        <v>211</v>
      </c>
      <c r="B212" t="s">
        <v>22</v>
      </c>
      <c r="C212" s="3">
        <v>11</v>
      </c>
      <c r="D212" s="3" t="str">
        <f>VLOOKUP(JOYERIA_JPV[[#This Row],[ID_PRODUCTOS]],PRODUCTOS[#All],2,0)</f>
        <v>Reloj Oro 18k</v>
      </c>
      <c r="E212" s="8" t="str">
        <f>VLOOKUP(JOYERIA_JPV[[#This Row],[ID_PRODUCTOS]],PRODUCTOS[#All],4,0)</f>
        <v>https://zlotychlopak.pl/104676-large_default/amarillo-14k-585-oro-reloj-de-pulsera-para-senora-geneve-lw078ydglbw008y.jpg</v>
      </c>
      <c r="F212" s="15">
        <f>VLOOKUP(JOYERIA_JPV[[#This Row],[ID_PRODUCTOS]],PRODUCTOS[#All],5,0)-JOYERIA_JPV[[#This Row],[CANTIDAD]]</f>
        <v>1255</v>
      </c>
      <c r="G212">
        <v>10004</v>
      </c>
      <c r="H212" s="1" t="s">
        <v>47</v>
      </c>
      <c r="I212" s="1" t="str">
        <f>VLOOKUP(JOYERIA_JPV[[#This Row],[ID_VENDEDOR]],FOTO_VENDEDOR[#All],3,0)</f>
        <v>https://dl.dropbox.com/s/zgx7g0h0mxubhao/A21.png</v>
      </c>
      <c r="J212">
        <v>5</v>
      </c>
      <c r="K212" s="9">
        <v>638.27</v>
      </c>
      <c r="L212" s="9">
        <v>800</v>
      </c>
      <c r="M212" s="2">
        <v>44041</v>
      </c>
    </row>
    <row r="213" spans="1:13" x14ac:dyDescent="0.25">
      <c r="A213">
        <v>212</v>
      </c>
      <c r="B213" t="s">
        <v>14</v>
      </c>
      <c r="C213" s="3">
        <v>12</v>
      </c>
      <c r="D213" s="3" t="str">
        <f>VLOOKUP(JOYERIA_JPV[[#This Row],[ID_PRODUCTOS]],PRODUCTOS[#All],2,0)</f>
        <v>Cufflink Plata 925</v>
      </c>
      <c r="E213" s="8" t="str">
        <f>VLOOKUP(JOYERIA_JPV[[#This Row],[ID_PRODUCTOS]],PRODUCTOS[#All],4,0)</f>
        <v>https://www.mesaregalos.mx/wp-content/uploads/2021/08/Cufflinks_20Pliage_20_20Sterling_20silver_06753810000001_STQP.png</v>
      </c>
      <c r="F213" s="15">
        <f>VLOOKUP(JOYERIA_JPV[[#This Row],[ID_PRODUCTOS]],PRODUCTOS[#All],5,0)-JOYERIA_JPV[[#This Row],[CANTIDAD]]</f>
        <v>618</v>
      </c>
      <c r="G213">
        <v>10005</v>
      </c>
      <c r="H213" s="1" t="s">
        <v>49</v>
      </c>
      <c r="I213" s="1" t="str">
        <f>VLOOKUP(JOYERIA_JPV[[#This Row],[ID_VENDEDOR]],FOTO_VENDEDOR[#All],3,0)</f>
        <v>https://dl.dropboxusercontent.com/s/id0gj57k6z3m73q/A34.png</v>
      </c>
      <c r="J213">
        <v>6</v>
      </c>
      <c r="K213" s="9">
        <v>1265.2</v>
      </c>
      <c r="L213" s="9">
        <v>1800</v>
      </c>
      <c r="M213" s="2">
        <v>44042</v>
      </c>
    </row>
    <row r="214" spans="1:13" x14ac:dyDescent="0.25">
      <c r="A214">
        <v>213</v>
      </c>
      <c r="B214" t="s">
        <v>7</v>
      </c>
      <c r="C214" s="3">
        <v>13</v>
      </c>
      <c r="D214" s="3" t="str">
        <f>VLOOKUP(JOYERIA_JPV[[#This Row],[ID_PRODUCTOS]],PRODUCTOS[#All],2,0)</f>
        <v>Pendiente Diam. Oro</v>
      </c>
      <c r="E214" s="8" t="str">
        <f>VLOOKUP(JOYERIA_JPV[[#This Row],[ID_PRODUCTOS]],PRODUCTOS[#All],4,0)</f>
        <v>https://i.pinimg.com/originals/ef/2f/1e/ef2f1e78cb0658f1626038cefbdca0f7.png</v>
      </c>
      <c r="F214" s="15">
        <f>VLOOKUP(JOYERIA_JPV[[#This Row],[ID_PRODUCTOS]],PRODUCTOS[#All],5,0)-JOYERIA_JPV[[#This Row],[CANTIDAD]]</f>
        <v>3984</v>
      </c>
      <c r="G214">
        <v>10006</v>
      </c>
      <c r="H214" s="1" t="s">
        <v>51</v>
      </c>
      <c r="I214" s="1" t="str">
        <f>VLOOKUP(JOYERIA_JPV[[#This Row],[ID_VENDEDOR]],FOTO_VENDEDOR[#All],3,0)</f>
        <v>https://dl.dropbox.com/s/1f9hzgblcmuen4a/A10.png</v>
      </c>
      <c r="J214">
        <v>16</v>
      </c>
      <c r="K214" s="9">
        <v>352.49</v>
      </c>
      <c r="L214" s="9">
        <v>500</v>
      </c>
      <c r="M214" s="2">
        <v>44043</v>
      </c>
    </row>
    <row r="215" spans="1:13" x14ac:dyDescent="0.25">
      <c r="A215">
        <v>214</v>
      </c>
      <c r="B215" t="s">
        <v>8</v>
      </c>
      <c r="C215" s="3">
        <v>14</v>
      </c>
      <c r="D215" s="3" t="str">
        <f>VLOOKUP(JOYERIA_JPV[[#This Row],[ID_PRODUCTOS]],PRODUCTOS[#All],2,0)</f>
        <v>Anillo Comp. Diam.</v>
      </c>
      <c r="E215" s="8" t="str">
        <f>VLOOKUP(JOYERIA_JPV[[#This Row],[ID_PRODUCTOS]],PRODUCTOS[#All],4,0)</f>
        <v>https://www.elrubi.es/wp-content/uploads/2019/03/Anillo-de-compromiso-con-piedra-diamante-1.png</v>
      </c>
      <c r="F215" s="15">
        <f>VLOOKUP(JOYERIA_JPV[[#This Row],[ID_PRODUCTOS]],PRODUCTOS[#All],5,0)-JOYERIA_JPV[[#This Row],[CANTIDAD]]</f>
        <v>1948</v>
      </c>
      <c r="G215">
        <v>10007</v>
      </c>
      <c r="H215" s="1" t="s">
        <v>53</v>
      </c>
      <c r="I215" s="1" t="str">
        <f>VLOOKUP(JOYERIA_JPV[[#This Row],[ID_VENDEDOR]],FOTO_VENDEDOR[#All],3,0)</f>
        <v>https://dl.dropbox.com/s/jveyj0btov87izo/A38.png</v>
      </c>
      <c r="J215">
        <v>2</v>
      </c>
      <c r="K215" s="9">
        <v>938.42</v>
      </c>
      <c r="L215" s="9">
        <v>1100</v>
      </c>
      <c r="M215" s="2">
        <v>44044</v>
      </c>
    </row>
    <row r="216" spans="1:13" x14ac:dyDescent="0.25">
      <c r="A216">
        <v>215</v>
      </c>
      <c r="B216" t="s">
        <v>24</v>
      </c>
      <c r="C216" s="3">
        <v>15</v>
      </c>
      <c r="D216" s="3" t="str">
        <f>VLOOKUP(JOYERIA_JPV[[#This Row],[ID_PRODUCTOS]],PRODUCTOS[#All],2,0)</f>
        <v>Brazalete Cuero</v>
      </c>
      <c r="E216" s="8" t="str">
        <f>VLOOKUP(JOYERIA_JPV[[#This Row],[ID_PRODUCTOS]],PRODUCTOS[#All],4,0)</f>
        <v>https://global.zancangioielli.com/11031-large_default/pulsera-zancan-de-plata-y-piel-con-pluma.jpg</v>
      </c>
      <c r="F216" s="15">
        <f>VLOOKUP(JOYERIA_JPV[[#This Row],[ID_PRODUCTOS]],PRODUCTOS[#All],5,0)-JOYERIA_JPV[[#This Row],[CANTIDAD]]</f>
        <v>3899</v>
      </c>
      <c r="G216">
        <v>10008</v>
      </c>
      <c r="H216" s="1" t="s">
        <v>73</v>
      </c>
      <c r="I216" s="1" t="str">
        <f>VLOOKUP(JOYERIA_JPV[[#This Row],[ID_VENDEDOR]],FOTO_VENDEDOR[#All],3,0)</f>
        <v>https://dl.dropbox.com/s/z4geyw1u2psmm47/A16.png</v>
      </c>
      <c r="J216">
        <v>101</v>
      </c>
      <c r="K216" s="9">
        <v>572.95000000000005</v>
      </c>
      <c r="L216" s="9">
        <v>800</v>
      </c>
      <c r="M216" s="2">
        <v>44045</v>
      </c>
    </row>
    <row r="217" spans="1:13" x14ac:dyDescent="0.25">
      <c r="A217">
        <v>216</v>
      </c>
      <c r="B217" t="s">
        <v>15</v>
      </c>
      <c r="C217" s="3">
        <v>16</v>
      </c>
      <c r="D217" s="3" t="str">
        <f>VLOOKUP(JOYERIA_JPV[[#This Row],[ID_PRODUCTOS]],PRODUCTOS[#All],2,0)</f>
        <v>Reloj Plata</v>
      </c>
      <c r="E217" s="8" t="str">
        <f>VLOOKUP(JOYERIA_JPV[[#This Row],[ID_PRODUCTOS]],PRODUCTOS[#All],4,0)</f>
        <v>https://festina.cl/22062-large_default/timeless-chronograph-f16760-7-con-esfera-azul.jpg</v>
      </c>
      <c r="F217" s="15">
        <f>VLOOKUP(JOYERIA_JPV[[#This Row],[ID_PRODUCTOS]],PRODUCTOS[#All],5,0)-JOYERIA_JPV[[#This Row],[CANTIDAD]]</f>
        <v>1088</v>
      </c>
      <c r="G217">
        <v>10009</v>
      </c>
      <c r="H217" s="1" t="s">
        <v>57</v>
      </c>
      <c r="I217" s="1" t="str">
        <f>VLOOKUP(JOYERIA_JPV[[#This Row],[ID_VENDEDOR]],FOTO_VENDEDOR[#All],3,0)</f>
        <v>https://dl.dropbox.com/s/0jkab8w6ie0h91z/A42.png</v>
      </c>
      <c r="J217">
        <v>12</v>
      </c>
      <c r="K217" s="9">
        <v>1667.47</v>
      </c>
      <c r="L217" s="9">
        <v>2200</v>
      </c>
      <c r="M217" s="2">
        <v>44046</v>
      </c>
    </row>
    <row r="218" spans="1:13" x14ac:dyDescent="0.25">
      <c r="A218">
        <v>217</v>
      </c>
      <c r="B218" t="s">
        <v>8</v>
      </c>
      <c r="C218" s="3">
        <v>17</v>
      </c>
      <c r="D218" s="3" t="str">
        <f>VLOOKUP(JOYERIA_JPV[[#This Row],[ID_PRODUCTOS]],PRODUCTOS[#All],2,0)</f>
        <v>Broche Oro</v>
      </c>
      <c r="E21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218" s="15">
        <f>VLOOKUP(JOYERIA_JPV[[#This Row],[ID_PRODUCTOS]],PRODUCTOS[#All],5,0)-JOYERIA_JPV[[#This Row],[CANTIDAD]]</f>
        <v>2995</v>
      </c>
      <c r="G218">
        <v>10001</v>
      </c>
      <c r="H218" s="1" t="s">
        <v>41</v>
      </c>
      <c r="I218" s="1" t="str">
        <f>VLOOKUP(JOYERIA_JPV[[#This Row],[ID_VENDEDOR]],FOTO_VENDEDOR[#All],3,0)</f>
        <v>https://dl.dropbox.com/s/4bz1xriny7ro04g/A40.png</v>
      </c>
      <c r="J218">
        <v>5</v>
      </c>
      <c r="K218" s="9">
        <v>216.19</v>
      </c>
      <c r="L218" s="9">
        <v>300</v>
      </c>
      <c r="M218" s="2">
        <v>44047</v>
      </c>
    </row>
    <row r="219" spans="1:13" x14ac:dyDescent="0.25">
      <c r="A219">
        <v>218</v>
      </c>
      <c r="B219" t="s">
        <v>26</v>
      </c>
      <c r="C219" s="3">
        <v>18</v>
      </c>
      <c r="D219" s="3" t="str">
        <f>VLOOKUP(JOYERIA_JPV[[#This Row],[ID_PRODUCTOS]],PRODUCTOS[#All],2,0)</f>
        <v>Anillo Gemas</v>
      </c>
      <c r="E21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219" s="15">
        <f>VLOOKUP(JOYERIA_JPV[[#This Row],[ID_PRODUCTOS]],PRODUCTOS[#All],5,0)-JOYERIA_JPV[[#This Row],[CANTIDAD]]</f>
        <v>19910</v>
      </c>
      <c r="G219">
        <v>10002</v>
      </c>
      <c r="H219" s="1" t="s">
        <v>43</v>
      </c>
      <c r="I219" s="1" t="str">
        <f>VLOOKUP(JOYERIA_JPV[[#This Row],[ID_VENDEDOR]],FOTO_VENDEDOR[#All],3,0)</f>
        <v>https://dl.dropbox.com/s/yxe96df3xrzoc4y/A44.png</v>
      </c>
      <c r="J219">
        <v>90</v>
      </c>
      <c r="K219" s="9">
        <v>1063.04</v>
      </c>
      <c r="L219" s="9">
        <v>1500</v>
      </c>
      <c r="M219" s="2">
        <v>44048</v>
      </c>
    </row>
    <row r="220" spans="1:13" x14ac:dyDescent="0.25">
      <c r="A220">
        <v>219</v>
      </c>
      <c r="B220" t="s">
        <v>17</v>
      </c>
      <c r="C220" s="3">
        <v>19</v>
      </c>
      <c r="D220" s="3" t="str">
        <f>VLOOKUP(JOYERIA_JPV[[#This Row],[ID_PRODUCTOS]],PRODUCTOS[#All],2,0)</f>
        <v>Collar Perlas</v>
      </c>
      <c r="E220" s="8" t="str">
        <f>VLOOKUP(JOYERIA_JPV[[#This Row],[ID_PRODUCTOS]],PRODUCTOS[#All],4,0)</f>
        <v>https://yanesmadrid.com/10619-large_default/collar-bolzano-perlas-plata-dorada.jpg</v>
      </c>
      <c r="F220" s="15">
        <f>VLOOKUP(JOYERIA_JPV[[#This Row],[ID_PRODUCTOS]],PRODUCTOS[#All],5,0)-JOYERIA_JPV[[#This Row],[CANTIDAD]]</f>
        <v>796</v>
      </c>
      <c r="G220">
        <v>10003</v>
      </c>
      <c r="H220" s="1" t="s">
        <v>45</v>
      </c>
      <c r="I220" s="1" t="str">
        <f>VLOOKUP(JOYERIA_JPV[[#This Row],[ID_VENDEDOR]],FOTO_VENDEDOR[#All],3,0)</f>
        <v>https://dl.dropboxusercontent.com/s/2lks10yyiurw2b0/A33.png</v>
      </c>
      <c r="J220">
        <v>4</v>
      </c>
      <c r="K220" s="9">
        <v>757.81</v>
      </c>
      <c r="L220" s="9">
        <v>950</v>
      </c>
      <c r="M220" s="2">
        <v>44049</v>
      </c>
    </row>
    <row r="221" spans="1:13" x14ac:dyDescent="0.25">
      <c r="A221">
        <v>220</v>
      </c>
      <c r="B221" t="s">
        <v>8</v>
      </c>
      <c r="C221" s="3">
        <v>20</v>
      </c>
      <c r="D221" s="3" t="str">
        <f>VLOOKUP(JOYERIA_JPV[[#This Row],[ID_PRODUCTOS]],PRODUCTOS[#All],2,0)</f>
        <v>Cadena Oro</v>
      </c>
      <c r="E221" s="8" t="str">
        <f>VLOOKUP(JOYERIA_JPV[[#This Row],[ID_PRODUCTOS]],PRODUCTOS[#All],4,0)</f>
        <v>https://www.joyeriasanchez.com/50236-large_default/gargantilla-visalia-personalizada-oro-18k.jpg</v>
      </c>
      <c r="F221" s="15">
        <f>VLOOKUP(JOYERIA_JPV[[#This Row],[ID_PRODUCTOS]],PRODUCTOS[#All],5,0)-JOYERIA_JPV[[#This Row],[CANTIDAD]]</f>
        <v>3990</v>
      </c>
      <c r="G221">
        <v>10004</v>
      </c>
      <c r="H221" s="1" t="s">
        <v>47</v>
      </c>
      <c r="I221" s="1" t="str">
        <f>VLOOKUP(JOYERIA_JPV[[#This Row],[ID_VENDEDOR]],FOTO_VENDEDOR[#All],3,0)</f>
        <v>https://dl.dropbox.com/s/zgx7g0h0mxubhao/A21.png</v>
      </c>
      <c r="J221">
        <v>10</v>
      </c>
      <c r="K221" s="9">
        <v>211.41</v>
      </c>
      <c r="L221" s="9">
        <v>300</v>
      </c>
      <c r="M221" s="2">
        <v>44050</v>
      </c>
    </row>
    <row r="222" spans="1:13" x14ac:dyDescent="0.25">
      <c r="A222">
        <v>221</v>
      </c>
      <c r="B222" t="s">
        <v>23</v>
      </c>
      <c r="C222" s="3">
        <v>1</v>
      </c>
      <c r="D222" s="3" t="str">
        <f>VLOOKUP(JOYERIA_JPV[[#This Row],[ID_PRODUCTOS]],PRODUCTOS[#All],2,0)</f>
        <v>Anillo Oro 18k</v>
      </c>
      <c r="E222" s="8" t="str">
        <f>VLOOKUP(JOYERIA_JPV[[#This Row],[ID_PRODUCTOS]],PRODUCTOS[#All],4,0)</f>
        <v>https://i.pinimg.com/originals/99/f6/cc/99f6cc0f226be0aa4d25ea9959e06099.png</v>
      </c>
      <c r="F222" s="15">
        <f>VLOOKUP(JOYERIA_JPV[[#This Row],[ID_PRODUCTOS]],PRODUCTOS[#All],5,0)-JOYERIA_JPV[[#This Row],[CANTIDAD]]</f>
        <v>19850</v>
      </c>
      <c r="G222">
        <v>10005</v>
      </c>
      <c r="H222" s="1" t="s">
        <v>49</v>
      </c>
      <c r="I222" s="1" t="str">
        <f>VLOOKUP(JOYERIA_JPV[[#This Row],[ID_VENDEDOR]],FOTO_VENDEDOR[#All],3,0)</f>
        <v>https://dl.dropboxusercontent.com/s/id0gj57k6z3m73q/A34.png</v>
      </c>
      <c r="J222">
        <v>150</v>
      </c>
      <c r="K222" s="9">
        <v>1483.61</v>
      </c>
      <c r="L222" s="9">
        <v>2000</v>
      </c>
      <c r="M222" s="2">
        <v>44051</v>
      </c>
    </row>
    <row r="223" spans="1:13" x14ac:dyDescent="0.25">
      <c r="A223">
        <v>222</v>
      </c>
      <c r="B223" t="s">
        <v>23</v>
      </c>
      <c r="C223" s="3">
        <v>2</v>
      </c>
      <c r="D223" s="3" t="str">
        <f>VLOOKUP(JOYERIA_JPV[[#This Row],[ID_PRODUCTOS]],PRODUCTOS[#All],2,0)</f>
        <v>Aretes Plata 925</v>
      </c>
      <c r="E223" s="8" t="str">
        <f>VLOOKUP(JOYERIA_JPV[[#This Row],[ID_PRODUCTOS]],PRODUCTOS[#All],4,0)</f>
        <v>https://baroqoficial.com/cdn/shop/products/Aretesdeplata925.png?v=1643904073&amp;width=2048</v>
      </c>
      <c r="F223" s="15">
        <f>VLOOKUP(JOYERIA_JPV[[#This Row],[ID_PRODUCTOS]],PRODUCTOS[#All],5,0)-JOYERIA_JPV[[#This Row],[CANTIDAD]]</f>
        <v>3799</v>
      </c>
      <c r="G223">
        <v>10006</v>
      </c>
      <c r="H223" s="1" t="s">
        <v>51</v>
      </c>
      <c r="I223" s="1" t="str">
        <f>VLOOKUP(JOYERIA_JPV[[#This Row],[ID_VENDEDOR]],FOTO_VENDEDOR[#All],3,0)</f>
        <v>https://dl.dropbox.com/s/1f9hzgblcmuen4a/A10.png</v>
      </c>
      <c r="J223">
        <v>1</v>
      </c>
      <c r="K223" s="9">
        <v>1049.51</v>
      </c>
      <c r="L223" s="9">
        <v>1300</v>
      </c>
      <c r="M223" s="2">
        <v>44052</v>
      </c>
    </row>
    <row r="224" spans="1:13" x14ac:dyDescent="0.25">
      <c r="A224">
        <v>223</v>
      </c>
      <c r="B224" t="s">
        <v>29</v>
      </c>
      <c r="C224" s="3">
        <v>3</v>
      </c>
      <c r="D224" s="3" t="str">
        <f>VLOOKUP(JOYERIA_JPV[[#This Row],[ID_PRODUCTOS]],PRODUCTOS[#All],2,0)</f>
        <v>Brazalete Oro 14k</v>
      </c>
      <c r="E22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224" s="15">
        <f>VLOOKUP(JOYERIA_JPV[[#This Row],[ID_PRODUCTOS]],PRODUCTOS[#All],5,0)-JOYERIA_JPV[[#This Row],[CANTIDAD]]</f>
        <v>718</v>
      </c>
      <c r="G224">
        <v>10007</v>
      </c>
      <c r="H224" s="1" t="s">
        <v>53</v>
      </c>
      <c r="I224" s="1" t="str">
        <f>VLOOKUP(JOYERIA_JPV[[#This Row],[ID_VENDEDOR]],FOTO_VENDEDOR[#All],3,0)</f>
        <v>https://dl.dropbox.com/s/jveyj0btov87izo/A38.png</v>
      </c>
      <c r="J224">
        <v>2</v>
      </c>
      <c r="K224" s="9">
        <v>966.38</v>
      </c>
      <c r="L224" s="9">
        <v>1200</v>
      </c>
      <c r="M224" s="2">
        <v>44053</v>
      </c>
    </row>
    <row r="225" spans="1:13" x14ac:dyDescent="0.25">
      <c r="A225">
        <v>224</v>
      </c>
      <c r="B225" t="s">
        <v>7</v>
      </c>
      <c r="C225" s="3">
        <v>4</v>
      </c>
      <c r="D225" s="3" t="str">
        <f>VLOOKUP(JOYERIA_JPV[[#This Row],[ID_PRODUCTOS]],PRODUCTOS[#All],2,0)</f>
        <v>Collar Oro Diam.</v>
      </c>
      <c r="E225" s="8" t="str">
        <f>VLOOKUP(JOYERIA_JPV[[#This Row],[ID_PRODUCTOS]],PRODUCTOS[#All],4,0)</f>
        <v>https://img.edenly.com/pt/40/precioso-secreto-n8__8047249_1.png</v>
      </c>
      <c r="F225" s="15">
        <f>VLOOKUP(JOYERIA_JPV[[#This Row],[ID_PRODUCTOS]],PRODUCTOS[#All],5,0)-JOYERIA_JPV[[#This Row],[CANTIDAD]]</f>
        <v>1489</v>
      </c>
      <c r="G225">
        <v>10008</v>
      </c>
      <c r="H225" s="1" t="s">
        <v>73</v>
      </c>
      <c r="I225" s="1" t="str">
        <f>VLOOKUP(JOYERIA_JPV[[#This Row],[ID_VENDEDOR]],FOTO_VENDEDOR[#All],3,0)</f>
        <v>https://dl.dropbox.com/s/z4geyw1u2psmm47/A16.png</v>
      </c>
      <c r="J225">
        <v>11</v>
      </c>
      <c r="K225" s="9">
        <v>938.42</v>
      </c>
      <c r="L225" s="9">
        <v>1100</v>
      </c>
      <c r="M225" s="2">
        <v>44054</v>
      </c>
    </row>
    <row r="226" spans="1:13" x14ac:dyDescent="0.25">
      <c r="A226">
        <v>225</v>
      </c>
      <c r="B226" t="s">
        <v>14</v>
      </c>
      <c r="C226" s="3">
        <v>5</v>
      </c>
      <c r="D226" s="3" t="str">
        <f>VLOOKUP(JOYERIA_JPV[[#This Row],[ID_PRODUCTOS]],PRODUCTOS[#All],2,0)</f>
        <v>Pulsera Plata 925</v>
      </c>
      <c r="E22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226" s="15">
        <f>VLOOKUP(JOYERIA_JPV[[#This Row],[ID_PRODUCTOS]],PRODUCTOS[#All],5,0)-JOYERIA_JPV[[#This Row],[CANTIDAD]]</f>
        <v>1396</v>
      </c>
      <c r="G226">
        <v>10009</v>
      </c>
      <c r="H226" s="1" t="s">
        <v>57</v>
      </c>
      <c r="I226" s="1" t="str">
        <f>VLOOKUP(JOYERIA_JPV[[#This Row],[ID_VENDEDOR]],FOTO_VENDEDOR[#All],3,0)</f>
        <v>https://dl.dropbox.com/s/0jkab8w6ie0h91z/A42.png</v>
      </c>
      <c r="J226">
        <v>4</v>
      </c>
      <c r="K226" s="9">
        <v>1053.78</v>
      </c>
      <c r="L226" s="9">
        <v>1500</v>
      </c>
      <c r="M226" s="2">
        <v>44055</v>
      </c>
    </row>
    <row r="227" spans="1:13" x14ac:dyDescent="0.25">
      <c r="A227">
        <v>226</v>
      </c>
      <c r="B227" t="s">
        <v>8</v>
      </c>
      <c r="C227" s="3">
        <v>6</v>
      </c>
      <c r="D227" s="3" t="str">
        <f>VLOOKUP(JOYERIA_JPV[[#This Row],[ID_PRODUCTOS]],PRODUCTOS[#All],2,0)</f>
        <v>Broche Platino</v>
      </c>
      <c r="E22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227" s="15">
        <f>VLOOKUP(JOYERIA_JPV[[#This Row],[ID_PRODUCTOS]],PRODUCTOS[#All],5,0)-JOYERIA_JPV[[#This Row],[CANTIDAD]]</f>
        <v>2488</v>
      </c>
      <c r="G227">
        <v>10001</v>
      </c>
      <c r="H227" s="1" t="s">
        <v>41</v>
      </c>
      <c r="I227" s="1" t="str">
        <f>VLOOKUP(JOYERIA_JPV[[#This Row],[ID_VENDEDOR]],FOTO_VENDEDOR[#All],3,0)</f>
        <v>https://dl.dropbox.com/s/4bz1xriny7ro04g/A40.png</v>
      </c>
      <c r="J227">
        <v>12</v>
      </c>
      <c r="K227" s="9">
        <v>645.70000000000005</v>
      </c>
      <c r="L227" s="9">
        <v>900</v>
      </c>
      <c r="M227" s="2">
        <v>44056</v>
      </c>
    </row>
    <row r="228" spans="1:13" x14ac:dyDescent="0.25">
      <c r="A228">
        <v>227</v>
      </c>
      <c r="B228" t="s">
        <v>29</v>
      </c>
      <c r="C228" s="3">
        <v>7</v>
      </c>
      <c r="D228" s="3" t="str">
        <f>VLOOKUP(JOYERIA_JPV[[#This Row],[ID_PRODUCTOS]],PRODUCTOS[#All],2,0)</f>
        <v>Cadena Oro 10k</v>
      </c>
      <c r="E228" s="8" t="str">
        <f>VLOOKUP(JOYERIA_JPV[[#This Row],[ID_PRODUCTOS]],PRODUCTOS[#All],4,0)</f>
        <v>https://russiangold.com/78813-large_default/amarillo-italiano-14k-585-oro-nuevo-figaro-cadena-solida-cc042y.jpg</v>
      </c>
      <c r="F228" s="15">
        <f>VLOOKUP(JOYERIA_JPV[[#This Row],[ID_PRODUCTOS]],PRODUCTOS[#All],5,0)-JOYERIA_JPV[[#This Row],[CANTIDAD]]</f>
        <v>11110</v>
      </c>
      <c r="G228">
        <v>10002</v>
      </c>
      <c r="H228" s="1" t="s">
        <v>43</v>
      </c>
      <c r="I228" s="1" t="str">
        <f>VLOOKUP(JOYERIA_JPV[[#This Row],[ID_VENDEDOR]],FOTO_VENDEDOR[#All],3,0)</f>
        <v>https://dl.dropbox.com/s/yxe96df3xrzoc4y/A44.png</v>
      </c>
      <c r="J228">
        <v>390</v>
      </c>
      <c r="K228" s="9">
        <v>1063.04</v>
      </c>
      <c r="L228" s="9">
        <v>1500</v>
      </c>
      <c r="M228" s="2">
        <v>44057</v>
      </c>
    </row>
    <row r="229" spans="1:13" x14ac:dyDescent="0.25">
      <c r="A229">
        <v>228</v>
      </c>
      <c r="B229" t="s">
        <v>12</v>
      </c>
      <c r="C229" s="3">
        <v>8</v>
      </c>
      <c r="D229" s="3" t="str">
        <f>VLOOKUP(JOYERIA_JPV[[#This Row],[ID_PRODUCTOS]],PRODUCTOS[#All],2,0)</f>
        <v>Tobillera Oro 14k</v>
      </c>
      <c r="E229" s="8" t="str">
        <f>VLOOKUP(JOYERIA_JPV[[#This Row],[ID_PRODUCTOS]],PRODUCTOS[#All],4,0)</f>
        <v>https://www.joseluisjoyerias.com/adm/files/FOTOS/PULSERA_ORO_JOSELUIS_718SPU24FK481A19_1.webp</v>
      </c>
      <c r="F229" s="15">
        <f>VLOOKUP(JOYERIA_JPV[[#This Row],[ID_PRODUCTOS]],PRODUCTOS[#All],5,0)-JOYERIA_JPV[[#This Row],[CANTIDAD]]</f>
        <v>2485</v>
      </c>
      <c r="G229">
        <v>10003</v>
      </c>
      <c r="H229" s="1" t="s">
        <v>45</v>
      </c>
      <c r="I229" s="1" t="str">
        <f>VLOOKUP(JOYERIA_JPV[[#This Row],[ID_VENDEDOR]],FOTO_VENDEDOR[#All],3,0)</f>
        <v>https://dl.dropboxusercontent.com/s/2lks10yyiurw2b0/A33.png</v>
      </c>
      <c r="J229">
        <v>15</v>
      </c>
      <c r="K229" s="9">
        <v>938.42</v>
      </c>
      <c r="L229" s="9">
        <v>1100</v>
      </c>
      <c r="M229" s="2">
        <v>44058</v>
      </c>
    </row>
    <row r="230" spans="1:13" x14ac:dyDescent="0.25">
      <c r="A230">
        <v>229</v>
      </c>
      <c r="B230" t="s">
        <v>16</v>
      </c>
      <c r="C230" s="3">
        <v>9</v>
      </c>
      <c r="D230" s="3" t="str">
        <f>VLOOKUP(JOYERIA_JPV[[#This Row],[ID_PRODUCTOS]],PRODUCTOS[#All],2,0)</f>
        <v>Charm Plata</v>
      </c>
      <c r="E23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230" s="15">
        <f>VLOOKUP(JOYERIA_JPV[[#This Row],[ID_PRODUCTOS]],PRODUCTOS[#All],5,0)-JOYERIA_JPV[[#This Row],[CANTIDAD]]</f>
        <v>674</v>
      </c>
      <c r="G230">
        <v>10004</v>
      </c>
      <c r="H230" s="1" t="s">
        <v>47</v>
      </c>
      <c r="I230" s="1" t="str">
        <f>VLOOKUP(JOYERIA_JPV[[#This Row],[ID_VENDEDOR]],FOTO_VENDEDOR[#All],3,0)</f>
        <v>https://dl.dropbox.com/s/zgx7g0h0mxubhao/A21.png</v>
      </c>
      <c r="J230">
        <v>3</v>
      </c>
      <c r="K230" s="9">
        <v>836.75</v>
      </c>
      <c r="L230" s="9">
        <v>1000</v>
      </c>
      <c r="M230" s="2">
        <v>44059</v>
      </c>
    </row>
    <row r="231" spans="1:13" x14ac:dyDescent="0.25">
      <c r="A231">
        <v>230</v>
      </c>
      <c r="B231" t="s">
        <v>27</v>
      </c>
      <c r="C231" s="3">
        <v>10</v>
      </c>
      <c r="D231" s="3" t="str">
        <f>VLOOKUP(JOYERIA_JPV[[#This Row],[ID_PRODUCTOS]],PRODUCTOS[#All],2,0)</f>
        <v>Medallón Oro 18k</v>
      </c>
      <c r="E231" s="8" t="str">
        <f>VLOOKUP(JOYERIA_JPV[[#This Row],[ID_PRODUCTOS]],PRODUCTOS[#All],4,0)</f>
        <v>https://russiangold.com/111274-product_zoom/colgante-de-oro-rosa-rojo-14k-585-carretera-de-medusa-griega-cpn053r.jpg</v>
      </c>
      <c r="F231" s="15">
        <f>VLOOKUP(JOYERIA_JPV[[#This Row],[ID_PRODUCTOS]],PRODUCTOS[#All],5,0)-JOYERIA_JPV[[#This Row],[CANTIDAD]]</f>
        <v>598</v>
      </c>
      <c r="G231">
        <v>10005</v>
      </c>
      <c r="H231" s="1" t="s">
        <v>49</v>
      </c>
      <c r="I231" s="1" t="str">
        <f>VLOOKUP(JOYERIA_JPV[[#This Row],[ID_VENDEDOR]],FOTO_VENDEDOR[#All],3,0)</f>
        <v>https://dl.dropboxusercontent.com/s/id0gj57k6z3m73q/A34.png</v>
      </c>
      <c r="J231">
        <v>2</v>
      </c>
      <c r="K231" s="9">
        <v>966.38</v>
      </c>
      <c r="L231" s="9">
        <v>1200</v>
      </c>
      <c r="M231" s="2">
        <v>44060</v>
      </c>
    </row>
    <row r="232" spans="1:13" x14ac:dyDescent="0.25">
      <c r="A232">
        <v>231</v>
      </c>
      <c r="B232" t="s">
        <v>12</v>
      </c>
      <c r="C232" s="3">
        <v>11</v>
      </c>
      <c r="D232" s="3" t="str">
        <f>VLOOKUP(JOYERIA_JPV[[#This Row],[ID_PRODUCTOS]],PRODUCTOS[#All],2,0)</f>
        <v>Reloj Oro 18k</v>
      </c>
      <c r="E232" s="8" t="str">
        <f>VLOOKUP(JOYERIA_JPV[[#This Row],[ID_PRODUCTOS]],PRODUCTOS[#All],4,0)</f>
        <v>https://zlotychlopak.pl/104676-large_default/amarillo-14k-585-oro-reloj-de-pulsera-para-senora-geneve-lw078ydglbw008y.jpg</v>
      </c>
      <c r="F232" s="15">
        <f>VLOOKUP(JOYERIA_JPV[[#This Row],[ID_PRODUCTOS]],PRODUCTOS[#All],5,0)-JOYERIA_JPV[[#This Row],[CANTIDAD]]</f>
        <v>1197</v>
      </c>
      <c r="G232">
        <v>10006</v>
      </c>
      <c r="H232" s="1" t="s">
        <v>51</v>
      </c>
      <c r="I232" s="1" t="str">
        <f>VLOOKUP(JOYERIA_JPV[[#This Row],[ID_VENDEDOR]],FOTO_VENDEDOR[#All],3,0)</f>
        <v>https://dl.dropbox.com/s/1f9hzgblcmuen4a/A10.png</v>
      </c>
      <c r="J232">
        <v>63</v>
      </c>
      <c r="K232" s="9">
        <v>638.27</v>
      </c>
      <c r="L232" s="9">
        <v>800</v>
      </c>
      <c r="M232" s="2">
        <v>44061</v>
      </c>
    </row>
    <row r="233" spans="1:13" x14ac:dyDescent="0.25">
      <c r="A233">
        <v>232</v>
      </c>
      <c r="B233" t="s">
        <v>6</v>
      </c>
      <c r="C233" s="3">
        <v>12</v>
      </c>
      <c r="D233" s="3" t="str">
        <f>VLOOKUP(JOYERIA_JPV[[#This Row],[ID_PRODUCTOS]],PRODUCTOS[#All],2,0)</f>
        <v>Cufflink Plata 925</v>
      </c>
      <c r="E233" s="8" t="str">
        <f>VLOOKUP(JOYERIA_JPV[[#This Row],[ID_PRODUCTOS]],PRODUCTOS[#All],4,0)</f>
        <v>https://www.mesaregalos.mx/wp-content/uploads/2021/08/Cufflinks_20Pliage_20_20Sterling_20silver_06753810000001_STQP.png</v>
      </c>
      <c r="F233" s="15">
        <f>VLOOKUP(JOYERIA_JPV[[#This Row],[ID_PRODUCTOS]],PRODUCTOS[#All],5,0)-JOYERIA_JPV[[#This Row],[CANTIDAD]]</f>
        <v>616</v>
      </c>
      <c r="G233">
        <v>10007</v>
      </c>
      <c r="H233" s="1" t="s">
        <v>53</v>
      </c>
      <c r="I233" s="1" t="str">
        <f>VLOOKUP(JOYERIA_JPV[[#This Row],[ID_VENDEDOR]],FOTO_VENDEDOR[#All],3,0)</f>
        <v>https://dl.dropbox.com/s/jveyj0btov87izo/A38.png</v>
      </c>
      <c r="J233">
        <v>8</v>
      </c>
      <c r="K233" s="9">
        <v>1265.2</v>
      </c>
      <c r="L233" s="9">
        <v>1800</v>
      </c>
      <c r="M233" s="2">
        <v>44062</v>
      </c>
    </row>
    <row r="234" spans="1:13" x14ac:dyDescent="0.25">
      <c r="A234">
        <v>233</v>
      </c>
      <c r="B234" t="s">
        <v>22</v>
      </c>
      <c r="C234" s="3">
        <v>13</v>
      </c>
      <c r="D234" s="3" t="str">
        <f>VLOOKUP(JOYERIA_JPV[[#This Row],[ID_PRODUCTOS]],PRODUCTOS[#All],2,0)</f>
        <v>Pendiente Diam. Oro</v>
      </c>
      <c r="E234" s="8" t="str">
        <f>VLOOKUP(JOYERIA_JPV[[#This Row],[ID_PRODUCTOS]],PRODUCTOS[#All],4,0)</f>
        <v>https://i.pinimg.com/originals/ef/2f/1e/ef2f1e78cb0658f1626038cefbdca0f7.png</v>
      </c>
      <c r="F234" s="15">
        <f>VLOOKUP(JOYERIA_JPV[[#This Row],[ID_PRODUCTOS]],PRODUCTOS[#All],5,0)-JOYERIA_JPV[[#This Row],[CANTIDAD]]</f>
        <v>3986</v>
      </c>
      <c r="G234">
        <v>10008</v>
      </c>
      <c r="H234" s="1" t="s">
        <v>73</v>
      </c>
      <c r="I234" s="1" t="str">
        <f>VLOOKUP(JOYERIA_JPV[[#This Row],[ID_VENDEDOR]],FOTO_VENDEDOR[#All],3,0)</f>
        <v>https://dl.dropbox.com/s/z4geyw1u2psmm47/A16.png</v>
      </c>
      <c r="J234">
        <v>14</v>
      </c>
      <c r="K234" s="9">
        <v>352.49</v>
      </c>
      <c r="L234" s="9">
        <v>500</v>
      </c>
      <c r="M234" s="2">
        <v>44063</v>
      </c>
    </row>
    <row r="235" spans="1:13" x14ac:dyDescent="0.25">
      <c r="A235">
        <v>234</v>
      </c>
      <c r="B235" t="s">
        <v>23</v>
      </c>
      <c r="C235" s="3">
        <v>14</v>
      </c>
      <c r="D235" s="3" t="str">
        <f>VLOOKUP(JOYERIA_JPV[[#This Row],[ID_PRODUCTOS]],PRODUCTOS[#All],2,0)</f>
        <v>Anillo Comp. Diam.</v>
      </c>
      <c r="E235" s="8" t="str">
        <f>VLOOKUP(JOYERIA_JPV[[#This Row],[ID_PRODUCTOS]],PRODUCTOS[#All],4,0)</f>
        <v>https://www.elrubi.es/wp-content/uploads/2019/03/Anillo-de-compromiso-con-piedra-diamante-1.png</v>
      </c>
      <c r="F235" s="15">
        <f>VLOOKUP(JOYERIA_JPV[[#This Row],[ID_PRODUCTOS]],PRODUCTOS[#All],5,0)-JOYERIA_JPV[[#This Row],[CANTIDAD]]</f>
        <v>1887</v>
      </c>
      <c r="G235">
        <v>10009</v>
      </c>
      <c r="H235" s="1" t="s">
        <v>57</v>
      </c>
      <c r="I235" s="1" t="str">
        <f>VLOOKUP(JOYERIA_JPV[[#This Row],[ID_VENDEDOR]],FOTO_VENDEDOR[#All],3,0)</f>
        <v>https://dl.dropbox.com/s/0jkab8w6ie0h91z/A42.png</v>
      </c>
      <c r="J235">
        <v>63</v>
      </c>
      <c r="K235" s="9">
        <v>938.42</v>
      </c>
      <c r="L235" s="9">
        <v>1100</v>
      </c>
      <c r="M235" s="2">
        <v>44064</v>
      </c>
    </row>
    <row r="236" spans="1:13" x14ac:dyDescent="0.25">
      <c r="A236">
        <v>235</v>
      </c>
      <c r="B236" t="s">
        <v>27</v>
      </c>
      <c r="C236" s="3">
        <v>15</v>
      </c>
      <c r="D236" s="3" t="str">
        <f>VLOOKUP(JOYERIA_JPV[[#This Row],[ID_PRODUCTOS]],PRODUCTOS[#All],2,0)</f>
        <v>Brazalete Cuero</v>
      </c>
      <c r="E236" s="8" t="str">
        <f>VLOOKUP(JOYERIA_JPV[[#This Row],[ID_PRODUCTOS]],PRODUCTOS[#All],4,0)</f>
        <v>https://global.zancangioielli.com/11031-large_default/pulsera-zancan-de-plata-y-piel-con-pluma.jpg</v>
      </c>
      <c r="F236" s="15">
        <f>VLOOKUP(JOYERIA_JPV[[#This Row],[ID_PRODUCTOS]],PRODUCTOS[#All],5,0)-JOYERIA_JPV[[#This Row],[CANTIDAD]]</f>
        <v>3995</v>
      </c>
      <c r="G236">
        <v>10001</v>
      </c>
      <c r="H236" s="1" t="s">
        <v>41</v>
      </c>
      <c r="I236" s="1" t="str">
        <f>VLOOKUP(JOYERIA_JPV[[#This Row],[ID_VENDEDOR]],FOTO_VENDEDOR[#All],3,0)</f>
        <v>https://dl.dropbox.com/s/4bz1xriny7ro04g/A40.png</v>
      </c>
      <c r="J236">
        <v>5</v>
      </c>
      <c r="K236" s="9">
        <v>572.95000000000005</v>
      </c>
      <c r="L236" s="9">
        <v>800</v>
      </c>
      <c r="M236" s="2">
        <v>44065</v>
      </c>
    </row>
    <row r="237" spans="1:13" x14ac:dyDescent="0.25">
      <c r="A237">
        <v>236</v>
      </c>
      <c r="B237" t="s">
        <v>24</v>
      </c>
      <c r="C237" s="3">
        <v>16</v>
      </c>
      <c r="D237" s="3" t="str">
        <f>VLOOKUP(JOYERIA_JPV[[#This Row],[ID_PRODUCTOS]],PRODUCTOS[#All],2,0)</f>
        <v>Reloj Plata</v>
      </c>
      <c r="E237" s="8" t="str">
        <f>VLOOKUP(JOYERIA_JPV[[#This Row],[ID_PRODUCTOS]],PRODUCTOS[#All],4,0)</f>
        <v>https://festina.cl/22062-large_default/timeless-chronograph-f16760-7-con-esfera-azul.jpg</v>
      </c>
      <c r="F237" s="15">
        <f>VLOOKUP(JOYERIA_JPV[[#This Row],[ID_PRODUCTOS]],PRODUCTOS[#All],5,0)-JOYERIA_JPV[[#This Row],[CANTIDAD]]</f>
        <v>1090</v>
      </c>
      <c r="G237">
        <v>10002</v>
      </c>
      <c r="H237" s="1" t="s">
        <v>43</v>
      </c>
      <c r="I237" s="1" t="str">
        <f>VLOOKUP(JOYERIA_JPV[[#This Row],[ID_VENDEDOR]],FOTO_VENDEDOR[#All],3,0)</f>
        <v>https://dl.dropbox.com/s/yxe96df3xrzoc4y/A44.png</v>
      </c>
      <c r="J237">
        <v>10</v>
      </c>
      <c r="K237" s="9">
        <v>1667.47</v>
      </c>
      <c r="L237" s="9">
        <v>2200</v>
      </c>
      <c r="M237" s="2">
        <v>44066</v>
      </c>
    </row>
    <row r="238" spans="1:13" x14ac:dyDescent="0.25">
      <c r="A238">
        <v>237</v>
      </c>
      <c r="B238" t="s">
        <v>5</v>
      </c>
      <c r="C238" s="3">
        <v>17</v>
      </c>
      <c r="D238" s="3" t="str">
        <f>VLOOKUP(JOYERIA_JPV[[#This Row],[ID_PRODUCTOS]],PRODUCTOS[#All],2,0)</f>
        <v>Broche Oro</v>
      </c>
      <c r="E23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238" s="15">
        <f>VLOOKUP(JOYERIA_JPV[[#This Row],[ID_PRODUCTOS]],PRODUCTOS[#All],5,0)-JOYERIA_JPV[[#This Row],[CANTIDAD]]</f>
        <v>2990</v>
      </c>
      <c r="G238">
        <v>10003</v>
      </c>
      <c r="H238" s="1" t="s">
        <v>45</v>
      </c>
      <c r="I238" s="1" t="str">
        <f>VLOOKUP(JOYERIA_JPV[[#This Row],[ID_VENDEDOR]],FOTO_VENDEDOR[#All],3,0)</f>
        <v>https://dl.dropboxusercontent.com/s/2lks10yyiurw2b0/A33.png</v>
      </c>
      <c r="J238">
        <v>10</v>
      </c>
      <c r="K238" s="9">
        <v>216.19</v>
      </c>
      <c r="L238" s="9">
        <v>300</v>
      </c>
      <c r="M238" s="2">
        <v>44067</v>
      </c>
    </row>
    <row r="239" spans="1:13" x14ac:dyDescent="0.25">
      <c r="A239">
        <v>238</v>
      </c>
      <c r="B239" t="s">
        <v>16</v>
      </c>
      <c r="C239" s="3">
        <v>18</v>
      </c>
      <c r="D239" s="3" t="str">
        <f>VLOOKUP(JOYERIA_JPV[[#This Row],[ID_PRODUCTOS]],PRODUCTOS[#All],2,0)</f>
        <v>Anillo Gemas</v>
      </c>
      <c r="E23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239" s="15">
        <f>VLOOKUP(JOYERIA_JPV[[#This Row],[ID_PRODUCTOS]],PRODUCTOS[#All],5,0)-JOYERIA_JPV[[#This Row],[CANTIDAD]]</f>
        <v>19640</v>
      </c>
      <c r="G239">
        <v>10004</v>
      </c>
      <c r="H239" s="1" t="s">
        <v>47</v>
      </c>
      <c r="I239" s="1" t="str">
        <f>VLOOKUP(JOYERIA_JPV[[#This Row],[ID_VENDEDOR]],FOTO_VENDEDOR[#All],3,0)</f>
        <v>https://dl.dropbox.com/s/zgx7g0h0mxubhao/A21.png</v>
      </c>
      <c r="J239">
        <v>360</v>
      </c>
      <c r="K239" s="9">
        <v>1063.04</v>
      </c>
      <c r="L239" s="9">
        <v>1500</v>
      </c>
      <c r="M239" s="2">
        <v>44068</v>
      </c>
    </row>
    <row r="240" spans="1:13" x14ac:dyDescent="0.25">
      <c r="A240">
        <v>239</v>
      </c>
      <c r="B240" t="s">
        <v>5</v>
      </c>
      <c r="C240" s="3">
        <v>19</v>
      </c>
      <c r="D240" s="3" t="str">
        <f>VLOOKUP(JOYERIA_JPV[[#This Row],[ID_PRODUCTOS]],PRODUCTOS[#All],2,0)</f>
        <v>Collar Perlas</v>
      </c>
      <c r="E240" s="8" t="str">
        <f>VLOOKUP(JOYERIA_JPV[[#This Row],[ID_PRODUCTOS]],PRODUCTOS[#All],4,0)</f>
        <v>https://yanesmadrid.com/10619-large_default/collar-bolzano-perlas-plata-dorada.jpg</v>
      </c>
      <c r="F240" s="15">
        <f>VLOOKUP(JOYERIA_JPV[[#This Row],[ID_PRODUCTOS]],PRODUCTOS[#All],5,0)-JOYERIA_JPV[[#This Row],[CANTIDAD]]</f>
        <v>770</v>
      </c>
      <c r="G240">
        <v>10005</v>
      </c>
      <c r="H240" s="1" t="s">
        <v>49</v>
      </c>
      <c r="I240" s="1" t="str">
        <f>VLOOKUP(JOYERIA_JPV[[#This Row],[ID_VENDEDOR]],FOTO_VENDEDOR[#All],3,0)</f>
        <v>https://dl.dropboxusercontent.com/s/id0gj57k6z3m73q/A34.png</v>
      </c>
      <c r="J240">
        <v>30</v>
      </c>
      <c r="K240" s="9">
        <v>757.81</v>
      </c>
      <c r="L240" s="9">
        <v>950</v>
      </c>
      <c r="M240" s="2">
        <v>44069</v>
      </c>
    </row>
    <row r="241" spans="1:13" x14ac:dyDescent="0.25">
      <c r="A241">
        <v>240</v>
      </c>
      <c r="B241" t="s">
        <v>16</v>
      </c>
      <c r="C241" s="3">
        <v>20</v>
      </c>
      <c r="D241" s="3" t="str">
        <f>VLOOKUP(JOYERIA_JPV[[#This Row],[ID_PRODUCTOS]],PRODUCTOS[#All],2,0)</f>
        <v>Cadena Oro</v>
      </c>
      <c r="E241" s="8" t="str">
        <f>VLOOKUP(JOYERIA_JPV[[#This Row],[ID_PRODUCTOS]],PRODUCTOS[#All],4,0)</f>
        <v>https://www.joyeriasanchez.com/50236-large_default/gargantilla-visalia-personalizada-oro-18k.jpg</v>
      </c>
      <c r="F241" s="15">
        <f>VLOOKUP(JOYERIA_JPV[[#This Row],[ID_PRODUCTOS]],PRODUCTOS[#All],5,0)-JOYERIA_JPV[[#This Row],[CANTIDAD]]</f>
        <v>3993</v>
      </c>
      <c r="G241">
        <v>10006</v>
      </c>
      <c r="H241" s="1" t="s">
        <v>51</v>
      </c>
      <c r="I241" s="1" t="str">
        <f>VLOOKUP(JOYERIA_JPV[[#This Row],[ID_VENDEDOR]],FOTO_VENDEDOR[#All],3,0)</f>
        <v>https://dl.dropbox.com/s/1f9hzgblcmuen4a/A10.png</v>
      </c>
      <c r="J241">
        <v>7</v>
      </c>
      <c r="K241" s="9">
        <v>211.41</v>
      </c>
      <c r="L241" s="9">
        <v>300</v>
      </c>
      <c r="M241" s="2">
        <v>44070</v>
      </c>
    </row>
    <row r="242" spans="1:13" x14ac:dyDescent="0.25">
      <c r="A242">
        <v>241</v>
      </c>
      <c r="B242" t="s">
        <v>11</v>
      </c>
      <c r="C242" s="3">
        <v>1</v>
      </c>
      <c r="D242" s="3" t="str">
        <f>VLOOKUP(JOYERIA_JPV[[#This Row],[ID_PRODUCTOS]],PRODUCTOS[#All],2,0)</f>
        <v>Anillo Oro 18k</v>
      </c>
      <c r="E242" s="8" t="str">
        <f>VLOOKUP(JOYERIA_JPV[[#This Row],[ID_PRODUCTOS]],PRODUCTOS[#All],4,0)</f>
        <v>https://i.pinimg.com/originals/99/f6/cc/99f6cc0f226be0aa4d25ea9959e06099.png</v>
      </c>
      <c r="F242" s="15">
        <f>VLOOKUP(JOYERIA_JPV[[#This Row],[ID_PRODUCTOS]],PRODUCTOS[#All],5,0)-JOYERIA_JPV[[#This Row],[CANTIDAD]]</f>
        <v>19900</v>
      </c>
      <c r="G242">
        <v>10007</v>
      </c>
      <c r="H242" s="1" t="s">
        <v>53</v>
      </c>
      <c r="I242" s="1" t="str">
        <f>VLOOKUP(JOYERIA_JPV[[#This Row],[ID_VENDEDOR]],FOTO_VENDEDOR[#All],3,0)</f>
        <v>https://dl.dropbox.com/s/jveyj0btov87izo/A38.png</v>
      </c>
      <c r="J242">
        <v>100</v>
      </c>
      <c r="K242" s="9">
        <v>1483.61</v>
      </c>
      <c r="L242" s="9">
        <v>2000</v>
      </c>
      <c r="M242" s="2">
        <v>44071</v>
      </c>
    </row>
    <row r="243" spans="1:13" x14ac:dyDescent="0.25">
      <c r="A243">
        <v>242</v>
      </c>
      <c r="B243" t="s">
        <v>13</v>
      </c>
      <c r="C243" s="3">
        <v>2</v>
      </c>
      <c r="D243" s="3" t="str">
        <f>VLOOKUP(JOYERIA_JPV[[#This Row],[ID_PRODUCTOS]],PRODUCTOS[#All],2,0)</f>
        <v>Aretes Plata 925</v>
      </c>
      <c r="E243" s="8" t="str">
        <f>VLOOKUP(JOYERIA_JPV[[#This Row],[ID_PRODUCTOS]],PRODUCTOS[#All],4,0)</f>
        <v>https://baroqoficial.com/cdn/shop/products/Aretesdeplata925.png?v=1643904073&amp;width=2048</v>
      </c>
      <c r="F243" s="15">
        <f>VLOOKUP(JOYERIA_JPV[[#This Row],[ID_PRODUCTOS]],PRODUCTOS[#All],5,0)-JOYERIA_JPV[[#This Row],[CANTIDAD]]</f>
        <v>3790</v>
      </c>
      <c r="G243">
        <v>10008</v>
      </c>
      <c r="H243" s="1" t="s">
        <v>73</v>
      </c>
      <c r="I243" s="1" t="str">
        <f>VLOOKUP(JOYERIA_JPV[[#This Row],[ID_VENDEDOR]],FOTO_VENDEDOR[#All],3,0)</f>
        <v>https://dl.dropbox.com/s/z4geyw1u2psmm47/A16.png</v>
      </c>
      <c r="J243">
        <v>10</v>
      </c>
      <c r="K243" s="9">
        <v>1049.51</v>
      </c>
      <c r="L243" s="9">
        <v>1300</v>
      </c>
      <c r="M243" s="2">
        <v>44072</v>
      </c>
    </row>
    <row r="244" spans="1:13" x14ac:dyDescent="0.25">
      <c r="A244">
        <v>243</v>
      </c>
      <c r="B244" t="s">
        <v>17</v>
      </c>
      <c r="C244" s="3">
        <v>3</v>
      </c>
      <c r="D244" s="3" t="str">
        <f>VLOOKUP(JOYERIA_JPV[[#This Row],[ID_PRODUCTOS]],PRODUCTOS[#All],2,0)</f>
        <v>Brazalete Oro 14k</v>
      </c>
      <c r="E24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244" s="15">
        <f>VLOOKUP(JOYERIA_JPV[[#This Row],[ID_PRODUCTOS]],PRODUCTOS[#All],5,0)-JOYERIA_JPV[[#This Row],[CANTIDAD]]</f>
        <v>708</v>
      </c>
      <c r="G244">
        <v>10009</v>
      </c>
      <c r="H244" s="1" t="s">
        <v>57</v>
      </c>
      <c r="I244" s="1" t="str">
        <f>VLOOKUP(JOYERIA_JPV[[#This Row],[ID_VENDEDOR]],FOTO_VENDEDOR[#All],3,0)</f>
        <v>https://dl.dropbox.com/s/0jkab8w6ie0h91z/A42.png</v>
      </c>
      <c r="J244">
        <v>12</v>
      </c>
      <c r="K244" s="9">
        <v>966.38</v>
      </c>
      <c r="L244" s="9">
        <v>1200</v>
      </c>
      <c r="M244" s="2">
        <v>44073</v>
      </c>
    </row>
    <row r="245" spans="1:13" x14ac:dyDescent="0.25">
      <c r="A245">
        <v>244</v>
      </c>
      <c r="B245" t="s">
        <v>15</v>
      </c>
      <c r="C245" s="3">
        <v>4</v>
      </c>
      <c r="D245" s="3" t="str">
        <f>VLOOKUP(JOYERIA_JPV[[#This Row],[ID_PRODUCTOS]],PRODUCTOS[#All],2,0)</f>
        <v>Collar Oro Diam.</v>
      </c>
      <c r="E245" s="8" t="str">
        <f>VLOOKUP(JOYERIA_JPV[[#This Row],[ID_PRODUCTOS]],PRODUCTOS[#All],4,0)</f>
        <v>https://img.edenly.com/pt/40/precioso-secreto-n8__8047249_1.png</v>
      </c>
      <c r="F245" s="15">
        <f>VLOOKUP(JOYERIA_JPV[[#This Row],[ID_PRODUCTOS]],PRODUCTOS[#All],5,0)-JOYERIA_JPV[[#This Row],[CANTIDAD]]</f>
        <v>1473</v>
      </c>
      <c r="G245">
        <v>10001</v>
      </c>
      <c r="H245" s="1" t="s">
        <v>41</v>
      </c>
      <c r="I245" s="1" t="str">
        <f>VLOOKUP(JOYERIA_JPV[[#This Row],[ID_VENDEDOR]],FOTO_VENDEDOR[#All],3,0)</f>
        <v>https://dl.dropbox.com/s/4bz1xriny7ro04g/A40.png</v>
      </c>
      <c r="J245">
        <v>27</v>
      </c>
      <c r="K245" s="9">
        <v>938.42</v>
      </c>
      <c r="L245" s="9">
        <v>1100</v>
      </c>
      <c r="M245" s="2">
        <v>44074</v>
      </c>
    </row>
    <row r="246" spans="1:13" x14ac:dyDescent="0.25">
      <c r="A246">
        <v>245</v>
      </c>
      <c r="B246" t="s">
        <v>9</v>
      </c>
      <c r="C246" s="3">
        <v>5</v>
      </c>
      <c r="D246" s="3" t="str">
        <f>VLOOKUP(JOYERIA_JPV[[#This Row],[ID_PRODUCTOS]],PRODUCTOS[#All],2,0)</f>
        <v>Pulsera Plata 925</v>
      </c>
      <c r="E24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246" s="15">
        <f>VLOOKUP(JOYERIA_JPV[[#This Row],[ID_PRODUCTOS]],PRODUCTOS[#All],5,0)-JOYERIA_JPV[[#This Row],[CANTIDAD]]</f>
        <v>1364</v>
      </c>
      <c r="G246">
        <v>10002</v>
      </c>
      <c r="H246" s="1" t="s">
        <v>43</v>
      </c>
      <c r="I246" s="1" t="str">
        <f>VLOOKUP(JOYERIA_JPV[[#This Row],[ID_VENDEDOR]],FOTO_VENDEDOR[#All],3,0)</f>
        <v>https://dl.dropbox.com/s/yxe96df3xrzoc4y/A44.png</v>
      </c>
      <c r="J246">
        <v>36</v>
      </c>
      <c r="K246" s="9">
        <v>1053.78</v>
      </c>
      <c r="L246" s="9">
        <v>1500</v>
      </c>
      <c r="M246" s="2">
        <v>44075</v>
      </c>
    </row>
    <row r="247" spans="1:13" x14ac:dyDescent="0.25">
      <c r="A247">
        <v>246</v>
      </c>
      <c r="B247" t="s">
        <v>17</v>
      </c>
      <c r="C247" s="3">
        <v>6</v>
      </c>
      <c r="D247" s="3" t="str">
        <f>VLOOKUP(JOYERIA_JPV[[#This Row],[ID_PRODUCTOS]],PRODUCTOS[#All],2,0)</f>
        <v>Broche Platino</v>
      </c>
      <c r="E24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247" s="15">
        <f>VLOOKUP(JOYERIA_JPV[[#This Row],[ID_PRODUCTOS]],PRODUCTOS[#All],5,0)-JOYERIA_JPV[[#This Row],[CANTIDAD]]</f>
        <v>2495</v>
      </c>
      <c r="G247">
        <v>10003</v>
      </c>
      <c r="H247" s="1" t="s">
        <v>45</v>
      </c>
      <c r="I247" s="1" t="str">
        <f>VLOOKUP(JOYERIA_JPV[[#This Row],[ID_VENDEDOR]],FOTO_VENDEDOR[#All],3,0)</f>
        <v>https://dl.dropboxusercontent.com/s/2lks10yyiurw2b0/A33.png</v>
      </c>
      <c r="J247">
        <v>5</v>
      </c>
      <c r="K247" s="9">
        <v>645.70000000000005</v>
      </c>
      <c r="L247" s="9">
        <v>900</v>
      </c>
      <c r="M247" s="2">
        <v>44076</v>
      </c>
    </row>
    <row r="248" spans="1:13" x14ac:dyDescent="0.25">
      <c r="A248">
        <v>247</v>
      </c>
      <c r="B248" t="s">
        <v>25</v>
      </c>
      <c r="C248" s="3">
        <v>7</v>
      </c>
      <c r="D248" s="3" t="str">
        <f>VLOOKUP(JOYERIA_JPV[[#This Row],[ID_PRODUCTOS]],PRODUCTOS[#All],2,0)</f>
        <v>Cadena Oro 10k</v>
      </c>
      <c r="E248" s="8" t="str">
        <f>VLOOKUP(JOYERIA_JPV[[#This Row],[ID_PRODUCTOS]],PRODUCTOS[#All],4,0)</f>
        <v>https://russiangold.com/78813-large_default/amarillo-italiano-14k-585-oro-nuevo-figaro-cadena-solida-cc042y.jpg</v>
      </c>
      <c r="F248" s="15">
        <f>VLOOKUP(JOYERIA_JPV[[#This Row],[ID_PRODUCTOS]],PRODUCTOS[#All],5,0)-JOYERIA_JPV[[#This Row],[CANTIDAD]]</f>
        <v>11110</v>
      </c>
      <c r="G248">
        <v>10004</v>
      </c>
      <c r="H248" s="1" t="s">
        <v>47</v>
      </c>
      <c r="I248" s="1" t="str">
        <f>VLOOKUP(JOYERIA_JPV[[#This Row],[ID_VENDEDOR]],FOTO_VENDEDOR[#All],3,0)</f>
        <v>https://dl.dropbox.com/s/zgx7g0h0mxubhao/A21.png</v>
      </c>
      <c r="J248">
        <v>390</v>
      </c>
      <c r="K248" s="9">
        <v>1063.04</v>
      </c>
      <c r="L248" s="9">
        <v>1500</v>
      </c>
      <c r="M248" s="2">
        <v>44077</v>
      </c>
    </row>
    <row r="249" spans="1:13" x14ac:dyDescent="0.25">
      <c r="A249">
        <v>248</v>
      </c>
      <c r="B249" t="s">
        <v>19</v>
      </c>
      <c r="C249" s="3">
        <v>8</v>
      </c>
      <c r="D249" s="3" t="str">
        <f>VLOOKUP(JOYERIA_JPV[[#This Row],[ID_PRODUCTOS]],PRODUCTOS[#All],2,0)</f>
        <v>Tobillera Oro 14k</v>
      </c>
      <c r="E249" s="8" t="str">
        <f>VLOOKUP(JOYERIA_JPV[[#This Row],[ID_PRODUCTOS]],PRODUCTOS[#All],4,0)</f>
        <v>https://www.joseluisjoyerias.com/adm/files/FOTOS/PULSERA_ORO_JOSELUIS_718SPU24FK481A19_1.webp</v>
      </c>
      <c r="F249" s="15">
        <f>VLOOKUP(JOYERIA_JPV[[#This Row],[ID_PRODUCTOS]],PRODUCTOS[#All],5,0)-JOYERIA_JPV[[#This Row],[CANTIDAD]]</f>
        <v>2485</v>
      </c>
      <c r="G249">
        <v>10005</v>
      </c>
      <c r="H249" s="1" t="s">
        <v>49</v>
      </c>
      <c r="I249" s="1" t="str">
        <f>VLOOKUP(JOYERIA_JPV[[#This Row],[ID_VENDEDOR]],FOTO_VENDEDOR[#All],3,0)</f>
        <v>https://dl.dropboxusercontent.com/s/id0gj57k6z3m73q/A34.png</v>
      </c>
      <c r="J249">
        <v>15</v>
      </c>
      <c r="K249" s="9">
        <v>938.42</v>
      </c>
      <c r="L249" s="9">
        <v>1100</v>
      </c>
      <c r="M249" s="2">
        <v>44078</v>
      </c>
    </row>
    <row r="250" spans="1:13" x14ac:dyDescent="0.25">
      <c r="A250">
        <v>249</v>
      </c>
      <c r="B250" t="s">
        <v>5</v>
      </c>
      <c r="C250" s="3">
        <v>9</v>
      </c>
      <c r="D250" s="3" t="str">
        <f>VLOOKUP(JOYERIA_JPV[[#This Row],[ID_PRODUCTOS]],PRODUCTOS[#All],2,0)</f>
        <v>Charm Plata</v>
      </c>
      <c r="E25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250" s="15">
        <f>VLOOKUP(JOYERIA_JPV[[#This Row],[ID_PRODUCTOS]],PRODUCTOS[#All],5,0)-JOYERIA_JPV[[#This Row],[CANTIDAD]]</f>
        <v>666</v>
      </c>
      <c r="G250">
        <v>10006</v>
      </c>
      <c r="H250" s="1" t="s">
        <v>51</v>
      </c>
      <c r="I250" s="1" t="str">
        <f>VLOOKUP(JOYERIA_JPV[[#This Row],[ID_VENDEDOR]],FOTO_VENDEDOR[#All],3,0)</f>
        <v>https://dl.dropbox.com/s/1f9hzgblcmuen4a/A10.png</v>
      </c>
      <c r="J250">
        <v>11</v>
      </c>
      <c r="K250" s="9">
        <v>836.75</v>
      </c>
      <c r="L250" s="9">
        <v>1000</v>
      </c>
      <c r="M250" s="2">
        <v>44079</v>
      </c>
    </row>
    <row r="251" spans="1:13" x14ac:dyDescent="0.25">
      <c r="A251">
        <v>250</v>
      </c>
      <c r="B251" t="s">
        <v>19</v>
      </c>
      <c r="C251" s="3">
        <v>10</v>
      </c>
      <c r="D251" s="3" t="str">
        <f>VLOOKUP(JOYERIA_JPV[[#This Row],[ID_PRODUCTOS]],PRODUCTOS[#All],2,0)</f>
        <v>Medallón Oro 18k</v>
      </c>
      <c r="E251" s="8" t="str">
        <f>VLOOKUP(JOYERIA_JPV[[#This Row],[ID_PRODUCTOS]],PRODUCTOS[#All],4,0)</f>
        <v>https://russiangold.com/111274-product_zoom/colgante-de-oro-rosa-rojo-14k-585-carretera-de-medusa-griega-cpn053r.jpg</v>
      </c>
      <c r="F251" s="15">
        <f>VLOOKUP(JOYERIA_JPV[[#This Row],[ID_PRODUCTOS]],PRODUCTOS[#All],5,0)-JOYERIA_JPV[[#This Row],[CANTIDAD]]</f>
        <v>589</v>
      </c>
      <c r="G251">
        <v>10007</v>
      </c>
      <c r="H251" s="1" t="s">
        <v>53</v>
      </c>
      <c r="I251" s="1" t="str">
        <f>VLOOKUP(JOYERIA_JPV[[#This Row],[ID_VENDEDOR]],FOTO_VENDEDOR[#All],3,0)</f>
        <v>https://dl.dropbox.com/s/jveyj0btov87izo/A38.png</v>
      </c>
      <c r="J251">
        <v>11</v>
      </c>
      <c r="K251" s="9">
        <v>966.38</v>
      </c>
      <c r="L251" s="9">
        <v>1200</v>
      </c>
      <c r="M251" s="2">
        <v>44080</v>
      </c>
    </row>
    <row r="252" spans="1:13" x14ac:dyDescent="0.25">
      <c r="A252">
        <v>251</v>
      </c>
      <c r="B252" t="s">
        <v>25</v>
      </c>
      <c r="C252" s="3">
        <v>11</v>
      </c>
      <c r="D252" s="3" t="str">
        <f>VLOOKUP(JOYERIA_JPV[[#This Row],[ID_PRODUCTOS]],PRODUCTOS[#All],2,0)</f>
        <v>Reloj Oro 18k</v>
      </c>
      <c r="E252" s="8" t="str">
        <f>VLOOKUP(JOYERIA_JPV[[#This Row],[ID_PRODUCTOS]],PRODUCTOS[#All],4,0)</f>
        <v>https://zlotychlopak.pl/104676-large_default/amarillo-14k-585-oro-reloj-de-pulsera-para-senora-geneve-lw078ydglbw008y.jpg</v>
      </c>
      <c r="F252" s="15">
        <f>VLOOKUP(JOYERIA_JPV[[#This Row],[ID_PRODUCTOS]],PRODUCTOS[#All],5,0)-JOYERIA_JPV[[#This Row],[CANTIDAD]]</f>
        <v>1258</v>
      </c>
      <c r="G252">
        <v>10008</v>
      </c>
      <c r="H252" s="1" t="s">
        <v>73</v>
      </c>
      <c r="I252" s="1" t="str">
        <f>VLOOKUP(JOYERIA_JPV[[#This Row],[ID_VENDEDOR]],FOTO_VENDEDOR[#All],3,0)</f>
        <v>https://dl.dropbox.com/s/z4geyw1u2psmm47/A16.png</v>
      </c>
      <c r="J252">
        <v>2</v>
      </c>
      <c r="K252" s="9">
        <v>638.27</v>
      </c>
      <c r="L252" s="9">
        <v>800</v>
      </c>
      <c r="M252" s="2">
        <v>44081</v>
      </c>
    </row>
    <row r="253" spans="1:13" x14ac:dyDescent="0.25">
      <c r="A253">
        <v>252</v>
      </c>
      <c r="B253" t="s">
        <v>20</v>
      </c>
      <c r="C253" s="3">
        <v>12</v>
      </c>
      <c r="D253" s="3" t="str">
        <f>VLOOKUP(JOYERIA_JPV[[#This Row],[ID_PRODUCTOS]],PRODUCTOS[#All],2,0)</f>
        <v>Cufflink Plata 925</v>
      </c>
      <c r="E253" s="8" t="str">
        <f>VLOOKUP(JOYERIA_JPV[[#This Row],[ID_PRODUCTOS]],PRODUCTOS[#All],4,0)</f>
        <v>https://www.mesaregalos.mx/wp-content/uploads/2021/08/Cufflinks_20Pliage_20_20Sterling_20silver_06753810000001_STQP.png</v>
      </c>
      <c r="F253" s="15">
        <f>VLOOKUP(JOYERIA_JPV[[#This Row],[ID_PRODUCTOS]],PRODUCTOS[#All],5,0)-JOYERIA_JPV[[#This Row],[CANTIDAD]]</f>
        <v>620</v>
      </c>
      <c r="G253">
        <v>10009</v>
      </c>
      <c r="H253" s="1" t="s">
        <v>57</v>
      </c>
      <c r="I253" s="1" t="str">
        <f>VLOOKUP(JOYERIA_JPV[[#This Row],[ID_VENDEDOR]],FOTO_VENDEDOR[#All],3,0)</f>
        <v>https://dl.dropbox.com/s/0jkab8w6ie0h91z/A42.png</v>
      </c>
      <c r="J253">
        <v>4</v>
      </c>
      <c r="K253" s="9">
        <v>1265.2</v>
      </c>
      <c r="L253" s="9">
        <v>1800</v>
      </c>
      <c r="M253" s="2">
        <v>44082</v>
      </c>
    </row>
    <row r="254" spans="1:13" x14ac:dyDescent="0.25">
      <c r="A254">
        <v>253</v>
      </c>
      <c r="B254" t="s">
        <v>7</v>
      </c>
      <c r="C254" s="3">
        <v>13</v>
      </c>
      <c r="D254" s="3" t="str">
        <f>VLOOKUP(JOYERIA_JPV[[#This Row],[ID_PRODUCTOS]],PRODUCTOS[#All],2,0)</f>
        <v>Pendiente Diam. Oro</v>
      </c>
      <c r="E254" s="8" t="str">
        <f>VLOOKUP(JOYERIA_JPV[[#This Row],[ID_PRODUCTOS]],PRODUCTOS[#All],4,0)</f>
        <v>https://i.pinimg.com/originals/ef/2f/1e/ef2f1e78cb0658f1626038cefbdca0f7.png</v>
      </c>
      <c r="F254" s="15">
        <f>VLOOKUP(JOYERIA_JPV[[#This Row],[ID_PRODUCTOS]],PRODUCTOS[#All],5,0)-JOYERIA_JPV[[#This Row],[CANTIDAD]]</f>
        <v>3994</v>
      </c>
      <c r="G254">
        <v>10001</v>
      </c>
      <c r="H254" s="1" t="s">
        <v>41</v>
      </c>
      <c r="I254" s="1" t="str">
        <f>VLOOKUP(JOYERIA_JPV[[#This Row],[ID_VENDEDOR]],FOTO_VENDEDOR[#All],3,0)</f>
        <v>https://dl.dropbox.com/s/4bz1xriny7ro04g/A40.png</v>
      </c>
      <c r="J254">
        <v>6</v>
      </c>
      <c r="K254" s="9">
        <v>352.49</v>
      </c>
      <c r="L254" s="9">
        <v>500</v>
      </c>
      <c r="M254" s="2">
        <v>44083</v>
      </c>
    </row>
    <row r="255" spans="1:13" x14ac:dyDescent="0.25">
      <c r="A255">
        <v>254</v>
      </c>
      <c r="B255" t="s">
        <v>26</v>
      </c>
      <c r="C255" s="3">
        <v>14</v>
      </c>
      <c r="D255" s="3" t="str">
        <f>VLOOKUP(JOYERIA_JPV[[#This Row],[ID_PRODUCTOS]],PRODUCTOS[#All],2,0)</f>
        <v>Anillo Comp. Diam.</v>
      </c>
      <c r="E255" s="8" t="str">
        <f>VLOOKUP(JOYERIA_JPV[[#This Row],[ID_PRODUCTOS]],PRODUCTOS[#All],4,0)</f>
        <v>https://www.elrubi.es/wp-content/uploads/2019/03/Anillo-de-compromiso-con-piedra-diamante-1.png</v>
      </c>
      <c r="F255" s="15">
        <f>VLOOKUP(JOYERIA_JPV[[#This Row],[ID_PRODUCTOS]],PRODUCTOS[#All],5,0)-JOYERIA_JPV[[#This Row],[CANTIDAD]]</f>
        <v>1929</v>
      </c>
      <c r="G255">
        <v>10002</v>
      </c>
      <c r="H255" s="1" t="s">
        <v>43</v>
      </c>
      <c r="I255" s="1" t="str">
        <f>VLOOKUP(JOYERIA_JPV[[#This Row],[ID_VENDEDOR]],FOTO_VENDEDOR[#All],3,0)</f>
        <v>https://dl.dropbox.com/s/yxe96df3xrzoc4y/A44.png</v>
      </c>
      <c r="J255">
        <v>21</v>
      </c>
      <c r="K255" s="9">
        <v>938.42</v>
      </c>
      <c r="L255" s="9">
        <v>1100</v>
      </c>
      <c r="M255" s="2">
        <v>44084</v>
      </c>
    </row>
    <row r="256" spans="1:13" x14ac:dyDescent="0.25">
      <c r="A256">
        <v>255</v>
      </c>
      <c r="B256" t="s">
        <v>10</v>
      </c>
      <c r="C256" s="3">
        <v>15</v>
      </c>
      <c r="D256" s="3" t="str">
        <f>VLOOKUP(JOYERIA_JPV[[#This Row],[ID_PRODUCTOS]],PRODUCTOS[#All],2,0)</f>
        <v>Brazalete Cuero</v>
      </c>
      <c r="E256" s="8" t="str">
        <f>VLOOKUP(JOYERIA_JPV[[#This Row],[ID_PRODUCTOS]],PRODUCTOS[#All],4,0)</f>
        <v>https://global.zancangioielli.com/11031-large_default/pulsera-zancan-de-plata-y-piel-con-pluma.jpg</v>
      </c>
      <c r="F256" s="15">
        <f>VLOOKUP(JOYERIA_JPV[[#This Row],[ID_PRODUCTOS]],PRODUCTOS[#All],5,0)-JOYERIA_JPV[[#This Row],[CANTIDAD]]</f>
        <v>3869</v>
      </c>
      <c r="G256">
        <v>10003</v>
      </c>
      <c r="H256" s="1" t="s">
        <v>45</v>
      </c>
      <c r="I256" s="1" t="str">
        <f>VLOOKUP(JOYERIA_JPV[[#This Row],[ID_VENDEDOR]],FOTO_VENDEDOR[#All],3,0)</f>
        <v>https://dl.dropboxusercontent.com/s/2lks10yyiurw2b0/A33.png</v>
      </c>
      <c r="J256">
        <v>131</v>
      </c>
      <c r="K256" s="9">
        <v>572.95000000000005</v>
      </c>
      <c r="L256" s="9">
        <v>800</v>
      </c>
      <c r="M256" s="2">
        <v>44085</v>
      </c>
    </row>
    <row r="257" spans="1:13" x14ac:dyDescent="0.25">
      <c r="A257">
        <v>256</v>
      </c>
      <c r="B257" t="s">
        <v>5</v>
      </c>
      <c r="C257" s="3">
        <v>16</v>
      </c>
      <c r="D257" s="3" t="str">
        <f>VLOOKUP(JOYERIA_JPV[[#This Row],[ID_PRODUCTOS]],PRODUCTOS[#All],2,0)</f>
        <v>Reloj Plata</v>
      </c>
      <c r="E257" s="8" t="str">
        <f>VLOOKUP(JOYERIA_JPV[[#This Row],[ID_PRODUCTOS]],PRODUCTOS[#All],4,0)</f>
        <v>https://festina.cl/22062-large_default/timeless-chronograph-f16760-7-con-esfera-azul.jpg</v>
      </c>
      <c r="F257" s="15">
        <f>VLOOKUP(JOYERIA_JPV[[#This Row],[ID_PRODUCTOS]],PRODUCTOS[#All],5,0)-JOYERIA_JPV[[#This Row],[CANTIDAD]]</f>
        <v>1090</v>
      </c>
      <c r="G257">
        <v>10004</v>
      </c>
      <c r="H257" s="1" t="s">
        <v>47</v>
      </c>
      <c r="I257" s="1" t="str">
        <f>VLOOKUP(JOYERIA_JPV[[#This Row],[ID_VENDEDOR]],FOTO_VENDEDOR[#All],3,0)</f>
        <v>https://dl.dropbox.com/s/zgx7g0h0mxubhao/A21.png</v>
      </c>
      <c r="J257">
        <v>10</v>
      </c>
      <c r="K257" s="9">
        <v>1667.47</v>
      </c>
      <c r="L257" s="9">
        <v>2200</v>
      </c>
      <c r="M257" s="2">
        <v>44086</v>
      </c>
    </row>
    <row r="258" spans="1:13" x14ac:dyDescent="0.25">
      <c r="A258">
        <v>257</v>
      </c>
      <c r="B258" t="s">
        <v>21</v>
      </c>
      <c r="C258" s="3">
        <v>17</v>
      </c>
      <c r="D258" s="3" t="str">
        <f>VLOOKUP(JOYERIA_JPV[[#This Row],[ID_PRODUCTOS]],PRODUCTOS[#All],2,0)</f>
        <v>Broche Oro</v>
      </c>
      <c r="E25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258" s="15">
        <f>VLOOKUP(JOYERIA_JPV[[#This Row],[ID_PRODUCTOS]],PRODUCTOS[#All],5,0)-JOYERIA_JPV[[#This Row],[CANTIDAD]]</f>
        <v>2989</v>
      </c>
      <c r="G258">
        <v>10005</v>
      </c>
      <c r="H258" s="1" t="s">
        <v>49</v>
      </c>
      <c r="I258" s="1" t="str">
        <f>VLOOKUP(JOYERIA_JPV[[#This Row],[ID_VENDEDOR]],FOTO_VENDEDOR[#All],3,0)</f>
        <v>https://dl.dropboxusercontent.com/s/id0gj57k6z3m73q/A34.png</v>
      </c>
      <c r="J258">
        <v>11</v>
      </c>
      <c r="K258" s="9">
        <v>216.19</v>
      </c>
      <c r="L258" s="9">
        <v>300</v>
      </c>
      <c r="M258" s="2">
        <v>44087</v>
      </c>
    </row>
    <row r="259" spans="1:13" x14ac:dyDescent="0.25">
      <c r="A259">
        <v>258</v>
      </c>
      <c r="B259" t="s">
        <v>8</v>
      </c>
      <c r="C259" s="3">
        <v>18</v>
      </c>
      <c r="D259" s="3" t="str">
        <f>VLOOKUP(JOYERIA_JPV[[#This Row],[ID_PRODUCTOS]],PRODUCTOS[#All],2,0)</f>
        <v>Anillo Gemas</v>
      </c>
      <c r="E25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259" s="15">
        <f>VLOOKUP(JOYERIA_JPV[[#This Row],[ID_PRODUCTOS]],PRODUCTOS[#All],5,0)-JOYERIA_JPV[[#This Row],[CANTIDAD]]</f>
        <v>19830</v>
      </c>
      <c r="G259">
        <v>10006</v>
      </c>
      <c r="H259" s="1" t="s">
        <v>51</v>
      </c>
      <c r="I259" s="1" t="str">
        <f>VLOOKUP(JOYERIA_JPV[[#This Row],[ID_VENDEDOR]],FOTO_VENDEDOR[#All],3,0)</f>
        <v>https://dl.dropbox.com/s/1f9hzgblcmuen4a/A10.png</v>
      </c>
      <c r="J259">
        <v>170</v>
      </c>
      <c r="K259" s="9">
        <v>1063.04</v>
      </c>
      <c r="L259" s="9">
        <v>1500</v>
      </c>
      <c r="M259" s="2">
        <v>44088</v>
      </c>
    </row>
    <row r="260" spans="1:13" x14ac:dyDescent="0.25">
      <c r="A260">
        <v>259</v>
      </c>
      <c r="B260" t="s">
        <v>14</v>
      </c>
      <c r="C260" s="3">
        <v>19</v>
      </c>
      <c r="D260" s="3" t="str">
        <f>VLOOKUP(JOYERIA_JPV[[#This Row],[ID_PRODUCTOS]],PRODUCTOS[#All],2,0)</f>
        <v>Collar Perlas</v>
      </c>
      <c r="E260" s="8" t="str">
        <f>VLOOKUP(JOYERIA_JPV[[#This Row],[ID_PRODUCTOS]],PRODUCTOS[#All],4,0)</f>
        <v>https://yanesmadrid.com/10619-large_default/collar-bolzano-perlas-plata-dorada.jpg</v>
      </c>
      <c r="F260" s="15">
        <f>VLOOKUP(JOYERIA_JPV[[#This Row],[ID_PRODUCTOS]],PRODUCTOS[#All],5,0)-JOYERIA_JPV[[#This Row],[CANTIDAD]]</f>
        <v>782</v>
      </c>
      <c r="G260">
        <v>10007</v>
      </c>
      <c r="H260" s="1" t="s">
        <v>53</v>
      </c>
      <c r="I260" s="1" t="str">
        <f>VLOOKUP(JOYERIA_JPV[[#This Row],[ID_VENDEDOR]],FOTO_VENDEDOR[#All],3,0)</f>
        <v>https://dl.dropbox.com/s/jveyj0btov87izo/A38.png</v>
      </c>
      <c r="J260">
        <v>18</v>
      </c>
      <c r="K260" s="9">
        <v>757.81</v>
      </c>
      <c r="L260" s="9">
        <v>950</v>
      </c>
      <c r="M260" s="2">
        <v>44089</v>
      </c>
    </row>
    <row r="261" spans="1:13" x14ac:dyDescent="0.25">
      <c r="A261">
        <v>260</v>
      </c>
      <c r="B261" t="s">
        <v>29</v>
      </c>
      <c r="C261" s="3">
        <v>20</v>
      </c>
      <c r="D261" s="3" t="str">
        <f>VLOOKUP(JOYERIA_JPV[[#This Row],[ID_PRODUCTOS]],PRODUCTOS[#All],2,0)</f>
        <v>Cadena Oro</v>
      </c>
      <c r="E261" s="8" t="str">
        <f>VLOOKUP(JOYERIA_JPV[[#This Row],[ID_PRODUCTOS]],PRODUCTOS[#All],4,0)</f>
        <v>https://www.joyeriasanchez.com/50236-large_default/gargantilla-visalia-personalizada-oro-18k.jpg</v>
      </c>
      <c r="F261" s="15">
        <f>VLOOKUP(JOYERIA_JPV[[#This Row],[ID_PRODUCTOS]],PRODUCTOS[#All],5,0)-JOYERIA_JPV[[#This Row],[CANTIDAD]]</f>
        <v>3917</v>
      </c>
      <c r="G261">
        <v>10008</v>
      </c>
      <c r="H261" s="1" t="s">
        <v>73</v>
      </c>
      <c r="I261" s="1" t="str">
        <f>VLOOKUP(JOYERIA_JPV[[#This Row],[ID_VENDEDOR]],FOTO_VENDEDOR[#All],3,0)</f>
        <v>https://dl.dropbox.com/s/z4geyw1u2psmm47/A16.png</v>
      </c>
      <c r="J261">
        <v>83</v>
      </c>
      <c r="K261" s="9">
        <v>211.41</v>
      </c>
      <c r="L261" s="9">
        <v>300</v>
      </c>
      <c r="M261" s="2">
        <v>44090</v>
      </c>
    </row>
    <row r="262" spans="1:13" x14ac:dyDescent="0.25">
      <c r="A262">
        <v>261</v>
      </c>
      <c r="B262" t="s">
        <v>6</v>
      </c>
      <c r="C262" s="3">
        <v>1</v>
      </c>
      <c r="D262" s="3" t="str">
        <f>VLOOKUP(JOYERIA_JPV[[#This Row],[ID_PRODUCTOS]],PRODUCTOS[#All],2,0)</f>
        <v>Anillo Oro 18k</v>
      </c>
      <c r="E262" s="8" t="str">
        <f>VLOOKUP(JOYERIA_JPV[[#This Row],[ID_PRODUCTOS]],PRODUCTOS[#All],4,0)</f>
        <v>https://i.pinimg.com/originals/99/f6/cc/99f6cc0f226be0aa4d25ea9959e06099.png</v>
      </c>
      <c r="F262" s="15">
        <f>VLOOKUP(JOYERIA_JPV[[#This Row],[ID_PRODUCTOS]],PRODUCTOS[#All],5,0)-JOYERIA_JPV[[#This Row],[CANTIDAD]]</f>
        <v>19650</v>
      </c>
      <c r="G262">
        <v>10009</v>
      </c>
      <c r="H262" s="1" t="s">
        <v>57</v>
      </c>
      <c r="I262" s="1" t="str">
        <f>VLOOKUP(JOYERIA_JPV[[#This Row],[ID_VENDEDOR]],FOTO_VENDEDOR[#All],3,0)</f>
        <v>https://dl.dropbox.com/s/0jkab8w6ie0h91z/A42.png</v>
      </c>
      <c r="J262">
        <v>350</v>
      </c>
      <c r="K262" s="9">
        <v>1483.61</v>
      </c>
      <c r="L262" s="9">
        <v>2000</v>
      </c>
      <c r="M262" s="2">
        <v>44091</v>
      </c>
    </row>
    <row r="263" spans="1:13" x14ac:dyDescent="0.25">
      <c r="A263">
        <v>262</v>
      </c>
      <c r="B263" t="s">
        <v>20</v>
      </c>
      <c r="C263" s="3">
        <v>2</v>
      </c>
      <c r="D263" s="3" t="str">
        <f>VLOOKUP(JOYERIA_JPV[[#This Row],[ID_PRODUCTOS]],PRODUCTOS[#All],2,0)</f>
        <v>Aretes Plata 925</v>
      </c>
      <c r="E263" s="8" t="str">
        <f>VLOOKUP(JOYERIA_JPV[[#This Row],[ID_PRODUCTOS]],PRODUCTOS[#All],4,0)</f>
        <v>https://baroqoficial.com/cdn/shop/products/Aretesdeplata925.png?v=1643904073&amp;width=2048</v>
      </c>
      <c r="F263" s="15">
        <f>VLOOKUP(JOYERIA_JPV[[#This Row],[ID_PRODUCTOS]],PRODUCTOS[#All],5,0)-JOYERIA_JPV[[#This Row],[CANTIDAD]]</f>
        <v>3764</v>
      </c>
      <c r="G263">
        <v>10001</v>
      </c>
      <c r="H263" s="1" t="s">
        <v>41</v>
      </c>
      <c r="I263" s="1" t="str">
        <f>VLOOKUP(JOYERIA_JPV[[#This Row],[ID_VENDEDOR]],FOTO_VENDEDOR[#All],3,0)</f>
        <v>https://dl.dropbox.com/s/4bz1xriny7ro04g/A40.png</v>
      </c>
      <c r="J263">
        <v>36</v>
      </c>
      <c r="K263" s="9">
        <v>1049.51</v>
      </c>
      <c r="L263" s="9">
        <v>1300</v>
      </c>
      <c r="M263" s="2">
        <v>44092</v>
      </c>
    </row>
    <row r="264" spans="1:13" x14ac:dyDescent="0.25">
      <c r="A264">
        <v>263</v>
      </c>
      <c r="B264" t="s">
        <v>13</v>
      </c>
      <c r="C264" s="3">
        <v>3</v>
      </c>
      <c r="D264" s="3" t="str">
        <f>VLOOKUP(JOYERIA_JPV[[#This Row],[ID_PRODUCTOS]],PRODUCTOS[#All],2,0)</f>
        <v>Brazalete Oro 14k</v>
      </c>
      <c r="E26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264" s="15">
        <f>VLOOKUP(JOYERIA_JPV[[#This Row],[ID_PRODUCTOS]],PRODUCTOS[#All],5,0)-JOYERIA_JPV[[#This Row],[CANTIDAD]]</f>
        <v>717</v>
      </c>
      <c r="G264">
        <v>10002</v>
      </c>
      <c r="H264" s="1" t="s">
        <v>43</v>
      </c>
      <c r="I264" s="1" t="str">
        <f>VLOOKUP(JOYERIA_JPV[[#This Row],[ID_VENDEDOR]],FOTO_VENDEDOR[#All],3,0)</f>
        <v>https://dl.dropbox.com/s/yxe96df3xrzoc4y/A44.png</v>
      </c>
      <c r="J264">
        <v>3</v>
      </c>
      <c r="K264" s="9">
        <v>966.38</v>
      </c>
      <c r="L264" s="9">
        <v>1200</v>
      </c>
      <c r="M264" s="2">
        <v>44093</v>
      </c>
    </row>
    <row r="265" spans="1:13" x14ac:dyDescent="0.25">
      <c r="A265">
        <v>264</v>
      </c>
      <c r="B265" t="s">
        <v>9</v>
      </c>
      <c r="C265" s="3">
        <v>4</v>
      </c>
      <c r="D265" s="3" t="str">
        <f>VLOOKUP(JOYERIA_JPV[[#This Row],[ID_PRODUCTOS]],PRODUCTOS[#All],2,0)</f>
        <v>Collar Oro Diam.</v>
      </c>
      <c r="E265" s="8" t="str">
        <f>VLOOKUP(JOYERIA_JPV[[#This Row],[ID_PRODUCTOS]],PRODUCTOS[#All],4,0)</f>
        <v>https://img.edenly.com/pt/40/precioso-secreto-n8__8047249_1.png</v>
      </c>
      <c r="F265" s="15">
        <f>VLOOKUP(JOYERIA_JPV[[#This Row],[ID_PRODUCTOS]],PRODUCTOS[#All],5,0)-JOYERIA_JPV[[#This Row],[CANTIDAD]]</f>
        <v>1400</v>
      </c>
      <c r="G265">
        <v>10003</v>
      </c>
      <c r="H265" s="1" t="s">
        <v>45</v>
      </c>
      <c r="I265" s="1" t="str">
        <f>VLOOKUP(JOYERIA_JPV[[#This Row],[ID_VENDEDOR]],FOTO_VENDEDOR[#All],3,0)</f>
        <v>https://dl.dropboxusercontent.com/s/2lks10yyiurw2b0/A33.png</v>
      </c>
      <c r="J265">
        <v>100</v>
      </c>
      <c r="K265" s="9">
        <v>938.42</v>
      </c>
      <c r="L265" s="9">
        <v>1100</v>
      </c>
      <c r="M265" s="2">
        <v>44094</v>
      </c>
    </row>
    <row r="266" spans="1:13" x14ac:dyDescent="0.25">
      <c r="A266">
        <v>265</v>
      </c>
      <c r="B266" t="s">
        <v>5</v>
      </c>
      <c r="C266" s="3">
        <v>5</v>
      </c>
      <c r="D266" s="3" t="str">
        <f>VLOOKUP(JOYERIA_JPV[[#This Row],[ID_PRODUCTOS]],PRODUCTOS[#All],2,0)</f>
        <v>Pulsera Plata 925</v>
      </c>
      <c r="E26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266" s="15">
        <f>VLOOKUP(JOYERIA_JPV[[#This Row],[ID_PRODUCTOS]],PRODUCTOS[#All],5,0)-JOYERIA_JPV[[#This Row],[CANTIDAD]]</f>
        <v>1393</v>
      </c>
      <c r="G266">
        <v>10004</v>
      </c>
      <c r="H266" s="1" t="s">
        <v>47</v>
      </c>
      <c r="I266" s="1" t="str">
        <f>VLOOKUP(JOYERIA_JPV[[#This Row],[ID_VENDEDOR]],FOTO_VENDEDOR[#All],3,0)</f>
        <v>https://dl.dropbox.com/s/zgx7g0h0mxubhao/A21.png</v>
      </c>
      <c r="J266">
        <v>7</v>
      </c>
      <c r="K266" s="9">
        <v>1053.78</v>
      </c>
      <c r="L266" s="9">
        <v>1500</v>
      </c>
      <c r="M266" s="2">
        <v>44095</v>
      </c>
    </row>
    <row r="267" spans="1:13" x14ac:dyDescent="0.25">
      <c r="A267">
        <v>266</v>
      </c>
      <c r="B267" t="s">
        <v>19</v>
      </c>
      <c r="C267" s="3">
        <v>6</v>
      </c>
      <c r="D267" s="3" t="str">
        <f>VLOOKUP(JOYERIA_JPV[[#This Row],[ID_PRODUCTOS]],PRODUCTOS[#All],2,0)</f>
        <v>Broche Platino</v>
      </c>
      <c r="E26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267" s="15">
        <f>VLOOKUP(JOYERIA_JPV[[#This Row],[ID_PRODUCTOS]],PRODUCTOS[#All],5,0)-JOYERIA_JPV[[#This Row],[CANTIDAD]]</f>
        <v>2497</v>
      </c>
      <c r="G267">
        <v>10005</v>
      </c>
      <c r="H267" s="1" t="s">
        <v>49</v>
      </c>
      <c r="I267" s="1" t="str">
        <f>VLOOKUP(JOYERIA_JPV[[#This Row],[ID_VENDEDOR]],FOTO_VENDEDOR[#All],3,0)</f>
        <v>https://dl.dropboxusercontent.com/s/id0gj57k6z3m73q/A34.png</v>
      </c>
      <c r="J267">
        <v>3</v>
      </c>
      <c r="K267" s="9">
        <v>645.70000000000005</v>
      </c>
      <c r="L267" s="9">
        <v>900</v>
      </c>
      <c r="M267" s="2">
        <v>44096</v>
      </c>
    </row>
    <row r="268" spans="1:13" x14ac:dyDescent="0.25">
      <c r="A268">
        <v>267</v>
      </c>
      <c r="B268" t="s">
        <v>28</v>
      </c>
      <c r="C268" s="3">
        <v>7</v>
      </c>
      <c r="D268" s="3" t="str">
        <f>VLOOKUP(JOYERIA_JPV[[#This Row],[ID_PRODUCTOS]],PRODUCTOS[#All],2,0)</f>
        <v>Cadena Oro 10k</v>
      </c>
      <c r="E268" s="8" t="str">
        <f>VLOOKUP(JOYERIA_JPV[[#This Row],[ID_PRODUCTOS]],PRODUCTOS[#All],4,0)</f>
        <v>https://russiangold.com/78813-large_default/amarillo-italiano-14k-585-oro-nuevo-figaro-cadena-solida-cc042y.jpg</v>
      </c>
      <c r="F268" s="15">
        <f>VLOOKUP(JOYERIA_JPV[[#This Row],[ID_PRODUCTOS]],PRODUCTOS[#All],5,0)-JOYERIA_JPV[[#This Row],[CANTIDAD]]</f>
        <v>11350</v>
      </c>
      <c r="G268">
        <v>10006</v>
      </c>
      <c r="H268" s="1" t="s">
        <v>51</v>
      </c>
      <c r="I268" s="1" t="str">
        <f>VLOOKUP(JOYERIA_JPV[[#This Row],[ID_VENDEDOR]],FOTO_VENDEDOR[#All],3,0)</f>
        <v>https://dl.dropbox.com/s/1f9hzgblcmuen4a/A10.png</v>
      </c>
      <c r="J268">
        <v>150</v>
      </c>
      <c r="K268" s="9">
        <v>1063.04</v>
      </c>
      <c r="L268" s="9">
        <v>1500</v>
      </c>
      <c r="M268" s="2">
        <v>44097</v>
      </c>
    </row>
    <row r="269" spans="1:13" x14ac:dyDescent="0.25">
      <c r="A269">
        <v>268</v>
      </c>
      <c r="B269" t="s">
        <v>6</v>
      </c>
      <c r="C269" s="3">
        <v>8</v>
      </c>
      <c r="D269" s="3" t="str">
        <f>VLOOKUP(JOYERIA_JPV[[#This Row],[ID_PRODUCTOS]],PRODUCTOS[#All],2,0)</f>
        <v>Tobillera Oro 14k</v>
      </c>
      <c r="E269" s="8" t="str">
        <f>VLOOKUP(JOYERIA_JPV[[#This Row],[ID_PRODUCTOS]],PRODUCTOS[#All],4,0)</f>
        <v>https://www.joseluisjoyerias.com/adm/files/FOTOS/PULSERA_ORO_JOSELUIS_718SPU24FK481A19_1.webp</v>
      </c>
      <c r="F269" s="15">
        <f>VLOOKUP(JOYERIA_JPV[[#This Row],[ID_PRODUCTOS]],PRODUCTOS[#All],5,0)-JOYERIA_JPV[[#This Row],[CANTIDAD]]</f>
        <v>2460</v>
      </c>
      <c r="G269">
        <v>10007</v>
      </c>
      <c r="H269" s="1" t="s">
        <v>53</v>
      </c>
      <c r="I269" s="1" t="str">
        <f>VLOOKUP(JOYERIA_JPV[[#This Row],[ID_VENDEDOR]],FOTO_VENDEDOR[#All],3,0)</f>
        <v>https://dl.dropbox.com/s/jveyj0btov87izo/A38.png</v>
      </c>
      <c r="J269">
        <v>40</v>
      </c>
      <c r="K269" s="9">
        <v>938.42</v>
      </c>
      <c r="L269" s="9">
        <v>1100</v>
      </c>
      <c r="M269" s="2">
        <v>44098</v>
      </c>
    </row>
    <row r="270" spans="1:13" x14ac:dyDescent="0.25">
      <c r="A270">
        <v>269</v>
      </c>
      <c r="B270" t="s">
        <v>8</v>
      </c>
      <c r="C270" s="3">
        <v>9</v>
      </c>
      <c r="D270" s="3" t="str">
        <f>VLOOKUP(JOYERIA_JPV[[#This Row],[ID_PRODUCTOS]],PRODUCTOS[#All],2,0)</f>
        <v>Charm Plata</v>
      </c>
      <c r="E27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270" s="15">
        <f>VLOOKUP(JOYERIA_JPV[[#This Row],[ID_PRODUCTOS]],PRODUCTOS[#All],5,0)-JOYERIA_JPV[[#This Row],[CANTIDAD]]</f>
        <v>673</v>
      </c>
      <c r="G270">
        <v>10008</v>
      </c>
      <c r="H270" s="1" t="s">
        <v>73</v>
      </c>
      <c r="I270" s="1" t="str">
        <f>VLOOKUP(JOYERIA_JPV[[#This Row],[ID_VENDEDOR]],FOTO_VENDEDOR[#All],3,0)</f>
        <v>https://dl.dropbox.com/s/z4geyw1u2psmm47/A16.png</v>
      </c>
      <c r="J270">
        <v>4</v>
      </c>
      <c r="K270" s="9">
        <v>836.75</v>
      </c>
      <c r="L270" s="9">
        <v>1000</v>
      </c>
      <c r="M270" s="2">
        <v>44099</v>
      </c>
    </row>
    <row r="271" spans="1:13" x14ac:dyDescent="0.25">
      <c r="A271">
        <v>270</v>
      </c>
      <c r="B271" t="s">
        <v>11</v>
      </c>
      <c r="C271" s="3">
        <v>10</v>
      </c>
      <c r="D271" s="3" t="str">
        <f>VLOOKUP(JOYERIA_JPV[[#This Row],[ID_PRODUCTOS]],PRODUCTOS[#All],2,0)</f>
        <v>Medallón Oro 18k</v>
      </c>
      <c r="E271" s="8" t="str">
        <f>VLOOKUP(JOYERIA_JPV[[#This Row],[ID_PRODUCTOS]],PRODUCTOS[#All],4,0)</f>
        <v>https://russiangold.com/111274-product_zoom/colgante-de-oro-rosa-rojo-14k-585-carretera-de-medusa-griega-cpn053r.jpg</v>
      </c>
      <c r="F271" s="15">
        <f>VLOOKUP(JOYERIA_JPV[[#This Row],[ID_PRODUCTOS]],PRODUCTOS[#All],5,0)-JOYERIA_JPV[[#This Row],[CANTIDAD]]</f>
        <v>599</v>
      </c>
      <c r="G271">
        <v>10009</v>
      </c>
      <c r="H271" s="1" t="s">
        <v>57</v>
      </c>
      <c r="I271" s="1" t="str">
        <f>VLOOKUP(JOYERIA_JPV[[#This Row],[ID_VENDEDOR]],FOTO_VENDEDOR[#All],3,0)</f>
        <v>https://dl.dropbox.com/s/0jkab8w6ie0h91z/A42.png</v>
      </c>
      <c r="J271">
        <v>1</v>
      </c>
      <c r="K271" s="9">
        <v>966.38</v>
      </c>
      <c r="L271" s="9">
        <v>1200</v>
      </c>
      <c r="M271" s="2">
        <v>44100</v>
      </c>
    </row>
    <row r="272" spans="1:13" x14ac:dyDescent="0.25">
      <c r="A272">
        <v>271</v>
      </c>
      <c r="B272" t="s">
        <v>13</v>
      </c>
      <c r="C272" s="3">
        <v>11</v>
      </c>
      <c r="D272" s="3" t="str">
        <f>VLOOKUP(JOYERIA_JPV[[#This Row],[ID_PRODUCTOS]],PRODUCTOS[#All],2,0)</f>
        <v>Reloj Oro 18k</v>
      </c>
      <c r="E272" s="8" t="str">
        <f>VLOOKUP(JOYERIA_JPV[[#This Row],[ID_PRODUCTOS]],PRODUCTOS[#All],4,0)</f>
        <v>https://zlotychlopak.pl/104676-large_default/amarillo-14k-585-oro-reloj-de-pulsera-para-senora-geneve-lw078ydglbw008y.jpg</v>
      </c>
      <c r="F272" s="15">
        <f>VLOOKUP(JOYERIA_JPV[[#This Row],[ID_PRODUCTOS]],PRODUCTOS[#All],5,0)-JOYERIA_JPV[[#This Row],[CANTIDAD]]</f>
        <v>1248</v>
      </c>
      <c r="G272">
        <v>10001</v>
      </c>
      <c r="H272" s="1" t="s">
        <v>41</v>
      </c>
      <c r="I272" s="1" t="str">
        <f>VLOOKUP(JOYERIA_JPV[[#This Row],[ID_VENDEDOR]],FOTO_VENDEDOR[#All],3,0)</f>
        <v>https://dl.dropbox.com/s/4bz1xriny7ro04g/A40.png</v>
      </c>
      <c r="J272">
        <v>12</v>
      </c>
      <c r="K272" s="9">
        <v>638.27</v>
      </c>
      <c r="L272" s="9">
        <v>800</v>
      </c>
      <c r="M272" s="2">
        <v>44101</v>
      </c>
    </row>
    <row r="273" spans="1:13" x14ac:dyDescent="0.25">
      <c r="A273">
        <v>272</v>
      </c>
      <c r="B273" t="s">
        <v>18</v>
      </c>
      <c r="C273" s="3">
        <v>12</v>
      </c>
      <c r="D273" s="3" t="str">
        <f>VLOOKUP(JOYERIA_JPV[[#This Row],[ID_PRODUCTOS]],PRODUCTOS[#All],2,0)</f>
        <v>Cufflink Plata 925</v>
      </c>
      <c r="E273" s="8" t="str">
        <f>VLOOKUP(JOYERIA_JPV[[#This Row],[ID_PRODUCTOS]],PRODUCTOS[#All],4,0)</f>
        <v>https://www.mesaregalos.mx/wp-content/uploads/2021/08/Cufflinks_20Pliage_20_20Sterling_20silver_06753810000001_STQP.png</v>
      </c>
      <c r="F273" s="15">
        <f>VLOOKUP(JOYERIA_JPV[[#This Row],[ID_PRODUCTOS]],PRODUCTOS[#All],5,0)-JOYERIA_JPV[[#This Row],[CANTIDAD]]</f>
        <v>619</v>
      </c>
      <c r="G273">
        <v>10002</v>
      </c>
      <c r="H273" s="1" t="s">
        <v>43</v>
      </c>
      <c r="I273" s="1" t="str">
        <f>VLOOKUP(JOYERIA_JPV[[#This Row],[ID_VENDEDOR]],FOTO_VENDEDOR[#All],3,0)</f>
        <v>https://dl.dropbox.com/s/yxe96df3xrzoc4y/A44.png</v>
      </c>
      <c r="J273">
        <v>5</v>
      </c>
      <c r="K273" s="9">
        <v>1265.2</v>
      </c>
      <c r="L273" s="9">
        <v>1800</v>
      </c>
      <c r="M273" s="2">
        <v>44102</v>
      </c>
    </row>
    <row r="274" spans="1:13" x14ac:dyDescent="0.25">
      <c r="A274">
        <v>273</v>
      </c>
      <c r="B274" t="s">
        <v>24</v>
      </c>
      <c r="C274" s="3">
        <v>13</v>
      </c>
      <c r="D274" s="3" t="str">
        <f>VLOOKUP(JOYERIA_JPV[[#This Row],[ID_PRODUCTOS]],PRODUCTOS[#All],2,0)</f>
        <v>Pendiente Diam. Oro</v>
      </c>
      <c r="E274" s="8" t="str">
        <f>VLOOKUP(JOYERIA_JPV[[#This Row],[ID_PRODUCTOS]],PRODUCTOS[#All],4,0)</f>
        <v>https://i.pinimg.com/originals/ef/2f/1e/ef2f1e78cb0658f1626038cefbdca0f7.png</v>
      </c>
      <c r="F274" s="15">
        <f>VLOOKUP(JOYERIA_JPV[[#This Row],[ID_PRODUCTOS]],PRODUCTOS[#All],5,0)-JOYERIA_JPV[[#This Row],[CANTIDAD]]</f>
        <v>3999</v>
      </c>
      <c r="G274">
        <v>10003</v>
      </c>
      <c r="H274" s="1" t="s">
        <v>45</v>
      </c>
      <c r="I274" s="1" t="str">
        <f>VLOOKUP(JOYERIA_JPV[[#This Row],[ID_VENDEDOR]],FOTO_VENDEDOR[#All],3,0)</f>
        <v>https://dl.dropboxusercontent.com/s/2lks10yyiurw2b0/A33.png</v>
      </c>
      <c r="J274">
        <v>1</v>
      </c>
      <c r="K274" s="9">
        <v>352.49</v>
      </c>
      <c r="L274" s="9">
        <v>500</v>
      </c>
      <c r="M274" s="2">
        <v>44103</v>
      </c>
    </row>
    <row r="275" spans="1:13" x14ac:dyDescent="0.25">
      <c r="A275">
        <v>274</v>
      </c>
      <c r="B275" t="s">
        <v>16</v>
      </c>
      <c r="C275" s="3">
        <v>14</v>
      </c>
      <c r="D275" s="3" t="str">
        <f>VLOOKUP(JOYERIA_JPV[[#This Row],[ID_PRODUCTOS]],PRODUCTOS[#All],2,0)</f>
        <v>Anillo Comp. Diam.</v>
      </c>
      <c r="E275" s="8" t="str">
        <f>VLOOKUP(JOYERIA_JPV[[#This Row],[ID_PRODUCTOS]],PRODUCTOS[#All],4,0)</f>
        <v>https://www.elrubi.es/wp-content/uploads/2019/03/Anillo-de-compromiso-con-piedra-diamante-1.png</v>
      </c>
      <c r="F275" s="15">
        <f>VLOOKUP(JOYERIA_JPV[[#This Row],[ID_PRODUCTOS]],PRODUCTOS[#All],5,0)-JOYERIA_JPV[[#This Row],[CANTIDAD]]</f>
        <v>1938</v>
      </c>
      <c r="G275">
        <v>10004</v>
      </c>
      <c r="H275" s="1" t="s">
        <v>47</v>
      </c>
      <c r="I275" s="1" t="str">
        <f>VLOOKUP(JOYERIA_JPV[[#This Row],[ID_VENDEDOR]],FOTO_VENDEDOR[#All],3,0)</f>
        <v>https://dl.dropbox.com/s/zgx7g0h0mxubhao/A21.png</v>
      </c>
      <c r="J275">
        <v>12</v>
      </c>
      <c r="K275" s="9">
        <v>938.42</v>
      </c>
      <c r="L275" s="9">
        <v>1100</v>
      </c>
      <c r="M275" s="2">
        <v>44104</v>
      </c>
    </row>
    <row r="276" spans="1:13" x14ac:dyDescent="0.25">
      <c r="A276">
        <v>275</v>
      </c>
      <c r="B276" t="s">
        <v>6</v>
      </c>
      <c r="C276" s="3">
        <v>15</v>
      </c>
      <c r="D276" s="3" t="str">
        <f>VLOOKUP(JOYERIA_JPV[[#This Row],[ID_PRODUCTOS]],PRODUCTOS[#All],2,0)</f>
        <v>Brazalete Cuero</v>
      </c>
      <c r="E276" s="8" t="str">
        <f>VLOOKUP(JOYERIA_JPV[[#This Row],[ID_PRODUCTOS]],PRODUCTOS[#All],4,0)</f>
        <v>https://global.zancangioielli.com/11031-large_default/pulsera-zancan-de-plata-y-piel-con-pluma.jpg</v>
      </c>
      <c r="F276" s="15">
        <f>VLOOKUP(JOYERIA_JPV[[#This Row],[ID_PRODUCTOS]],PRODUCTOS[#All],5,0)-JOYERIA_JPV[[#This Row],[CANTIDAD]]</f>
        <v>3990</v>
      </c>
      <c r="G276">
        <v>10005</v>
      </c>
      <c r="H276" s="1" t="s">
        <v>49</v>
      </c>
      <c r="I276" s="1" t="str">
        <f>VLOOKUP(JOYERIA_JPV[[#This Row],[ID_VENDEDOR]],FOTO_VENDEDOR[#All],3,0)</f>
        <v>https://dl.dropboxusercontent.com/s/id0gj57k6z3m73q/A34.png</v>
      </c>
      <c r="J276">
        <v>10</v>
      </c>
      <c r="K276" s="9">
        <v>572.95000000000005</v>
      </c>
      <c r="L276" s="9">
        <v>800</v>
      </c>
      <c r="M276" s="2">
        <v>44105</v>
      </c>
    </row>
    <row r="277" spans="1:13" x14ac:dyDescent="0.25">
      <c r="A277">
        <v>276</v>
      </c>
      <c r="B277" t="s">
        <v>11</v>
      </c>
      <c r="C277" s="3">
        <v>16</v>
      </c>
      <c r="D277" s="3" t="str">
        <f>VLOOKUP(JOYERIA_JPV[[#This Row],[ID_PRODUCTOS]],PRODUCTOS[#All],2,0)</f>
        <v>Reloj Plata</v>
      </c>
      <c r="E277" s="8" t="str">
        <f>VLOOKUP(JOYERIA_JPV[[#This Row],[ID_PRODUCTOS]],PRODUCTOS[#All],4,0)</f>
        <v>https://festina.cl/22062-large_default/timeless-chronograph-f16760-7-con-esfera-azul.jpg</v>
      </c>
      <c r="F277" s="15">
        <f>VLOOKUP(JOYERIA_JPV[[#This Row],[ID_PRODUCTOS]],PRODUCTOS[#All],5,0)-JOYERIA_JPV[[#This Row],[CANTIDAD]]</f>
        <v>1079</v>
      </c>
      <c r="G277">
        <v>10006</v>
      </c>
      <c r="H277" s="1" t="s">
        <v>51</v>
      </c>
      <c r="I277" s="1" t="str">
        <f>VLOOKUP(JOYERIA_JPV[[#This Row],[ID_VENDEDOR]],FOTO_VENDEDOR[#All],3,0)</f>
        <v>https://dl.dropbox.com/s/1f9hzgblcmuen4a/A10.png</v>
      </c>
      <c r="J277">
        <v>21</v>
      </c>
      <c r="K277" s="9">
        <v>1667.47</v>
      </c>
      <c r="L277" s="9">
        <v>2200</v>
      </c>
      <c r="M277" s="2">
        <v>44106</v>
      </c>
    </row>
    <row r="278" spans="1:13" x14ac:dyDescent="0.25">
      <c r="A278">
        <v>277</v>
      </c>
      <c r="B278" t="s">
        <v>28</v>
      </c>
      <c r="C278" s="3">
        <v>17</v>
      </c>
      <c r="D278" s="3" t="str">
        <f>VLOOKUP(JOYERIA_JPV[[#This Row],[ID_PRODUCTOS]],PRODUCTOS[#All],2,0)</f>
        <v>Broche Oro</v>
      </c>
      <c r="E27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278" s="15">
        <f>VLOOKUP(JOYERIA_JPV[[#This Row],[ID_PRODUCTOS]],PRODUCTOS[#All],5,0)-JOYERIA_JPV[[#This Row],[CANTIDAD]]</f>
        <v>2997</v>
      </c>
      <c r="G278">
        <v>10007</v>
      </c>
      <c r="H278" s="1" t="s">
        <v>53</v>
      </c>
      <c r="I278" s="1" t="str">
        <f>VLOOKUP(JOYERIA_JPV[[#This Row],[ID_VENDEDOR]],FOTO_VENDEDOR[#All],3,0)</f>
        <v>https://dl.dropbox.com/s/jveyj0btov87izo/A38.png</v>
      </c>
      <c r="J278">
        <v>3</v>
      </c>
      <c r="K278" s="9">
        <v>216.19</v>
      </c>
      <c r="L278" s="9">
        <v>300</v>
      </c>
      <c r="M278" s="2">
        <v>44107</v>
      </c>
    </row>
    <row r="279" spans="1:13" x14ac:dyDescent="0.25">
      <c r="A279">
        <v>278</v>
      </c>
      <c r="B279" t="s">
        <v>16</v>
      </c>
      <c r="C279" s="3">
        <v>18</v>
      </c>
      <c r="D279" s="3" t="str">
        <f>VLOOKUP(JOYERIA_JPV[[#This Row],[ID_PRODUCTOS]],PRODUCTOS[#All],2,0)</f>
        <v>Anillo Gemas</v>
      </c>
      <c r="E27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279" s="15">
        <f>VLOOKUP(JOYERIA_JPV[[#This Row],[ID_PRODUCTOS]],PRODUCTOS[#All],5,0)-JOYERIA_JPV[[#This Row],[CANTIDAD]]</f>
        <v>19700</v>
      </c>
      <c r="G279">
        <v>10008</v>
      </c>
      <c r="H279" s="1" t="s">
        <v>73</v>
      </c>
      <c r="I279" s="1" t="str">
        <f>VLOOKUP(JOYERIA_JPV[[#This Row],[ID_VENDEDOR]],FOTO_VENDEDOR[#All],3,0)</f>
        <v>https://dl.dropbox.com/s/z4geyw1u2psmm47/A16.png</v>
      </c>
      <c r="J279">
        <v>300</v>
      </c>
      <c r="K279" s="9">
        <v>1063.04</v>
      </c>
      <c r="L279" s="9">
        <v>1500</v>
      </c>
      <c r="M279" s="2">
        <v>44108</v>
      </c>
    </row>
    <row r="280" spans="1:13" x14ac:dyDescent="0.25">
      <c r="A280">
        <v>279</v>
      </c>
      <c r="B280" t="s">
        <v>23</v>
      </c>
      <c r="C280" s="3">
        <v>19</v>
      </c>
      <c r="D280" s="3" t="str">
        <f>VLOOKUP(JOYERIA_JPV[[#This Row],[ID_PRODUCTOS]],PRODUCTOS[#All],2,0)</f>
        <v>Collar Perlas</v>
      </c>
      <c r="E280" s="8" t="str">
        <f>VLOOKUP(JOYERIA_JPV[[#This Row],[ID_PRODUCTOS]],PRODUCTOS[#All],4,0)</f>
        <v>https://yanesmadrid.com/10619-large_default/collar-bolzano-perlas-plata-dorada.jpg</v>
      </c>
      <c r="F280" s="15">
        <f>VLOOKUP(JOYERIA_JPV[[#This Row],[ID_PRODUCTOS]],PRODUCTOS[#All],5,0)-JOYERIA_JPV[[#This Row],[CANTIDAD]]</f>
        <v>787</v>
      </c>
      <c r="G280">
        <v>10009</v>
      </c>
      <c r="H280" s="1" t="s">
        <v>57</v>
      </c>
      <c r="I280" s="1" t="str">
        <f>VLOOKUP(JOYERIA_JPV[[#This Row],[ID_VENDEDOR]],FOTO_VENDEDOR[#All],3,0)</f>
        <v>https://dl.dropbox.com/s/0jkab8w6ie0h91z/A42.png</v>
      </c>
      <c r="J280">
        <v>13</v>
      </c>
      <c r="K280" s="9">
        <v>757.81</v>
      </c>
      <c r="L280" s="9">
        <v>950</v>
      </c>
      <c r="M280" s="2">
        <v>44109</v>
      </c>
    </row>
    <row r="281" spans="1:13" x14ac:dyDescent="0.25">
      <c r="A281">
        <v>280</v>
      </c>
      <c r="B281" t="s">
        <v>24</v>
      </c>
      <c r="C281" s="3">
        <v>20</v>
      </c>
      <c r="D281" s="3" t="str">
        <f>VLOOKUP(JOYERIA_JPV[[#This Row],[ID_PRODUCTOS]],PRODUCTOS[#All],2,0)</f>
        <v>Cadena Oro</v>
      </c>
      <c r="E281" s="8" t="str">
        <f>VLOOKUP(JOYERIA_JPV[[#This Row],[ID_PRODUCTOS]],PRODUCTOS[#All],4,0)</f>
        <v>https://www.joyeriasanchez.com/50236-large_default/gargantilla-visalia-personalizada-oro-18k.jpg</v>
      </c>
      <c r="F281" s="15">
        <f>VLOOKUP(JOYERIA_JPV[[#This Row],[ID_PRODUCTOS]],PRODUCTOS[#All],5,0)-JOYERIA_JPV[[#This Row],[CANTIDAD]]</f>
        <v>3980</v>
      </c>
      <c r="G281">
        <v>10001</v>
      </c>
      <c r="H281" s="1" t="s">
        <v>41</v>
      </c>
      <c r="I281" s="1" t="str">
        <f>VLOOKUP(JOYERIA_JPV[[#This Row],[ID_VENDEDOR]],FOTO_VENDEDOR[#All],3,0)</f>
        <v>https://dl.dropbox.com/s/4bz1xriny7ro04g/A40.png</v>
      </c>
      <c r="J281">
        <v>20</v>
      </c>
      <c r="K281" s="9">
        <v>211.41</v>
      </c>
      <c r="L281" s="9">
        <v>300</v>
      </c>
      <c r="M281" s="2">
        <v>44110</v>
      </c>
    </row>
    <row r="282" spans="1:13" x14ac:dyDescent="0.25">
      <c r="A282">
        <v>281</v>
      </c>
      <c r="B282" t="s">
        <v>26</v>
      </c>
      <c r="C282" s="3">
        <v>1</v>
      </c>
      <c r="D282" s="3" t="str">
        <f>VLOOKUP(JOYERIA_JPV[[#This Row],[ID_PRODUCTOS]],PRODUCTOS[#All],2,0)</f>
        <v>Anillo Oro 18k</v>
      </c>
      <c r="E282" s="8" t="str">
        <f>VLOOKUP(JOYERIA_JPV[[#This Row],[ID_PRODUCTOS]],PRODUCTOS[#All],4,0)</f>
        <v>https://i.pinimg.com/originals/99/f6/cc/99f6cc0f226be0aa4d25ea9959e06099.png</v>
      </c>
      <c r="F282" s="15">
        <f>VLOOKUP(JOYERIA_JPV[[#This Row],[ID_PRODUCTOS]],PRODUCTOS[#All],5,0)-JOYERIA_JPV[[#This Row],[CANTIDAD]]</f>
        <v>19800</v>
      </c>
      <c r="G282">
        <v>10002</v>
      </c>
      <c r="H282" s="1" t="s">
        <v>43</v>
      </c>
      <c r="I282" s="1" t="str">
        <f>VLOOKUP(JOYERIA_JPV[[#This Row],[ID_VENDEDOR]],FOTO_VENDEDOR[#All],3,0)</f>
        <v>https://dl.dropbox.com/s/yxe96df3xrzoc4y/A44.png</v>
      </c>
      <c r="J282">
        <v>200</v>
      </c>
      <c r="K282" s="9">
        <v>1483.61</v>
      </c>
      <c r="L282" s="9">
        <v>2000</v>
      </c>
      <c r="M282" s="2">
        <v>44111</v>
      </c>
    </row>
    <row r="283" spans="1:13" x14ac:dyDescent="0.25">
      <c r="A283">
        <v>282</v>
      </c>
      <c r="B283" t="s">
        <v>29</v>
      </c>
      <c r="C283" s="3">
        <v>2</v>
      </c>
      <c r="D283" s="3" t="str">
        <f>VLOOKUP(JOYERIA_JPV[[#This Row],[ID_PRODUCTOS]],PRODUCTOS[#All],2,0)</f>
        <v>Aretes Plata 925</v>
      </c>
      <c r="E283" s="8" t="str">
        <f>VLOOKUP(JOYERIA_JPV[[#This Row],[ID_PRODUCTOS]],PRODUCTOS[#All],4,0)</f>
        <v>https://baroqoficial.com/cdn/shop/products/Aretesdeplata925.png?v=1643904073&amp;width=2048</v>
      </c>
      <c r="F283" s="15">
        <f>VLOOKUP(JOYERIA_JPV[[#This Row],[ID_PRODUCTOS]],PRODUCTOS[#All],5,0)-JOYERIA_JPV[[#This Row],[CANTIDAD]]</f>
        <v>3777</v>
      </c>
      <c r="G283">
        <v>10003</v>
      </c>
      <c r="H283" s="1" t="s">
        <v>45</v>
      </c>
      <c r="I283" s="1" t="str">
        <f>VLOOKUP(JOYERIA_JPV[[#This Row],[ID_VENDEDOR]],FOTO_VENDEDOR[#All],3,0)</f>
        <v>https://dl.dropboxusercontent.com/s/2lks10yyiurw2b0/A33.png</v>
      </c>
      <c r="J283">
        <v>23</v>
      </c>
      <c r="K283" s="9">
        <v>1049.51</v>
      </c>
      <c r="L283" s="9">
        <v>1300</v>
      </c>
      <c r="M283" s="2">
        <v>44112</v>
      </c>
    </row>
    <row r="284" spans="1:13" x14ac:dyDescent="0.25">
      <c r="A284">
        <v>283</v>
      </c>
      <c r="B284" t="s">
        <v>5</v>
      </c>
      <c r="C284" s="3">
        <v>3</v>
      </c>
      <c r="D284" s="3" t="str">
        <f>VLOOKUP(JOYERIA_JPV[[#This Row],[ID_PRODUCTOS]],PRODUCTOS[#All],2,0)</f>
        <v>Brazalete Oro 14k</v>
      </c>
      <c r="E28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284" s="15">
        <f>VLOOKUP(JOYERIA_JPV[[#This Row],[ID_PRODUCTOS]],PRODUCTOS[#All],5,0)-JOYERIA_JPV[[#This Row],[CANTIDAD]]</f>
        <v>704</v>
      </c>
      <c r="G284">
        <v>10004</v>
      </c>
      <c r="H284" s="1" t="s">
        <v>47</v>
      </c>
      <c r="I284" s="1" t="str">
        <f>VLOOKUP(JOYERIA_JPV[[#This Row],[ID_VENDEDOR]],FOTO_VENDEDOR[#All],3,0)</f>
        <v>https://dl.dropbox.com/s/zgx7g0h0mxubhao/A21.png</v>
      </c>
      <c r="J284">
        <v>16</v>
      </c>
      <c r="K284" s="9">
        <v>966.38</v>
      </c>
      <c r="L284" s="9">
        <v>1200</v>
      </c>
      <c r="M284" s="2">
        <v>44113</v>
      </c>
    </row>
    <row r="285" spans="1:13" x14ac:dyDescent="0.25">
      <c r="A285">
        <v>284</v>
      </c>
      <c r="B285" t="s">
        <v>16</v>
      </c>
      <c r="C285" s="3">
        <v>4</v>
      </c>
      <c r="D285" s="3" t="str">
        <f>VLOOKUP(JOYERIA_JPV[[#This Row],[ID_PRODUCTOS]],PRODUCTOS[#All],2,0)</f>
        <v>Collar Oro Diam.</v>
      </c>
      <c r="E285" s="8" t="str">
        <f>VLOOKUP(JOYERIA_JPV[[#This Row],[ID_PRODUCTOS]],PRODUCTOS[#All],4,0)</f>
        <v>https://img.edenly.com/pt/40/precioso-secreto-n8__8047249_1.png</v>
      </c>
      <c r="F285" s="15">
        <f>VLOOKUP(JOYERIA_JPV[[#This Row],[ID_PRODUCTOS]],PRODUCTOS[#All],5,0)-JOYERIA_JPV[[#This Row],[CANTIDAD]]</f>
        <v>1498</v>
      </c>
      <c r="G285">
        <v>10005</v>
      </c>
      <c r="H285" s="1" t="s">
        <v>49</v>
      </c>
      <c r="I285" s="1" t="str">
        <f>VLOOKUP(JOYERIA_JPV[[#This Row],[ID_VENDEDOR]],FOTO_VENDEDOR[#All],3,0)</f>
        <v>https://dl.dropboxusercontent.com/s/id0gj57k6z3m73q/A34.png</v>
      </c>
      <c r="J285">
        <v>2</v>
      </c>
      <c r="K285" s="9">
        <v>938.42</v>
      </c>
      <c r="L285" s="9">
        <v>1100</v>
      </c>
      <c r="M285" s="2">
        <v>44114</v>
      </c>
    </row>
    <row r="286" spans="1:13" x14ac:dyDescent="0.25">
      <c r="A286">
        <v>285</v>
      </c>
      <c r="B286" t="s">
        <v>8</v>
      </c>
      <c r="C286" s="3">
        <v>5</v>
      </c>
      <c r="D286" s="3" t="str">
        <f>VLOOKUP(JOYERIA_JPV[[#This Row],[ID_PRODUCTOS]],PRODUCTOS[#All],2,0)</f>
        <v>Pulsera Plata 925</v>
      </c>
      <c r="E28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286" s="15">
        <f>VLOOKUP(JOYERIA_JPV[[#This Row],[ID_PRODUCTOS]],PRODUCTOS[#All],5,0)-JOYERIA_JPV[[#This Row],[CANTIDAD]]</f>
        <v>1394</v>
      </c>
      <c r="G286">
        <v>10006</v>
      </c>
      <c r="H286" s="1" t="s">
        <v>51</v>
      </c>
      <c r="I286" s="1" t="str">
        <f>VLOOKUP(JOYERIA_JPV[[#This Row],[ID_VENDEDOR]],FOTO_VENDEDOR[#All],3,0)</f>
        <v>https://dl.dropbox.com/s/1f9hzgblcmuen4a/A10.png</v>
      </c>
      <c r="J286">
        <v>6</v>
      </c>
      <c r="K286" s="9">
        <v>1053.78</v>
      </c>
      <c r="L286" s="9">
        <v>1500</v>
      </c>
      <c r="M286" s="2">
        <v>44115</v>
      </c>
    </row>
    <row r="287" spans="1:13" x14ac:dyDescent="0.25">
      <c r="A287">
        <v>286</v>
      </c>
      <c r="B287" t="s">
        <v>25</v>
      </c>
      <c r="C287" s="3">
        <v>6</v>
      </c>
      <c r="D287" s="3" t="str">
        <f>VLOOKUP(JOYERIA_JPV[[#This Row],[ID_PRODUCTOS]],PRODUCTOS[#All],2,0)</f>
        <v>Broche Platino</v>
      </c>
      <c r="E28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287" s="15">
        <f>VLOOKUP(JOYERIA_JPV[[#This Row],[ID_PRODUCTOS]],PRODUCTOS[#All],5,0)-JOYERIA_JPV[[#This Row],[CANTIDAD]]</f>
        <v>2465</v>
      </c>
      <c r="G287">
        <v>10007</v>
      </c>
      <c r="H287" s="1" t="s">
        <v>53</v>
      </c>
      <c r="I287" s="1" t="str">
        <f>VLOOKUP(JOYERIA_JPV[[#This Row],[ID_VENDEDOR]],FOTO_VENDEDOR[#All],3,0)</f>
        <v>https://dl.dropbox.com/s/jveyj0btov87izo/A38.png</v>
      </c>
      <c r="J287">
        <v>35</v>
      </c>
      <c r="K287" s="9">
        <v>645.70000000000005</v>
      </c>
      <c r="L287" s="9">
        <v>900</v>
      </c>
      <c r="M287" s="2">
        <v>44116</v>
      </c>
    </row>
    <row r="288" spans="1:13" x14ac:dyDescent="0.25">
      <c r="A288">
        <v>287</v>
      </c>
      <c r="B288" t="s">
        <v>7</v>
      </c>
      <c r="C288" s="3">
        <v>7</v>
      </c>
      <c r="D288" s="3" t="str">
        <f>VLOOKUP(JOYERIA_JPV[[#This Row],[ID_PRODUCTOS]],PRODUCTOS[#All],2,0)</f>
        <v>Cadena Oro 10k</v>
      </c>
      <c r="E288" s="8" t="str">
        <f>VLOOKUP(JOYERIA_JPV[[#This Row],[ID_PRODUCTOS]],PRODUCTOS[#All],4,0)</f>
        <v>https://russiangold.com/78813-large_default/amarillo-italiano-14k-585-oro-nuevo-figaro-cadena-solida-cc042y.jpg</v>
      </c>
      <c r="F288" s="15">
        <f>VLOOKUP(JOYERIA_JPV[[#This Row],[ID_PRODUCTOS]],PRODUCTOS[#All],5,0)-JOYERIA_JPV[[#This Row],[CANTIDAD]]</f>
        <v>11475</v>
      </c>
      <c r="G288">
        <v>10008</v>
      </c>
      <c r="H288" s="1" t="s">
        <v>73</v>
      </c>
      <c r="I288" s="1" t="str">
        <f>VLOOKUP(JOYERIA_JPV[[#This Row],[ID_VENDEDOR]],FOTO_VENDEDOR[#All],3,0)</f>
        <v>https://dl.dropbox.com/s/z4geyw1u2psmm47/A16.png</v>
      </c>
      <c r="J288">
        <v>25</v>
      </c>
      <c r="K288" s="9">
        <v>1063.04</v>
      </c>
      <c r="L288" s="9">
        <v>1500</v>
      </c>
      <c r="M288" s="2">
        <v>44117</v>
      </c>
    </row>
    <row r="289" spans="1:13" x14ac:dyDescent="0.25">
      <c r="A289">
        <v>288</v>
      </c>
      <c r="B289" t="s">
        <v>28</v>
      </c>
      <c r="C289" s="3">
        <v>8</v>
      </c>
      <c r="D289" s="3" t="str">
        <f>VLOOKUP(JOYERIA_JPV[[#This Row],[ID_PRODUCTOS]],PRODUCTOS[#All],2,0)</f>
        <v>Tobillera Oro 14k</v>
      </c>
      <c r="E289" s="8" t="str">
        <f>VLOOKUP(JOYERIA_JPV[[#This Row],[ID_PRODUCTOS]],PRODUCTOS[#All],4,0)</f>
        <v>https://www.joseluisjoyerias.com/adm/files/FOTOS/PULSERA_ORO_JOSELUIS_718SPU24FK481A19_1.webp</v>
      </c>
      <c r="F289" s="15">
        <f>VLOOKUP(JOYERIA_JPV[[#This Row],[ID_PRODUCTOS]],PRODUCTOS[#All],5,0)-JOYERIA_JPV[[#This Row],[CANTIDAD]]</f>
        <v>2487</v>
      </c>
      <c r="G289">
        <v>10009</v>
      </c>
      <c r="H289" s="1" t="s">
        <v>57</v>
      </c>
      <c r="I289" s="1" t="str">
        <f>VLOOKUP(JOYERIA_JPV[[#This Row],[ID_VENDEDOR]],FOTO_VENDEDOR[#All],3,0)</f>
        <v>https://dl.dropbox.com/s/0jkab8w6ie0h91z/A42.png</v>
      </c>
      <c r="J289">
        <v>13</v>
      </c>
      <c r="K289" s="9">
        <v>938.42</v>
      </c>
      <c r="L289" s="9">
        <v>1100</v>
      </c>
      <c r="M289" s="2">
        <v>44118</v>
      </c>
    </row>
    <row r="290" spans="1:13" x14ac:dyDescent="0.25">
      <c r="A290">
        <v>289</v>
      </c>
      <c r="B290" t="s">
        <v>17</v>
      </c>
      <c r="C290" s="3">
        <v>9</v>
      </c>
      <c r="D290" s="3" t="str">
        <f>VLOOKUP(JOYERIA_JPV[[#This Row],[ID_PRODUCTOS]],PRODUCTOS[#All],2,0)</f>
        <v>Charm Plata</v>
      </c>
      <c r="E29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290" s="15">
        <f>VLOOKUP(JOYERIA_JPV[[#This Row],[ID_PRODUCTOS]],PRODUCTOS[#All],5,0)-JOYERIA_JPV[[#This Row],[CANTIDAD]]</f>
        <v>667</v>
      </c>
      <c r="G290">
        <v>10001</v>
      </c>
      <c r="H290" s="1" t="s">
        <v>41</v>
      </c>
      <c r="I290" s="1" t="str">
        <f>VLOOKUP(JOYERIA_JPV[[#This Row],[ID_VENDEDOR]],FOTO_VENDEDOR[#All],3,0)</f>
        <v>https://dl.dropbox.com/s/4bz1xriny7ro04g/A40.png</v>
      </c>
      <c r="J290">
        <v>10</v>
      </c>
      <c r="K290" s="9">
        <v>836.75</v>
      </c>
      <c r="L290" s="9">
        <v>1000</v>
      </c>
      <c r="M290" s="2">
        <v>44119</v>
      </c>
    </row>
    <row r="291" spans="1:13" x14ac:dyDescent="0.25">
      <c r="A291">
        <v>290</v>
      </c>
      <c r="B291" t="s">
        <v>7</v>
      </c>
      <c r="C291" s="3">
        <v>10</v>
      </c>
      <c r="D291" s="3" t="str">
        <f>VLOOKUP(JOYERIA_JPV[[#This Row],[ID_PRODUCTOS]],PRODUCTOS[#All],2,0)</f>
        <v>Medallón Oro 18k</v>
      </c>
      <c r="E291" s="8" t="str">
        <f>VLOOKUP(JOYERIA_JPV[[#This Row],[ID_PRODUCTOS]],PRODUCTOS[#All],4,0)</f>
        <v>https://russiangold.com/111274-product_zoom/colgante-de-oro-rosa-rojo-14k-585-carretera-de-medusa-griega-cpn053r.jpg</v>
      </c>
      <c r="F291" s="15">
        <f>VLOOKUP(JOYERIA_JPV[[#This Row],[ID_PRODUCTOS]],PRODUCTOS[#All],5,0)-JOYERIA_JPV[[#This Row],[CANTIDAD]]</f>
        <v>585</v>
      </c>
      <c r="G291">
        <v>10002</v>
      </c>
      <c r="H291" s="1" t="s">
        <v>43</v>
      </c>
      <c r="I291" s="1" t="str">
        <f>VLOOKUP(JOYERIA_JPV[[#This Row],[ID_VENDEDOR]],FOTO_VENDEDOR[#All],3,0)</f>
        <v>https://dl.dropbox.com/s/yxe96df3xrzoc4y/A44.png</v>
      </c>
      <c r="J291">
        <v>15</v>
      </c>
      <c r="K291" s="9">
        <v>966.38</v>
      </c>
      <c r="L291" s="9">
        <v>1200</v>
      </c>
      <c r="M291" s="2">
        <v>44120</v>
      </c>
    </row>
    <row r="292" spans="1:13" x14ac:dyDescent="0.25">
      <c r="A292">
        <v>291</v>
      </c>
      <c r="B292" t="s">
        <v>29</v>
      </c>
      <c r="C292" s="3">
        <v>11</v>
      </c>
      <c r="D292" s="3" t="str">
        <f>VLOOKUP(JOYERIA_JPV[[#This Row],[ID_PRODUCTOS]],PRODUCTOS[#All],2,0)</f>
        <v>Reloj Oro 18k</v>
      </c>
      <c r="E292" s="8" t="str">
        <f>VLOOKUP(JOYERIA_JPV[[#This Row],[ID_PRODUCTOS]],PRODUCTOS[#All],4,0)</f>
        <v>https://zlotychlopak.pl/104676-large_default/amarillo-14k-585-oro-reloj-de-pulsera-para-senora-geneve-lw078ydglbw008y.jpg</v>
      </c>
      <c r="F292" s="15">
        <f>VLOOKUP(JOYERIA_JPV[[#This Row],[ID_PRODUCTOS]],PRODUCTOS[#All],5,0)-JOYERIA_JPV[[#This Row],[CANTIDAD]]</f>
        <v>1255</v>
      </c>
      <c r="G292">
        <v>10003</v>
      </c>
      <c r="H292" s="1" t="s">
        <v>45</v>
      </c>
      <c r="I292" s="1" t="str">
        <f>VLOOKUP(JOYERIA_JPV[[#This Row],[ID_VENDEDOR]],FOTO_VENDEDOR[#All],3,0)</f>
        <v>https://dl.dropboxusercontent.com/s/2lks10yyiurw2b0/A33.png</v>
      </c>
      <c r="J292">
        <v>5</v>
      </c>
      <c r="K292" s="9">
        <v>638.27</v>
      </c>
      <c r="L292" s="9">
        <v>800</v>
      </c>
      <c r="M292" s="2">
        <v>44121</v>
      </c>
    </row>
    <row r="293" spans="1:13" x14ac:dyDescent="0.25">
      <c r="A293">
        <v>292</v>
      </c>
      <c r="B293" t="s">
        <v>12</v>
      </c>
      <c r="C293" s="3">
        <v>12</v>
      </c>
      <c r="D293" s="3" t="str">
        <f>VLOOKUP(JOYERIA_JPV[[#This Row],[ID_PRODUCTOS]],PRODUCTOS[#All],2,0)</f>
        <v>Cufflink Plata 925</v>
      </c>
      <c r="E293" s="8" t="str">
        <f>VLOOKUP(JOYERIA_JPV[[#This Row],[ID_PRODUCTOS]],PRODUCTOS[#All],4,0)</f>
        <v>https://www.mesaregalos.mx/wp-content/uploads/2021/08/Cufflinks_20Pliage_20_20Sterling_20silver_06753810000001_STQP.png</v>
      </c>
      <c r="F293" s="15">
        <f>VLOOKUP(JOYERIA_JPV[[#This Row],[ID_PRODUCTOS]],PRODUCTOS[#All],5,0)-JOYERIA_JPV[[#This Row],[CANTIDAD]]</f>
        <v>614</v>
      </c>
      <c r="G293">
        <v>10004</v>
      </c>
      <c r="H293" s="1" t="s">
        <v>47</v>
      </c>
      <c r="I293" s="1" t="str">
        <f>VLOOKUP(JOYERIA_JPV[[#This Row],[ID_VENDEDOR]],FOTO_VENDEDOR[#All],3,0)</f>
        <v>https://dl.dropbox.com/s/zgx7g0h0mxubhao/A21.png</v>
      </c>
      <c r="J293">
        <v>10</v>
      </c>
      <c r="K293" s="9">
        <v>1265.2</v>
      </c>
      <c r="L293" s="9">
        <v>1800</v>
      </c>
      <c r="M293" s="2">
        <v>44122</v>
      </c>
    </row>
    <row r="294" spans="1:13" x14ac:dyDescent="0.25">
      <c r="A294">
        <v>293</v>
      </c>
      <c r="B294" t="s">
        <v>28</v>
      </c>
      <c r="C294" s="3">
        <v>13</v>
      </c>
      <c r="D294" s="3" t="str">
        <f>VLOOKUP(JOYERIA_JPV[[#This Row],[ID_PRODUCTOS]],PRODUCTOS[#All],2,0)</f>
        <v>Pendiente Diam. Oro</v>
      </c>
      <c r="E294" s="8" t="str">
        <f>VLOOKUP(JOYERIA_JPV[[#This Row],[ID_PRODUCTOS]],PRODUCTOS[#All],4,0)</f>
        <v>https://i.pinimg.com/originals/ef/2f/1e/ef2f1e78cb0658f1626038cefbdca0f7.png</v>
      </c>
      <c r="F294" s="15">
        <f>VLOOKUP(JOYERIA_JPV[[#This Row],[ID_PRODUCTOS]],PRODUCTOS[#All],5,0)-JOYERIA_JPV[[#This Row],[CANTIDAD]]</f>
        <v>3982</v>
      </c>
      <c r="G294">
        <v>10005</v>
      </c>
      <c r="H294" s="1" t="s">
        <v>49</v>
      </c>
      <c r="I294" s="1" t="str">
        <f>VLOOKUP(JOYERIA_JPV[[#This Row],[ID_VENDEDOR]],FOTO_VENDEDOR[#All],3,0)</f>
        <v>https://dl.dropboxusercontent.com/s/id0gj57k6z3m73q/A34.png</v>
      </c>
      <c r="J294">
        <v>18</v>
      </c>
      <c r="K294" s="9">
        <v>352.49</v>
      </c>
      <c r="L294" s="9">
        <v>500</v>
      </c>
      <c r="M294" s="2">
        <v>44123</v>
      </c>
    </row>
    <row r="295" spans="1:13" x14ac:dyDescent="0.25">
      <c r="A295">
        <v>294</v>
      </c>
      <c r="B295" t="s">
        <v>12</v>
      </c>
      <c r="C295" s="3">
        <v>14</v>
      </c>
      <c r="D295" s="3" t="str">
        <f>VLOOKUP(JOYERIA_JPV[[#This Row],[ID_PRODUCTOS]],PRODUCTOS[#All],2,0)</f>
        <v>Anillo Comp. Diam.</v>
      </c>
      <c r="E295" s="8" t="str">
        <f>VLOOKUP(JOYERIA_JPV[[#This Row],[ID_PRODUCTOS]],PRODUCTOS[#All],4,0)</f>
        <v>https://www.elrubi.es/wp-content/uploads/2019/03/Anillo-de-compromiso-con-piedra-diamante-1.png</v>
      </c>
      <c r="F295" s="15">
        <f>VLOOKUP(JOYERIA_JPV[[#This Row],[ID_PRODUCTOS]],PRODUCTOS[#All],5,0)-JOYERIA_JPV[[#This Row],[CANTIDAD]]</f>
        <v>1933</v>
      </c>
      <c r="G295">
        <v>10006</v>
      </c>
      <c r="H295" s="1" t="s">
        <v>51</v>
      </c>
      <c r="I295" s="1" t="str">
        <f>VLOOKUP(JOYERIA_JPV[[#This Row],[ID_VENDEDOR]],FOTO_VENDEDOR[#All],3,0)</f>
        <v>https://dl.dropbox.com/s/1f9hzgblcmuen4a/A10.png</v>
      </c>
      <c r="J295">
        <v>17</v>
      </c>
      <c r="K295" s="9">
        <v>938.42</v>
      </c>
      <c r="L295" s="9">
        <v>1100</v>
      </c>
      <c r="M295" s="2">
        <v>44124</v>
      </c>
    </row>
    <row r="296" spans="1:13" x14ac:dyDescent="0.25">
      <c r="A296">
        <v>295</v>
      </c>
      <c r="B296" t="s">
        <v>9</v>
      </c>
      <c r="C296" s="3">
        <v>15</v>
      </c>
      <c r="D296" s="3" t="str">
        <f>VLOOKUP(JOYERIA_JPV[[#This Row],[ID_PRODUCTOS]],PRODUCTOS[#All],2,0)</f>
        <v>Brazalete Cuero</v>
      </c>
      <c r="E296" s="8" t="str">
        <f>VLOOKUP(JOYERIA_JPV[[#This Row],[ID_PRODUCTOS]],PRODUCTOS[#All],4,0)</f>
        <v>https://global.zancangioielli.com/11031-large_default/pulsera-zancan-de-plata-y-piel-con-pluma.jpg</v>
      </c>
      <c r="F296" s="15">
        <f>VLOOKUP(JOYERIA_JPV[[#This Row],[ID_PRODUCTOS]],PRODUCTOS[#All],5,0)-JOYERIA_JPV[[#This Row],[CANTIDAD]]</f>
        <v>3998</v>
      </c>
      <c r="G296">
        <v>10007</v>
      </c>
      <c r="H296" s="1" t="s">
        <v>53</v>
      </c>
      <c r="I296" s="1" t="str">
        <f>VLOOKUP(JOYERIA_JPV[[#This Row],[ID_VENDEDOR]],FOTO_VENDEDOR[#All],3,0)</f>
        <v>https://dl.dropbox.com/s/jveyj0btov87izo/A38.png</v>
      </c>
      <c r="J296">
        <v>2</v>
      </c>
      <c r="K296" s="9">
        <v>572.95000000000005</v>
      </c>
      <c r="L296" s="9">
        <v>800</v>
      </c>
      <c r="M296" s="2">
        <v>44125</v>
      </c>
    </row>
    <row r="297" spans="1:13" x14ac:dyDescent="0.25">
      <c r="A297">
        <v>296</v>
      </c>
      <c r="B297" t="s">
        <v>18</v>
      </c>
      <c r="C297" s="3">
        <v>16</v>
      </c>
      <c r="D297" s="3" t="str">
        <f>VLOOKUP(JOYERIA_JPV[[#This Row],[ID_PRODUCTOS]],PRODUCTOS[#All],2,0)</f>
        <v>Reloj Plata</v>
      </c>
      <c r="E297" s="8" t="str">
        <f>VLOOKUP(JOYERIA_JPV[[#This Row],[ID_PRODUCTOS]],PRODUCTOS[#All],4,0)</f>
        <v>https://festina.cl/22062-large_default/timeless-chronograph-f16760-7-con-esfera-azul.jpg</v>
      </c>
      <c r="F297" s="15">
        <f>VLOOKUP(JOYERIA_JPV[[#This Row],[ID_PRODUCTOS]],PRODUCTOS[#All],5,0)-JOYERIA_JPV[[#This Row],[CANTIDAD]]</f>
        <v>1094</v>
      </c>
      <c r="G297">
        <v>10008</v>
      </c>
      <c r="H297" s="1" t="s">
        <v>73</v>
      </c>
      <c r="I297" s="1" t="str">
        <f>VLOOKUP(JOYERIA_JPV[[#This Row],[ID_VENDEDOR]],FOTO_VENDEDOR[#All],3,0)</f>
        <v>https://dl.dropbox.com/s/z4geyw1u2psmm47/A16.png</v>
      </c>
      <c r="J297">
        <v>6</v>
      </c>
      <c r="K297" s="9">
        <v>1667.47</v>
      </c>
      <c r="L297" s="9">
        <v>2200</v>
      </c>
      <c r="M297" s="2">
        <v>44126</v>
      </c>
    </row>
    <row r="298" spans="1:13" x14ac:dyDescent="0.25">
      <c r="A298">
        <v>297</v>
      </c>
      <c r="B298" t="s">
        <v>9</v>
      </c>
      <c r="C298" s="3">
        <v>17</v>
      </c>
      <c r="D298" s="3" t="str">
        <f>VLOOKUP(JOYERIA_JPV[[#This Row],[ID_PRODUCTOS]],PRODUCTOS[#All],2,0)</f>
        <v>Broche Oro</v>
      </c>
      <c r="E29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298" s="15">
        <f>VLOOKUP(JOYERIA_JPV[[#This Row],[ID_PRODUCTOS]],PRODUCTOS[#All],5,0)-JOYERIA_JPV[[#This Row],[CANTIDAD]]</f>
        <v>2994</v>
      </c>
      <c r="G298">
        <v>10009</v>
      </c>
      <c r="H298" s="1" t="s">
        <v>57</v>
      </c>
      <c r="I298" s="1" t="str">
        <f>VLOOKUP(JOYERIA_JPV[[#This Row],[ID_VENDEDOR]],FOTO_VENDEDOR[#All],3,0)</f>
        <v>https://dl.dropbox.com/s/0jkab8w6ie0h91z/A42.png</v>
      </c>
      <c r="J298">
        <v>6</v>
      </c>
      <c r="K298" s="9">
        <v>216.19</v>
      </c>
      <c r="L298" s="9">
        <v>300</v>
      </c>
      <c r="M298" s="2">
        <v>44127</v>
      </c>
    </row>
    <row r="299" spans="1:13" x14ac:dyDescent="0.25">
      <c r="A299">
        <v>298</v>
      </c>
      <c r="B299" t="s">
        <v>10</v>
      </c>
      <c r="C299" s="3">
        <v>18</v>
      </c>
      <c r="D299" s="3" t="str">
        <f>VLOOKUP(JOYERIA_JPV[[#This Row],[ID_PRODUCTOS]],PRODUCTOS[#All],2,0)</f>
        <v>Anillo Gemas</v>
      </c>
      <c r="E29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299" s="15">
        <f>VLOOKUP(JOYERIA_JPV[[#This Row],[ID_PRODUCTOS]],PRODUCTOS[#All],5,0)-JOYERIA_JPV[[#This Row],[CANTIDAD]]</f>
        <v>19890</v>
      </c>
      <c r="G299">
        <v>10001</v>
      </c>
      <c r="H299" s="1" t="s">
        <v>41</v>
      </c>
      <c r="I299" s="1" t="str">
        <f>VLOOKUP(JOYERIA_JPV[[#This Row],[ID_VENDEDOR]],FOTO_VENDEDOR[#All],3,0)</f>
        <v>https://dl.dropbox.com/s/4bz1xriny7ro04g/A40.png</v>
      </c>
      <c r="J299">
        <v>110</v>
      </c>
      <c r="K299" s="9">
        <v>1063.04</v>
      </c>
      <c r="L299" s="9">
        <v>1500</v>
      </c>
      <c r="M299" s="2">
        <v>44128</v>
      </c>
    </row>
    <row r="300" spans="1:13" x14ac:dyDescent="0.25">
      <c r="A300">
        <v>299</v>
      </c>
      <c r="B300" t="s">
        <v>5</v>
      </c>
      <c r="C300" s="3">
        <v>19</v>
      </c>
      <c r="D300" s="3" t="str">
        <f>VLOOKUP(JOYERIA_JPV[[#This Row],[ID_PRODUCTOS]],PRODUCTOS[#All],2,0)</f>
        <v>Collar Perlas</v>
      </c>
      <c r="E300" s="8" t="str">
        <f>VLOOKUP(JOYERIA_JPV[[#This Row],[ID_PRODUCTOS]],PRODUCTOS[#All],4,0)</f>
        <v>https://yanesmadrid.com/10619-large_default/collar-bolzano-perlas-plata-dorada.jpg</v>
      </c>
      <c r="F300" s="15">
        <f>VLOOKUP(JOYERIA_JPV[[#This Row],[ID_PRODUCTOS]],PRODUCTOS[#All],5,0)-JOYERIA_JPV[[#This Row],[CANTIDAD]]</f>
        <v>783</v>
      </c>
      <c r="G300">
        <v>10002</v>
      </c>
      <c r="H300" s="1" t="s">
        <v>43</v>
      </c>
      <c r="I300" s="1" t="str">
        <f>VLOOKUP(JOYERIA_JPV[[#This Row],[ID_VENDEDOR]],FOTO_VENDEDOR[#All],3,0)</f>
        <v>https://dl.dropbox.com/s/yxe96df3xrzoc4y/A44.png</v>
      </c>
      <c r="J300">
        <v>17</v>
      </c>
      <c r="K300" s="9">
        <v>757.81</v>
      </c>
      <c r="L300" s="9">
        <v>950</v>
      </c>
      <c r="M300" s="2">
        <v>44129</v>
      </c>
    </row>
    <row r="301" spans="1:13" x14ac:dyDescent="0.25">
      <c r="A301">
        <v>300</v>
      </c>
      <c r="B301" t="s">
        <v>19</v>
      </c>
      <c r="C301" s="3">
        <v>20</v>
      </c>
      <c r="D301" s="3" t="str">
        <f>VLOOKUP(JOYERIA_JPV[[#This Row],[ID_PRODUCTOS]],PRODUCTOS[#All],2,0)</f>
        <v>Cadena Oro</v>
      </c>
      <c r="E301" s="8" t="str">
        <f>VLOOKUP(JOYERIA_JPV[[#This Row],[ID_PRODUCTOS]],PRODUCTOS[#All],4,0)</f>
        <v>https://www.joyeriasanchez.com/50236-large_default/gargantilla-visalia-personalizada-oro-18k.jpg</v>
      </c>
      <c r="F301" s="15">
        <f>VLOOKUP(JOYERIA_JPV[[#This Row],[ID_PRODUCTOS]],PRODUCTOS[#All],5,0)-JOYERIA_JPV[[#This Row],[CANTIDAD]]</f>
        <v>3952</v>
      </c>
      <c r="G301">
        <v>10003</v>
      </c>
      <c r="H301" s="1" t="s">
        <v>45</v>
      </c>
      <c r="I301" s="1" t="str">
        <f>VLOOKUP(JOYERIA_JPV[[#This Row],[ID_VENDEDOR]],FOTO_VENDEDOR[#All],3,0)</f>
        <v>https://dl.dropboxusercontent.com/s/2lks10yyiurw2b0/A33.png</v>
      </c>
      <c r="J301">
        <v>48</v>
      </c>
      <c r="K301" s="9">
        <v>211.41</v>
      </c>
      <c r="L301" s="9">
        <v>300</v>
      </c>
      <c r="M301" s="2">
        <v>44130</v>
      </c>
    </row>
    <row r="302" spans="1:13" x14ac:dyDescent="0.25">
      <c r="A302">
        <v>301</v>
      </c>
      <c r="B302" t="s">
        <v>5</v>
      </c>
      <c r="C302" s="3">
        <v>1</v>
      </c>
      <c r="D302" s="3" t="str">
        <f>VLOOKUP(JOYERIA_JPV[[#This Row],[ID_PRODUCTOS]],PRODUCTOS[#All],2,0)</f>
        <v>Anillo Oro 18k</v>
      </c>
      <c r="E302" s="8" t="str">
        <f>VLOOKUP(JOYERIA_JPV[[#This Row],[ID_PRODUCTOS]],PRODUCTOS[#All],4,0)</f>
        <v>https://i.pinimg.com/originals/99/f6/cc/99f6cc0f226be0aa4d25ea9959e06099.png</v>
      </c>
      <c r="F302" s="15">
        <f>VLOOKUP(JOYERIA_JPV[[#This Row],[ID_PRODUCTOS]],PRODUCTOS[#All],5,0)-JOYERIA_JPV[[#This Row],[CANTIDAD]]</f>
        <v>19910</v>
      </c>
      <c r="G302">
        <v>10004</v>
      </c>
      <c r="H302" s="1" t="s">
        <v>47</v>
      </c>
      <c r="I302" s="1" t="str">
        <f>VLOOKUP(JOYERIA_JPV[[#This Row],[ID_VENDEDOR]],FOTO_VENDEDOR[#All],3,0)</f>
        <v>https://dl.dropbox.com/s/zgx7g0h0mxubhao/A21.png</v>
      </c>
      <c r="J302">
        <v>90</v>
      </c>
      <c r="K302" s="9">
        <v>1483.61</v>
      </c>
      <c r="L302" s="9">
        <v>2000</v>
      </c>
      <c r="M302" s="2">
        <v>44131</v>
      </c>
    </row>
    <row r="303" spans="1:13" x14ac:dyDescent="0.25">
      <c r="A303">
        <v>302</v>
      </c>
      <c r="B303" t="s">
        <v>19</v>
      </c>
      <c r="C303" s="3">
        <v>2</v>
      </c>
      <c r="D303" s="3" t="str">
        <f>VLOOKUP(JOYERIA_JPV[[#This Row],[ID_PRODUCTOS]],PRODUCTOS[#All],2,0)</f>
        <v>Aretes Plata 925</v>
      </c>
      <c r="E303" s="8" t="str">
        <f>VLOOKUP(JOYERIA_JPV[[#This Row],[ID_PRODUCTOS]],PRODUCTOS[#All],4,0)</f>
        <v>https://baroqoficial.com/cdn/shop/products/Aretesdeplata925.png?v=1643904073&amp;width=2048</v>
      </c>
      <c r="F303" s="15">
        <f>VLOOKUP(JOYERIA_JPV[[#This Row],[ID_PRODUCTOS]],PRODUCTOS[#All],5,0)-JOYERIA_JPV[[#This Row],[CANTIDAD]]</f>
        <v>3791</v>
      </c>
      <c r="G303">
        <v>10005</v>
      </c>
      <c r="H303" s="1" t="s">
        <v>49</v>
      </c>
      <c r="I303" s="1" t="str">
        <f>VLOOKUP(JOYERIA_JPV[[#This Row],[ID_VENDEDOR]],FOTO_VENDEDOR[#All],3,0)</f>
        <v>https://dl.dropboxusercontent.com/s/id0gj57k6z3m73q/A34.png</v>
      </c>
      <c r="J303">
        <v>9</v>
      </c>
      <c r="K303" s="9">
        <v>1049.51</v>
      </c>
      <c r="L303" s="9">
        <v>1300</v>
      </c>
      <c r="M303" s="2">
        <v>44132</v>
      </c>
    </row>
    <row r="304" spans="1:13" x14ac:dyDescent="0.25">
      <c r="A304">
        <v>303</v>
      </c>
      <c r="B304" t="s">
        <v>12</v>
      </c>
      <c r="C304" s="3">
        <v>3</v>
      </c>
      <c r="D304" s="3" t="str">
        <f>VLOOKUP(JOYERIA_JPV[[#This Row],[ID_PRODUCTOS]],PRODUCTOS[#All],2,0)</f>
        <v>Brazalete Oro 14k</v>
      </c>
      <c r="E30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304" s="15">
        <f>VLOOKUP(JOYERIA_JPV[[#This Row],[ID_PRODUCTOS]],PRODUCTOS[#All],5,0)-JOYERIA_JPV[[#This Row],[CANTIDAD]]</f>
        <v>697</v>
      </c>
      <c r="G304">
        <v>10006</v>
      </c>
      <c r="H304" s="1" t="s">
        <v>51</v>
      </c>
      <c r="I304" s="1" t="str">
        <f>VLOOKUP(JOYERIA_JPV[[#This Row],[ID_VENDEDOR]],FOTO_VENDEDOR[#All],3,0)</f>
        <v>https://dl.dropbox.com/s/1f9hzgblcmuen4a/A10.png</v>
      </c>
      <c r="J304">
        <v>23</v>
      </c>
      <c r="K304" s="9">
        <v>966.38</v>
      </c>
      <c r="L304" s="9">
        <v>1200</v>
      </c>
      <c r="M304" s="2">
        <v>44133</v>
      </c>
    </row>
    <row r="305" spans="1:13" x14ac:dyDescent="0.25">
      <c r="A305">
        <v>304</v>
      </c>
      <c r="B305" t="s">
        <v>6</v>
      </c>
      <c r="C305" s="3">
        <v>4</v>
      </c>
      <c r="D305" s="3" t="str">
        <f>VLOOKUP(JOYERIA_JPV[[#This Row],[ID_PRODUCTOS]],PRODUCTOS[#All],2,0)</f>
        <v>Collar Oro Diam.</v>
      </c>
      <c r="E305" s="8" t="str">
        <f>VLOOKUP(JOYERIA_JPV[[#This Row],[ID_PRODUCTOS]],PRODUCTOS[#All],4,0)</f>
        <v>https://img.edenly.com/pt/40/precioso-secreto-n8__8047249_1.png</v>
      </c>
      <c r="F305" s="15">
        <f>VLOOKUP(JOYERIA_JPV[[#This Row],[ID_PRODUCTOS]],PRODUCTOS[#All],5,0)-JOYERIA_JPV[[#This Row],[CANTIDAD]]</f>
        <v>1497</v>
      </c>
      <c r="G305">
        <v>10007</v>
      </c>
      <c r="H305" s="1" t="s">
        <v>53</v>
      </c>
      <c r="I305" s="1" t="str">
        <f>VLOOKUP(JOYERIA_JPV[[#This Row],[ID_VENDEDOR]],FOTO_VENDEDOR[#All],3,0)</f>
        <v>https://dl.dropbox.com/s/jveyj0btov87izo/A38.png</v>
      </c>
      <c r="J305">
        <v>3</v>
      </c>
      <c r="K305" s="9">
        <v>938.42</v>
      </c>
      <c r="L305" s="9">
        <v>1100</v>
      </c>
      <c r="M305" s="2">
        <v>44134</v>
      </c>
    </row>
    <row r="306" spans="1:13" x14ac:dyDescent="0.25">
      <c r="A306">
        <v>305</v>
      </c>
      <c r="B306" t="s">
        <v>5</v>
      </c>
      <c r="C306" s="3">
        <v>5</v>
      </c>
      <c r="D306" s="3" t="str">
        <f>VLOOKUP(JOYERIA_JPV[[#This Row],[ID_PRODUCTOS]],PRODUCTOS[#All],2,0)</f>
        <v>Pulsera Plata 925</v>
      </c>
      <c r="E30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306" s="15">
        <f>VLOOKUP(JOYERIA_JPV[[#This Row],[ID_PRODUCTOS]],PRODUCTOS[#All],5,0)-JOYERIA_JPV[[#This Row],[CANTIDAD]]</f>
        <v>1384</v>
      </c>
      <c r="G306">
        <v>10008</v>
      </c>
      <c r="H306" s="1" t="s">
        <v>73</v>
      </c>
      <c r="I306" s="1" t="str">
        <f>VLOOKUP(JOYERIA_JPV[[#This Row],[ID_VENDEDOR]],FOTO_VENDEDOR[#All],3,0)</f>
        <v>https://dl.dropbox.com/s/z4geyw1u2psmm47/A16.png</v>
      </c>
      <c r="J306">
        <v>16</v>
      </c>
      <c r="K306" s="9">
        <v>1053.78</v>
      </c>
      <c r="L306" s="9">
        <v>1500</v>
      </c>
      <c r="M306" s="2">
        <v>44135</v>
      </c>
    </row>
    <row r="307" spans="1:13" x14ac:dyDescent="0.25">
      <c r="A307">
        <v>306</v>
      </c>
      <c r="B307" t="s">
        <v>12</v>
      </c>
      <c r="C307" s="3">
        <v>6</v>
      </c>
      <c r="D307" s="3" t="str">
        <f>VLOOKUP(JOYERIA_JPV[[#This Row],[ID_PRODUCTOS]],PRODUCTOS[#All],2,0)</f>
        <v>Broche Platino</v>
      </c>
      <c r="E30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307" s="15">
        <f>VLOOKUP(JOYERIA_JPV[[#This Row],[ID_PRODUCTOS]],PRODUCTOS[#All],5,0)-JOYERIA_JPV[[#This Row],[CANTIDAD]]</f>
        <v>2483</v>
      </c>
      <c r="G307">
        <v>10009</v>
      </c>
      <c r="H307" s="1" t="s">
        <v>57</v>
      </c>
      <c r="I307" s="1" t="str">
        <f>VLOOKUP(JOYERIA_JPV[[#This Row],[ID_VENDEDOR]],FOTO_VENDEDOR[#All],3,0)</f>
        <v>https://dl.dropbox.com/s/0jkab8w6ie0h91z/A42.png</v>
      </c>
      <c r="J307">
        <v>17</v>
      </c>
      <c r="K307" s="9">
        <v>645.70000000000005</v>
      </c>
      <c r="L307" s="9">
        <v>900</v>
      </c>
      <c r="M307" s="2">
        <v>44136</v>
      </c>
    </row>
    <row r="308" spans="1:13" x14ac:dyDescent="0.25">
      <c r="A308">
        <v>307</v>
      </c>
      <c r="B308" t="s">
        <v>9</v>
      </c>
      <c r="C308" s="3">
        <v>7</v>
      </c>
      <c r="D308" s="3" t="str">
        <f>VLOOKUP(JOYERIA_JPV[[#This Row],[ID_PRODUCTOS]],PRODUCTOS[#All],2,0)</f>
        <v>Cadena Oro 10k</v>
      </c>
      <c r="E308" s="8" t="str">
        <f>VLOOKUP(JOYERIA_JPV[[#This Row],[ID_PRODUCTOS]],PRODUCTOS[#All],4,0)</f>
        <v>https://russiangold.com/78813-large_default/amarillo-italiano-14k-585-oro-nuevo-figaro-cadena-solida-cc042y.jpg</v>
      </c>
      <c r="F308" s="15">
        <f>VLOOKUP(JOYERIA_JPV[[#This Row],[ID_PRODUCTOS]],PRODUCTOS[#All],5,0)-JOYERIA_JPV[[#This Row],[CANTIDAD]]</f>
        <v>11340</v>
      </c>
      <c r="G308">
        <v>10001</v>
      </c>
      <c r="H308" s="1" t="s">
        <v>41</v>
      </c>
      <c r="I308" s="1" t="str">
        <f>VLOOKUP(JOYERIA_JPV[[#This Row],[ID_VENDEDOR]],FOTO_VENDEDOR[#All],3,0)</f>
        <v>https://dl.dropbox.com/s/4bz1xriny7ro04g/A40.png</v>
      </c>
      <c r="J308">
        <v>160</v>
      </c>
      <c r="K308" s="9">
        <v>1063.04</v>
      </c>
      <c r="L308" s="9">
        <v>1500</v>
      </c>
      <c r="M308" s="2">
        <v>44137</v>
      </c>
    </row>
    <row r="309" spans="1:13" x14ac:dyDescent="0.25">
      <c r="A309">
        <v>308</v>
      </c>
      <c r="B309" t="s">
        <v>7</v>
      </c>
      <c r="C309" s="3">
        <v>8</v>
      </c>
      <c r="D309" s="3" t="str">
        <f>VLOOKUP(JOYERIA_JPV[[#This Row],[ID_PRODUCTOS]],PRODUCTOS[#All],2,0)</f>
        <v>Tobillera Oro 14k</v>
      </c>
      <c r="E309" s="8" t="str">
        <f>VLOOKUP(JOYERIA_JPV[[#This Row],[ID_PRODUCTOS]],PRODUCTOS[#All],4,0)</f>
        <v>https://www.joseluisjoyerias.com/adm/files/FOTOS/PULSERA_ORO_JOSELUIS_718SPU24FK481A19_1.webp</v>
      </c>
      <c r="F309" s="15">
        <f>VLOOKUP(JOYERIA_JPV[[#This Row],[ID_PRODUCTOS]],PRODUCTOS[#All],5,0)-JOYERIA_JPV[[#This Row],[CANTIDAD]]</f>
        <v>2464</v>
      </c>
      <c r="G309">
        <v>10002</v>
      </c>
      <c r="H309" s="1" t="s">
        <v>43</v>
      </c>
      <c r="I309" s="1" t="str">
        <f>VLOOKUP(JOYERIA_JPV[[#This Row],[ID_VENDEDOR]],FOTO_VENDEDOR[#All],3,0)</f>
        <v>https://dl.dropbox.com/s/yxe96df3xrzoc4y/A44.png</v>
      </c>
      <c r="J309">
        <v>36</v>
      </c>
      <c r="K309" s="9">
        <v>938.42</v>
      </c>
      <c r="L309" s="9">
        <v>1100</v>
      </c>
      <c r="M309" s="2">
        <v>44138</v>
      </c>
    </row>
    <row r="310" spans="1:13" x14ac:dyDescent="0.25">
      <c r="A310">
        <v>309</v>
      </c>
      <c r="B310" t="s">
        <v>8</v>
      </c>
      <c r="C310" s="3">
        <v>9</v>
      </c>
      <c r="D310" s="3" t="str">
        <f>VLOOKUP(JOYERIA_JPV[[#This Row],[ID_PRODUCTOS]],PRODUCTOS[#All],2,0)</f>
        <v>Charm Plata</v>
      </c>
      <c r="E31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310" s="15">
        <f>VLOOKUP(JOYERIA_JPV[[#This Row],[ID_PRODUCTOS]],PRODUCTOS[#All],5,0)-JOYERIA_JPV[[#This Row],[CANTIDAD]]</f>
        <v>676</v>
      </c>
      <c r="G310">
        <v>10003</v>
      </c>
      <c r="H310" s="1" t="s">
        <v>45</v>
      </c>
      <c r="I310" s="1" t="str">
        <f>VLOOKUP(JOYERIA_JPV[[#This Row],[ID_VENDEDOR]],FOTO_VENDEDOR[#All],3,0)</f>
        <v>https://dl.dropboxusercontent.com/s/2lks10yyiurw2b0/A33.png</v>
      </c>
      <c r="J310">
        <v>1</v>
      </c>
      <c r="K310" s="9">
        <v>836.75</v>
      </c>
      <c r="L310" s="9">
        <v>1000</v>
      </c>
      <c r="M310" s="2">
        <v>44139</v>
      </c>
    </row>
    <row r="311" spans="1:13" x14ac:dyDescent="0.25">
      <c r="A311">
        <v>310</v>
      </c>
      <c r="B311" t="s">
        <v>23</v>
      </c>
      <c r="C311" s="3">
        <v>10</v>
      </c>
      <c r="D311" s="3" t="str">
        <f>VLOOKUP(JOYERIA_JPV[[#This Row],[ID_PRODUCTOS]],PRODUCTOS[#All],2,0)</f>
        <v>Medallón Oro 18k</v>
      </c>
      <c r="E311" s="8" t="str">
        <f>VLOOKUP(JOYERIA_JPV[[#This Row],[ID_PRODUCTOS]],PRODUCTOS[#All],4,0)</f>
        <v>https://russiangold.com/111274-product_zoom/colgante-de-oro-rosa-rojo-14k-585-carretera-de-medusa-griega-cpn053r.jpg</v>
      </c>
      <c r="F311" s="15">
        <f>VLOOKUP(JOYERIA_JPV[[#This Row],[ID_PRODUCTOS]],PRODUCTOS[#All],5,0)-JOYERIA_JPV[[#This Row],[CANTIDAD]]</f>
        <v>598</v>
      </c>
      <c r="G311">
        <v>10004</v>
      </c>
      <c r="H311" s="1" t="s">
        <v>47</v>
      </c>
      <c r="I311" s="1" t="str">
        <f>VLOOKUP(JOYERIA_JPV[[#This Row],[ID_VENDEDOR]],FOTO_VENDEDOR[#All],3,0)</f>
        <v>https://dl.dropbox.com/s/zgx7g0h0mxubhao/A21.png</v>
      </c>
      <c r="J311">
        <v>2</v>
      </c>
      <c r="K311" s="9">
        <v>966.38</v>
      </c>
      <c r="L311" s="9">
        <v>1200</v>
      </c>
      <c r="M311" s="2">
        <v>44140</v>
      </c>
    </row>
    <row r="312" spans="1:13" x14ac:dyDescent="0.25">
      <c r="A312">
        <v>311</v>
      </c>
      <c r="B312" t="s">
        <v>5</v>
      </c>
      <c r="C312" s="3">
        <v>11</v>
      </c>
      <c r="D312" s="3" t="str">
        <f>VLOOKUP(JOYERIA_JPV[[#This Row],[ID_PRODUCTOS]],PRODUCTOS[#All],2,0)</f>
        <v>Reloj Oro 18k</v>
      </c>
      <c r="E312" s="8" t="str">
        <f>VLOOKUP(JOYERIA_JPV[[#This Row],[ID_PRODUCTOS]],PRODUCTOS[#All],4,0)</f>
        <v>https://zlotychlopak.pl/104676-large_default/amarillo-14k-585-oro-reloj-de-pulsera-para-senora-geneve-lw078ydglbw008y.jpg</v>
      </c>
      <c r="F312" s="15">
        <f>VLOOKUP(JOYERIA_JPV[[#This Row],[ID_PRODUCTOS]],PRODUCTOS[#All],5,0)-JOYERIA_JPV[[#This Row],[CANTIDAD]]</f>
        <v>1254</v>
      </c>
      <c r="G312">
        <v>10005</v>
      </c>
      <c r="H312" s="1" t="s">
        <v>49</v>
      </c>
      <c r="I312" s="1" t="str">
        <f>VLOOKUP(JOYERIA_JPV[[#This Row],[ID_VENDEDOR]],FOTO_VENDEDOR[#All],3,0)</f>
        <v>https://dl.dropboxusercontent.com/s/id0gj57k6z3m73q/A34.png</v>
      </c>
      <c r="J312">
        <v>6</v>
      </c>
      <c r="K312" s="9">
        <v>638.27</v>
      </c>
      <c r="L312" s="9">
        <v>800</v>
      </c>
      <c r="M312" s="2">
        <v>44141</v>
      </c>
    </row>
    <row r="313" spans="1:13" x14ac:dyDescent="0.25">
      <c r="A313">
        <v>312</v>
      </c>
      <c r="B313" t="s">
        <v>7</v>
      </c>
      <c r="C313" s="3">
        <v>12</v>
      </c>
      <c r="D313" s="3" t="str">
        <f>VLOOKUP(JOYERIA_JPV[[#This Row],[ID_PRODUCTOS]],PRODUCTOS[#All],2,0)</f>
        <v>Cufflink Plata 925</v>
      </c>
      <c r="E313" s="8" t="str">
        <f>VLOOKUP(JOYERIA_JPV[[#This Row],[ID_PRODUCTOS]],PRODUCTOS[#All],4,0)</f>
        <v>https://www.mesaregalos.mx/wp-content/uploads/2021/08/Cufflinks_20Pliage_20_20Sterling_20silver_06753810000001_STQP.png</v>
      </c>
      <c r="F313" s="15">
        <f>VLOOKUP(JOYERIA_JPV[[#This Row],[ID_PRODUCTOS]],PRODUCTOS[#All],5,0)-JOYERIA_JPV[[#This Row],[CANTIDAD]]</f>
        <v>618</v>
      </c>
      <c r="G313">
        <v>10006</v>
      </c>
      <c r="H313" s="1" t="s">
        <v>51</v>
      </c>
      <c r="I313" s="1" t="str">
        <f>VLOOKUP(JOYERIA_JPV[[#This Row],[ID_VENDEDOR]],FOTO_VENDEDOR[#All],3,0)</f>
        <v>https://dl.dropbox.com/s/1f9hzgblcmuen4a/A10.png</v>
      </c>
      <c r="J313">
        <v>6</v>
      </c>
      <c r="K313" s="9">
        <v>1265.2</v>
      </c>
      <c r="L313" s="9">
        <v>1800</v>
      </c>
      <c r="M313" s="2">
        <v>44142</v>
      </c>
    </row>
    <row r="314" spans="1:13" x14ac:dyDescent="0.25">
      <c r="A314">
        <v>313</v>
      </c>
      <c r="B314" t="s">
        <v>10</v>
      </c>
      <c r="C314" s="3">
        <v>13</v>
      </c>
      <c r="D314" s="3" t="str">
        <f>VLOOKUP(JOYERIA_JPV[[#This Row],[ID_PRODUCTOS]],PRODUCTOS[#All],2,0)</f>
        <v>Pendiente Diam. Oro</v>
      </c>
      <c r="E314" s="8" t="str">
        <f>VLOOKUP(JOYERIA_JPV[[#This Row],[ID_PRODUCTOS]],PRODUCTOS[#All],4,0)</f>
        <v>https://i.pinimg.com/originals/ef/2f/1e/ef2f1e78cb0658f1626038cefbdca0f7.png</v>
      </c>
      <c r="F314" s="15">
        <f>VLOOKUP(JOYERIA_JPV[[#This Row],[ID_PRODUCTOS]],PRODUCTOS[#All],5,0)-JOYERIA_JPV[[#This Row],[CANTIDAD]]</f>
        <v>3999</v>
      </c>
      <c r="G314">
        <v>10007</v>
      </c>
      <c r="H314" s="1" t="s">
        <v>53</v>
      </c>
      <c r="I314" s="1" t="str">
        <f>VLOOKUP(JOYERIA_JPV[[#This Row],[ID_VENDEDOR]],FOTO_VENDEDOR[#All],3,0)</f>
        <v>https://dl.dropbox.com/s/jveyj0btov87izo/A38.png</v>
      </c>
      <c r="J314">
        <v>1</v>
      </c>
      <c r="K314" s="9">
        <v>352.49</v>
      </c>
      <c r="L314" s="9">
        <v>500</v>
      </c>
      <c r="M314" s="2">
        <v>44143</v>
      </c>
    </row>
    <row r="315" spans="1:13" x14ac:dyDescent="0.25">
      <c r="A315">
        <v>314</v>
      </c>
      <c r="B315" t="s">
        <v>28</v>
      </c>
      <c r="C315" s="3">
        <v>14</v>
      </c>
      <c r="D315" s="3" t="str">
        <f>VLOOKUP(JOYERIA_JPV[[#This Row],[ID_PRODUCTOS]],PRODUCTOS[#All],2,0)</f>
        <v>Anillo Comp. Diam.</v>
      </c>
      <c r="E315" s="8" t="str">
        <f>VLOOKUP(JOYERIA_JPV[[#This Row],[ID_PRODUCTOS]],PRODUCTOS[#All],4,0)</f>
        <v>https://www.elrubi.es/wp-content/uploads/2019/03/Anillo-de-compromiso-con-piedra-diamante-1.png</v>
      </c>
      <c r="F315" s="15">
        <f>VLOOKUP(JOYERIA_JPV[[#This Row],[ID_PRODUCTOS]],PRODUCTOS[#All],5,0)-JOYERIA_JPV[[#This Row],[CANTIDAD]]</f>
        <v>1915</v>
      </c>
      <c r="G315">
        <v>10008</v>
      </c>
      <c r="H315" s="1" t="s">
        <v>73</v>
      </c>
      <c r="I315" s="1" t="str">
        <f>VLOOKUP(JOYERIA_JPV[[#This Row],[ID_VENDEDOR]],FOTO_VENDEDOR[#All],3,0)</f>
        <v>https://dl.dropbox.com/s/z4geyw1u2psmm47/A16.png</v>
      </c>
      <c r="J315">
        <v>35</v>
      </c>
      <c r="K315" s="9">
        <v>938.42</v>
      </c>
      <c r="L315" s="9">
        <v>1100</v>
      </c>
      <c r="M315" s="2">
        <v>44144</v>
      </c>
    </row>
    <row r="316" spans="1:13" x14ac:dyDescent="0.25">
      <c r="A316">
        <v>315</v>
      </c>
      <c r="B316" t="s">
        <v>26</v>
      </c>
      <c r="C316" s="3">
        <v>15</v>
      </c>
      <c r="D316" s="3" t="str">
        <f>VLOOKUP(JOYERIA_JPV[[#This Row],[ID_PRODUCTOS]],PRODUCTOS[#All],2,0)</f>
        <v>Brazalete Cuero</v>
      </c>
      <c r="E316" s="8" t="str">
        <f>VLOOKUP(JOYERIA_JPV[[#This Row],[ID_PRODUCTOS]],PRODUCTOS[#All],4,0)</f>
        <v>https://global.zancangioielli.com/11031-large_default/pulsera-zancan-de-plata-y-piel-con-pluma.jpg</v>
      </c>
      <c r="F316" s="15">
        <f>VLOOKUP(JOYERIA_JPV[[#This Row],[ID_PRODUCTOS]],PRODUCTOS[#All],5,0)-JOYERIA_JPV[[#This Row],[CANTIDAD]]</f>
        <v>3878</v>
      </c>
      <c r="G316">
        <v>10009</v>
      </c>
      <c r="H316" s="1" t="s">
        <v>57</v>
      </c>
      <c r="I316" s="1" t="str">
        <f>VLOOKUP(JOYERIA_JPV[[#This Row],[ID_VENDEDOR]],FOTO_VENDEDOR[#All],3,0)</f>
        <v>https://dl.dropbox.com/s/0jkab8w6ie0h91z/A42.png</v>
      </c>
      <c r="J316">
        <v>122</v>
      </c>
      <c r="K316" s="9">
        <v>572.95000000000005</v>
      </c>
      <c r="L316" s="9">
        <v>800</v>
      </c>
      <c r="M316" s="2">
        <v>44145</v>
      </c>
    </row>
    <row r="317" spans="1:13" x14ac:dyDescent="0.25">
      <c r="A317">
        <v>316</v>
      </c>
      <c r="B317" t="s">
        <v>25</v>
      </c>
      <c r="C317" s="3">
        <v>16</v>
      </c>
      <c r="D317" s="3" t="str">
        <f>VLOOKUP(JOYERIA_JPV[[#This Row],[ID_PRODUCTOS]],PRODUCTOS[#All],2,0)</f>
        <v>Reloj Plata</v>
      </c>
      <c r="E317" s="8" t="str">
        <f>VLOOKUP(JOYERIA_JPV[[#This Row],[ID_PRODUCTOS]],PRODUCTOS[#All],4,0)</f>
        <v>https://festina.cl/22062-large_default/timeless-chronograph-f16760-7-con-esfera-azul.jpg</v>
      </c>
      <c r="F317" s="15">
        <f>VLOOKUP(JOYERIA_JPV[[#This Row],[ID_PRODUCTOS]],PRODUCTOS[#All],5,0)-JOYERIA_JPV[[#This Row],[CANTIDAD]]</f>
        <v>1094</v>
      </c>
      <c r="G317">
        <v>10001</v>
      </c>
      <c r="H317" s="1" t="s">
        <v>41</v>
      </c>
      <c r="I317" s="1" t="str">
        <f>VLOOKUP(JOYERIA_JPV[[#This Row],[ID_VENDEDOR]],FOTO_VENDEDOR[#All],3,0)</f>
        <v>https://dl.dropbox.com/s/4bz1xriny7ro04g/A40.png</v>
      </c>
      <c r="J317">
        <v>6</v>
      </c>
      <c r="K317" s="9">
        <v>1667.47</v>
      </c>
      <c r="L317" s="9">
        <v>2200</v>
      </c>
      <c r="M317" s="2">
        <v>44146</v>
      </c>
    </row>
    <row r="318" spans="1:13" x14ac:dyDescent="0.25">
      <c r="A318">
        <v>317</v>
      </c>
      <c r="B318" t="s">
        <v>9</v>
      </c>
      <c r="C318" s="3">
        <v>17</v>
      </c>
      <c r="D318" s="3" t="str">
        <f>VLOOKUP(JOYERIA_JPV[[#This Row],[ID_PRODUCTOS]],PRODUCTOS[#All],2,0)</f>
        <v>Broche Oro</v>
      </c>
      <c r="E31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318" s="15">
        <f>VLOOKUP(JOYERIA_JPV[[#This Row],[ID_PRODUCTOS]],PRODUCTOS[#All],5,0)-JOYERIA_JPV[[#This Row],[CANTIDAD]]</f>
        <v>2993</v>
      </c>
      <c r="G318">
        <v>10002</v>
      </c>
      <c r="H318" s="1" t="s">
        <v>43</v>
      </c>
      <c r="I318" s="1" t="str">
        <f>VLOOKUP(JOYERIA_JPV[[#This Row],[ID_VENDEDOR]],FOTO_VENDEDOR[#All],3,0)</f>
        <v>https://dl.dropbox.com/s/yxe96df3xrzoc4y/A44.png</v>
      </c>
      <c r="J318">
        <v>7</v>
      </c>
      <c r="K318" s="9">
        <v>216.19</v>
      </c>
      <c r="L318" s="9">
        <v>300</v>
      </c>
      <c r="M318" s="2">
        <v>44147</v>
      </c>
    </row>
    <row r="319" spans="1:13" x14ac:dyDescent="0.25">
      <c r="A319">
        <v>318</v>
      </c>
      <c r="B319" t="s">
        <v>22</v>
      </c>
      <c r="C319" s="3">
        <v>18</v>
      </c>
      <c r="D319" s="3" t="str">
        <f>VLOOKUP(JOYERIA_JPV[[#This Row],[ID_PRODUCTOS]],PRODUCTOS[#All],2,0)</f>
        <v>Anillo Gemas</v>
      </c>
      <c r="E31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319" s="15">
        <f>VLOOKUP(JOYERIA_JPV[[#This Row],[ID_PRODUCTOS]],PRODUCTOS[#All],5,0)-JOYERIA_JPV[[#This Row],[CANTIDAD]]</f>
        <v>19780</v>
      </c>
      <c r="G319">
        <v>10003</v>
      </c>
      <c r="H319" s="1" t="s">
        <v>45</v>
      </c>
      <c r="I319" s="1" t="str">
        <f>VLOOKUP(JOYERIA_JPV[[#This Row],[ID_VENDEDOR]],FOTO_VENDEDOR[#All],3,0)</f>
        <v>https://dl.dropboxusercontent.com/s/2lks10yyiurw2b0/A33.png</v>
      </c>
      <c r="J319">
        <v>220</v>
      </c>
      <c r="K319" s="9">
        <v>1063.04</v>
      </c>
      <c r="L319" s="9">
        <v>1500</v>
      </c>
      <c r="M319" s="2">
        <v>44148</v>
      </c>
    </row>
    <row r="320" spans="1:13" x14ac:dyDescent="0.25">
      <c r="A320">
        <v>319</v>
      </c>
      <c r="B320" t="s">
        <v>13</v>
      </c>
      <c r="C320" s="3">
        <v>19</v>
      </c>
      <c r="D320" s="3" t="str">
        <f>VLOOKUP(JOYERIA_JPV[[#This Row],[ID_PRODUCTOS]],PRODUCTOS[#All],2,0)</f>
        <v>Collar Perlas</v>
      </c>
      <c r="E320" s="8" t="str">
        <f>VLOOKUP(JOYERIA_JPV[[#This Row],[ID_PRODUCTOS]],PRODUCTOS[#All],4,0)</f>
        <v>https://yanesmadrid.com/10619-large_default/collar-bolzano-perlas-plata-dorada.jpg</v>
      </c>
      <c r="F320" s="15">
        <f>VLOOKUP(JOYERIA_JPV[[#This Row],[ID_PRODUCTOS]],PRODUCTOS[#All],5,0)-JOYERIA_JPV[[#This Row],[CANTIDAD]]</f>
        <v>799</v>
      </c>
      <c r="G320">
        <v>10004</v>
      </c>
      <c r="H320" s="1" t="s">
        <v>47</v>
      </c>
      <c r="I320" s="1" t="str">
        <f>VLOOKUP(JOYERIA_JPV[[#This Row],[ID_VENDEDOR]],FOTO_VENDEDOR[#All],3,0)</f>
        <v>https://dl.dropbox.com/s/zgx7g0h0mxubhao/A21.png</v>
      </c>
      <c r="J320">
        <v>1</v>
      </c>
      <c r="K320" s="9">
        <v>757.81</v>
      </c>
      <c r="L320" s="9">
        <v>950</v>
      </c>
      <c r="M320" s="2">
        <v>44149</v>
      </c>
    </row>
    <row r="321" spans="1:13" x14ac:dyDescent="0.25">
      <c r="A321">
        <v>320</v>
      </c>
      <c r="B321" t="s">
        <v>27</v>
      </c>
      <c r="C321" s="3">
        <v>20</v>
      </c>
      <c r="D321" s="3" t="str">
        <f>VLOOKUP(JOYERIA_JPV[[#This Row],[ID_PRODUCTOS]],PRODUCTOS[#All],2,0)</f>
        <v>Cadena Oro</v>
      </c>
      <c r="E321" s="8" t="str">
        <f>VLOOKUP(JOYERIA_JPV[[#This Row],[ID_PRODUCTOS]],PRODUCTOS[#All],4,0)</f>
        <v>https://www.joyeriasanchez.com/50236-large_default/gargantilla-visalia-personalizada-oro-18k.jpg</v>
      </c>
      <c r="F321" s="15">
        <f>VLOOKUP(JOYERIA_JPV[[#This Row],[ID_PRODUCTOS]],PRODUCTOS[#All],5,0)-JOYERIA_JPV[[#This Row],[CANTIDAD]]</f>
        <v>3869</v>
      </c>
      <c r="G321">
        <v>10005</v>
      </c>
      <c r="H321" s="1" t="s">
        <v>49</v>
      </c>
      <c r="I321" s="1" t="str">
        <f>VLOOKUP(JOYERIA_JPV[[#This Row],[ID_VENDEDOR]],FOTO_VENDEDOR[#All],3,0)</f>
        <v>https://dl.dropboxusercontent.com/s/id0gj57k6z3m73q/A34.png</v>
      </c>
      <c r="J321">
        <v>131</v>
      </c>
      <c r="K321" s="9">
        <v>211.41</v>
      </c>
      <c r="L321" s="9">
        <v>300</v>
      </c>
      <c r="M321" s="2">
        <v>44150</v>
      </c>
    </row>
    <row r="322" spans="1:13" x14ac:dyDescent="0.25">
      <c r="A322">
        <v>321</v>
      </c>
      <c r="B322" t="s">
        <v>6</v>
      </c>
      <c r="C322" s="3">
        <v>1</v>
      </c>
      <c r="D322" s="3" t="str">
        <f>VLOOKUP(JOYERIA_JPV[[#This Row],[ID_PRODUCTOS]],PRODUCTOS[#All],2,0)</f>
        <v>Anillo Oro 18k</v>
      </c>
      <c r="E322" s="8" t="str">
        <f>VLOOKUP(JOYERIA_JPV[[#This Row],[ID_PRODUCTOS]],PRODUCTOS[#All],4,0)</f>
        <v>https://i.pinimg.com/originals/99/f6/cc/99f6cc0f226be0aa4d25ea9959e06099.png</v>
      </c>
      <c r="F322" s="15">
        <f>VLOOKUP(JOYERIA_JPV[[#This Row],[ID_PRODUCTOS]],PRODUCTOS[#All],5,0)-JOYERIA_JPV[[#This Row],[CANTIDAD]]</f>
        <v>19850</v>
      </c>
      <c r="G322">
        <v>10006</v>
      </c>
      <c r="H322" s="1" t="s">
        <v>51</v>
      </c>
      <c r="I322" s="1" t="str">
        <f>VLOOKUP(JOYERIA_JPV[[#This Row],[ID_VENDEDOR]],FOTO_VENDEDOR[#All],3,0)</f>
        <v>https://dl.dropbox.com/s/1f9hzgblcmuen4a/A10.png</v>
      </c>
      <c r="J322">
        <v>150</v>
      </c>
      <c r="K322" s="9">
        <v>1483.61</v>
      </c>
      <c r="L322" s="9">
        <v>2000</v>
      </c>
      <c r="M322" s="2">
        <v>44151</v>
      </c>
    </row>
    <row r="323" spans="1:13" x14ac:dyDescent="0.25">
      <c r="A323">
        <v>322</v>
      </c>
      <c r="B323" t="s">
        <v>19</v>
      </c>
      <c r="C323" s="3">
        <v>2</v>
      </c>
      <c r="D323" s="3" t="str">
        <f>VLOOKUP(JOYERIA_JPV[[#This Row],[ID_PRODUCTOS]],PRODUCTOS[#All],2,0)</f>
        <v>Aretes Plata 925</v>
      </c>
      <c r="E323" s="8" t="str">
        <f>VLOOKUP(JOYERIA_JPV[[#This Row],[ID_PRODUCTOS]],PRODUCTOS[#All],4,0)</f>
        <v>https://baroqoficial.com/cdn/shop/products/Aretesdeplata925.png?v=1643904073&amp;width=2048</v>
      </c>
      <c r="F323" s="15">
        <f>VLOOKUP(JOYERIA_JPV[[#This Row],[ID_PRODUCTOS]],PRODUCTOS[#All],5,0)-JOYERIA_JPV[[#This Row],[CANTIDAD]]</f>
        <v>3799</v>
      </c>
      <c r="G323">
        <v>10007</v>
      </c>
      <c r="H323" s="1" t="s">
        <v>53</v>
      </c>
      <c r="I323" s="1" t="str">
        <f>VLOOKUP(JOYERIA_JPV[[#This Row],[ID_VENDEDOR]],FOTO_VENDEDOR[#All],3,0)</f>
        <v>https://dl.dropbox.com/s/jveyj0btov87izo/A38.png</v>
      </c>
      <c r="J323">
        <v>1</v>
      </c>
      <c r="K323" s="9">
        <v>1049.51</v>
      </c>
      <c r="L323" s="9">
        <v>1300</v>
      </c>
      <c r="M323" s="2">
        <v>44152</v>
      </c>
    </row>
    <row r="324" spans="1:13" x14ac:dyDescent="0.25">
      <c r="A324">
        <v>323</v>
      </c>
      <c r="B324" t="s">
        <v>28</v>
      </c>
      <c r="C324" s="3">
        <v>3</v>
      </c>
      <c r="D324" s="3" t="str">
        <f>VLOOKUP(JOYERIA_JPV[[#This Row],[ID_PRODUCTOS]],PRODUCTOS[#All],2,0)</f>
        <v>Brazalete Oro 14k</v>
      </c>
      <c r="E32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324" s="15">
        <f>VLOOKUP(JOYERIA_JPV[[#This Row],[ID_PRODUCTOS]],PRODUCTOS[#All],5,0)-JOYERIA_JPV[[#This Row],[CANTIDAD]]</f>
        <v>712</v>
      </c>
      <c r="G324">
        <v>10008</v>
      </c>
      <c r="H324" s="1" t="s">
        <v>73</v>
      </c>
      <c r="I324" s="1" t="str">
        <f>VLOOKUP(JOYERIA_JPV[[#This Row],[ID_VENDEDOR]],FOTO_VENDEDOR[#All],3,0)</f>
        <v>https://dl.dropbox.com/s/z4geyw1u2psmm47/A16.png</v>
      </c>
      <c r="J324">
        <v>8</v>
      </c>
      <c r="K324" s="9">
        <v>966.38</v>
      </c>
      <c r="L324" s="9">
        <v>1200</v>
      </c>
      <c r="M324" s="2">
        <v>44153</v>
      </c>
    </row>
    <row r="325" spans="1:13" x14ac:dyDescent="0.25">
      <c r="A325">
        <v>324</v>
      </c>
      <c r="B325" t="s">
        <v>15</v>
      </c>
      <c r="C325" s="3">
        <v>4</v>
      </c>
      <c r="D325" s="3" t="str">
        <f>VLOOKUP(JOYERIA_JPV[[#This Row],[ID_PRODUCTOS]],PRODUCTOS[#All],2,0)</f>
        <v>Collar Oro Diam.</v>
      </c>
      <c r="E325" s="8" t="str">
        <f>VLOOKUP(JOYERIA_JPV[[#This Row],[ID_PRODUCTOS]],PRODUCTOS[#All],4,0)</f>
        <v>https://img.edenly.com/pt/40/precioso-secreto-n8__8047249_1.png</v>
      </c>
      <c r="F325" s="15">
        <f>VLOOKUP(JOYERIA_JPV[[#This Row],[ID_PRODUCTOS]],PRODUCTOS[#All],5,0)-JOYERIA_JPV[[#This Row],[CANTIDAD]]</f>
        <v>1476</v>
      </c>
      <c r="G325">
        <v>10009</v>
      </c>
      <c r="H325" s="1" t="s">
        <v>57</v>
      </c>
      <c r="I325" s="1" t="str">
        <f>VLOOKUP(JOYERIA_JPV[[#This Row],[ID_VENDEDOR]],FOTO_VENDEDOR[#All],3,0)</f>
        <v>https://dl.dropbox.com/s/0jkab8w6ie0h91z/A42.png</v>
      </c>
      <c r="J325">
        <v>24</v>
      </c>
      <c r="K325" s="9">
        <v>938.42</v>
      </c>
      <c r="L325" s="9">
        <v>1100</v>
      </c>
      <c r="M325" s="2">
        <v>44154</v>
      </c>
    </row>
    <row r="326" spans="1:13" x14ac:dyDescent="0.25">
      <c r="A326">
        <v>325</v>
      </c>
      <c r="B326" t="s">
        <v>6</v>
      </c>
      <c r="C326" s="3">
        <v>5</v>
      </c>
      <c r="D326" s="3" t="str">
        <f>VLOOKUP(JOYERIA_JPV[[#This Row],[ID_PRODUCTOS]],PRODUCTOS[#All],2,0)</f>
        <v>Pulsera Plata 925</v>
      </c>
      <c r="E32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326" s="15">
        <f>VLOOKUP(JOYERIA_JPV[[#This Row],[ID_PRODUCTOS]],PRODUCTOS[#All],5,0)-JOYERIA_JPV[[#This Row],[CANTIDAD]]</f>
        <v>1390</v>
      </c>
      <c r="G326">
        <v>10001</v>
      </c>
      <c r="H326" s="1" t="s">
        <v>41</v>
      </c>
      <c r="I326" s="1" t="str">
        <f>VLOOKUP(JOYERIA_JPV[[#This Row],[ID_VENDEDOR]],FOTO_VENDEDOR[#All],3,0)</f>
        <v>https://dl.dropbox.com/s/4bz1xriny7ro04g/A40.png</v>
      </c>
      <c r="J326">
        <v>10</v>
      </c>
      <c r="K326" s="9">
        <v>1053.78</v>
      </c>
      <c r="L326" s="9">
        <v>1500</v>
      </c>
      <c r="M326" s="2">
        <v>44155</v>
      </c>
    </row>
    <row r="327" spans="1:13" x14ac:dyDescent="0.25">
      <c r="A327">
        <v>326</v>
      </c>
      <c r="B327" t="s">
        <v>29</v>
      </c>
      <c r="C327" s="3">
        <v>6</v>
      </c>
      <c r="D327" s="3" t="str">
        <f>VLOOKUP(JOYERIA_JPV[[#This Row],[ID_PRODUCTOS]],PRODUCTOS[#All],2,0)</f>
        <v>Broche Platino</v>
      </c>
      <c r="E32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327" s="15">
        <f>VLOOKUP(JOYERIA_JPV[[#This Row],[ID_PRODUCTOS]],PRODUCTOS[#All],5,0)-JOYERIA_JPV[[#This Row],[CANTIDAD]]</f>
        <v>2496</v>
      </c>
      <c r="G327">
        <v>10002</v>
      </c>
      <c r="H327" s="1" t="s">
        <v>43</v>
      </c>
      <c r="I327" s="1" t="str">
        <f>VLOOKUP(JOYERIA_JPV[[#This Row],[ID_VENDEDOR]],FOTO_VENDEDOR[#All],3,0)</f>
        <v>https://dl.dropbox.com/s/yxe96df3xrzoc4y/A44.png</v>
      </c>
      <c r="J327">
        <v>4</v>
      </c>
      <c r="K327" s="9">
        <v>645.70000000000005</v>
      </c>
      <c r="L327" s="9">
        <v>900</v>
      </c>
      <c r="M327" s="2">
        <v>44156</v>
      </c>
    </row>
    <row r="328" spans="1:13" x14ac:dyDescent="0.25">
      <c r="A328">
        <v>327</v>
      </c>
      <c r="B328" t="s">
        <v>5</v>
      </c>
      <c r="C328" s="3">
        <v>7</v>
      </c>
      <c r="D328" s="3" t="str">
        <f>VLOOKUP(JOYERIA_JPV[[#This Row],[ID_PRODUCTOS]],PRODUCTOS[#All],2,0)</f>
        <v>Cadena Oro 10k</v>
      </c>
      <c r="E328" s="8" t="str">
        <f>VLOOKUP(JOYERIA_JPV[[#This Row],[ID_PRODUCTOS]],PRODUCTOS[#All],4,0)</f>
        <v>https://russiangold.com/78813-large_default/amarillo-italiano-14k-585-oro-nuevo-figaro-cadena-solida-cc042y.jpg</v>
      </c>
      <c r="F328" s="15">
        <f>VLOOKUP(JOYERIA_JPV[[#This Row],[ID_PRODUCTOS]],PRODUCTOS[#All],5,0)-JOYERIA_JPV[[#This Row],[CANTIDAD]]</f>
        <v>11460</v>
      </c>
      <c r="G328">
        <v>10003</v>
      </c>
      <c r="H328" s="1" t="s">
        <v>45</v>
      </c>
      <c r="I328" s="1" t="str">
        <f>VLOOKUP(JOYERIA_JPV[[#This Row],[ID_VENDEDOR]],FOTO_VENDEDOR[#All],3,0)</f>
        <v>https://dl.dropboxusercontent.com/s/2lks10yyiurw2b0/A33.png</v>
      </c>
      <c r="J328">
        <v>40</v>
      </c>
      <c r="K328" s="9">
        <v>1063.04</v>
      </c>
      <c r="L328" s="9">
        <v>1500</v>
      </c>
      <c r="M328" s="2">
        <v>44157</v>
      </c>
    </row>
    <row r="329" spans="1:13" x14ac:dyDescent="0.25">
      <c r="A329">
        <v>328</v>
      </c>
      <c r="B329" t="s">
        <v>14</v>
      </c>
      <c r="C329" s="3">
        <v>8</v>
      </c>
      <c r="D329" s="3" t="str">
        <f>VLOOKUP(JOYERIA_JPV[[#This Row],[ID_PRODUCTOS]],PRODUCTOS[#All],2,0)</f>
        <v>Tobillera Oro 14k</v>
      </c>
      <c r="E329" s="8" t="str">
        <f>VLOOKUP(JOYERIA_JPV[[#This Row],[ID_PRODUCTOS]],PRODUCTOS[#All],4,0)</f>
        <v>https://www.joseluisjoyerias.com/adm/files/FOTOS/PULSERA_ORO_JOSELUIS_718SPU24FK481A19_1.webp</v>
      </c>
      <c r="F329" s="15">
        <f>VLOOKUP(JOYERIA_JPV[[#This Row],[ID_PRODUCTOS]],PRODUCTOS[#All],5,0)-JOYERIA_JPV[[#This Row],[CANTIDAD]]</f>
        <v>2486</v>
      </c>
      <c r="G329">
        <v>10004</v>
      </c>
      <c r="H329" s="1" t="s">
        <v>47</v>
      </c>
      <c r="I329" s="1" t="str">
        <f>VLOOKUP(JOYERIA_JPV[[#This Row],[ID_VENDEDOR]],FOTO_VENDEDOR[#All],3,0)</f>
        <v>https://dl.dropbox.com/s/zgx7g0h0mxubhao/A21.png</v>
      </c>
      <c r="J329">
        <v>14</v>
      </c>
      <c r="K329" s="9">
        <v>938.42</v>
      </c>
      <c r="L329" s="9">
        <v>1100</v>
      </c>
      <c r="M329" s="2">
        <v>44158</v>
      </c>
    </row>
    <row r="330" spans="1:13" x14ac:dyDescent="0.25">
      <c r="A330">
        <v>329</v>
      </c>
      <c r="B330" t="s">
        <v>23</v>
      </c>
      <c r="C330" s="3">
        <v>9</v>
      </c>
      <c r="D330" s="3" t="str">
        <f>VLOOKUP(JOYERIA_JPV[[#This Row],[ID_PRODUCTOS]],PRODUCTOS[#All],2,0)</f>
        <v>Charm Plata</v>
      </c>
      <c r="E33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330" s="15">
        <f>VLOOKUP(JOYERIA_JPV[[#This Row],[ID_PRODUCTOS]],PRODUCTOS[#All],5,0)-JOYERIA_JPV[[#This Row],[CANTIDAD]]</f>
        <v>667</v>
      </c>
      <c r="G330">
        <v>10005</v>
      </c>
      <c r="H330" s="1" t="s">
        <v>49</v>
      </c>
      <c r="I330" s="1" t="str">
        <f>VLOOKUP(JOYERIA_JPV[[#This Row],[ID_VENDEDOR]],FOTO_VENDEDOR[#All],3,0)</f>
        <v>https://dl.dropboxusercontent.com/s/id0gj57k6z3m73q/A34.png</v>
      </c>
      <c r="J330">
        <v>10</v>
      </c>
      <c r="K330" s="9">
        <v>836.75</v>
      </c>
      <c r="L330" s="9">
        <v>1000</v>
      </c>
      <c r="M330" s="2">
        <v>44159</v>
      </c>
    </row>
    <row r="331" spans="1:13" x14ac:dyDescent="0.25">
      <c r="A331">
        <v>330</v>
      </c>
      <c r="B331" t="s">
        <v>17</v>
      </c>
      <c r="C331" s="3">
        <v>10</v>
      </c>
      <c r="D331" s="3" t="str">
        <f>VLOOKUP(JOYERIA_JPV[[#This Row],[ID_PRODUCTOS]],PRODUCTOS[#All],2,0)</f>
        <v>Medallón Oro 18k</v>
      </c>
      <c r="E331" s="8" t="str">
        <f>VLOOKUP(JOYERIA_JPV[[#This Row],[ID_PRODUCTOS]],PRODUCTOS[#All],4,0)</f>
        <v>https://russiangold.com/111274-product_zoom/colgante-de-oro-rosa-rojo-14k-585-carretera-de-medusa-griega-cpn053r.jpg</v>
      </c>
      <c r="F331" s="15">
        <f>VLOOKUP(JOYERIA_JPV[[#This Row],[ID_PRODUCTOS]],PRODUCTOS[#All],5,0)-JOYERIA_JPV[[#This Row],[CANTIDAD]]</f>
        <v>585</v>
      </c>
      <c r="G331">
        <v>10006</v>
      </c>
      <c r="H331" s="1" t="s">
        <v>51</v>
      </c>
      <c r="I331" s="1" t="str">
        <f>VLOOKUP(JOYERIA_JPV[[#This Row],[ID_VENDEDOR]],FOTO_VENDEDOR[#All],3,0)</f>
        <v>https://dl.dropbox.com/s/1f9hzgblcmuen4a/A10.png</v>
      </c>
      <c r="J331">
        <v>15</v>
      </c>
      <c r="K331" s="9">
        <v>966.38</v>
      </c>
      <c r="L331" s="9">
        <v>1200</v>
      </c>
      <c r="M331" s="2">
        <v>44160</v>
      </c>
    </row>
    <row r="332" spans="1:13" x14ac:dyDescent="0.25">
      <c r="A332">
        <v>331</v>
      </c>
      <c r="B332" t="s">
        <v>8</v>
      </c>
      <c r="C332" s="3">
        <v>11</v>
      </c>
      <c r="D332" s="3" t="str">
        <f>VLOOKUP(JOYERIA_JPV[[#This Row],[ID_PRODUCTOS]],PRODUCTOS[#All],2,0)</f>
        <v>Reloj Oro 18k</v>
      </c>
      <c r="E332" s="8" t="str">
        <f>VLOOKUP(JOYERIA_JPV[[#This Row],[ID_PRODUCTOS]],PRODUCTOS[#All],4,0)</f>
        <v>https://zlotychlopak.pl/104676-large_default/amarillo-14k-585-oro-reloj-de-pulsera-para-senora-geneve-lw078ydglbw008y.jpg</v>
      </c>
      <c r="F332" s="15">
        <f>VLOOKUP(JOYERIA_JPV[[#This Row],[ID_PRODUCTOS]],PRODUCTOS[#All],5,0)-JOYERIA_JPV[[#This Row],[CANTIDAD]]</f>
        <v>1255</v>
      </c>
      <c r="G332">
        <v>10007</v>
      </c>
      <c r="H332" s="1" t="s">
        <v>53</v>
      </c>
      <c r="I332" s="1" t="str">
        <f>VLOOKUP(JOYERIA_JPV[[#This Row],[ID_VENDEDOR]],FOTO_VENDEDOR[#All],3,0)</f>
        <v>https://dl.dropbox.com/s/jveyj0btov87izo/A38.png</v>
      </c>
      <c r="J332">
        <v>5</v>
      </c>
      <c r="K332" s="9">
        <v>638.27</v>
      </c>
      <c r="L332" s="9">
        <v>800</v>
      </c>
      <c r="M332" s="2">
        <v>44161</v>
      </c>
    </row>
    <row r="333" spans="1:13" x14ac:dyDescent="0.25">
      <c r="A333">
        <v>332</v>
      </c>
      <c r="B333" t="s">
        <v>23</v>
      </c>
      <c r="C333" s="3">
        <v>12</v>
      </c>
      <c r="D333" s="3" t="str">
        <f>VLOOKUP(JOYERIA_JPV[[#This Row],[ID_PRODUCTOS]],PRODUCTOS[#All],2,0)</f>
        <v>Cufflink Plata 925</v>
      </c>
      <c r="E333" s="8" t="str">
        <f>VLOOKUP(JOYERIA_JPV[[#This Row],[ID_PRODUCTOS]],PRODUCTOS[#All],4,0)</f>
        <v>https://www.mesaregalos.mx/wp-content/uploads/2021/08/Cufflinks_20Pliage_20_20Sterling_20silver_06753810000001_STQP.png</v>
      </c>
      <c r="F333" s="15">
        <f>VLOOKUP(JOYERIA_JPV[[#This Row],[ID_PRODUCTOS]],PRODUCTOS[#All],5,0)-JOYERIA_JPV[[#This Row],[CANTIDAD]]</f>
        <v>620</v>
      </c>
      <c r="G333">
        <v>10008</v>
      </c>
      <c r="H333" s="1" t="s">
        <v>73</v>
      </c>
      <c r="I333" s="1" t="str">
        <f>VLOOKUP(JOYERIA_JPV[[#This Row],[ID_VENDEDOR]],FOTO_VENDEDOR[#All],3,0)</f>
        <v>https://dl.dropbox.com/s/z4geyw1u2psmm47/A16.png</v>
      </c>
      <c r="J333">
        <v>4</v>
      </c>
      <c r="K333" s="9">
        <v>1265.2</v>
      </c>
      <c r="L333" s="9">
        <v>1800</v>
      </c>
      <c r="M333" s="2">
        <v>44162</v>
      </c>
    </row>
    <row r="334" spans="1:13" x14ac:dyDescent="0.25">
      <c r="A334">
        <v>333</v>
      </c>
      <c r="B334" t="s">
        <v>7</v>
      </c>
      <c r="C334" s="3">
        <v>13</v>
      </c>
      <c r="D334" s="3" t="str">
        <f>VLOOKUP(JOYERIA_JPV[[#This Row],[ID_PRODUCTOS]],PRODUCTOS[#All],2,0)</f>
        <v>Pendiente Diam. Oro</v>
      </c>
      <c r="E334" s="8" t="str">
        <f>VLOOKUP(JOYERIA_JPV[[#This Row],[ID_PRODUCTOS]],PRODUCTOS[#All],4,0)</f>
        <v>https://i.pinimg.com/originals/ef/2f/1e/ef2f1e78cb0658f1626038cefbdca0f7.png</v>
      </c>
      <c r="F334" s="15">
        <f>VLOOKUP(JOYERIA_JPV[[#This Row],[ID_PRODUCTOS]],PRODUCTOS[#All],5,0)-JOYERIA_JPV[[#This Row],[CANTIDAD]]</f>
        <v>3807</v>
      </c>
      <c r="G334">
        <v>10009</v>
      </c>
      <c r="H334" s="1" t="s">
        <v>57</v>
      </c>
      <c r="I334" s="1" t="str">
        <f>VLOOKUP(JOYERIA_JPV[[#This Row],[ID_VENDEDOR]],FOTO_VENDEDOR[#All],3,0)</f>
        <v>https://dl.dropbox.com/s/0jkab8w6ie0h91z/A42.png</v>
      </c>
      <c r="J334">
        <v>193</v>
      </c>
      <c r="K334" s="9">
        <v>352.49</v>
      </c>
      <c r="L334" s="9">
        <v>500</v>
      </c>
      <c r="M334" s="2">
        <v>44163</v>
      </c>
    </row>
    <row r="335" spans="1:13" x14ac:dyDescent="0.25">
      <c r="A335">
        <v>334</v>
      </c>
      <c r="B335" t="s">
        <v>8</v>
      </c>
      <c r="C335" s="3">
        <v>14</v>
      </c>
      <c r="D335" s="3" t="str">
        <f>VLOOKUP(JOYERIA_JPV[[#This Row],[ID_PRODUCTOS]],PRODUCTOS[#All],2,0)</f>
        <v>Anillo Comp. Diam.</v>
      </c>
      <c r="E335" s="8" t="str">
        <f>VLOOKUP(JOYERIA_JPV[[#This Row],[ID_PRODUCTOS]],PRODUCTOS[#All],4,0)</f>
        <v>https://www.elrubi.es/wp-content/uploads/2019/03/Anillo-de-compromiso-con-piedra-diamante-1.png</v>
      </c>
      <c r="F335" s="15">
        <f>VLOOKUP(JOYERIA_JPV[[#This Row],[ID_PRODUCTOS]],PRODUCTOS[#All],5,0)-JOYERIA_JPV[[#This Row],[CANTIDAD]]</f>
        <v>1919</v>
      </c>
      <c r="G335">
        <v>10001</v>
      </c>
      <c r="H335" s="1" t="s">
        <v>41</v>
      </c>
      <c r="I335" s="1" t="str">
        <f>VLOOKUP(JOYERIA_JPV[[#This Row],[ID_VENDEDOR]],FOTO_VENDEDOR[#All],3,0)</f>
        <v>https://dl.dropbox.com/s/4bz1xriny7ro04g/A40.png</v>
      </c>
      <c r="J335">
        <v>31</v>
      </c>
      <c r="K335" s="9">
        <v>938.42</v>
      </c>
      <c r="L335" s="9">
        <v>1100</v>
      </c>
      <c r="M335" s="2">
        <v>44164</v>
      </c>
    </row>
    <row r="336" spans="1:13" x14ac:dyDescent="0.25">
      <c r="A336">
        <v>335</v>
      </c>
      <c r="B336" t="s">
        <v>16</v>
      </c>
      <c r="C336" s="3">
        <v>15</v>
      </c>
      <c r="D336" s="3" t="str">
        <f>VLOOKUP(JOYERIA_JPV[[#This Row],[ID_PRODUCTOS]],PRODUCTOS[#All],2,0)</f>
        <v>Brazalete Cuero</v>
      </c>
      <c r="E336" s="8" t="str">
        <f>VLOOKUP(JOYERIA_JPV[[#This Row],[ID_PRODUCTOS]],PRODUCTOS[#All],4,0)</f>
        <v>https://global.zancangioielli.com/11031-large_default/pulsera-zancan-de-plata-y-piel-con-pluma.jpg</v>
      </c>
      <c r="F336" s="15">
        <f>VLOOKUP(JOYERIA_JPV[[#This Row],[ID_PRODUCTOS]],PRODUCTOS[#All],5,0)-JOYERIA_JPV[[#This Row],[CANTIDAD]]</f>
        <v>3997</v>
      </c>
      <c r="G336">
        <v>10002</v>
      </c>
      <c r="H336" s="1" t="s">
        <v>43</v>
      </c>
      <c r="I336" s="1" t="str">
        <f>VLOOKUP(JOYERIA_JPV[[#This Row],[ID_VENDEDOR]],FOTO_VENDEDOR[#All],3,0)</f>
        <v>https://dl.dropbox.com/s/yxe96df3xrzoc4y/A44.png</v>
      </c>
      <c r="J336">
        <v>3</v>
      </c>
      <c r="K336" s="9">
        <v>572.95000000000005</v>
      </c>
      <c r="L336" s="9">
        <v>800</v>
      </c>
      <c r="M336" s="2">
        <v>44165</v>
      </c>
    </row>
    <row r="337" spans="1:13" x14ac:dyDescent="0.25">
      <c r="A337">
        <v>336</v>
      </c>
      <c r="B337" t="s">
        <v>9</v>
      </c>
      <c r="C337" s="3">
        <v>16</v>
      </c>
      <c r="D337" s="3" t="str">
        <f>VLOOKUP(JOYERIA_JPV[[#This Row],[ID_PRODUCTOS]],PRODUCTOS[#All],2,0)</f>
        <v>Reloj Plata</v>
      </c>
      <c r="E337" s="8" t="str">
        <f>VLOOKUP(JOYERIA_JPV[[#This Row],[ID_PRODUCTOS]],PRODUCTOS[#All],4,0)</f>
        <v>https://festina.cl/22062-large_default/timeless-chronograph-f16760-7-con-esfera-azul.jpg</v>
      </c>
      <c r="F337" s="15">
        <f>VLOOKUP(JOYERIA_JPV[[#This Row],[ID_PRODUCTOS]],PRODUCTOS[#All],5,0)-JOYERIA_JPV[[#This Row],[CANTIDAD]]</f>
        <v>1091</v>
      </c>
      <c r="G337">
        <v>10003</v>
      </c>
      <c r="H337" s="1" t="s">
        <v>45</v>
      </c>
      <c r="I337" s="1" t="str">
        <f>VLOOKUP(JOYERIA_JPV[[#This Row],[ID_VENDEDOR]],FOTO_VENDEDOR[#All],3,0)</f>
        <v>https://dl.dropboxusercontent.com/s/2lks10yyiurw2b0/A33.png</v>
      </c>
      <c r="J337">
        <v>9</v>
      </c>
      <c r="K337" s="9">
        <v>1667.47</v>
      </c>
      <c r="L337" s="9">
        <v>2200</v>
      </c>
      <c r="M337" s="2">
        <v>44166</v>
      </c>
    </row>
    <row r="338" spans="1:13" x14ac:dyDescent="0.25">
      <c r="A338">
        <v>337</v>
      </c>
      <c r="B338" t="s">
        <v>25</v>
      </c>
      <c r="C338" s="3">
        <v>17</v>
      </c>
      <c r="D338" s="3" t="str">
        <f>VLOOKUP(JOYERIA_JPV[[#This Row],[ID_PRODUCTOS]],PRODUCTOS[#All],2,0)</f>
        <v>Broche Oro</v>
      </c>
      <c r="E33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338" s="15">
        <f>VLOOKUP(JOYERIA_JPV[[#This Row],[ID_PRODUCTOS]],PRODUCTOS[#All],5,0)-JOYERIA_JPV[[#This Row],[CANTIDAD]]</f>
        <v>2979</v>
      </c>
      <c r="G338">
        <v>10004</v>
      </c>
      <c r="H338" s="1" t="s">
        <v>47</v>
      </c>
      <c r="I338" s="1" t="str">
        <f>VLOOKUP(JOYERIA_JPV[[#This Row],[ID_VENDEDOR]],FOTO_VENDEDOR[#All],3,0)</f>
        <v>https://dl.dropbox.com/s/zgx7g0h0mxubhao/A21.png</v>
      </c>
      <c r="J338">
        <v>21</v>
      </c>
      <c r="K338" s="9">
        <v>216.19</v>
      </c>
      <c r="L338" s="9">
        <v>300</v>
      </c>
      <c r="M338" s="2">
        <v>44167</v>
      </c>
    </row>
    <row r="339" spans="1:13" x14ac:dyDescent="0.25">
      <c r="A339">
        <v>338</v>
      </c>
      <c r="B339" t="s">
        <v>25</v>
      </c>
      <c r="C339" s="3">
        <v>18</v>
      </c>
      <c r="D339" s="3" t="str">
        <f>VLOOKUP(JOYERIA_JPV[[#This Row],[ID_PRODUCTOS]],PRODUCTOS[#All],2,0)</f>
        <v>Anillo Gemas</v>
      </c>
      <c r="E33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339" s="15">
        <f>VLOOKUP(JOYERIA_JPV[[#This Row],[ID_PRODUCTOS]],PRODUCTOS[#All],5,0)-JOYERIA_JPV[[#This Row],[CANTIDAD]]</f>
        <v>19890</v>
      </c>
      <c r="G339">
        <v>10005</v>
      </c>
      <c r="H339" s="1" t="s">
        <v>49</v>
      </c>
      <c r="I339" s="1" t="str">
        <f>VLOOKUP(JOYERIA_JPV[[#This Row],[ID_VENDEDOR]],FOTO_VENDEDOR[#All],3,0)</f>
        <v>https://dl.dropboxusercontent.com/s/id0gj57k6z3m73q/A34.png</v>
      </c>
      <c r="J339">
        <v>110</v>
      </c>
      <c r="K339" s="9">
        <v>1063.04</v>
      </c>
      <c r="L339" s="9">
        <v>1500</v>
      </c>
      <c r="M339" s="2">
        <v>44168</v>
      </c>
    </row>
    <row r="340" spans="1:13" x14ac:dyDescent="0.25">
      <c r="A340">
        <v>339</v>
      </c>
      <c r="B340" t="s">
        <v>14</v>
      </c>
      <c r="C340" s="3">
        <v>19</v>
      </c>
      <c r="D340" s="3" t="str">
        <f>VLOOKUP(JOYERIA_JPV[[#This Row],[ID_PRODUCTOS]],PRODUCTOS[#All],2,0)</f>
        <v>Collar Perlas</v>
      </c>
      <c r="E340" s="8" t="str">
        <f>VLOOKUP(JOYERIA_JPV[[#This Row],[ID_PRODUCTOS]],PRODUCTOS[#All],4,0)</f>
        <v>https://yanesmadrid.com/10619-large_default/collar-bolzano-perlas-plata-dorada.jpg</v>
      </c>
      <c r="F340" s="15">
        <f>VLOOKUP(JOYERIA_JPV[[#This Row],[ID_PRODUCTOS]],PRODUCTOS[#All],5,0)-JOYERIA_JPV[[#This Row],[CANTIDAD]]</f>
        <v>785</v>
      </c>
      <c r="G340">
        <v>10006</v>
      </c>
      <c r="H340" s="1" t="s">
        <v>51</v>
      </c>
      <c r="I340" s="1" t="str">
        <f>VLOOKUP(JOYERIA_JPV[[#This Row],[ID_VENDEDOR]],FOTO_VENDEDOR[#All],3,0)</f>
        <v>https://dl.dropbox.com/s/1f9hzgblcmuen4a/A10.png</v>
      </c>
      <c r="J340">
        <v>15</v>
      </c>
      <c r="K340" s="9">
        <v>757.81</v>
      </c>
      <c r="L340" s="9">
        <v>950</v>
      </c>
      <c r="M340" s="2">
        <v>44169</v>
      </c>
    </row>
    <row r="341" spans="1:13" x14ac:dyDescent="0.25">
      <c r="A341">
        <v>340</v>
      </c>
      <c r="B341" t="s">
        <v>15</v>
      </c>
      <c r="C341" s="3">
        <v>20</v>
      </c>
      <c r="D341" s="3" t="str">
        <f>VLOOKUP(JOYERIA_JPV[[#This Row],[ID_PRODUCTOS]],PRODUCTOS[#All],2,0)</f>
        <v>Cadena Oro</v>
      </c>
      <c r="E341" s="8" t="str">
        <f>VLOOKUP(JOYERIA_JPV[[#This Row],[ID_PRODUCTOS]],PRODUCTOS[#All],4,0)</f>
        <v>https://www.joyeriasanchez.com/50236-large_default/gargantilla-visalia-personalizada-oro-18k.jpg</v>
      </c>
      <c r="F341" s="15">
        <f>VLOOKUP(JOYERIA_JPV[[#This Row],[ID_PRODUCTOS]],PRODUCTOS[#All],5,0)-JOYERIA_JPV[[#This Row],[CANTIDAD]]</f>
        <v>3983</v>
      </c>
      <c r="G341">
        <v>10007</v>
      </c>
      <c r="H341" s="1" t="s">
        <v>53</v>
      </c>
      <c r="I341" s="1" t="str">
        <f>VLOOKUP(JOYERIA_JPV[[#This Row],[ID_VENDEDOR]],FOTO_VENDEDOR[#All],3,0)</f>
        <v>https://dl.dropbox.com/s/jveyj0btov87izo/A38.png</v>
      </c>
      <c r="J341">
        <v>17</v>
      </c>
      <c r="K341" s="9">
        <v>211.41</v>
      </c>
      <c r="L341" s="9">
        <v>300</v>
      </c>
      <c r="M341" s="2">
        <v>44170</v>
      </c>
    </row>
    <row r="342" spans="1:13" x14ac:dyDescent="0.25">
      <c r="A342">
        <v>341</v>
      </c>
      <c r="B342" t="s">
        <v>26</v>
      </c>
      <c r="C342" s="3">
        <v>1</v>
      </c>
      <c r="D342" s="3" t="str">
        <f>VLOOKUP(JOYERIA_JPV[[#This Row],[ID_PRODUCTOS]],PRODUCTOS[#All],2,0)</f>
        <v>Anillo Oro 18k</v>
      </c>
      <c r="E342" s="8" t="str">
        <f>VLOOKUP(JOYERIA_JPV[[#This Row],[ID_PRODUCTOS]],PRODUCTOS[#All],4,0)</f>
        <v>https://i.pinimg.com/originals/99/f6/cc/99f6cc0f226be0aa4d25ea9959e06099.png</v>
      </c>
      <c r="F342" s="15">
        <f>VLOOKUP(JOYERIA_JPV[[#This Row],[ID_PRODUCTOS]],PRODUCTOS[#All],5,0)-JOYERIA_JPV[[#This Row],[CANTIDAD]]</f>
        <v>19850</v>
      </c>
      <c r="G342">
        <v>10008</v>
      </c>
      <c r="H342" s="1" t="s">
        <v>73</v>
      </c>
      <c r="I342" s="1" t="str">
        <f>VLOOKUP(JOYERIA_JPV[[#This Row],[ID_VENDEDOR]],FOTO_VENDEDOR[#All],3,0)</f>
        <v>https://dl.dropbox.com/s/z4geyw1u2psmm47/A16.png</v>
      </c>
      <c r="J342">
        <v>150</v>
      </c>
      <c r="K342" s="9">
        <v>1483.61</v>
      </c>
      <c r="L342" s="9">
        <v>2000</v>
      </c>
      <c r="M342" s="2">
        <v>44171</v>
      </c>
    </row>
    <row r="343" spans="1:13" x14ac:dyDescent="0.25">
      <c r="A343">
        <v>342</v>
      </c>
      <c r="B343" t="s">
        <v>11</v>
      </c>
      <c r="C343" s="3">
        <v>2</v>
      </c>
      <c r="D343" s="3" t="str">
        <f>VLOOKUP(JOYERIA_JPV[[#This Row],[ID_PRODUCTOS]],PRODUCTOS[#All],2,0)</f>
        <v>Aretes Plata 925</v>
      </c>
      <c r="E343" s="8" t="str">
        <f>VLOOKUP(JOYERIA_JPV[[#This Row],[ID_PRODUCTOS]],PRODUCTOS[#All],4,0)</f>
        <v>https://baroqoficial.com/cdn/shop/products/Aretesdeplata925.png?v=1643904073&amp;width=2048</v>
      </c>
      <c r="F343" s="15">
        <f>VLOOKUP(JOYERIA_JPV[[#This Row],[ID_PRODUCTOS]],PRODUCTOS[#All],5,0)-JOYERIA_JPV[[#This Row],[CANTIDAD]]</f>
        <v>3720</v>
      </c>
      <c r="G343">
        <v>10009</v>
      </c>
      <c r="H343" s="1" t="s">
        <v>57</v>
      </c>
      <c r="I343" s="1" t="str">
        <f>VLOOKUP(JOYERIA_JPV[[#This Row],[ID_VENDEDOR]],FOTO_VENDEDOR[#All],3,0)</f>
        <v>https://dl.dropbox.com/s/0jkab8w6ie0h91z/A42.png</v>
      </c>
      <c r="J343">
        <v>80</v>
      </c>
      <c r="K343" s="9">
        <v>1049.51</v>
      </c>
      <c r="L343" s="9">
        <v>1300</v>
      </c>
      <c r="M343" s="2">
        <v>44172</v>
      </c>
    </row>
    <row r="344" spans="1:13" x14ac:dyDescent="0.25">
      <c r="A344">
        <v>343</v>
      </c>
      <c r="B344" t="s">
        <v>18</v>
      </c>
      <c r="C344" s="3">
        <v>3</v>
      </c>
      <c r="D344" s="3" t="str">
        <f>VLOOKUP(JOYERIA_JPV[[#This Row],[ID_PRODUCTOS]],PRODUCTOS[#All],2,0)</f>
        <v>Brazalete Oro 14k</v>
      </c>
      <c r="E34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344" s="15">
        <f>VLOOKUP(JOYERIA_JPV[[#This Row],[ID_PRODUCTOS]],PRODUCTOS[#All],5,0)-JOYERIA_JPV[[#This Row],[CANTIDAD]]</f>
        <v>709</v>
      </c>
      <c r="G344">
        <v>10001</v>
      </c>
      <c r="H344" s="1" t="s">
        <v>41</v>
      </c>
      <c r="I344" s="1" t="str">
        <f>VLOOKUP(JOYERIA_JPV[[#This Row],[ID_VENDEDOR]],FOTO_VENDEDOR[#All],3,0)</f>
        <v>https://dl.dropbox.com/s/4bz1xriny7ro04g/A40.png</v>
      </c>
      <c r="J344">
        <v>11</v>
      </c>
      <c r="K344" s="9">
        <v>966.38</v>
      </c>
      <c r="L344" s="9">
        <v>1200</v>
      </c>
      <c r="M344" s="2">
        <v>44173</v>
      </c>
    </row>
    <row r="345" spans="1:13" x14ac:dyDescent="0.25">
      <c r="A345">
        <v>344</v>
      </c>
      <c r="B345" t="s">
        <v>18</v>
      </c>
      <c r="C345" s="3">
        <v>4</v>
      </c>
      <c r="D345" s="3" t="str">
        <f>VLOOKUP(JOYERIA_JPV[[#This Row],[ID_PRODUCTOS]],PRODUCTOS[#All],2,0)</f>
        <v>Collar Oro Diam.</v>
      </c>
      <c r="E345" s="8" t="str">
        <f>VLOOKUP(JOYERIA_JPV[[#This Row],[ID_PRODUCTOS]],PRODUCTOS[#All],4,0)</f>
        <v>https://img.edenly.com/pt/40/precioso-secreto-n8__8047249_1.png</v>
      </c>
      <c r="F345" s="15">
        <f>VLOOKUP(JOYERIA_JPV[[#This Row],[ID_PRODUCTOS]],PRODUCTOS[#All],5,0)-JOYERIA_JPV[[#This Row],[CANTIDAD]]</f>
        <v>1488</v>
      </c>
      <c r="G345">
        <v>10002</v>
      </c>
      <c r="H345" s="1" t="s">
        <v>43</v>
      </c>
      <c r="I345" s="1" t="str">
        <f>VLOOKUP(JOYERIA_JPV[[#This Row],[ID_VENDEDOR]],FOTO_VENDEDOR[#All],3,0)</f>
        <v>https://dl.dropbox.com/s/yxe96df3xrzoc4y/A44.png</v>
      </c>
      <c r="J345">
        <v>12</v>
      </c>
      <c r="K345" s="9">
        <v>938.42</v>
      </c>
      <c r="L345" s="9">
        <v>1100</v>
      </c>
      <c r="M345" s="2">
        <v>44174</v>
      </c>
    </row>
    <row r="346" spans="1:13" x14ac:dyDescent="0.25">
      <c r="A346">
        <v>345</v>
      </c>
      <c r="B346" t="s">
        <v>13</v>
      </c>
      <c r="C346" s="3">
        <v>5</v>
      </c>
      <c r="D346" s="3" t="str">
        <f>VLOOKUP(JOYERIA_JPV[[#This Row],[ID_PRODUCTOS]],PRODUCTOS[#All],2,0)</f>
        <v>Pulsera Plata 925</v>
      </c>
      <c r="E346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346" s="15">
        <f>VLOOKUP(JOYERIA_JPV[[#This Row],[ID_PRODUCTOS]],PRODUCTOS[#All],5,0)-JOYERIA_JPV[[#This Row],[CANTIDAD]]</f>
        <v>1398</v>
      </c>
      <c r="G346">
        <v>10003</v>
      </c>
      <c r="H346" s="1" t="s">
        <v>45</v>
      </c>
      <c r="I346" s="1" t="str">
        <f>VLOOKUP(JOYERIA_JPV[[#This Row],[ID_VENDEDOR]],FOTO_VENDEDOR[#All],3,0)</f>
        <v>https://dl.dropboxusercontent.com/s/2lks10yyiurw2b0/A33.png</v>
      </c>
      <c r="J346">
        <v>2</v>
      </c>
      <c r="K346" s="9">
        <v>1053.78</v>
      </c>
      <c r="L346" s="9">
        <v>1500</v>
      </c>
      <c r="M346" s="2">
        <v>44175</v>
      </c>
    </row>
    <row r="347" spans="1:13" x14ac:dyDescent="0.25">
      <c r="A347">
        <v>346</v>
      </c>
      <c r="B347" t="s">
        <v>14</v>
      </c>
      <c r="C347" s="3">
        <v>6</v>
      </c>
      <c r="D347" s="3" t="str">
        <f>VLOOKUP(JOYERIA_JPV[[#This Row],[ID_PRODUCTOS]],PRODUCTOS[#All],2,0)</f>
        <v>Broche Platino</v>
      </c>
      <c r="E347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347" s="15">
        <f>VLOOKUP(JOYERIA_JPV[[#This Row],[ID_PRODUCTOS]],PRODUCTOS[#All],5,0)-JOYERIA_JPV[[#This Row],[CANTIDAD]]</f>
        <v>2480</v>
      </c>
      <c r="G347">
        <v>10004</v>
      </c>
      <c r="H347" s="1" t="s">
        <v>47</v>
      </c>
      <c r="I347" s="1" t="str">
        <f>VLOOKUP(JOYERIA_JPV[[#This Row],[ID_VENDEDOR]],FOTO_VENDEDOR[#All],3,0)</f>
        <v>https://dl.dropbox.com/s/zgx7g0h0mxubhao/A21.png</v>
      </c>
      <c r="J347">
        <v>20</v>
      </c>
      <c r="K347" s="9">
        <v>645.70000000000005</v>
      </c>
      <c r="L347" s="9">
        <v>900</v>
      </c>
      <c r="M347" s="2">
        <v>44176</v>
      </c>
    </row>
    <row r="348" spans="1:13" x14ac:dyDescent="0.25">
      <c r="A348">
        <v>347</v>
      </c>
      <c r="B348" t="s">
        <v>22</v>
      </c>
      <c r="C348" s="3">
        <v>7</v>
      </c>
      <c r="D348" s="3" t="str">
        <f>VLOOKUP(JOYERIA_JPV[[#This Row],[ID_PRODUCTOS]],PRODUCTOS[#All],2,0)</f>
        <v>Cadena Oro 10k</v>
      </c>
      <c r="E348" s="8" t="str">
        <f>VLOOKUP(JOYERIA_JPV[[#This Row],[ID_PRODUCTOS]],PRODUCTOS[#All],4,0)</f>
        <v>https://russiangold.com/78813-large_default/amarillo-italiano-14k-585-oro-nuevo-figaro-cadena-solida-cc042y.jpg</v>
      </c>
      <c r="F348" s="15">
        <f>VLOOKUP(JOYERIA_JPV[[#This Row],[ID_PRODUCTOS]],PRODUCTOS[#All],5,0)-JOYERIA_JPV[[#This Row],[CANTIDAD]]</f>
        <v>11410</v>
      </c>
      <c r="G348">
        <v>10005</v>
      </c>
      <c r="H348" s="1" t="s">
        <v>49</v>
      </c>
      <c r="I348" s="1" t="str">
        <f>VLOOKUP(JOYERIA_JPV[[#This Row],[ID_VENDEDOR]],FOTO_VENDEDOR[#All],3,0)</f>
        <v>https://dl.dropboxusercontent.com/s/id0gj57k6z3m73q/A34.png</v>
      </c>
      <c r="J348">
        <v>90</v>
      </c>
      <c r="K348" s="9">
        <v>1063.04</v>
      </c>
      <c r="L348" s="9">
        <v>1500</v>
      </c>
      <c r="M348" s="2">
        <v>44177</v>
      </c>
    </row>
    <row r="349" spans="1:13" x14ac:dyDescent="0.25">
      <c r="A349">
        <v>348</v>
      </c>
      <c r="B349" t="s">
        <v>26</v>
      </c>
      <c r="C349" s="3">
        <v>8</v>
      </c>
      <c r="D349" s="3" t="str">
        <f>VLOOKUP(JOYERIA_JPV[[#This Row],[ID_PRODUCTOS]],PRODUCTOS[#All],2,0)</f>
        <v>Tobillera Oro 14k</v>
      </c>
      <c r="E349" s="8" t="str">
        <f>VLOOKUP(JOYERIA_JPV[[#This Row],[ID_PRODUCTOS]],PRODUCTOS[#All],4,0)</f>
        <v>https://www.joseluisjoyerias.com/adm/files/FOTOS/PULSERA_ORO_JOSELUIS_718SPU24FK481A19_1.webp</v>
      </c>
      <c r="F349" s="15">
        <f>VLOOKUP(JOYERIA_JPV[[#This Row],[ID_PRODUCTOS]],PRODUCTOS[#All],5,0)-JOYERIA_JPV[[#This Row],[CANTIDAD]]</f>
        <v>2494</v>
      </c>
      <c r="G349">
        <v>10006</v>
      </c>
      <c r="H349" s="1" t="s">
        <v>51</v>
      </c>
      <c r="I349" s="1" t="str">
        <f>VLOOKUP(JOYERIA_JPV[[#This Row],[ID_VENDEDOR]],FOTO_VENDEDOR[#All],3,0)</f>
        <v>https://dl.dropbox.com/s/1f9hzgblcmuen4a/A10.png</v>
      </c>
      <c r="J349">
        <v>6</v>
      </c>
      <c r="K349" s="9">
        <v>938.42</v>
      </c>
      <c r="L349" s="9">
        <v>1100</v>
      </c>
      <c r="M349" s="2">
        <v>44178</v>
      </c>
    </row>
    <row r="350" spans="1:13" x14ac:dyDescent="0.25">
      <c r="A350">
        <v>349</v>
      </c>
      <c r="B350" t="s">
        <v>18</v>
      </c>
      <c r="C350" s="3">
        <v>9</v>
      </c>
      <c r="D350" s="3" t="str">
        <f>VLOOKUP(JOYERIA_JPV[[#This Row],[ID_PRODUCTOS]],PRODUCTOS[#All],2,0)</f>
        <v>Charm Plata</v>
      </c>
      <c r="E350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350" s="15">
        <f>VLOOKUP(JOYERIA_JPV[[#This Row],[ID_PRODUCTOS]],PRODUCTOS[#All],5,0)-JOYERIA_JPV[[#This Row],[CANTIDAD]]</f>
        <v>667</v>
      </c>
      <c r="G350">
        <v>10007</v>
      </c>
      <c r="H350" s="1" t="s">
        <v>53</v>
      </c>
      <c r="I350" s="1" t="str">
        <f>VLOOKUP(JOYERIA_JPV[[#This Row],[ID_VENDEDOR]],FOTO_VENDEDOR[#All],3,0)</f>
        <v>https://dl.dropbox.com/s/jveyj0btov87izo/A38.png</v>
      </c>
      <c r="J350">
        <v>10</v>
      </c>
      <c r="K350" s="9">
        <v>836.75</v>
      </c>
      <c r="L350" s="9">
        <v>1000</v>
      </c>
      <c r="M350" s="2">
        <v>44179</v>
      </c>
    </row>
    <row r="351" spans="1:13" x14ac:dyDescent="0.25">
      <c r="A351">
        <v>350</v>
      </c>
      <c r="B351" t="s">
        <v>7</v>
      </c>
      <c r="C351" s="3">
        <v>10</v>
      </c>
      <c r="D351" s="3" t="str">
        <f>VLOOKUP(JOYERIA_JPV[[#This Row],[ID_PRODUCTOS]],PRODUCTOS[#All],2,0)</f>
        <v>Medallón Oro 18k</v>
      </c>
      <c r="E351" s="8" t="str">
        <f>VLOOKUP(JOYERIA_JPV[[#This Row],[ID_PRODUCTOS]],PRODUCTOS[#All],4,0)</f>
        <v>https://russiangold.com/111274-product_zoom/colgante-de-oro-rosa-rojo-14k-585-carretera-de-medusa-griega-cpn053r.jpg</v>
      </c>
      <c r="F351" s="15">
        <f>VLOOKUP(JOYERIA_JPV[[#This Row],[ID_PRODUCTOS]],PRODUCTOS[#All],5,0)-JOYERIA_JPV[[#This Row],[CANTIDAD]]</f>
        <v>599</v>
      </c>
      <c r="G351">
        <v>10008</v>
      </c>
      <c r="H351" s="1" t="s">
        <v>73</v>
      </c>
      <c r="I351" s="1" t="str">
        <f>VLOOKUP(JOYERIA_JPV[[#This Row],[ID_VENDEDOR]],FOTO_VENDEDOR[#All],3,0)</f>
        <v>https://dl.dropbox.com/s/z4geyw1u2psmm47/A16.png</v>
      </c>
      <c r="J351">
        <v>1</v>
      </c>
      <c r="K351" s="9">
        <v>966.38</v>
      </c>
      <c r="L351" s="9">
        <v>1200</v>
      </c>
      <c r="M351" s="2">
        <v>44180</v>
      </c>
    </row>
    <row r="352" spans="1:13" x14ac:dyDescent="0.25">
      <c r="A352">
        <v>351</v>
      </c>
      <c r="B352" t="s">
        <v>8</v>
      </c>
      <c r="C352" s="3">
        <v>11</v>
      </c>
      <c r="D352" s="3" t="str">
        <f>VLOOKUP(JOYERIA_JPV[[#This Row],[ID_PRODUCTOS]],PRODUCTOS[#All],2,0)</f>
        <v>Reloj Oro 18k</v>
      </c>
      <c r="E352" s="8" t="str">
        <f>VLOOKUP(JOYERIA_JPV[[#This Row],[ID_PRODUCTOS]],PRODUCTOS[#All],4,0)</f>
        <v>https://zlotychlopak.pl/104676-large_default/amarillo-14k-585-oro-reloj-de-pulsera-para-senora-geneve-lw078ydglbw008y.jpg</v>
      </c>
      <c r="F352" s="15">
        <f>VLOOKUP(JOYERIA_JPV[[#This Row],[ID_PRODUCTOS]],PRODUCTOS[#All],5,0)-JOYERIA_JPV[[#This Row],[CANTIDAD]]</f>
        <v>1245</v>
      </c>
      <c r="G352">
        <v>10009</v>
      </c>
      <c r="H352" s="1" t="s">
        <v>57</v>
      </c>
      <c r="I352" s="1" t="str">
        <f>VLOOKUP(JOYERIA_JPV[[#This Row],[ID_VENDEDOR]],FOTO_VENDEDOR[#All],3,0)</f>
        <v>https://dl.dropbox.com/s/0jkab8w6ie0h91z/A42.png</v>
      </c>
      <c r="J352">
        <v>15</v>
      </c>
      <c r="K352" s="9">
        <v>638.27</v>
      </c>
      <c r="L352" s="9">
        <v>800</v>
      </c>
      <c r="M352" s="2">
        <v>44181</v>
      </c>
    </row>
    <row r="353" spans="1:13" x14ac:dyDescent="0.25">
      <c r="A353">
        <v>352</v>
      </c>
      <c r="B353" t="s">
        <v>27</v>
      </c>
      <c r="C353" s="3">
        <v>12</v>
      </c>
      <c r="D353" s="3" t="str">
        <f>VLOOKUP(JOYERIA_JPV[[#This Row],[ID_PRODUCTOS]],PRODUCTOS[#All],2,0)</f>
        <v>Cufflink Plata 925</v>
      </c>
      <c r="E353" s="8" t="str">
        <f>VLOOKUP(JOYERIA_JPV[[#This Row],[ID_PRODUCTOS]],PRODUCTOS[#All],4,0)</f>
        <v>https://www.mesaregalos.mx/wp-content/uploads/2021/08/Cufflinks_20Pliage_20_20Sterling_20silver_06753810000001_STQP.png</v>
      </c>
      <c r="F353" s="15">
        <f>VLOOKUP(JOYERIA_JPV[[#This Row],[ID_PRODUCTOS]],PRODUCTOS[#All],5,0)-JOYERIA_JPV[[#This Row],[CANTIDAD]]</f>
        <v>611</v>
      </c>
      <c r="G353">
        <v>10001</v>
      </c>
      <c r="H353" s="1" t="s">
        <v>41</v>
      </c>
      <c r="I353" s="1" t="str">
        <f>VLOOKUP(JOYERIA_JPV[[#This Row],[ID_VENDEDOR]],FOTO_VENDEDOR[#All],3,0)</f>
        <v>https://dl.dropbox.com/s/4bz1xriny7ro04g/A40.png</v>
      </c>
      <c r="J353">
        <v>13</v>
      </c>
      <c r="K353" s="9">
        <v>1265.2</v>
      </c>
      <c r="L353" s="9">
        <v>1800</v>
      </c>
      <c r="M353" s="2">
        <v>44182</v>
      </c>
    </row>
    <row r="354" spans="1:13" x14ac:dyDescent="0.25">
      <c r="A354">
        <v>353</v>
      </c>
      <c r="B354" t="s">
        <v>15</v>
      </c>
      <c r="C354" s="3">
        <v>13</v>
      </c>
      <c r="D354" s="3" t="str">
        <f>VLOOKUP(JOYERIA_JPV[[#This Row],[ID_PRODUCTOS]],PRODUCTOS[#All],2,0)</f>
        <v>Pendiente Diam. Oro</v>
      </c>
      <c r="E354" s="8" t="str">
        <f>VLOOKUP(JOYERIA_JPV[[#This Row],[ID_PRODUCTOS]],PRODUCTOS[#All],4,0)</f>
        <v>https://i.pinimg.com/originals/ef/2f/1e/ef2f1e78cb0658f1626038cefbdca0f7.png</v>
      </c>
      <c r="F354" s="15">
        <f>VLOOKUP(JOYERIA_JPV[[#This Row],[ID_PRODUCTOS]],PRODUCTOS[#All],5,0)-JOYERIA_JPV[[#This Row],[CANTIDAD]]</f>
        <v>3994</v>
      </c>
      <c r="G354">
        <v>10002</v>
      </c>
      <c r="H354" s="1" t="s">
        <v>43</v>
      </c>
      <c r="I354" s="1" t="str">
        <f>VLOOKUP(JOYERIA_JPV[[#This Row],[ID_VENDEDOR]],FOTO_VENDEDOR[#All],3,0)</f>
        <v>https://dl.dropbox.com/s/yxe96df3xrzoc4y/A44.png</v>
      </c>
      <c r="J354">
        <v>6</v>
      </c>
      <c r="K354" s="9">
        <v>352.49</v>
      </c>
      <c r="L354" s="9">
        <v>500</v>
      </c>
      <c r="M354" s="2">
        <v>44183</v>
      </c>
    </row>
    <row r="355" spans="1:13" x14ac:dyDescent="0.25">
      <c r="A355">
        <v>354</v>
      </c>
      <c r="B355" t="s">
        <v>21</v>
      </c>
      <c r="C355" s="3">
        <v>14</v>
      </c>
      <c r="D355" s="3" t="str">
        <f>VLOOKUP(JOYERIA_JPV[[#This Row],[ID_PRODUCTOS]],PRODUCTOS[#All],2,0)</f>
        <v>Anillo Comp. Diam.</v>
      </c>
      <c r="E355" s="8" t="str">
        <f>VLOOKUP(JOYERIA_JPV[[#This Row],[ID_PRODUCTOS]],PRODUCTOS[#All],4,0)</f>
        <v>https://www.elrubi.es/wp-content/uploads/2019/03/Anillo-de-compromiso-con-piedra-diamante-1.png</v>
      </c>
      <c r="F355" s="15">
        <f>VLOOKUP(JOYERIA_JPV[[#This Row],[ID_PRODUCTOS]],PRODUCTOS[#All],5,0)-JOYERIA_JPV[[#This Row],[CANTIDAD]]</f>
        <v>1941</v>
      </c>
      <c r="G355">
        <v>10003</v>
      </c>
      <c r="H355" s="1" t="s">
        <v>45</v>
      </c>
      <c r="I355" s="1" t="str">
        <f>VLOOKUP(JOYERIA_JPV[[#This Row],[ID_VENDEDOR]],FOTO_VENDEDOR[#All],3,0)</f>
        <v>https://dl.dropboxusercontent.com/s/2lks10yyiurw2b0/A33.png</v>
      </c>
      <c r="J355">
        <v>9</v>
      </c>
      <c r="K355" s="9">
        <v>938.42</v>
      </c>
      <c r="L355" s="9">
        <v>1100</v>
      </c>
      <c r="M355" s="2">
        <v>44184</v>
      </c>
    </row>
    <row r="356" spans="1:13" x14ac:dyDescent="0.25">
      <c r="A356">
        <v>355</v>
      </c>
      <c r="B356" t="s">
        <v>25</v>
      </c>
      <c r="C356" s="3">
        <v>15</v>
      </c>
      <c r="D356" s="3" t="str">
        <f>VLOOKUP(JOYERIA_JPV[[#This Row],[ID_PRODUCTOS]],PRODUCTOS[#All],2,0)</f>
        <v>Brazalete Cuero</v>
      </c>
      <c r="E356" s="8" t="str">
        <f>VLOOKUP(JOYERIA_JPV[[#This Row],[ID_PRODUCTOS]],PRODUCTOS[#All],4,0)</f>
        <v>https://global.zancangioielli.com/11031-large_default/pulsera-zancan-de-plata-y-piel-con-pluma.jpg</v>
      </c>
      <c r="F356" s="15">
        <f>VLOOKUP(JOYERIA_JPV[[#This Row],[ID_PRODUCTOS]],PRODUCTOS[#All],5,0)-JOYERIA_JPV[[#This Row],[CANTIDAD]]</f>
        <v>3992</v>
      </c>
      <c r="G356">
        <v>10004</v>
      </c>
      <c r="H356" s="1" t="s">
        <v>47</v>
      </c>
      <c r="I356" s="1" t="str">
        <f>VLOOKUP(JOYERIA_JPV[[#This Row],[ID_VENDEDOR]],FOTO_VENDEDOR[#All],3,0)</f>
        <v>https://dl.dropbox.com/s/zgx7g0h0mxubhao/A21.png</v>
      </c>
      <c r="J356">
        <v>8</v>
      </c>
      <c r="K356" s="9">
        <v>572.95000000000005</v>
      </c>
      <c r="L356" s="9">
        <v>800</v>
      </c>
      <c r="M356" s="2">
        <v>44185</v>
      </c>
    </row>
    <row r="357" spans="1:13" x14ac:dyDescent="0.25">
      <c r="A357">
        <v>356</v>
      </c>
      <c r="B357" t="s">
        <v>13</v>
      </c>
      <c r="C357" s="3">
        <v>16</v>
      </c>
      <c r="D357" s="3" t="str">
        <f>VLOOKUP(JOYERIA_JPV[[#This Row],[ID_PRODUCTOS]],PRODUCTOS[#All],2,0)</f>
        <v>Reloj Plata</v>
      </c>
      <c r="E357" s="8" t="str">
        <f>VLOOKUP(JOYERIA_JPV[[#This Row],[ID_PRODUCTOS]],PRODUCTOS[#All],4,0)</f>
        <v>https://festina.cl/22062-large_default/timeless-chronograph-f16760-7-con-esfera-azul.jpg</v>
      </c>
      <c r="F357" s="15">
        <f>VLOOKUP(JOYERIA_JPV[[#This Row],[ID_PRODUCTOS]],PRODUCTOS[#All],5,0)-JOYERIA_JPV[[#This Row],[CANTIDAD]]</f>
        <v>1072</v>
      </c>
      <c r="G357">
        <v>10005</v>
      </c>
      <c r="H357" s="1" t="s">
        <v>49</v>
      </c>
      <c r="I357" s="1" t="str">
        <f>VLOOKUP(JOYERIA_JPV[[#This Row],[ID_VENDEDOR]],FOTO_VENDEDOR[#All],3,0)</f>
        <v>https://dl.dropboxusercontent.com/s/id0gj57k6z3m73q/A34.png</v>
      </c>
      <c r="J357">
        <v>28</v>
      </c>
      <c r="K357" s="9">
        <v>1667.47</v>
      </c>
      <c r="L357" s="9">
        <v>2200</v>
      </c>
      <c r="M357" s="2">
        <v>44186</v>
      </c>
    </row>
    <row r="358" spans="1:13" x14ac:dyDescent="0.25">
      <c r="A358">
        <v>357</v>
      </c>
      <c r="B358" t="s">
        <v>9</v>
      </c>
      <c r="C358" s="3">
        <v>17</v>
      </c>
      <c r="D358" s="3" t="str">
        <f>VLOOKUP(JOYERIA_JPV[[#This Row],[ID_PRODUCTOS]],PRODUCTOS[#All],2,0)</f>
        <v>Broche Oro</v>
      </c>
      <c r="E358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358" s="15">
        <f>VLOOKUP(JOYERIA_JPV[[#This Row],[ID_PRODUCTOS]],PRODUCTOS[#All],5,0)-JOYERIA_JPV[[#This Row],[CANTIDAD]]</f>
        <v>2991</v>
      </c>
      <c r="G358">
        <v>10006</v>
      </c>
      <c r="H358" s="1" t="s">
        <v>51</v>
      </c>
      <c r="I358" s="1" t="str">
        <f>VLOOKUP(JOYERIA_JPV[[#This Row],[ID_VENDEDOR]],FOTO_VENDEDOR[#All],3,0)</f>
        <v>https://dl.dropbox.com/s/1f9hzgblcmuen4a/A10.png</v>
      </c>
      <c r="J358">
        <v>9</v>
      </c>
      <c r="K358" s="9">
        <v>216.19</v>
      </c>
      <c r="L358" s="9">
        <v>300</v>
      </c>
      <c r="M358" s="2">
        <v>44187</v>
      </c>
    </row>
    <row r="359" spans="1:13" x14ac:dyDescent="0.25">
      <c r="A359">
        <v>358</v>
      </c>
      <c r="B359" t="s">
        <v>20</v>
      </c>
      <c r="C359" s="3">
        <v>18</v>
      </c>
      <c r="D359" s="3" t="str">
        <f>VLOOKUP(JOYERIA_JPV[[#This Row],[ID_PRODUCTOS]],PRODUCTOS[#All],2,0)</f>
        <v>Anillo Gemas</v>
      </c>
      <c r="E359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359" s="15">
        <f>VLOOKUP(JOYERIA_JPV[[#This Row],[ID_PRODUCTOS]],PRODUCTOS[#All],5,0)-JOYERIA_JPV[[#This Row],[CANTIDAD]]</f>
        <v>19760</v>
      </c>
      <c r="G359">
        <v>10007</v>
      </c>
      <c r="H359" s="1" t="s">
        <v>53</v>
      </c>
      <c r="I359" s="1" t="str">
        <f>VLOOKUP(JOYERIA_JPV[[#This Row],[ID_VENDEDOR]],FOTO_VENDEDOR[#All],3,0)</f>
        <v>https://dl.dropbox.com/s/jveyj0btov87izo/A38.png</v>
      </c>
      <c r="J359">
        <v>240</v>
      </c>
      <c r="K359" s="9">
        <v>1063.04</v>
      </c>
      <c r="L359" s="9">
        <v>1500</v>
      </c>
      <c r="M359" s="2">
        <v>44188</v>
      </c>
    </row>
    <row r="360" spans="1:13" x14ac:dyDescent="0.25">
      <c r="A360">
        <v>359</v>
      </c>
      <c r="B360" t="s">
        <v>8</v>
      </c>
      <c r="C360" s="3">
        <v>19</v>
      </c>
      <c r="D360" s="3" t="str">
        <f>VLOOKUP(JOYERIA_JPV[[#This Row],[ID_PRODUCTOS]],PRODUCTOS[#All],2,0)</f>
        <v>Collar Perlas</v>
      </c>
      <c r="E360" s="8" t="str">
        <f>VLOOKUP(JOYERIA_JPV[[#This Row],[ID_PRODUCTOS]],PRODUCTOS[#All],4,0)</f>
        <v>https://yanesmadrid.com/10619-large_default/collar-bolzano-perlas-plata-dorada.jpg</v>
      </c>
      <c r="F360" s="15">
        <f>VLOOKUP(JOYERIA_JPV[[#This Row],[ID_PRODUCTOS]],PRODUCTOS[#All],5,0)-JOYERIA_JPV[[#This Row],[CANTIDAD]]</f>
        <v>799</v>
      </c>
      <c r="G360">
        <v>10008</v>
      </c>
      <c r="H360" s="1" t="s">
        <v>73</v>
      </c>
      <c r="I360" s="1" t="str">
        <f>VLOOKUP(JOYERIA_JPV[[#This Row],[ID_VENDEDOR]],FOTO_VENDEDOR[#All],3,0)</f>
        <v>https://dl.dropbox.com/s/z4geyw1u2psmm47/A16.png</v>
      </c>
      <c r="J360">
        <v>1</v>
      </c>
      <c r="K360" s="9">
        <v>757.81</v>
      </c>
      <c r="L360" s="9">
        <v>950</v>
      </c>
      <c r="M360" s="2">
        <v>44189</v>
      </c>
    </row>
    <row r="361" spans="1:13" x14ac:dyDescent="0.25">
      <c r="A361">
        <v>360</v>
      </c>
      <c r="B361" t="s">
        <v>24</v>
      </c>
      <c r="C361" s="3">
        <v>20</v>
      </c>
      <c r="D361" s="3" t="str">
        <f>VLOOKUP(JOYERIA_JPV[[#This Row],[ID_PRODUCTOS]],PRODUCTOS[#All],2,0)</f>
        <v>Cadena Oro</v>
      </c>
      <c r="E361" s="8" t="str">
        <f>VLOOKUP(JOYERIA_JPV[[#This Row],[ID_PRODUCTOS]],PRODUCTOS[#All],4,0)</f>
        <v>https://www.joyeriasanchez.com/50236-large_default/gargantilla-visalia-personalizada-oro-18k.jpg</v>
      </c>
      <c r="F361" s="15">
        <f>VLOOKUP(JOYERIA_JPV[[#This Row],[ID_PRODUCTOS]],PRODUCTOS[#All],5,0)-JOYERIA_JPV[[#This Row],[CANTIDAD]]</f>
        <v>3985</v>
      </c>
      <c r="G361">
        <v>10009</v>
      </c>
      <c r="H361" s="1" t="s">
        <v>57</v>
      </c>
      <c r="I361" s="1" t="str">
        <f>VLOOKUP(JOYERIA_JPV[[#This Row],[ID_VENDEDOR]],FOTO_VENDEDOR[#All],3,0)</f>
        <v>https://dl.dropbox.com/s/0jkab8w6ie0h91z/A42.png</v>
      </c>
      <c r="J361">
        <v>15</v>
      </c>
      <c r="K361" s="9">
        <v>211.41</v>
      </c>
      <c r="L361" s="9">
        <v>300</v>
      </c>
      <c r="M361" s="2">
        <v>44190</v>
      </c>
    </row>
    <row r="362" spans="1:13" x14ac:dyDescent="0.25">
      <c r="A362">
        <v>361</v>
      </c>
      <c r="B362" t="s">
        <v>23</v>
      </c>
      <c r="C362" s="3">
        <v>1</v>
      </c>
      <c r="D362" s="3" t="str">
        <f>VLOOKUP(JOYERIA_JPV[[#This Row],[ID_PRODUCTOS]],PRODUCTOS[#All],2,0)</f>
        <v>Anillo Oro 18k</v>
      </c>
      <c r="E362" s="8" t="str">
        <f>VLOOKUP(JOYERIA_JPV[[#This Row],[ID_PRODUCTOS]],PRODUCTOS[#All],4,0)</f>
        <v>https://i.pinimg.com/originals/99/f6/cc/99f6cc0f226be0aa4d25ea9959e06099.png</v>
      </c>
      <c r="F362" s="15">
        <f>VLOOKUP(JOYERIA_JPV[[#This Row],[ID_PRODUCTOS]],PRODUCTOS[#All],5,0)-JOYERIA_JPV[[#This Row],[CANTIDAD]]</f>
        <v>19610</v>
      </c>
      <c r="G362">
        <v>10001</v>
      </c>
      <c r="H362" s="1" t="s">
        <v>41</v>
      </c>
      <c r="I362" s="1" t="str">
        <f>VLOOKUP(JOYERIA_JPV[[#This Row],[ID_VENDEDOR]],FOTO_VENDEDOR[#All],3,0)</f>
        <v>https://dl.dropbox.com/s/4bz1xriny7ro04g/A40.png</v>
      </c>
      <c r="J362">
        <v>390</v>
      </c>
      <c r="K362" s="9">
        <v>1483.61</v>
      </c>
      <c r="L362" s="9">
        <v>2000</v>
      </c>
      <c r="M362" s="2">
        <v>44191</v>
      </c>
    </row>
    <row r="363" spans="1:13" x14ac:dyDescent="0.25">
      <c r="A363">
        <v>362</v>
      </c>
      <c r="B363" t="s">
        <v>29</v>
      </c>
      <c r="C363" s="3">
        <v>2</v>
      </c>
      <c r="D363" s="3" t="str">
        <f>VLOOKUP(JOYERIA_JPV[[#This Row],[ID_PRODUCTOS]],PRODUCTOS[#All],2,0)</f>
        <v>Aretes Plata 925</v>
      </c>
      <c r="E363" s="8" t="str">
        <f>VLOOKUP(JOYERIA_JPV[[#This Row],[ID_PRODUCTOS]],PRODUCTOS[#All],4,0)</f>
        <v>https://baroqoficial.com/cdn/shop/products/Aretesdeplata925.png?v=1643904073&amp;width=2048</v>
      </c>
      <c r="F363" s="15">
        <f>VLOOKUP(JOYERIA_JPV[[#This Row],[ID_PRODUCTOS]],PRODUCTOS[#All],5,0)-JOYERIA_JPV[[#This Row],[CANTIDAD]]</f>
        <v>3765</v>
      </c>
      <c r="G363">
        <v>10002</v>
      </c>
      <c r="H363" s="1" t="s">
        <v>43</v>
      </c>
      <c r="I363" s="1" t="str">
        <f>VLOOKUP(JOYERIA_JPV[[#This Row],[ID_VENDEDOR]],FOTO_VENDEDOR[#All],3,0)</f>
        <v>https://dl.dropbox.com/s/yxe96df3xrzoc4y/A44.png</v>
      </c>
      <c r="J363">
        <v>35</v>
      </c>
      <c r="K363" s="9">
        <v>1049.51</v>
      </c>
      <c r="L363" s="9">
        <v>1300</v>
      </c>
      <c r="M363" s="2">
        <v>44192</v>
      </c>
    </row>
    <row r="364" spans="1:13" x14ac:dyDescent="0.25">
      <c r="A364">
        <v>363</v>
      </c>
      <c r="B364" t="s">
        <v>6</v>
      </c>
      <c r="C364" s="3">
        <v>3</v>
      </c>
      <c r="D364" s="3" t="str">
        <f>VLOOKUP(JOYERIA_JPV[[#This Row],[ID_PRODUCTOS]],PRODUCTOS[#All],2,0)</f>
        <v>Brazalete Oro 14k</v>
      </c>
      <c r="E364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364" s="15">
        <f>VLOOKUP(JOYERIA_JPV[[#This Row],[ID_PRODUCTOS]],PRODUCTOS[#All],5,0)-JOYERIA_JPV[[#This Row],[CANTIDAD]]</f>
        <v>718</v>
      </c>
      <c r="G364">
        <v>10003</v>
      </c>
      <c r="H364" s="1" t="s">
        <v>45</v>
      </c>
      <c r="I364" s="1" t="str">
        <f>VLOOKUP(JOYERIA_JPV[[#This Row],[ID_VENDEDOR]],FOTO_VENDEDOR[#All],3,0)</f>
        <v>https://dl.dropboxusercontent.com/s/2lks10yyiurw2b0/A33.png</v>
      </c>
      <c r="J364">
        <v>2</v>
      </c>
      <c r="K364" s="9">
        <v>966.38</v>
      </c>
      <c r="L364" s="9">
        <v>1200</v>
      </c>
      <c r="M364" s="2">
        <v>44193</v>
      </c>
    </row>
    <row r="365" spans="1:13" x14ac:dyDescent="0.25">
      <c r="A365">
        <v>364</v>
      </c>
      <c r="B365" t="s">
        <v>7</v>
      </c>
      <c r="C365" s="3">
        <v>4</v>
      </c>
      <c r="D365" s="3" t="str">
        <f>VLOOKUP(JOYERIA_JPV[[#This Row],[ID_PRODUCTOS]],PRODUCTOS[#All],2,0)</f>
        <v>Collar Oro Diam.</v>
      </c>
      <c r="E365" s="8" t="str">
        <f>VLOOKUP(JOYERIA_JPV[[#This Row],[ID_PRODUCTOS]],PRODUCTOS[#All],4,0)</f>
        <v>https://img.edenly.com/pt/40/precioso-secreto-n8__8047249_1.png</v>
      </c>
      <c r="F365" s="15">
        <f>VLOOKUP(JOYERIA_JPV[[#This Row],[ID_PRODUCTOS]],PRODUCTOS[#All],5,0)-JOYERIA_JPV[[#This Row],[CANTIDAD]]</f>
        <v>1497</v>
      </c>
      <c r="G365">
        <v>10004</v>
      </c>
      <c r="H365" s="1" t="s">
        <v>47</v>
      </c>
      <c r="I365" s="1" t="str">
        <f>VLOOKUP(JOYERIA_JPV[[#This Row],[ID_VENDEDOR]],FOTO_VENDEDOR[#All],3,0)</f>
        <v>https://dl.dropbox.com/s/zgx7g0h0mxubhao/A21.png</v>
      </c>
      <c r="J365">
        <v>3</v>
      </c>
      <c r="K365" s="9">
        <v>938.42</v>
      </c>
      <c r="L365" s="9">
        <v>1100</v>
      </c>
      <c r="M365" s="2">
        <v>44194</v>
      </c>
    </row>
    <row r="366" spans="1:13" ht="12" customHeight="1" x14ac:dyDescent="0.25">
      <c r="A366">
        <v>365</v>
      </c>
      <c r="B366" t="s">
        <v>13</v>
      </c>
      <c r="C366" s="3">
        <v>1</v>
      </c>
      <c r="D366" s="3" t="str">
        <f>VLOOKUP(JOYERIA_JPV[[#This Row],[ID_PRODUCTOS]],PRODUCTOS[#All],2,0)</f>
        <v>Anillo Oro 18k</v>
      </c>
      <c r="E366" s="8" t="str">
        <f>VLOOKUP(JOYERIA_JPV[[#This Row],[ID_PRODUCTOS]],PRODUCTOS[#All],4,0)</f>
        <v>https://i.pinimg.com/originals/99/f6/cc/99f6cc0f226be0aa4d25ea9959e06099.png</v>
      </c>
      <c r="F366" s="15">
        <f>VLOOKUP(JOYERIA_JPV[[#This Row],[ID_PRODUCTOS]],PRODUCTOS[#All],5,0)-JOYERIA_JPV[[#This Row],[CANTIDAD]]</f>
        <v>19920</v>
      </c>
      <c r="G366">
        <v>10001</v>
      </c>
      <c r="H366" s="1" t="s">
        <v>41</v>
      </c>
      <c r="I366" s="1" t="str">
        <f>VLOOKUP(JOYERIA_JPV[[#This Row],[ID_VENDEDOR]],FOTO_VENDEDOR[#All],3,0)</f>
        <v>https://dl.dropbox.com/s/4bz1xriny7ro04g/A40.png</v>
      </c>
      <c r="J366">
        <v>80</v>
      </c>
      <c r="K366" s="9">
        <v>1483.61</v>
      </c>
      <c r="L366" s="9">
        <v>2000</v>
      </c>
      <c r="M366" s="2">
        <v>44197</v>
      </c>
    </row>
    <row r="367" spans="1:13" ht="16.5" customHeight="1" x14ac:dyDescent="0.25">
      <c r="A367">
        <v>366</v>
      </c>
      <c r="B367" t="s">
        <v>18</v>
      </c>
      <c r="C367" s="3">
        <v>2</v>
      </c>
      <c r="D367" s="3" t="str">
        <f>VLOOKUP(JOYERIA_JPV[[#This Row],[ID_PRODUCTOS]],PRODUCTOS[#All],2,0)</f>
        <v>Aretes Plata 925</v>
      </c>
      <c r="E367" s="8" t="str">
        <f>VLOOKUP(JOYERIA_JPV[[#This Row],[ID_PRODUCTOS]],PRODUCTOS[#All],4,0)</f>
        <v>https://baroqoficial.com/cdn/shop/products/Aretesdeplata925.png?v=1643904073&amp;width=2048</v>
      </c>
      <c r="F367" s="15">
        <f>VLOOKUP(JOYERIA_JPV[[#This Row],[ID_PRODUCTOS]],PRODUCTOS[#All],5,0)-JOYERIA_JPV[[#This Row],[CANTIDAD]]</f>
        <v>3790</v>
      </c>
      <c r="G367">
        <v>10002</v>
      </c>
      <c r="H367" s="1" t="s">
        <v>43</v>
      </c>
      <c r="I367" s="1" t="str">
        <f>VLOOKUP(JOYERIA_JPV[[#This Row],[ID_VENDEDOR]],FOTO_VENDEDOR[#All],3,0)</f>
        <v>https://dl.dropbox.com/s/yxe96df3xrzoc4y/A44.png</v>
      </c>
      <c r="J367">
        <v>10</v>
      </c>
      <c r="K367" s="9">
        <v>1049.51</v>
      </c>
      <c r="L367" s="9">
        <v>1300</v>
      </c>
      <c r="M367" s="2">
        <v>44198</v>
      </c>
    </row>
    <row r="368" spans="1:13" x14ac:dyDescent="0.25">
      <c r="A368">
        <v>367</v>
      </c>
      <c r="B368" t="s">
        <v>24</v>
      </c>
      <c r="C368" s="3">
        <v>3</v>
      </c>
      <c r="D368" s="3" t="str">
        <f>VLOOKUP(JOYERIA_JPV[[#This Row],[ID_PRODUCTOS]],PRODUCTOS[#All],2,0)</f>
        <v>Brazalete Oro 14k</v>
      </c>
      <c r="E3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368" s="15">
        <f>VLOOKUP(JOYERIA_JPV[[#This Row],[ID_PRODUCTOS]],PRODUCTOS[#All],5,0)-JOYERIA_JPV[[#This Row],[CANTIDAD]]</f>
        <v>718</v>
      </c>
      <c r="G368">
        <v>10003</v>
      </c>
      <c r="H368" s="1" t="s">
        <v>45</v>
      </c>
      <c r="I368" s="1" t="str">
        <f>VLOOKUP(JOYERIA_JPV[[#This Row],[ID_VENDEDOR]],FOTO_VENDEDOR[#All],3,0)</f>
        <v>https://dl.dropboxusercontent.com/s/2lks10yyiurw2b0/A33.png</v>
      </c>
      <c r="J368">
        <v>2</v>
      </c>
      <c r="K368" s="9">
        <v>966.38</v>
      </c>
      <c r="L368" s="9">
        <v>1200</v>
      </c>
      <c r="M368" s="2">
        <v>44199</v>
      </c>
    </row>
    <row r="369" spans="1:13" x14ac:dyDescent="0.25">
      <c r="A369">
        <v>368</v>
      </c>
      <c r="B369" t="s">
        <v>16</v>
      </c>
      <c r="C369" s="3">
        <v>4</v>
      </c>
      <c r="D369" s="3" t="str">
        <f>VLOOKUP(JOYERIA_JPV[[#This Row],[ID_PRODUCTOS]],PRODUCTOS[#All],2,0)</f>
        <v>Collar Oro Diam.</v>
      </c>
      <c r="E369" s="8" t="str">
        <f>VLOOKUP(JOYERIA_JPV[[#This Row],[ID_PRODUCTOS]],PRODUCTOS[#All],4,0)</f>
        <v>https://img.edenly.com/pt/40/precioso-secreto-n8__8047249_1.png</v>
      </c>
      <c r="F369" s="15">
        <f>VLOOKUP(JOYERIA_JPV[[#This Row],[ID_PRODUCTOS]],PRODUCTOS[#All],5,0)-JOYERIA_JPV[[#This Row],[CANTIDAD]]</f>
        <v>1499</v>
      </c>
      <c r="G369">
        <v>10004</v>
      </c>
      <c r="H369" s="1" t="s">
        <v>47</v>
      </c>
      <c r="I369" s="1" t="str">
        <f>VLOOKUP(JOYERIA_JPV[[#This Row],[ID_VENDEDOR]],FOTO_VENDEDOR[#All],3,0)</f>
        <v>https://dl.dropbox.com/s/zgx7g0h0mxubhao/A21.png</v>
      </c>
      <c r="J369">
        <v>1</v>
      </c>
      <c r="K369" s="9">
        <v>938.42</v>
      </c>
      <c r="L369" s="9">
        <v>1100</v>
      </c>
      <c r="M369" s="2">
        <v>44200</v>
      </c>
    </row>
    <row r="370" spans="1:13" x14ac:dyDescent="0.25">
      <c r="A370">
        <v>369</v>
      </c>
      <c r="B370" t="s">
        <v>6</v>
      </c>
      <c r="C370" s="3">
        <v>5</v>
      </c>
      <c r="D370" s="3" t="str">
        <f>VLOOKUP(JOYERIA_JPV[[#This Row],[ID_PRODUCTOS]],PRODUCTOS[#All],2,0)</f>
        <v>Pulsera Plata 925</v>
      </c>
      <c r="E3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370" s="15">
        <f>VLOOKUP(JOYERIA_JPV[[#This Row],[ID_PRODUCTOS]],PRODUCTOS[#All],5,0)-JOYERIA_JPV[[#This Row],[CANTIDAD]]</f>
        <v>1373</v>
      </c>
      <c r="G370">
        <v>10005</v>
      </c>
      <c r="H370" s="1" t="s">
        <v>49</v>
      </c>
      <c r="I370" s="1" t="str">
        <f>VLOOKUP(JOYERIA_JPV[[#This Row],[ID_VENDEDOR]],FOTO_VENDEDOR[#All],3,0)</f>
        <v>https://dl.dropboxusercontent.com/s/id0gj57k6z3m73q/A34.png</v>
      </c>
      <c r="J370">
        <v>27</v>
      </c>
      <c r="K370" s="9">
        <v>1053.78</v>
      </c>
      <c r="L370" s="9">
        <v>1500</v>
      </c>
      <c r="M370" s="2">
        <v>44201</v>
      </c>
    </row>
    <row r="371" spans="1:13" x14ac:dyDescent="0.25">
      <c r="A371">
        <v>370</v>
      </c>
      <c r="B371" t="s">
        <v>11</v>
      </c>
      <c r="C371" s="3">
        <v>6</v>
      </c>
      <c r="D371" s="3" t="str">
        <f>VLOOKUP(JOYERIA_JPV[[#This Row],[ID_PRODUCTOS]],PRODUCTOS[#All],2,0)</f>
        <v>Broche Platino</v>
      </c>
      <c r="E3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371" s="15">
        <f>VLOOKUP(JOYERIA_JPV[[#This Row],[ID_PRODUCTOS]],PRODUCTOS[#All],5,0)-JOYERIA_JPV[[#This Row],[CANTIDAD]]</f>
        <v>2492</v>
      </c>
      <c r="G371">
        <v>10006</v>
      </c>
      <c r="H371" s="1" t="s">
        <v>51</v>
      </c>
      <c r="I371" s="1" t="str">
        <f>VLOOKUP(JOYERIA_JPV[[#This Row],[ID_VENDEDOR]],FOTO_VENDEDOR[#All],3,0)</f>
        <v>https://dl.dropbox.com/s/1f9hzgblcmuen4a/A10.png</v>
      </c>
      <c r="J371">
        <v>8</v>
      </c>
      <c r="K371" s="9">
        <v>645.70000000000005</v>
      </c>
      <c r="L371" s="9">
        <v>900</v>
      </c>
      <c r="M371" s="2">
        <v>44202</v>
      </c>
    </row>
    <row r="372" spans="1:13" x14ac:dyDescent="0.25">
      <c r="A372">
        <v>371</v>
      </c>
      <c r="B372" t="s">
        <v>28</v>
      </c>
      <c r="C372" s="3">
        <v>7</v>
      </c>
      <c r="D372" s="3" t="str">
        <f>VLOOKUP(JOYERIA_JPV[[#This Row],[ID_PRODUCTOS]],PRODUCTOS[#All],2,0)</f>
        <v>Cadena Oro 10k</v>
      </c>
      <c r="E372" s="8" t="str">
        <f>VLOOKUP(JOYERIA_JPV[[#This Row],[ID_PRODUCTOS]],PRODUCTOS[#All],4,0)</f>
        <v>https://russiangold.com/78813-large_default/amarillo-italiano-14k-585-oro-nuevo-figaro-cadena-solida-cc042y.jpg</v>
      </c>
      <c r="F372" s="15">
        <f>VLOOKUP(JOYERIA_JPV[[#This Row],[ID_PRODUCTOS]],PRODUCTOS[#All],5,0)-JOYERIA_JPV[[#This Row],[CANTIDAD]]</f>
        <v>11350</v>
      </c>
      <c r="G372">
        <v>10007</v>
      </c>
      <c r="H372" s="1" t="s">
        <v>53</v>
      </c>
      <c r="I372" s="1" t="str">
        <f>VLOOKUP(JOYERIA_JPV[[#This Row],[ID_VENDEDOR]],FOTO_VENDEDOR[#All],3,0)</f>
        <v>https://dl.dropbox.com/s/jveyj0btov87izo/A38.png</v>
      </c>
      <c r="J372">
        <v>150</v>
      </c>
      <c r="K372" s="9">
        <v>1063.04</v>
      </c>
      <c r="L372" s="9">
        <v>1500</v>
      </c>
      <c r="M372" s="2">
        <v>44203</v>
      </c>
    </row>
    <row r="373" spans="1:13" x14ac:dyDescent="0.25">
      <c r="A373">
        <v>372</v>
      </c>
      <c r="B373" t="s">
        <v>16</v>
      </c>
      <c r="C373" s="3">
        <v>8</v>
      </c>
      <c r="D373" s="3" t="str">
        <f>VLOOKUP(JOYERIA_JPV[[#This Row],[ID_PRODUCTOS]],PRODUCTOS[#All],2,0)</f>
        <v>Tobillera Oro 14k</v>
      </c>
      <c r="E373" s="8" t="str">
        <f>VLOOKUP(JOYERIA_JPV[[#This Row],[ID_PRODUCTOS]],PRODUCTOS[#All],4,0)</f>
        <v>https://www.joseluisjoyerias.com/adm/files/FOTOS/PULSERA_ORO_JOSELUIS_718SPU24FK481A19_1.webp</v>
      </c>
      <c r="F373" s="15">
        <f>VLOOKUP(JOYERIA_JPV[[#This Row],[ID_PRODUCTOS]],PRODUCTOS[#All],5,0)-JOYERIA_JPV[[#This Row],[CANTIDAD]]</f>
        <v>2498</v>
      </c>
      <c r="G373">
        <v>10008</v>
      </c>
      <c r="H373" s="1" t="s">
        <v>73</v>
      </c>
      <c r="I373" s="1" t="str">
        <f>VLOOKUP(JOYERIA_JPV[[#This Row],[ID_VENDEDOR]],FOTO_VENDEDOR[#All],3,0)</f>
        <v>https://dl.dropbox.com/s/z4geyw1u2psmm47/A16.png</v>
      </c>
      <c r="J373">
        <v>2</v>
      </c>
      <c r="K373" s="9">
        <v>938.42</v>
      </c>
      <c r="L373" s="9">
        <v>1100</v>
      </c>
      <c r="M373" s="2">
        <v>44204</v>
      </c>
    </row>
    <row r="374" spans="1:13" x14ac:dyDescent="0.25">
      <c r="A374">
        <v>373</v>
      </c>
      <c r="B374" t="s">
        <v>23</v>
      </c>
      <c r="C374" s="3">
        <v>9</v>
      </c>
      <c r="D374" s="3" t="str">
        <f>VLOOKUP(JOYERIA_JPV[[#This Row],[ID_PRODUCTOS]],PRODUCTOS[#All],2,0)</f>
        <v>Charm Plata</v>
      </c>
      <c r="E3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374" s="15">
        <f>VLOOKUP(JOYERIA_JPV[[#This Row],[ID_PRODUCTOS]],PRODUCTOS[#All],5,0)-JOYERIA_JPV[[#This Row],[CANTIDAD]]</f>
        <v>647</v>
      </c>
      <c r="G374">
        <v>10009</v>
      </c>
      <c r="H374" s="1" t="s">
        <v>57</v>
      </c>
      <c r="I374" s="1" t="str">
        <f>VLOOKUP(JOYERIA_JPV[[#This Row],[ID_VENDEDOR]],FOTO_VENDEDOR[#All],3,0)</f>
        <v>https://dl.dropbox.com/s/0jkab8w6ie0h91z/A42.png</v>
      </c>
      <c r="J374">
        <v>30</v>
      </c>
      <c r="K374" s="9">
        <v>836.75</v>
      </c>
      <c r="L374" s="9">
        <v>1000</v>
      </c>
      <c r="M374" s="2">
        <v>44205</v>
      </c>
    </row>
    <row r="375" spans="1:13" x14ac:dyDescent="0.25">
      <c r="A375">
        <v>374</v>
      </c>
      <c r="B375" t="s">
        <v>24</v>
      </c>
      <c r="C375" s="3">
        <v>10</v>
      </c>
      <c r="D375" s="3" t="str">
        <f>VLOOKUP(JOYERIA_JPV[[#This Row],[ID_PRODUCTOS]],PRODUCTOS[#All],2,0)</f>
        <v>Medallón Oro 18k</v>
      </c>
      <c r="E375" s="8" t="str">
        <f>VLOOKUP(JOYERIA_JPV[[#This Row],[ID_PRODUCTOS]],PRODUCTOS[#All],4,0)</f>
        <v>https://russiangold.com/111274-product_zoom/colgante-de-oro-rosa-rojo-14k-585-carretera-de-medusa-griega-cpn053r.jpg</v>
      </c>
      <c r="F375" s="15">
        <f>VLOOKUP(JOYERIA_JPV[[#This Row],[ID_PRODUCTOS]],PRODUCTOS[#All],5,0)-JOYERIA_JPV[[#This Row],[CANTIDAD]]</f>
        <v>594</v>
      </c>
      <c r="G375">
        <v>10001</v>
      </c>
      <c r="H375" s="1" t="s">
        <v>41</v>
      </c>
      <c r="I375" s="1" t="str">
        <f>VLOOKUP(JOYERIA_JPV[[#This Row],[ID_VENDEDOR]],FOTO_VENDEDOR[#All],3,0)</f>
        <v>https://dl.dropbox.com/s/4bz1xriny7ro04g/A40.png</v>
      </c>
      <c r="J375">
        <v>6</v>
      </c>
      <c r="K375" s="9">
        <v>966.38</v>
      </c>
      <c r="L375" s="9">
        <v>1200</v>
      </c>
      <c r="M375" s="2">
        <v>44206</v>
      </c>
    </row>
    <row r="376" spans="1:13" x14ac:dyDescent="0.25">
      <c r="A376">
        <v>375</v>
      </c>
      <c r="B376" t="s">
        <v>26</v>
      </c>
      <c r="C376" s="3">
        <v>11</v>
      </c>
      <c r="D376" s="3" t="str">
        <f>VLOOKUP(JOYERIA_JPV[[#This Row],[ID_PRODUCTOS]],PRODUCTOS[#All],2,0)</f>
        <v>Reloj Oro 18k</v>
      </c>
      <c r="E376" s="8" t="str">
        <f>VLOOKUP(JOYERIA_JPV[[#This Row],[ID_PRODUCTOS]],PRODUCTOS[#All],4,0)</f>
        <v>https://zlotychlopak.pl/104676-large_default/amarillo-14k-585-oro-reloj-de-pulsera-para-senora-geneve-lw078ydglbw008y.jpg</v>
      </c>
      <c r="F376" s="15">
        <f>VLOOKUP(JOYERIA_JPV[[#This Row],[ID_PRODUCTOS]],PRODUCTOS[#All],5,0)-JOYERIA_JPV[[#This Row],[CANTIDAD]]</f>
        <v>1251</v>
      </c>
      <c r="G376">
        <v>10002</v>
      </c>
      <c r="H376" s="1" t="s">
        <v>43</v>
      </c>
      <c r="I376" s="1" t="str">
        <f>VLOOKUP(JOYERIA_JPV[[#This Row],[ID_VENDEDOR]],FOTO_VENDEDOR[#All],3,0)</f>
        <v>https://dl.dropbox.com/s/yxe96df3xrzoc4y/A44.png</v>
      </c>
      <c r="J376">
        <v>9</v>
      </c>
      <c r="K376" s="9">
        <v>638.27</v>
      </c>
      <c r="L376" s="9">
        <v>800</v>
      </c>
      <c r="M376" s="2">
        <v>44207</v>
      </c>
    </row>
    <row r="377" spans="1:13" ht="15.75" customHeight="1" x14ac:dyDescent="0.25">
      <c r="A377">
        <v>376</v>
      </c>
      <c r="B377" t="s">
        <v>29</v>
      </c>
      <c r="C377" s="3">
        <v>12</v>
      </c>
      <c r="D377" s="3" t="str">
        <f>VLOOKUP(JOYERIA_JPV[[#This Row],[ID_PRODUCTOS]],PRODUCTOS[#All],2,0)</f>
        <v>Cufflink Plata 925</v>
      </c>
      <c r="E377" s="8" t="str">
        <f>VLOOKUP(JOYERIA_JPV[[#This Row],[ID_PRODUCTOS]],PRODUCTOS[#All],4,0)</f>
        <v>https://www.mesaregalos.mx/wp-content/uploads/2021/08/Cufflinks_20Pliage_20_20Sterling_20silver_06753810000001_STQP.png</v>
      </c>
      <c r="F377" s="15">
        <f>VLOOKUP(JOYERIA_JPV[[#This Row],[ID_PRODUCTOS]],PRODUCTOS[#All],5,0)-JOYERIA_JPV[[#This Row],[CANTIDAD]]</f>
        <v>623</v>
      </c>
      <c r="G377">
        <v>10003</v>
      </c>
      <c r="H377" s="1" t="s">
        <v>45</v>
      </c>
      <c r="I377" s="1" t="str">
        <f>VLOOKUP(JOYERIA_JPV[[#This Row],[ID_VENDEDOR]],FOTO_VENDEDOR[#All],3,0)</f>
        <v>https://dl.dropboxusercontent.com/s/2lks10yyiurw2b0/A33.png</v>
      </c>
      <c r="J377">
        <v>1</v>
      </c>
      <c r="K377" s="9">
        <v>1265.2</v>
      </c>
      <c r="L377" s="9">
        <v>1800</v>
      </c>
      <c r="M377" s="2">
        <v>44208</v>
      </c>
    </row>
    <row r="378" spans="1:13" ht="15.75" customHeight="1" x14ac:dyDescent="0.25">
      <c r="A378">
        <v>377</v>
      </c>
      <c r="B378" t="s">
        <v>5</v>
      </c>
      <c r="C378" s="3">
        <v>13</v>
      </c>
      <c r="D378" s="3" t="str">
        <f>VLOOKUP(JOYERIA_JPV[[#This Row],[ID_PRODUCTOS]],PRODUCTOS[#All],2,0)</f>
        <v>Pendiente Diam. Oro</v>
      </c>
      <c r="E378" s="8" t="str">
        <f>VLOOKUP(JOYERIA_JPV[[#This Row],[ID_PRODUCTOS]],PRODUCTOS[#All],4,0)</f>
        <v>https://i.pinimg.com/originals/ef/2f/1e/ef2f1e78cb0658f1626038cefbdca0f7.png</v>
      </c>
      <c r="F378" s="15">
        <f>VLOOKUP(JOYERIA_JPV[[#This Row],[ID_PRODUCTOS]],PRODUCTOS[#All],5,0)-JOYERIA_JPV[[#This Row],[CANTIDAD]]</f>
        <v>3711</v>
      </c>
      <c r="G378">
        <v>10004</v>
      </c>
      <c r="H378" s="1" t="s">
        <v>47</v>
      </c>
      <c r="I378" s="1" t="str">
        <f>VLOOKUP(JOYERIA_JPV[[#This Row],[ID_VENDEDOR]],FOTO_VENDEDOR[#All],3,0)</f>
        <v>https://dl.dropbox.com/s/zgx7g0h0mxubhao/A21.png</v>
      </c>
      <c r="J378">
        <v>289</v>
      </c>
      <c r="K378" s="9">
        <v>352.49</v>
      </c>
      <c r="L378" s="9">
        <v>500</v>
      </c>
      <c r="M378" s="2">
        <v>44209</v>
      </c>
    </row>
    <row r="379" spans="1:13" x14ac:dyDescent="0.25">
      <c r="A379">
        <v>378</v>
      </c>
      <c r="B379" t="s">
        <v>16</v>
      </c>
      <c r="C379" s="3">
        <v>14</v>
      </c>
      <c r="D379" s="3" t="str">
        <f>VLOOKUP(JOYERIA_JPV[[#This Row],[ID_PRODUCTOS]],PRODUCTOS[#All],2,0)</f>
        <v>Anillo Comp. Diam.</v>
      </c>
      <c r="E379" s="8" t="str">
        <f>VLOOKUP(JOYERIA_JPV[[#This Row],[ID_PRODUCTOS]],PRODUCTOS[#All],4,0)</f>
        <v>https://www.elrubi.es/wp-content/uploads/2019/03/Anillo-de-compromiso-con-piedra-diamante-1.png</v>
      </c>
      <c r="F379" s="15">
        <f>VLOOKUP(JOYERIA_JPV[[#This Row],[ID_PRODUCTOS]],PRODUCTOS[#All],5,0)-JOYERIA_JPV[[#This Row],[CANTIDAD]]</f>
        <v>1947</v>
      </c>
      <c r="G379">
        <v>10005</v>
      </c>
      <c r="H379" s="1" t="s">
        <v>49</v>
      </c>
      <c r="I379" s="1" t="str">
        <f>VLOOKUP(JOYERIA_JPV[[#This Row],[ID_VENDEDOR]],FOTO_VENDEDOR[#All],3,0)</f>
        <v>https://dl.dropboxusercontent.com/s/id0gj57k6z3m73q/A34.png</v>
      </c>
      <c r="J379">
        <v>3</v>
      </c>
      <c r="K379" s="9">
        <v>938.42</v>
      </c>
      <c r="L379" s="9">
        <v>1100</v>
      </c>
      <c r="M379" s="2">
        <v>44210</v>
      </c>
    </row>
    <row r="380" spans="1:13" x14ac:dyDescent="0.25">
      <c r="A380">
        <v>379</v>
      </c>
      <c r="B380" t="s">
        <v>8</v>
      </c>
      <c r="C380" s="3">
        <v>15</v>
      </c>
      <c r="D380" s="3" t="str">
        <f>VLOOKUP(JOYERIA_JPV[[#This Row],[ID_PRODUCTOS]],PRODUCTOS[#All],2,0)</f>
        <v>Brazalete Cuero</v>
      </c>
      <c r="E380" s="8" t="str">
        <f>VLOOKUP(JOYERIA_JPV[[#This Row],[ID_PRODUCTOS]],PRODUCTOS[#All],4,0)</f>
        <v>https://global.zancangioielli.com/11031-large_default/pulsera-zancan-de-plata-y-piel-con-pluma.jpg</v>
      </c>
      <c r="F380" s="15">
        <f>VLOOKUP(JOYERIA_JPV[[#This Row],[ID_PRODUCTOS]],PRODUCTOS[#All],5,0)-JOYERIA_JPV[[#This Row],[CANTIDAD]]</f>
        <v>3890</v>
      </c>
      <c r="G380">
        <v>10006</v>
      </c>
      <c r="H380" s="1" t="s">
        <v>51</v>
      </c>
      <c r="I380" s="1" t="str">
        <f>VLOOKUP(JOYERIA_JPV[[#This Row],[ID_VENDEDOR]],FOTO_VENDEDOR[#All],3,0)</f>
        <v>https://dl.dropbox.com/s/1f9hzgblcmuen4a/A10.png</v>
      </c>
      <c r="J380">
        <v>110</v>
      </c>
      <c r="K380" s="9">
        <v>572.95000000000005</v>
      </c>
      <c r="L380" s="9">
        <v>800</v>
      </c>
      <c r="M380" s="2">
        <v>44211</v>
      </c>
    </row>
    <row r="381" spans="1:13" x14ac:dyDescent="0.25">
      <c r="A381">
        <v>380</v>
      </c>
      <c r="B381" t="s">
        <v>25</v>
      </c>
      <c r="C381" s="3">
        <v>16</v>
      </c>
      <c r="D381" s="3" t="str">
        <f>VLOOKUP(JOYERIA_JPV[[#This Row],[ID_PRODUCTOS]],PRODUCTOS[#All],2,0)</f>
        <v>Reloj Plata</v>
      </c>
      <c r="E381" s="8" t="str">
        <f>VLOOKUP(JOYERIA_JPV[[#This Row],[ID_PRODUCTOS]],PRODUCTOS[#All],4,0)</f>
        <v>https://festina.cl/22062-large_default/timeless-chronograph-f16760-7-con-esfera-azul.jpg</v>
      </c>
      <c r="F381" s="15">
        <f>VLOOKUP(JOYERIA_JPV[[#This Row],[ID_PRODUCTOS]],PRODUCTOS[#All],5,0)-JOYERIA_JPV[[#This Row],[CANTIDAD]]</f>
        <v>1081</v>
      </c>
      <c r="G381">
        <v>10007</v>
      </c>
      <c r="H381" s="1" t="s">
        <v>53</v>
      </c>
      <c r="I381" s="1" t="str">
        <f>VLOOKUP(JOYERIA_JPV[[#This Row],[ID_VENDEDOR]],FOTO_VENDEDOR[#All],3,0)</f>
        <v>https://dl.dropbox.com/s/jveyj0btov87izo/A38.png</v>
      </c>
      <c r="J381">
        <v>19</v>
      </c>
      <c r="K381" s="9">
        <v>1667.47</v>
      </c>
      <c r="L381" s="9">
        <v>2200</v>
      </c>
      <c r="M381" s="2">
        <v>44212</v>
      </c>
    </row>
    <row r="382" spans="1:13" x14ac:dyDescent="0.25">
      <c r="A382">
        <v>381</v>
      </c>
      <c r="B382" t="s">
        <v>7</v>
      </c>
      <c r="C382" s="3">
        <v>17</v>
      </c>
      <c r="D382" s="3" t="str">
        <f>VLOOKUP(JOYERIA_JPV[[#This Row],[ID_PRODUCTOS]],PRODUCTOS[#All],2,0)</f>
        <v>Broche Oro</v>
      </c>
      <c r="E3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382" s="15">
        <f>VLOOKUP(JOYERIA_JPV[[#This Row],[ID_PRODUCTOS]],PRODUCTOS[#All],5,0)-JOYERIA_JPV[[#This Row],[CANTIDAD]]</f>
        <v>2981</v>
      </c>
      <c r="G382">
        <v>10008</v>
      </c>
      <c r="H382" s="1" t="s">
        <v>73</v>
      </c>
      <c r="I382" s="1" t="str">
        <f>VLOOKUP(JOYERIA_JPV[[#This Row],[ID_VENDEDOR]],FOTO_VENDEDOR[#All],3,0)</f>
        <v>https://dl.dropbox.com/s/z4geyw1u2psmm47/A16.png</v>
      </c>
      <c r="J382">
        <v>19</v>
      </c>
      <c r="K382" s="9">
        <v>216.19</v>
      </c>
      <c r="L382" s="9">
        <v>300</v>
      </c>
      <c r="M382" s="2">
        <v>44213</v>
      </c>
    </row>
    <row r="383" spans="1:13" x14ac:dyDescent="0.25">
      <c r="A383">
        <v>382</v>
      </c>
      <c r="B383" t="s">
        <v>28</v>
      </c>
      <c r="C383" s="3">
        <v>18</v>
      </c>
      <c r="D383" s="3" t="str">
        <f>VLOOKUP(JOYERIA_JPV[[#This Row],[ID_PRODUCTOS]],PRODUCTOS[#All],2,0)</f>
        <v>Anillo Gemas</v>
      </c>
      <c r="E3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383" s="15">
        <f>VLOOKUP(JOYERIA_JPV[[#This Row],[ID_PRODUCTOS]],PRODUCTOS[#All],5,0)-JOYERIA_JPV[[#This Row],[CANTIDAD]]</f>
        <v>19810</v>
      </c>
      <c r="G383">
        <v>10009</v>
      </c>
      <c r="H383" s="1" t="s">
        <v>57</v>
      </c>
      <c r="I383" s="1" t="str">
        <f>VLOOKUP(JOYERIA_JPV[[#This Row],[ID_VENDEDOR]],FOTO_VENDEDOR[#All],3,0)</f>
        <v>https://dl.dropbox.com/s/0jkab8w6ie0h91z/A42.png</v>
      </c>
      <c r="J383">
        <v>190</v>
      </c>
      <c r="K383" s="9">
        <v>1063.04</v>
      </c>
      <c r="L383" s="9">
        <v>1500</v>
      </c>
      <c r="M383" s="2">
        <v>44214</v>
      </c>
    </row>
    <row r="384" spans="1:13" ht="18.75" customHeight="1" x14ac:dyDescent="0.25">
      <c r="A384">
        <v>383</v>
      </c>
      <c r="B384" t="s">
        <v>17</v>
      </c>
      <c r="C384" s="3">
        <v>19</v>
      </c>
      <c r="D384" s="3" t="str">
        <f>VLOOKUP(JOYERIA_JPV[[#This Row],[ID_PRODUCTOS]],PRODUCTOS[#All],2,0)</f>
        <v>Collar Perlas</v>
      </c>
      <c r="E384" s="8" t="str">
        <f>VLOOKUP(JOYERIA_JPV[[#This Row],[ID_PRODUCTOS]],PRODUCTOS[#All],4,0)</f>
        <v>https://yanesmadrid.com/10619-large_default/collar-bolzano-perlas-plata-dorada.jpg</v>
      </c>
      <c r="F384" s="15">
        <f>VLOOKUP(JOYERIA_JPV[[#This Row],[ID_PRODUCTOS]],PRODUCTOS[#All],5,0)-JOYERIA_JPV[[#This Row],[CANTIDAD]]</f>
        <v>797</v>
      </c>
      <c r="G384">
        <v>10001</v>
      </c>
      <c r="H384" s="1" t="s">
        <v>41</v>
      </c>
      <c r="I384" s="1" t="str">
        <f>VLOOKUP(JOYERIA_JPV[[#This Row],[ID_VENDEDOR]],FOTO_VENDEDOR[#All],3,0)</f>
        <v>https://dl.dropbox.com/s/4bz1xriny7ro04g/A40.png</v>
      </c>
      <c r="J384">
        <v>3</v>
      </c>
      <c r="K384" s="9">
        <v>757.81</v>
      </c>
      <c r="L384" s="9">
        <v>950</v>
      </c>
      <c r="M384" s="2">
        <v>44215</v>
      </c>
    </row>
    <row r="385" spans="1:13" x14ac:dyDescent="0.25">
      <c r="A385">
        <v>384</v>
      </c>
      <c r="B385" t="s">
        <v>7</v>
      </c>
      <c r="C385" s="3">
        <v>20</v>
      </c>
      <c r="D385" s="3" t="str">
        <f>VLOOKUP(JOYERIA_JPV[[#This Row],[ID_PRODUCTOS]],PRODUCTOS[#All],2,0)</f>
        <v>Cadena Oro</v>
      </c>
      <c r="E385" s="8" t="str">
        <f>VLOOKUP(JOYERIA_JPV[[#This Row],[ID_PRODUCTOS]],PRODUCTOS[#All],4,0)</f>
        <v>https://www.joyeriasanchez.com/50236-large_default/gargantilla-visalia-personalizada-oro-18k.jpg</v>
      </c>
      <c r="F385" s="15">
        <f>VLOOKUP(JOYERIA_JPV[[#This Row],[ID_PRODUCTOS]],PRODUCTOS[#All],5,0)-JOYERIA_JPV[[#This Row],[CANTIDAD]]</f>
        <v>3977</v>
      </c>
      <c r="G385">
        <v>10002</v>
      </c>
      <c r="H385" s="1" t="s">
        <v>43</v>
      </c>
      <c r="I385" s="1" t="str">
        <f>VLOOKUP(JOYERIA_JPV[[#This Row],[ID_VENDEDOR]],FOTO_VENDEDOR[#All],3,0)</f>
        <v>https://dl.dropbox.com/s/yxe96df3xrzoc4y/A44.png</v>
      </c>
      <c r="J385">
        <v>23</v>
      </c>
      <c r="K385" s="9">
        <v>211.41</v>
      </c>
      <c r="L385" s="9">
        <v>300</v>
      </c>
      <c r="M385" s="2">
        <v>44216</v>
      </c>
    </row>
    <row r="386" spans="1:13" ht="15.75" customHeight="1" x14ac:dyDescent="0.25">
      <c r="A386">
        <v>385</v>
      </c>
      <c r="B386" t="s">
        <v>29</v>
      </c>
      <c r="C386" s="3">
        <v>1</v>
      </c>
      <c r="D386" s="3" t="str">
        <f>VLOOKUP(JOYERIA_JPV[[#This Row],[ID_PRODUCTOS]],PRODUCTOS[#All],2,0)</f>
        <v>Anillo Oro 18k</v>
      </c>
      <c r="E386" s="8" t="str">
        <f>VLOOKUP(JOYERIA_JPV[[#This Row],[ID_PRODUCTOS]],PRODUCTOS[#All],4,0)</f>
        <v>https://i.pinimg.com/originals/99/f6/cc/99f6cc0f226be0aa4d25ea9959e06099.png</v>
      </c>
      <c r="F386" s="15">
        <f>VLOOKUP(JOYERIA_JPV[[#This Row],[ID_PRODUCTOS]],PRODUCTOS[#All],5,0)-JOYERIA_JPV[[#This Row],[CANTIDAD]]</f>
        <v>19875</v>
      </c>
      <c r="G386">
        <v>10003</v>
      </c>
      <c r="H386" s="1" t="s">
        <v>45</v>
      </c>
      <c r="I386" s="1" t="str">
        <f>VLOOKUP(JOYERIA_JPV[[#This Row],[ID_VENDEDOR]],FOTO_VENDEDOR[#All],3,0)</f>
        <v>https://dl.dropboxusercontent.com/s/2lks10yyiurw2b0/A33.png</v>
      </c>
      <c r="J386">
        <v>125</v>
      </c>
      <c r="K386" s="9">
        <v>1483.61</v>
      </c>
      <c r="L386" s="9">
        <v>2000</v>
      </c>
      <c r="M386" s="2">
        <v>44217</v>
      </c>
    </row>
    <row r="387" spans="1:13" x14ac:dyDescent="0.25">
      <c r="A387">
        <v>386</v>
      </c>
      <c r="B387" t="s">
        <v>12</v>
      </c>
      <c r="C387" s="3">
        <v>2</v>
      </c>
      <c r="D387" s="3" t="str">
        <f>VLOOKUP(JOYERIA_JPV[[#This Row],[ID_PRODUCTOS]],PRODUCTOS[#All],2,0)</f>
        <v>Aretes Plata 925</v>
      </c>
      <c r="E387" s="8" t="str">
        <f>VLOOKUP(JOYERIA_JPV[[#This Row],[ID_PRODUCTOS]],PRODUCTOS[#All],4,0)</f>
        <v>https://baroqoficial.com/cdn/shop/products/Aretesdeplata925.png?v=1643904073&amp;width=2048</v>
      </c>
      <c r="F387" s="15">
        <f>VLOOKUP(JOYERIA_JPV[[#This Row],[ID_PRODUCTOS]],PRODUCTOS[#All],5,0)-JOYERIA_JPV[[#This Row],[CANTIDAD]]</f>
        <v>3790</v>
      </c>
      <c r="G387">
        <v>10004</v>
      </c>
      <c r="H387" s="1" t="s">
        <v>47</v>
      </c>
      <c r="I387" s="1" t="str">
        <f>VLOOKUP(JOYERIA_JPV[[#This Row],[ID_VENDEDOR]],FOTO_VENDEDOR[#All],3,0)</f>
        <v>https://dl.dropbox.com/s/zgx7g0h0mxubhao/A21.png</v>
      </c>
      <c r="J387">
        <v>10</v>
      </c>
      <c r="K387" s="9">
        <v>1049.51</v>
      </c>
      <c r="L387" s="9">
        <v>1300</v>
      </c>
      <c r="M387" s="2">
        <v>44218</v>
      </c>
    </row>
    <row r="388" spans="1:13" x14ac:dyDescent="0.25">
      <c r="A388">
        <v>387</v>
      </c>
      <c r="B388" t="s">
        <v>28</v>
      </c>
      <c r="C388" s="3">
        <v>3</v>
      </c>
      <c r="D388" s="3" t="str">
        <f>VLOOKUP(JOYERIA_JPV[[#This Row],[ID_PRODUCTOS]],PRODUCTOS[#All],2,0)</f>
        <v>Brazalete Oro 14k</v>
      </c>
      <c r="E3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388" s="15">
        <f>VLOOKUP(JOYERIA_JPV[[#This Row],[ID_PRODUCTOS]],PRODUCTOS[#All],5,0)-JOYERIA_JPV[[#This Row],[CANTIDAD]]</f>
        <v>719</v>
      </c>
      <c r="G388">
        <v>10005</v>
      </c>
      <c r="H388" s="1" t="s">
        <v>49</v>
      </c>
      <c r="I388" s="1" t="str">
        <f>VLOOKUP(JOYERIA_JPV[[#This Row],[ID_VENDEDOR]],FOTO_VENDEDOR[#All],3,0)</f>
        <v>https://dl.dropboxusercontent.com/s/id0gj57k6z3m73q/A34.png</v>
      </c>
      <c r="J388">
        <v>1</v>
      </c>
      <c r="K388" s="9">
        <v>966.38</v>
      </c>
      <c r="L388" s="9">
        <v>1200</v>
      </c>
      <c r="M388" s="2">
        <v>44219</v>
      </c>
    </row>
    <row r="389" spans="1:13" x14ac:dyDescent="0.25">
      <c r="A389">
        <v>388</v>
      </c>
      <c r="B389" t="s">
        <v>12</v>
      </c>
      <c r="C389" s="3">
        <v>4</v>
      </c>
      <c r="D389" s="3" t="str">
        <f>VLOOKUP(JOYERIA_JPV[[#This Row],[ID_PRODUCTOS]],PRODUCTOS[#All],2,0)</f>
        <v>Collar Oro Diam.</v>
      </c>
      <c r="E389" s="8" t="str">
        <f>VLOOKUP(JOYERIA_JPV[[#This Row],[ID_PRODUCTOS]],PRODUCTOS[#All],4,0)</f>
        <v>https://img.edenly.com/pt/40/precioso-secreto-n8__8047249_1.png</v>
      </c>
      <c r="F389" s="15">
        <f>VLOOKUP(JOYERIA_JPV[[#This Row],[ID_PRODUCTOS]],PRODUCTOS[#All],5,0)-JOYERIA_JPV[[#This Row],[CANTIDAD]]</f>
        <v>1473</v>
      </c>
      <c r="G389">
        <v>10006</v>
      </c>
      <c r="H389" s="1" t="s">
        <v>51</v>
      </c>
      <c r="I389" s="1" t="str">
        <f>VLOOKUP(JOYERIA_JPV[[#This Row],[ID_VENDEDOR]],FOTO_VENDEDOR[#All],3,0)</f>
        <v>https://dl.dropbox.com/s/1f9hzgblcmuen4a/A10.png</v>
      </c>
      <c r="J389">
        <v>27</v>
      </c>
      <c r="K389" s="9">
        <v>938.42</v>
      </c>
      <c r="L389" s="9">
        <v>1100</v>
      </c>
      <c r="M389" s="2">
        <v>44220</v>
      </c>
    </row>
    <row r="390" spans="1:13" x14ac:dyDescent="0.25">
      <c r="A390">
        <v>389</v>
      </c>
      <c r="B390" t="s">
        <v>9</v>
      </c>
      <c r="C390" s="3">
        <v>5</v>
      </c>
      <c r="D390" s="3" t="str">
        <f>VLOOKUP(JOYERIA_JPV[[#This Row],[ID_PRODUCTOS]],PRODUCTOS[#All],2,0)</f>
        <v>Pulsera Plata 925</v>
      </c>
      <c r="E3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390" s="15">
        <f>VLOOKUP(JOYERIA_JPV[[#This Row],[ID_PRODUCTOS]],PRODUCTOS[#All],5,0)-JOYERIA_JPV[[#This Row],[CANTIDAD]]</f>
        <v>1399</v>
      </c>
      <c r="G390">
        <v>10007</v>
      </c>
      <c r="H390" s="1" t="s">
        <v>53</v>
      </c>
      <c r="I390" s="1" t="str">
        <f>VLOOKUP(JOYERIA_JPV[[#This Row],[ID_VENDEDOR]],FOTO_VENDEDOR[#All],3,0)</f>
        <v>https://dl.dropbox.com/s/jveyj0btov87izo/A38.png</v>
      </c>
      <c r="J390">
        <v>1</v>
      </c>
      <c r="K390" s="9">
        <v>1053.78</v>
      </c>
      <c r="L390" s="9">
        <v>1500</v>
      </c>
      <c r="M390" s="2">
        <v>44221</v>
      </c>
    </row>
    <row r="391" spans="1:13" ht="18.75" customHeight="1" x14ac:dyDescent="0.25">
      <c r="A391">
        <v>390</v>
      </c>
      <c r="B391" t="s">
        <v>18</v>
      </c>
      <c r="C391" s="3">
        <v>6</v>
      </c>
      <c r="D391" s="3" t="str">
        <f>VLOOKUP(JOYERIA_JPV[[#This Row],[ID_PRODUCTOS]],PRODUCTOS[#All],2,0)</f>
        <v>Broche Platino</v>
      </c>
      <c r="E3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391" s="15">
        <f>VLOOKUP(JOYERIA_JPV[[#This Row],[ID_PRODUCTOS]],PRODUCTOS[#All],5,0)-JOYERIA_JPV[[#This Row],[CANTIDAD]]</f>
        <v>2488</v>
      </c>
      <c r="G391">
        <v>10008</v>
      </c>
      <c r="H391" s="1" t="s">
        <v>73</v>
      </c>
      <c r="I391" s="1" t="str">
        <f>VLOOKUP(JOYERIA_JPV[[#This Row],[ID_VENDEDOR]],FOTO_VENDEDOR[#All],3,0)</f>
        <v>https://dl.dropbox.com/s/z4geyw1u2psmm47/A16.png</v>
      </c>
      <c r="J391">
        <v>12</v>
      </c>
      <c r="K391" s="9">
        <v>645.70000000000005</v>
      </c>
      <c r="L391" s="9">
        <v>900</v>
      </c>
      <c r="M391" s="2">
        <v>44222</v>
      </c>
    </row>
    <row r="392" spans="1:13" ht="19.5" customHeight="1" x14ac:dyDescent="0.25">
      <c r="A392">
        <v>391</v>
      </c>
      <c r="B392" t="s">
        <v>9</v>
      </c>
      <c r="C392" s="3">
        <v>7</v>
      </c>
      <c r="D392" s="3" t="str">
        <f>VLOOKUP(JOYERIA_JPV[[#This Row],[ID_PRODUCTOS]],PRODUCTOS[#All],2,0)</f>
        <v>Cadena Oro 10k</v>
      </c>
      <c r="E392" s="8" t="str">
        <f>VLOOKUP(JOYERIA_JPV[[#This Row],[ID_PRODUCTOS]],PRODUCTOS[#All],4,0)</f>
        <v>https://russiangold.com/78813-large_default/amarillo-italiano-14k-585-oro-nuevo-figaro-cadena-solida-cc042y.jpg</v>
      </c>
      <c r="F392" s="15">
        <f>VLOOKUP(JOYERIA_JPV[[#This Row],[ID_PRODUCTOS]],PRODUCTOS[#All],5,0)-JOYERIA_JPV[[#This Row],[CANTIDAD]]</f>
        <v>11140</v>
      </c>
      <c r="G392">
        <v>10009</v>
      </c>
      <c r="H392" s="1" t="s">
        <v>57</v>
      </c>
      <c r="I392" s="1" t="str">
        <f>VLOOKUP(JOYERIA_JPV[[#This Row],[ID_VENDEDOR]],FOTO_VENDEDOR[#All],3,0)</f>
        <v>https://dl.dropbox.com/s/0jkab8w6ie0h91z/A42.png</v>
      </c>
      <c r="J392">
        <v>360</v>
      </c>
      <c r="K392" s="9">
        <v>1063.04</v>
      </c>
      <c r="L392" s="9">
        <v>1500</v>
      </c>
      <c r="M392" s="2">
        <v>44223</v>
      </c>
    </row>
    <row r="393" spans="1:13" x14ac:dyDescent="0.25">
      <c r="A393">
        <v>392</v>
      </c>
      <c r="B393" t="s">
        <v>10</v>
      </c>
      <c r="C393" s="3">
        <v>8</v>
      </c>
      <c r="D393" s="3" t="str">
        <f>VLOOKUP(JOYERIA_JPV[[#This Row],[ID_PRODUCTOS]],PRODUCTOS[#All],2,0)</f>
        <v>Tobillera Oro 14k</v>
      </c>
      <c r="E393" s="8" t="str">
        <f>VLOOKUP(JOYERIA_JPV[[#This Row],[ID_PRODUCTOS]],PRODUCTOS[#All],4,0)</f>
        <v>https://www.joseluisjoyerias.com/adm/files/FOTOS/PULSERA_ORO_JOSELUIS_718SPU24FK481A19_1.webp</v>
      </c>
      <c r="F393" s="15">
        <f>VLOOKUP(JOYERIA_JPV[[#This Row],[ID_PRODUCTOS]],PRODUCTOS[#All],5,0)-JOYERIA_JPV[[#This Row],[CANTIDAD]]</f>
        <v>2473</v>
      </c>
      <c r="G393">
        <v>10001</v>
      </c>
      <c r="H393" s="1" t="s">
        <v>41</v>
      </c>
      <c r="I393" s="1" t="str">
        <f>VLOOKUP(JOYERIA_JPV[[#This Row],[ID_VENDEDOR]],FOTO_VENDEDOR[#All],3,0)</f>
        <v>https://dl.dropbox.com/s/4bz1xriny7ro04g/A40.png</v>
      </c>
      <c r="J393">
        <v>27</v>
      </c>
      <c r="K393" s="9">
        <v>938.42</v>
      </c>
      <c r="L393" s="9">
        <v>1100</v>
      </c>
      <c r="M393" s="2">
        <v>44224</v>
      </c>
    </row>
    <row r="394" spans="1:13" x14ac:dyDescent="0.25">
      <c r="A394">
        <v>393</v>
      </c>
      <c r="B394" t="s">
        <v>5</v>
      </c>
      <c r="C394" s="3">
        <v>9</v>
      </c>
      <c r="D394" s="3" t="str">
        <f>VLOOKUP(JOYERIA_JPV[[#This Row],[ID_PRODUCTOS]],PRODUCTOS[#All],2,0)</f>
        <v>Charm Plata</v>
      </c>
      <c r="E3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394" s="15">
        <f>VLOOKUP(JOYERIA_JPV[[#This Row],[ID_PRODUCTOS]],PRODUCTOS[#All],5,0)-JOYERIA_JPV[[#This Row],[CANTIDAD]]</f>
        <v>666</v>
      </c>
      <c r="G394">
        <v>10002</v>
      </c>
      <c r="H394" s="1" t="s">
        <v>43</v>
      </c>
      <c r="I394" s="1" t="str">
        <f>VLOOKUP(JOYERIA_JPV[[#This Row],[ID_VENDEDOR]],FOTO_VENDEDOR[#All],3,0)</f>
        <v>https://dl.dropbox.com/s/yxe96df3xrzoc4y/A44.png</v>
      </c>
      <c r="J394">
        <v>11</v>
      </c>
      <c r="K394" s="9">
        <v>836.75</v>
      </c>
      <c r="L394" s="9">
        <v>1000</v>
      </c>
      <c r="M394" s="2">
        <v>44225</v>
      </c>
    </row>
    <row r="395" spans="1:13" x14ac:dyDescent="0.25">
      <c r="A395">
        <v>394</v>
      </c>
      <c r="B395" t="s">
        <v>19</v>
      </c>
      <c r="C395" s="3">
        <v>10</v>
      </c>
      <c r="D395" s="3" t="str">
        <f>VLOOKUP(JOYERIA_JPV[[#This Row],[ID_PRODUCTOS]],PRODUCTOS[#All],2,0)</f>
        <v>Medallón Oro 18k</v>
      </c>
      <c r="E395" s="8" t="str">
        <f>VLOOKUP(JOYERIA_JPV[[#This Row],[ID_PRODUCTOS]],PRODUCTOS[#All],4,0)</f>
        <v>https://russiangold.com/111274-product_zoom/colgante-de-oro-rosa-rojo-14k-585-carretera-de-medusa-griega-cpn053r.jpg</v>
      </c>
      <c r="F395" s="15">
        <f>VLOOKUP(JOYERIA_JPV[[#This Row],[ID_PRODUCTOS]],PRODUCTOS[#All],5,0)-JOYERIA_JPV[[#This Row],[CANTIDAD]]</f>
        <v>587</v>
      </c>
      <c r="G395">
        <v>10003</v>
      </c>
      <c r="H395" s="1" t="s">
        <v>45</v>
      </c>
      <c r="I395" s="1" t="str">
        <f>VLOOKUP(JOYERIA_JPV[[#This Row],[ID_VENDEDOR]],FOTO_VENDEDOR[#All],3,0)</f>
        <v>https://dl.dropboxusercontent.com/s/2lks10yyiurw2b0/A33.png</v>
      </c>
      <c r="J395">
        <v>13</v>
      </c>
      <c r="K395" s="9">
        <v>966.38</v>
      </c>
      <c r="L395" s="9">
        <v>1200</v>
      </c>
      <c r="M395" s="2">
        <v>44226</v>
      </c>
    </row>
    <row r="396" spans="1:13" x14ac:dyDescent="0.25">
      <c r="A396">
        <v>395</v>
      </c>
      <c r="B396" t="s">
        <v>5</v>
      </c>
      <c r="C396" s="3">
        <v>11</v>
      </c>
      <c r="D396" s="3" t="str">
        <f>VLOOKUP(JOYERIA_JPV[[#This Row],[ID_PRODUCTOS]],PRODUCTOS[#All],2,0)</f>
        <v>Reloj Oro 18k</v>
      </c>
      <c r="E396" s="8" t="str">
        <f>VLOOKUP(JOYERIA_JPV[[#This Row],[ID_PRODUCTOS]],PRODUCTOS[#All],4,0)</f>
        <v>https://zlotychlopak.pl/104676-large_default/amarillo-14k-585-oro-reloj-de-pulsera-para-senora-geneve-lw078ydglbw008y.jpg</v>
      </c>
      <c r="F396" s="15">
        <f>VLOOKUP(JOYERIA_JPV[[#This Row],[ID_PRODUCTOS]],PRODUCTOS[#All],5,0)-JOYERIA_JPV[[#This Row],[CANTIDAD]]</f>
        <v>1250</v>
      </c>
      <c r="G396">
        <v>10004</v>
      </c>
      <c r="H396" s="1" t="s">
        <v>47</v>
      </c>
      <c r="I396" s="1" t="str">
        <f>VLOOKUP(JOYERIA_JPV[[#This Row],[ID_VENDEDOR]],FOTO_VENDEDOR[#All],3,0)</f>
        <v>https://dl.dropbox.com/s/zgx7g0h0mxubhao/A21.png</v>
      </c>
      <c r="J396">
        <v>10</v>
      </c>
      <c r="K396" s="9">
        <v>638.27</v>
      </c>
      <c r="L396" s="9">
        <v>800</v>
      </c>
      <c r="M396" s="2">
        <v>44227</v>
      </c>
    </row>
    <row r="397" spans="1:13" x14ac:dyDescent="0.25">
      <c r="A397">
        <v>396</v>
      </c>
      <c r="B397" t="s">
        <v>19</v>
      </c>
      <c r="C397" s="3">
        <v>12</v>
      </c>
      <c r="D397" s="3" t="str">
        <f>VLOOKUP(JOYERIA_JPV[[#This Row],[ID_PRODUCTOS]],PRODUCTOS[#All],2,0)</f>
        <v>Cufflink Plata 925</v>
      </c>
      <c r="E397" s="8" t="str">
        <f>VLOOKUP(JOYERIA_JPV[[#This Row],[ID_PRODUCTOS]],PRODUCTOS[#All],4,0)</f>
        <v>https://www.mesaregalos.mx/wp-content/uploads/2021/08/Cufflinks_20Pliage_20_20Sterling_20silver_06753810000001_STQP.png</v>
      </c>
      <c r="F397" s="15">
        <f>VLOOKUP(JOYERIA_JPV[[#This Row],[ID_PRODUCTOS]],PRODUCTOS[#All],5,0)-JOYERIA_JPV[[#This Row],[CANTIDAD]]</f>
        <v>621</v>
      </c>
      <c r="G397">
        <v>10005</v>
      </c>
      <c r="H397" s="1" t="s">
        <v>49</v>
      </c>
      <c r="I397" s="1" t="str">
        <f>VLOOKUP(JOYERIA_JPV[[#This Row],[ID_VENDEDOR]],FOTO_VENDEDOR[#All],3,0)</f>
        <v>https://dl.dropboxusercontent.com/s/id0gj57k6z3m73q/A34.png</v>
      </c>
      <c r="J397">
        <v>3</v>
      </c>
      <c r="K397" s="9">
        <v>1265.2</v>
      </c>
      <c r="L397" s="9">
        <v>1800</v>
      </c>
      <c r="M397" s="2">
        <v>44228</v>
      </c>
    </row>
    <row r="398" spans="1:13" x14ac:dyDescent="0.25">
      <c r="A398">
        <v>397</v>
      </c>
      <c r="B398" t="s">
        <v>12</v>
      </c>
      <c r="C398" s="3">
        <v>13</v>
      </c>
      <c r="D398" s="3" t="str">
        <f>VLOOKUP(JOYERIA_JPV[[#This Row],[ID_PRODUCTOS]],PRODUCTOS[#All],2,0)</f>
        <v>Pendiente Diam. Oro</v>
      </c>
      <c r="E398" s="8" t="str">
        <f>VLOOKUP(JOYERIA_JPV[[#This Row],[ID_PRODUCTOS]],PRODUCTOS[#All],4,0)</f>
        <v>https://i.pinimg.com/originals/ef/2f/1e/ef2f1e78cb0658f1626038cefbdca0f7.png</v>
      </c>
      <c r="F398" s="15">
        <f>VLOOKUP(JOYERIA_JPV[[#This Row],[ID_PRODUCTOS]],PRODUCTOS[#All],5,0)-JOYERIA_JPV[[#This Row],[CANTIDAD]]</f>
        <v>3998</v>
      </c>
      <c r="G398">
        <v>10006</v>
      </c>
      <c r="H398" s="1" t="s">
        <v>51</v>
      </c>
      <c r="I398" s="1" t="str">
        <f>VLOOKUP(JOYERIA_JPV[[#This Row],[ID_VENDEDOR]],FOTO_VENDEDOR[#All],3,0)</f>
        <v>https://dl.dropbox.com/s/1f9hzgblcmuen4a/A10.png</v>
      </c>
      <c r="J398">
        <v>2</v>
      </c>
      <c r="K398" s="9">
        <v>352.49</v>
      </c>
      <c r="L398" s="9">
        <v>500</v>
      </c>
      <c r="M398" s="2">
        <v>44229</v>
      </c>
    </row>
    <row r="399" spans="1:13" x14ac:dyDescent="0.25">
      <c r="A399">
        <v>398</v>
      </c>
      <c r="B399" t="s">
        <v>6</v>
      </c>
      <c r="C399" s="3">
        <v>14</v>
      </c>
      <c r="D399" s="3" t="str">
        <f>VLOOKUP(JOYERIA_JPV[[#This Row],[ID_PRODUCTOS]],PRODUCTOS[#All],2,0)</f>
        <v>Anillo Comp. Diam.</v>
      </c>
      <c r="E399" s="8" t="str">
        <f>VLOOKUP(JOYERIA_JPV[[#This Row],[ID_PRODUCTOS]],PRODUCTOS[#All],4,0)</f>
        <v>https://www.elrubi.es/wp-content/uploads/2019/03/Anillo-de-compromiso-con-piedra-diamante-1.png</v>
      </c>
      <c r="F399" s="15">
        <f>VLOOKUP(JOYERIA_JPV[[#This Row],[ID_PRODUCTOS]],PRODUCTOS[#All],5,0)-JOYERIA_JPV[[#This Row],[CANTIDAD]]</f>
        <v>1940</v>
      </c>
      <c r="G399">
        <v>10007</v>
      </c>
      <c r="H399" s="1" t="s">
        <v>53</v>
      </c>
      <c r="I399" s="1" t="str">
        <f>VLOOKUP(JOYERIA_JPV[[#This Row],[ID_VENDEDOR]],FOTO_VENDEDOR[#All],3,0)</f>
        <v>https://dl.dropbox.com/s/jveyj0btov87izo/A38.png</v>
      </c>
      <c r="J399">
        <v>10</v>
      </c>
      <c r="K399" s="9">
        <v>938.42</v>
      </c>
      <c r="L399" s="9">
        <v>1100</v>
      </c>
      <c r="M399" s="2">
        <v>44230</v>
      </c>
    </row>
    <row r="400" spans="1:13" x14ac:dyDescent="0.25">
      <c r="A400">
        <v>399</v>
      </c>
      <c r="B400" t="s">
        <v>5</v>
      </c>
      <c r="C400" s="3">
        <v>15</v>
      </c>
      <c r="D400" s="3" t="str">
        <f>VLOOKUP(JOYERIA_JPV[[#This Row],[ID_PRODUCTOS]],PRODUCTOS[#All],2,0)</f>
        <v>Brazalete Cuero</v>
      </c>
      <c r="E400" s="8" t="str">
        <f>VLOOKUP(JOYERIA_JPV[[#This Row],[ID_PRODUCTOS]],PRODUCTOS[#All],4,0)</f>
        <v>https://global.zancangioielli.com/11031-large_default/pulsera-zancan-de-plata-y-piel-con-pluma.jpg</v>
      </c>
      <c r="F400" s="15">
        <f>VLOOKUP(JOYERIA_JPV[[#This Row],[ID_PRODUCTOS]],PRODUCTOS[#All],5,0)-JOYERIA_JPV[[#This Row],[CANTIDAD]]</f>
        <v>3998</v>
      </c>
      <c r="G400">
        <v>10008</v>
      </c>
      <c r="H400" s="1" t="s">
        <v>73</v>
      </c>
      <c r="I400" s="1" t="str">
        <f>VLOOKUP(JOYERIA_JPV[[#This Row],[ID_VENDEDOR]],FOTO_VENDEDOR[#All],3,0)</f>
        <v>https://dl.dropbox.com/s/z4geyw1u2psmm47/A16.png</v>
      </c>
      <c r="J400">
        <v>2</v>
      </c>
      <c r="K400" s="9">
        <v>572.95000000000005</v>
      </c>
      <c r="L400" s="9">
        <v>800</v>
      </c>
      <c r="M400" s="2">
        <v>44231</v>
      </c>
    </row>
    <row r="401" spans="1:13" x14ac:dyDescent="0.25">
      <c r="A401">
        <v>400</v>
      </c>
      <c r="B401" t="s">
        <v>12</v>
      </c>
      <c r="C401" s="3">
        <v>16</v>
      </c>
      <c r="D401" s="3" t="str">
        <f>VLOOKUP(JOYERIA_JPV[[#This Row],[ID_PRODUCTOS]],PRODUCTOS[#All],2,0)</f>
        <v>Reloj Plata</v>
      </c>
      <c r="E401" s="8" t="str">
        <f>VLOOKUP(JOYERIA_JPV[[#This Row],[ID_PRODUCTOS]],PRODUCTOS[#All],4,0)</f>
        <v>https://festina.cl/22062-large_default/timeless-chronograph-f16760-7-con-esfera-azul.jpg</v>
      </c>
      <c r="F401" s="15">
        <f>VLOOKUP(JOYERIA_JPV[[#This Row],[ID_PRODUCTOS]],PRODUCTOS[#All],5,0)-JOYERIA_JPV[[#This Row],[CANTIDAD]]</f>
        <v>1098</v>
      </c>
      <c r="G401">
        <v>10009</v>
      </c>
      <c r="H401" s="1" t="s">
        <v>57</v>
      </c>
      <c r="I401" s="1" t="str">
        <f>VLOOKUP(JOYERIA_JPV[[#This Row],[ID_VENDEDOR]],FOTO_VENDEDOR[#All],3,0)</f>
        <v>https://dl.dropbox.com/s/0jkab8w6ie0h91z/A42.png</v>
      </c>
      <c r="J401">
        <v>2</v>
      </c>
      <c r="K401" s="9">
        <v>1667.47</v>
      </c>
      <c r="L401" s="9">
        <v>2200</v>
      </c>
      <c r="M401" s="2">
        <v>44232</v>
      </c>
    </row>
    <row r="402" spans="1:13" x14ac:dyDescent="0.25">
      <c r="A402">
        <v>401</v>
      </c>
      <c r="B402" t="s">
        <v>9</v>
      </c>
      <c r="C402" s="3">
        <v>17</v>
      </c>
      <c r="D402" s="3" t="str">
        <f>VLOOKUP(JOYERIA_JPV[[#This Row],[ID_PRODUCTOS]],PRODUCTOS[#All],2,0)</f>
        <v>Broche Oro</v>
      </c>
      <c r="E4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402" s="15">
        <f>VLOOKUP(JOYERIA_JPV[[#This Row],[ID_PRODUCTOS]],PRODUCTOS[#All],5,0)-JOYERIA_JPV[[#This Row],[CANTIDAD]]</f>
        <v>2970</v>
      </c>
      <c r="G402">
        <v>10001</v>
      </c>
      <c r="H402" s="1" t="s">
        <v>41</v>
      </c>
      <c r="I402" s="1" t="str">
        <f>VLOOKUP(JOYERIA_JPV[[#This Row],[ID_VENDEDOR]],FOTO_VENDEDOR[#All],3,0)</f>
        <v>https://dl.dropbox.com/s/4bz1xriny7ro04g/A40.png</v>
      </c>
      <c r="J402">
        <v>30</v>
      </c>
      <c r="K402" s="9">
        <v>216.19</v>
      </c>
      <c r="L402" s="9">
        <v>300</v>
      </c>
      <c r="M402" s="2">
        <v>44233</v>
      </c>
    </row>
    <row r="403" spans="1:13" x14ac:dyDescent="0.25">
      <c r="A403">
        <v>402</v>
      </c>
      <c r="B403" t="s">
        <v>7</v>
      </c>
      <c r="C403" s="3">
        <v>18</v>
      </c>
      <c r="D403" s="3" t="str">
        <f>VLOOKUP(JOYERIA_JPV[[#This Row],[ID_PRODUCTOS]],PRODUCTOS[#All],2,0)</f>
        <v>Anillo Gemas</v>
      </c>
      <c r="E4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403" s="15">
        <f>VLOOKUP(JOYERIA_JPV[[#This Row],[ID_PRODUCTOS]],PRODUCTOS[#All],5,0)-JOYERIA_JPV[[#This Row],[CANTIDAD]]</f>
        <v>19900</v>
      </c>
      <c r="G403">
        <v>10002</v>
      </c>
      <c r="H403" s="1" t="s">
        <v>43</v>
      </c>
      <c r="I403" s="1" t="str">
        <f>VLOOKUP(JOYERIA_JPV[[#This Row],[ID_VENDEDOR]],FOTO_VENDEDOR[#All],3,0)</f>
        <v>https://dl.dropbox.com/s/yxe96df3xrzoc4y/A44.png</v>
      </c>
      <c r="J403">
        <v>100</v>
      </c>
      <c r="K403" s="9">
        <v>1063.04</v>
      </c>
      <c r="L403" s="9">
        <v>1500</v>
      </c>
      <c r="M403" s="2">
        <v>44234</v>
      </c>
    </row>
    <row r="404" spans="1:13" x14ac:dyDescent="0.25">
      <c r="A404">
        <v>403</v>
      </c>
      <c r="B404" t="s">
        <v>8</v>
      </c>
      <c r="C404" s="3">
        <v>19</v>
      </c>
      <c r="D404" s="3" t="str">
        <f>VLOOKUP(JOYERIA_JPV[[#This Row],[ID_PRODUCTOS]],PRODUCTOS[#All],2,0)</f>
        <v>Collar Perlas</v>
      </c>
      <c r="E404" s="8" t="str">
        <f>VLOOKUP(JOYERIA_JPV[[#This Row],[ID_PRODUCTOS]],PRODUCTOS[#All],4,0)</f>
        <v>https://yanesmadrid.com/10619-large_default/collar-bolzano-perlas-plata-dorada.jpg</v>
      </c>
      <c r="F404" s="15">
        <f>VLOOKUP(JOYERIA_JPV[[#This Row],[ID_PRODUCTOS]],PRODUCTOS[#All],5,0)-JOYERIA_JPV[[#This Row],[CANTIDAD]]</f>
        <v>797</v>
      </c>
      <c r="G404">
        <v>10003</v>
      </c>
      <c r="H404" s="1" t="s">
        <v>45</v>
      </c>
      <c r="I404" s="1" t="str">
        <f>VLOOKUP(JOYERIA_JPV[[#This Row],[ID_VENDEDOR]],FOTO_VENDEDOR[#All],3,0)</f>
        <v>https://dl.dropboxusercontent.com/s/2lks10yyiurw2b0/A33.png</v>
      </c>
      <c r="J404">
        <v>3</v>
      </c>
      <c r="K404" s="9">
        <v>757.81</v>
      </c>
      <c r="L404" s="9">
        <v>950</v>
      </c>
      <c r="M404" s="2">
        <v>44235</v>
      </c>
    </row>
    <row r="405" spans="1:13" x14ac:dyDescent="0.25">
      <c r="A405">
        <v>404</v>
      </c>
      <c r="B405" t="s">
        <v>23</v>
      </c>
      <c r="C405" s="3">
        <v>20</v>
      </c>
      <c r="D405" s="3" t="str">
        <f>VLOOKUP(JOYERIA_JPV[[#This Row],[ID_PRODUCTOS]],PRODUCTOS[#All],2,0)</f>
        <v>Cadena Oro</v>
      </c>
      <c r="E405" s="8" t="str">
        <f>VLOOKUP(JOYERIA_JPV[[#This Row],[ID_PRODUCTOS]],PRODUCTOS[#All],4,0)</f>
        <v>https://www.joyeriasanchez.com/50236-large_default/gargantilla-visalia-personalizada-oro-18k.jpg</v>
      </c>
      <c r="F405" s="15">
        <f>VLOOKUP(JOYERIA_JPV[[#This Row],[ID_PRODUCTOS]],PRODUCTOS[#All],5,0)-JOYERIA_JPV[[#This Row],[CANTIDAD]]</f>
        <v>3988</v>
      </c>
      <c r="G405">
        <v>10004</v>
      </c>
      <c r="H405" s="1" t="s">
        <v>47</v>
      </c>
      <c r="I405" s="1" t="str">
        <f>VLOOKUP(JOYERIA_JPV[[#This Row],[ID_VENDEDOR]],FOTO_VENDEDOR[#All],3,0)</f>
        <v>https://dl.dropbox.com/s/zgx7g0h0mxubhao/A21.png</v>
      </c>
      <c r="J405">
        <v>12</v>
      </c>
      <c r="K405" s="9">
        <v>211.41</v>
      </c>
      <c r="L405" s="9">
        <v>300</v>
      </c>
      <c r="M405" s="2">
        <v>44236</v>
      </c>
    </row>
    <row r="406" spans="1:13" x14ac:dyDescent="0.25">
      <c r="A406">
        <v>405</v>
      </c>
      <c r="B406" t="s">
        <v>5</v>
      </c>
      <c r="C406" s="3">
        <v>1</v>
      </c>
      <c r="D406" s="3" t="str">
        <f>VLOOKUP(JOYERIA_JPV[[#This Row],[ID_PRODUCTOS]],PRODUCTOS[#All],2,0)</f>
        <v>Anillo Oro 18k</v>
      </c>
      <c r="E406" s="8" t="str">
        <f>VLOOKUP(JOYERIA_JPV[[#This Row],[ID_PRODUCTOS]],PRODUCTOS[#All],4,0)</f>
        <v>https://i.pinimg.com/originals/99/f6/cc/99f6cc0f226be0aa4d25ea9959e06099.png</v>
      </c>
      <c r="F406" s="15">
        <f>VLOOKUP(JOYERIA_JPV[[#This Row],[ID_PRODUCTOS]],PRODUCTOS[#All],5,0)-JOYERIA_JPV[[#This Row],[CANTIDAD]]</f>
        <v>19890</v>
      </c>
      <c r="G406">
        <v>10005</v>
      </c>
      <c r="H406" s="1" t="s">
        <v>49</v>
      </c>
      <c r="I406" s="1" t="str">
        <f>VLOOKUP(JOYERIA_JPV[[#This Row],[ID_VENDEDOR]],FOTO_VENDEDOR[#All],3,0)</f>
        <v>https://dl.dropboxusercontent.com/s/id0gj57k6z3m73q/A34.png</v>
      </c>
      <c r="J406">
        <v>110</v>
      </c>
      <c r="K406" s="9">
        <v>1483.61</v>
      </c>
      <c r="L406" s="9">
        <v>2000</v>
      </c>
      <c r="M406" s="2">
        <v>44237</v>
      </c>
    </row>
    <row r="407" spans="1:13" x14ac:dyDescent="0.25">
      <c r="A407">
        <v>406</v>
      </c>
      <c r="B407" t="s">
        <v>7</v>
      </c>
      <c r="C407" s="3">
        <v>2</v>
      </c>
      <c r="D407" s="3" t="str">
        <f>VLOOKUP(JOYERIA_JPV[[#This Row],[ID_PRODUCTOS]],PRODUCTOS[#All],2,0)</f>
        <v>Aretes Plata 925</v>
      </c>
      <c r="E407" s="8" t="str">
        <f>VLOOKUP(JOYERIA_JPV[[#This Row],[ID_PRODUCTOS]],PRODUCTOS[#All],4,0)</f>
        <v>https://baroqoficial.com/cdn/shop/products/Aretesdeplata925.png?v=1643904073&amp;width=2048</v>
      </c>
      <c r="F407" s="15">
        <f>VLOOKUP(JOYERIA_JPV[[#This Row],[ID_PRODUCTOS]],PRODUCTOS[#All],5,0)-JOYERIA_JPV[[#This Row],[CANTIDAD]]</f>
        <v>3766</v>
      </c>
      <c r="G407">
        <v>10006</v>
      </c>
      <c r="H407" s="1" t="s">
        <v>51</v>
      </c>
      <c r="I407" s="1" t="str">
        <f>VLOOKUP(JOYERIA_JPV[[#This Row],[ID_VENDEDOR]],FOTO_VENDEDOR[#All],3,0)</f>
        <v>https://dl.dropbox.com/s/1f9hzgblcmuen4a/A10.png</v>
      </c>
      <c r="J407">
        <v>34</v>
      </c>
      <c r="K407" s="9">
        <v>1049.51</v>
      </c>
      <c r="L407" s="9">
        <v>1300</v>
      </c>
      <c r="M407" s="2">
        <v>44238</v>
      </c>
    </row>
    <row r="408" spans="1:13" x14ac:dyDescent="0.25">
      <c r="A408">
        <v>407</v>
      </c>
      <c r="B408" t="s">
        <v>10</v>
      </c>
      <c r="C408" s="3">
        <v>3</v>
      </c>
      <c r="D408" s="3" t="str">
        <f>VLOOKUP(JOYERIA_JPV[[#This Row],[ID_PRODUCTOS]],PRODUCTOS[#All],2,0)</f>
        <v>Brazalete Oro 14k</v>
      </c>
      <c r="E4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408" s="15">
        <f>VLOOKUP(JOYERIA_JPV[[#This Row],[ID_PRODUCTOS]],PRODUCTOS[#All],5,0)-JOYERIA_JPV[[#This Row],[CANTIDAD]]</f>
        <v>709</v>
      </c>
      <c r="G408">
        <v>10007</v>
      </c>
      <c r="H408" s="1" t="s">
        <v>53</v>
      </c>
      <c r="I408" s="1" t="str">
        <f>VLOOKUP(JOYERIA_JPV[[#This Row],[ID_VENDEDOR]],FOTO_VENDEDOR[#All],3,0)</f>
        <v>https://dl.dropbox.com/s/jveyj0btov87izo/A38.png</v>
      </c>
      <c r="J408">
        <v>11</v>
      </c>
      <c r="K408" s="9">
        <v>966.38</v>
      </c>
      <c r="L408" s="9">
        <v>1200</v>
      </c>
      <c r="M408" s="2">
        <v>44239</v>
      </c>
    </row>
    <row r="409" spans="1:13" x14ac:dyDescent="0.25">
      <c r="A409">
        <v>408</v>
      </c>
      <c r="B409" t="s">
        <v>28</v>
      </c>
      <c r="C409" s="3">
        <v>4</v>
      </c>
      <c r="D409" s="3" t="str">
        <f>VLOOKUP(JOYERIA_JPV[[#This Row],[ID_PRODUCTOS]],PRODUCTOS[#All],2,0)</f>
        <v>Collar Oro Diam.</v>
      </c>
      <c r="E409" s="8" t="str">
        <f>VLOOKUP(JOYERIA_JPV[[#This Row],[ID_PRODUCTOS]],PRODUCTOS[#All],4,0)</f>
        <v>https://img.edenly.com/pt/40/precioso-secreto-n8__8047249_1.png</v>
      </c>
      <c r="F409" s="15">
        <f>VLOOKUP(JOYERIA_JPV[[#This Row],[ID_PRODUCTOS]],PRODUCTOS[#All],5,0)-JOYERIA_JPV[[#This Row],[CANTIDAD]]</f>
        <v>1491</v>
      </c>
      <c r="G409">
        <v>10008</v>
      </c>
      <c r="H409" s="1" t="s">
        <v>73</v>
      </c>
      <c r="I409" s="1" t="str">
        <f>VLOOKUP(JOYERIA_JPV[[#This Row],[ID_VENDEDOR]],FOTO_VENDEDOR[#All],3,0)</f>
        <v>https://dl.dropbox.com/s/z4geyw1u2psmm47/A16.png</v>
      </c>
      <c r="J409">
        <v>9</v>
      </c>
      <c r="K409" s="9">
        <v>938.42</v>
      </c>
      <c r="L409" s="9">
        <v>1100</v>
      </c>
      <c r="M409" s="2">
        <v>44240</v>
      </c>
    </row>
    <row r="410" spans="1:13" x14ac:dyDescent="0.25">
      <c r="A410">
        <v>409</v>
      </c>
      <c r="B410" t="s">
        <v>26</v>
      </c>
      <c r="C410" s="3">
        <v>5</v>
      </c>
      <c r="D410" s="3" t="str">
        <f>VLOOKUP(JOYERIA_JPV[[#This Row],[ID_PRODUCTOS]],PRODUCTOS[#All],2,0)</f>
        <v>Pulsera Plata 925</v>
      </c>
      <c r="E4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410" s="15">
        <f>VLOOKUP(JOYERIA_JPV[[#This Row],[ID_PRODUCTOS]],PRODUCTOS[#All],5,0)-JOYERIA_JPV[[#This Row],[CANTIDAD]]</f>
        <v>1399</v>
      </c>
      <c r="G410">
        <v>10009</v>
      </c>
      <c r="H410" s="1" t="s">
        <v>57</v>
      </c>
      <c r="I410" s="1" t="str">
        <f>VLOOKUP(JOYERIA_JPV[[#This Row],[ID_VENDEDOR]],FOTO_VENDEDOR[#All],3,0)</f>
        <v>https://dl.dropbox.com/s/0jkab8w6ie0h91z/A42.png</v>
      </c>
      <c r="J410">
        <v>1</v>
      </c>
      <c r="K410" s="9">
        <v>1053.78</v>
      </c>
      <c r="L410" s="9">
        <v>1500</v>
      </c>
      <c r="M410" s="2">
        <v>44241</v>
      </c>
    </row>
    <row r="411" spans="1:13" x14ac:dyDescent="0.25">
      <c r="A411">
        <v>410</v>
      </c>
      <c r="B411" t="s">
        <v>25</v>
      </c>
      <c r="C411" s="3">
        <v>6</v>
      </c>
      <c r="D411" s="3" t="str">
        <f>VLOOKUP(JOYERIA_JPV[[#This Row],[ID_PRODUCTOS]],PRODUCTOS[#All],2,0)</f>
        <v>Broche Platino</v>
      </c>
      <c r="E4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411" s="15">
        <f>VLOOKUP(JOYERIA_JPV[[#This Row],[ID_PRODUCTOS]],PRODUCTOS[#All],5,0)-JOYERIA_JPV[[#This Row],[CANTIDAD]]</f>
        <v>2498</v>
      </c>
      <c r="G411">
        <v>10001</v>
      </c>
      <c r="H411" s="1" t="s">
        <v>41</v>
      </c>
      <c r="I411" s="1" t="str">
        <f>VLOOKUP(JOYERIA_JPV[[#This Row],[ID_VENDEDOR]],FOTO_VENDEDOR[#All],3,0)</f>
        <v>https://dl.dropbox.com/s/4bz1xriny7ro04g/A40.png</v>
      </c>
      <c r="J411">
        <v>2</v>
      </c>
      <c r="K411" s="9">
        <v>645.70000000000005</v>
      </c>
      <c r="L411" s="9">
        <v>900</v>
      </c>
      <c r="M411" s="2">
        <v>44242</v>
      </c>
    </row>
    <row r="412" spans="1:13" x14ac:dyDescent="0.25">
      <c r="A412">
        <v>411</v>
      </c>
      <c r="B412" t="s">
        <v>9</v>
      </c>
      <c r="C412" s="3">
        <v>7</v>
      </c>
      <c r="D412" s="3" t="str">
        <f>VLOOKUP(JOYERIA_JPV[[#This Row],[ID_PRODUCTOS]],PRODUCTOS[#All],2,0)</f>
        <v>Cadena Oro 10k</v>
      </c>
      <c r="E412" s="8" t="str">
        <f>VLOOKUP(JOYERIA_JPV[[#This Row],[ID_PRODUCTOS]],PRODUCTOS[#All],4,0)</f>
        <v>https://russiangold.com/78813-large_default/amarillo-italiano-14k-585-oro-nuevo-figaro-cadena-solida-cc042y.jpg</v>
      </c>
      <c r="F412" s="15">
        <f>VLOOKUP(JOYERIA_JPV[[#This Row],[ID_PRODUCTOS]],PRODUCTOS[#All],5,0)-JOYERIA_JPV[[#This Row],[CANTIDAD]]</f>
        <v>11400</v>
      </c>
      <c r="G412">
        <v>10002</v>
      </c>
      <c r="H412" s="1" t="s">
        <v>43</v>
      </c>
      <c r="I412" s="1" t="str">
        <f>VLOOKUP(JOYERIA_JPV[[#This Row],[ID_VENDEDOR]],FOTO_VENDEDOR[#All],3,0)</f>
        <v>https://dl.dropbox.com/s/yxe96df3xrzoc4y/A44.png</v>
      </c>
      <c r="J412">
        <v>100</v>
      </c>
      <c r="K412" s="9">
        <v>1063.04</v>
      </c>
      <c r="L412" s="9">
        <v>1500</v>
      </c>
      <c r="M412" s="2">
        <v>44243</v>
      </c>
    </row>
    <row r="413" spans="1:13" x14ac:dyDescent="0.25">
      <c r="A413">
        <v>412</v>
      </c>
      <c r="B413" t="s">
        <v>22</v>
      </c>
      <c r="C413" s="3">
        <v>8</v>
      </c>
      <c r="D413" s="3" t="str">
        <f>VLOOKUP(JOYERIA_JPV[[#This Row],[ID_PRODUCTOS]],PRODUCTOS[#All],2,0)</f>
        <v>Tobillera Oro 14k</v>
      </c>
      <c r="E413" s="8" t="str">
        <f>VLOOKUP(JOYERIA_JPV[[#This Row],[ID_PRODUCTOS]],PRODUCTOS[#All],4,0)</f>
        <v>https://www.joseluisjoyerias.com/adm/files/FOTOS/PULSERA_ORO_JOSELUIS_718SPU24FK481A19_1.webp</v>
      </c>
      <c r="F413" s="15">
        <f>VLOOKUP(JOYERIA_JPV[[#This Row],[ID_PRODUCTOS]],PRODUCTOS[#All],5,0)-JOYERIA_JPV[[#This Row],[CANTIDAD]]</f>
        <v>2488</v>
      </c>
      <c r="G413">
        <v>10003</v>
      </c>
      <c r="H413" s="1" t="s">
        <v>45</v>
      </c>
      <c r="I413" s="1" t="str">
        <f>VLOOKUP(JOYERIA_JPV[[#This Row],[ID_VENDEDOR]],FOTO_VENDEDOR[#All],3,0)</f>
        <v>https://dl.dropboxusercontent.com/s/2lks10yyiurw2b0/A33.png</v>
      </c>
      <c r="J413">
        <v>12</v>
      </c>
      <c r="K413" s="9">
        <v>938.42</v>
      </c>
      <c r="L413" s="9">
        <v>1100</v>
      </c>
      <c r="M413" s="2">
        <v>44244</v>
      </c>
    </row>
    <row r="414" spans="1:13" x14ac:dyDescent="0.25">
      <c r="A414">
        <v>413</v>
      </c>
      <c r="B414" t="s">
        <v>13</v>
      </c>
      <c r="C414" s="3">
        <v>9</v>
      </c>
      <c r="D414" s="3" t="str">
        <f>VLOOKUP(JOYERIA_JPV[[#This Row],[ID_PRODUCTOS]],PRODUCTOS[#All],2,0)</f>
        <v>Charm Plata</v>
      </c>
      <c r="E4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414" s="15">
        <f>VLOOKUP(JOYERIA_JPV[[#This Row],[ID_PRODUCTOS]],PRODUCTOS[#All],5,0)-JOYERIA_JPV[[#This Row],[CANTIDAD]]</f>
        <v>676</v>
      </c>
      <c r="G414">
        <v>10004</v>
      </c>
      <c r="H414" s="1" t="s">
        <v>47</v>
      </c>
      <c r="I414" s="1" t="str">
        <f>VLOOKUP(JOYERIA_JPV[[#This Row],[ID_VENDEDOR]],FOTO_VENDEDOR[#All],3,0)</f>
        <v>https://dl.dropbox.com/s/zgx7g0h0mxubhao/A21.png</v>
      </c>
      <c r="J414">
        <v>1</v>
      </c>
      <c r="K414" s="9">
        <v>836.75</v>
      </c>
      <c r="L414" s="9">
        <v>1000</v>
      </c>
      <c r="M414" s="2">
        <v>44245</v>
      </c>
    </row>
    <row r="415" spans="1:13" x14ac:dyDescent="0.25">
      <c r="A415">
        <v>414</v>
      </c>
      <c r="B415" t="s">
        <v>27</v>
      </c>
      <c r="C415" s="3">
        <v>10</v>
      </c>
      <c r="D415" s="3" t="str">
        <f>VLOOKUP(JOYERIA_JPV[[#This Row],[ID_PRODUCTOS]],PRODUCTOS[#All],2,0)</f>
        <v>Medallón Oro 18k</v>
      </c>
      <c r="E415" s="8" t="str">
        <f>VLOOKUP(JOYERIA_JPV[[#This Row],[ID_PRODUCTOS]],PRODUCTOS[#All],4,0)</f>
        <v>https://russiangold.com/111274-product_zoom/colgante-de-oro-rosa-rojo-14k-585-carretera-de-medusa-griega-cpn053r.jpg</v>
      </c>
      <c r="F415" s="15">
        <f>VLOOKUP(JOYERIA_JPV[[#This Row],[ID_PRODUCTOS]],PRODUCTOS[#All],5,0)-JOYERIA_JPV[[#This Row],[CANTIDAD]]</f>
        <v>592</v>
      </c>
      <c r="G415">
        <v>10005</v>
      </c>
      <c r="H415" s="1" t="s">
        <v>49</v>
      </c>
      <c r="I415" s="1" t="str">
        <f>VLOOKUP(JOYERIA_JPV[[#This Row],[ID_VENDEDOR]],FOTO_VENDEDOR[#All],3,0)</f>
        <v>https://dl.dropboxusercontent.com/s/id0gj57k6z3m73q/A34.png</v>
      </c>
      <c r="J415">
        <v>8</v>
      </c>
      <c r="K415" s="9">
        <v>966.38</v>
      </c>
      <c r="L415" s="9">
        <v>1200</v>
      </c>
      <c r="M415" s="2">
        <v>44246</v>
      </c>
    </row>
    <row r="416" spans="1:13" x14ac:dyDescent="0.25">
      <c r="A416">
        <v>415</v>
      </c>
      <c r="B416" t="s">
        <v>6</v>
      </c>
      <c r="C416" s="3">
        <v>11</v>
      </c>
      <c r="D416" s="3" t="str">
        <f>VLOOKUP(JOYERIA_JPV[[#This Row],[ID_PRODUCTOS]],PRODUCTOS[#All],2,0)</f>
        <v>Reloj Oro 18k</v>
      </c>
      <c r="E416" s="8" t="str">
        <f>VLOOKUP(JOYERIA_JPV[[#This Row],[ID_PRODUCTOS]],PRODUCTOS[#All],4,0)</f>
        <v>https://zlotychlopak.pl/104676-large_default/amarillo-14k-585-oro-reloj-de-pulsera-para-senora-geneve-lw078ydglbw008y.jpg</v>
      </c>
      <c r="F416" s="15">
        <f>VLOOKUP(JOYERIA_JPV[[#This Row],[ID_PRODUCTOS]],PRODUCTOS[#All],5,0)-JOYERIA_JPV[[#This Row],[CANTIDAD]]</f>
        <v>1250</v>
      </c>
      <c r="G416">
        <v>10006</v>
      </c>
      <c r="H416" s="1" t="s">
        <v>51</v>
      </c>
      <c r="I416" s="1" t="str">
        <f>VLOOKUP(JOYERIA_JPV[[#This Row],[ID_VENDEDOR]],FOTO_VENDEDOR[#All],3,0)</f>
        <v>https://dl.dropbox.com/s/1f9hzgblcmuen4a/A10.png</v>
      </c>
      <c r="J416">
        <v>10</v>
      </c>
      <c r="K416" s="9">
        <v>638.27</v>
      </c>
      <c r="L416" s="9">
        <v>800</v>
      </c>
      <c r="M416" s="2">
        <v>44247</v>
      </c>
    </row>
    <row r="417" spans="1:13" x14ac:dyDescent="0.25">
      <c r="A417">
        <v>416</v>
      </c>
      <c r="B417" t="s">
        <v>19</v>
      </c>
      <c r="C417" s="3">
        <v>12</v>
      </c>
      <c r="D417" s="3" t="str">
        <f>VLOOKUP(JOYERIA_JPV[[#This Row],[ID_PRODUCTOS]],PRODUCTOS[#All],2,0)</f>
        <v>Cufflink Plata 925</v>
      </c>
      <c r="E417" s="8" t="str">
        <f>VLOOKUP(JOYERIA_JPV[[#This Row],[ID_PRODUCTOS]],PRODUCTOS[#All],4,0)</f>
        <v>https://www.mesaregalos.mx/wp-content/uploads/2021/08/Cufflinks_20Pliage_20_20Sterling_20silver_06753810000001_STQP.png</v>
      </c>
      <c r="F417" s="15">
        <f>VLOOKUP(JOYERIA_JPV[[#This Row],[ID_PRODUCTOS]],PRODUCTOS[#All],5,0)-JOYERIA_JPV[[#This Row],[CANTIDAD]]</f>
        <v>619</v>
      </c>
      <c r="G417">
        <v>10007</v>
      </c>
      <c r="H417" s="1" t="s">
        <v>53</v>
      </c>
      <c r="I417" s="1" t="str">
        <f>VLOOKUP(JOYERIA_JPV[[#This Row],[ID_VENDEDOR]],FOTO_VENDEDOR[#All],3,0)</f>
        <v>https://dl.dropbox.com/s/jveyj0btov87izo/A38.png</v>
      </c>
      <c r="J417">
        <v>5</v>
      </c>
      <c r="K417" s="9">
        <v>1265.2</v>
      </c>
      <c r="L417" s="9">
        <v>1800</v>
      </c>
      <c r="M417" s="2">
        <v>44248</v>
      </c>
    </row>
    <row r="418" spans="1:13" x14ac:dyDescent="0.25">
      <c r="A418">
        <v>417</v>
      </c>
      <c r="B418" t="s">
        <v>28</v>
      </c>
      <c r="C418" s="3">
        <v>13</v>
      </c>
      <c r="D418" s="3" t="str">
        <f>VLOOKUP(JOYERIA_JPV[[#This Row],[ID_PRODUCTOS]],PRODUCTOS[#All],2,0)</f>
        <v>Pendiente Diam. Oro</v>
      </c>
      <c r="E418" s="8" t="str">
        <f>VLOOKUP(JOYERIA_JPV[[#This Row],[ID_PRODUCTOS]],PRODUCTOS[#All],4,0)</f>
        <v>https://i.pinimg.com/originals/ef/2f/1e/ef2f1e78cb0658f1626038cefbdca0f7.png</v>
      </c>
      <c r="F418" s="15">
        <f>VLOOKUP(JOYERIA_JPV[[#This Row],[ID_PRODUCTOS]],PRODUCTOS[#All],5,0)-JOYERIA_JPV[[#This Row],[CANTIDAD]]</f>
        <v>3714</v>
      </c>
      <c r="G418">
        <v>10008</v>
      </c>
      <c r="H418" s="1" t="s">
        <v>73</v>
      </c>
      <c r="I418" s="1" t="str">
        <f>VLOOKUP(JOYERIA_JPV[[#This Row],[ID_VENDEDOR]],FOTO_VENDEDOR[#All],3,0)</f>
        <v>https://dl.dropbox.com/s/z4geyw1u2psmm47/A16.png</v>
      </c>
      <c r="J418">
        <v>286</v>
      </c>
      <c r="K418" s="9">
        <v>352.49</v>
      </c>
      <c r="L418" s="9">
        <v>500</v>
      </c>
      <c r="M418" s="2">
        <v>44249</v>
      </c>
    </row>
    <row r="419" spans="1:13" x14ac:dyDescent="0.25">
      <c r="A419">
        <v>418</v>
      </c>
      <c r="B419" t="s">
        <v>15</v>
      </c>
      <c r="C419" s="3">
        <v>14</v>
      </c>
      <c r="D419" s="3" t="str">
        <f>VLOOKUP(JOYERIA_JPV[[#This Row],[ID_PRODUCTOS]],PRODUCTOS[#All],2,0)</f>
        <v>Anillo Comp. Diam.</v>
      </c>
      <c r="E419" s="8" t="str">
        <f>VLOOKUP(JOYERIA_JPV[[#This Row],[ID_PRODUCTOS]],PRODUCTOS[#All],4,0)</f>
        <v>https://www.elrubi.es/wp-content/uploads/2019/03/Anillo-de-compromiso-con-piedra-diamante-1.png</v>
      </c>
      <c r="F419" s="15">
        <f>VLOOKUP(JOYERIA_JPV[[#This Row],[ID_PRODUCTOS]],PRODUCTOS[#All],5,0)-JOYERIA_JPV[[#This Row],[CANTIDAD]]</f>
        <v>1949</v>
      </c>
      <c r="G419">
        <v>10009</v>
      </c>
      <c r="H419" s="1" t="s">
        <v>57</v>
      </c>
      <c r="I419" s="1" t="str">
        <f>VLOOKUP(JOYERIA_JPV[[#This Row],[ID_VENDEDOR]],FOTO_VENDEDOR[#All],3,0)</f>
        <v>https://dl.dropbox.com/s/0jkab8w6ie0h91z/A42.png</v>
      </c>
      <c r="J419">
        <v>1</v>
      </c>
      <c r="K419" s="9">
        <v>938.42</v>
      </c>
      <c r="L419" s="9">
        <v>1100</v>
      </c>
      <c r="M419" s="2">
        <v>44250</v>
      </c>
    </row>
    <row r="420" spans="1:13" x14ac:dyDescent="0.25">
      <c r="A420">
        <v>419</v>
      </c>
      <c r="B420" t="s">
        <v>6</v>
      </c>
      <c r="C420" s="3">
        <v>15</v>
      </c>
      <c r="D420" s="3" t="str">
        <f>VLOOKUP(JOYERIA_JPV[[#This Row],[ID_PRODUCTOS]],PRODUCTOS[#All],2,0)</f>
        <v>Brazalete Cuero</v>
      </c>
      <c r="E420" s="8" t="str">
        <f>VLOOKUP(JOYERIA_JPV[[#This Row],[ID_PRODUCTOS]],PRODUCTOS[#All],4,0)</f>
        <v>https://global.zancangioielli.com/11031-large_default/pulsera-zancan-de-plata-y-piel-con-pluma.jpg</v>
      </c>
      <c r="F420" s="15">
        <f>VLOOKUP(JOYERIA_JPV[[#This Row],[ID_PRODUCTOS]],PRODUCTOS[#All],5,0)-JOYERIA_JPV[[#This Row],[CANTIDAD]]</f>
        <v>3999</v>
      </c>
      <c r="G420">
        <v>10001</v>
      </c>
      <c r="H420" s="1" t="s">
        <v>41</v>
      </c>
      <c r="I420" s="1" t="str">
        <f>VLOOKUP(JOYERIA_JPV[[#This Row],[ID_VENDEDOR]],FOTO_VENDEDOR[#All],3,0)</f>
        <v>https://dl.dropbox.com/s/4bz1xriny7ro04g/A40.png</v>
      </c>
      <c r="J420">
        <v>1</v>
      </c>
      <c r="K420" s="9">
        <v>572.95000000000005</v>
      </c>
      <c r="L420" s="9">
        <v>800</v>
      </c>
      <c r="M420" s="2">
        <v>44251</v>
      </c>
    </row>
    <row r="421" spans="1:13" x14ac:dyDescent="0.25">
      <c r="A421">
        <v>420</v>
      </c>
      <c r="B421" t="s">
        <v>29</v>
      </c>
      <c r="C421" s="3">
        <v>16</v>
      </c>
      <c r="D421" s="3" t="str">
        <f>VLOOKUP(JOYERIA_JPV[[#This Row],[ID_PRODUCTOS]],PRODUCTOS[#All],2,0)</f>
        <v>Reloj Plata</v>
      </c>
      <c r="E421" s="8" t="str">
        <f>VLOOKUP(JOYERIA_JPV[[#This Row],[ID_PRODUCTOS]],PRODUCTOS[#All],4,0)</f>
        <v>https://festina.cl/22062-large_default/timeless-chronograph-f16760-7-con-esfera-azul.jpg</v>
      </c>
      <c r="F421" s="15">
        <f>VLOOKUP(JOYERIA_JPV[[#This Row],[ID_PRODUCTOS]],PRODUCTOS[#All],5,0)-JOYERIA_JPV[[#This Row],[CANTIDAD]]</f>
        <v>1070</v>
      </c>
      <c r="G421">
        <v>10002</v>
      </c>
      <c r="H421" s="1" t="s">
        <v>43</v>
      </c>
      <c r="I421" s="1" t="str">
        <f>VLOOKUP(JOYERIA_JPV[[#This Row],[ID_VENDEDOR]],FOTO_VENDEDOR[#All],3,0)</f>
        <v>https://dl.dropbox.com/s/yxe96df3xrzoc4y/A44.png</v>
      </c>
      <c r="J421">
        <v>30</v>
      </c>
      <c r="K421" s="9">
        <v>1667.47</v>
      </c>
      <c r="L421" s="9">
        <v>2200</v>
      </c>
      <c r="M421" s="2">
        <v>44252</v>
      </c>
    </row>
    <row r="422" spans="1:13" x14ac:dyDescent="0.25">
      <c r="A422">
        <v>421</v>
      </c>
      <c r="B422" t="s">
        <v>5</v>
      </c>
      <c r="C422" s="3">
        <v>17</v>
      </c>
      <c r="D422" s="3" t="str">
        <f>VLOOKUP(JOYERIA_JPV[[#This Row],[ID_PRODUCTOS]],PRODUCTOS[#All],2,0)</f>
        <v>Broche Oro</v>
      </c>
      <c r="E4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422" s="15">
        <f>VLOOKUP(JOYERIA_JPV[[#This Row],[ID_PRODUCTOS]],PRODUCTOS[#All],5,0)-JOYERIA_JPV[[#This Row],[CANTIDAD]]</f>
        <v>2878</v>
      </c>
      <c r="G422">
        <v>10003</v>
      </c>
      <c r="H422" s="1" t="s">
        <v>45</v>
      </c>
      <c r="I422" s="1" t="str">
        <f>VLOOKUP(JOYERIA_JPV[[#This Row],[ID_VENDEDOR]],FOTO_VENDEDOR[#All],3,0)</f>
        <v>https://dl.dropboxusercontent.com/s/2lks10yyiurw2b0/A33.png</v>
      </c>
      <c r="J422">
        <v>122</v>
      </c>
      <c r="K422" s="9">
        <v>216.19</v>
      </c>
      <c r="L422" s="9">
        <v>300</v>
      </c>
      <c r="M422" s="2">
        <v>44253</v>
      </c>
    </row>
    <row r="423" spans="1:13" x14ac:dyDescent="0.25">
      <c r="A423">
        <v>422</v>
      </c>
      <c r="B423" t="s">
        <v>14</v>
      </c>
      <c r="C423" s="3">
        <v>18</v>
      </c>
      <c r="D423" s="3" t="str">
        <f>VLOOKUP(JOYERIA_JPV[[#This Row],[ID_PRODUCTOS]],PRODUCTOS[#All],2,0)</f>
        <v>Anillo Gemas</v>
      </c>
      <c r="E4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423" s="15">
        <f>VLOOKUP(JOYERIA_JPV[[#This Row],[ID_PRODUCTOS]],PRODUCTOS[#All],5,0)-JOYERIA_JPV[[#This Row],[CANTIDAD]]</f>
        <v>19850</v>
      </c>
      <c r="G423">
        <v>10004</v>
      </c>
      <c r="H423" s="1" t="s">
        <v>47</v>
      </c>
      <c r="I423" s="1" t="str">
        <f>VLOOKUP(JOYERIA_JPV[[#This Row],[ID_VENDEDOR]],FOTO_VENDEDOR[#All],3,0)</f>
        <v>https://dl.dropbox.com/s/zgx7g0h0mxubhao/A21.png</v>
      </c>
      <c r="J423">
        <v>150</v>
      </c>
      <c r="K423" s="9">
        <v>1063.04</v>
      </c>
      <c r="L423" s="9">
        <v>1500</v>
      </c>
      <c r="M423" s="2">
        <v>44254</v>
      </c>
    </row>
    <row r="424" spans="1:13" x14ac:dyDescent="0.25">
      <c r="A424">
        <v>423</v>
      </c>
      <c r="B424" t="s">
        <v>23</v>
      </c>
      <c r="C424" s="3">
        <v>19</v>
      </c>
      <c r="D424" s="3" t="str">
        <f>VLOOKUP(JOYERIA_JPV[[#This Row],[ID_PRODUCTOS]],PRODUCTOS[#All],2,0)</f>
        <v>Collar Perlas</v>
      </c>
      <c r="E424" s="8" t="str">
        <f>VLOOKUP(JOYERIA_JPV[[#This Row],[ID_PRODUCTOS]],PRODUCTOS[#All],4,0)</f>
        <v>https://yanesmadrid.com/10619-large_default/collar-bolzano-perlas-plata-dorada.jpg</v>
      </c>
      <c r="F424" s="15">
        <f>VLOOKUP(JOYERIA_JPV[[#This Row],[ID_PRODUCTOS]],PRODUCTOS[#All],5,0)-JOYERIA_JPV[[#This Row],[CANTIDAD]]</f>
        <v>796</v>
      </c>
      <c r="G424">
        <v>10005</v>
      </c>
      <c r="H424" s="1" t="s">
        <v>49</v>
      </c>
      <c r="I424" s="1" t="str">
        <f>VLOOKUP(JOYERIA_JPV[[#This Row],[ID_VENDEDOR]],FOTO_VENDEDOR[#All],3,0)</f>
        <v>https://dl.dropboxusercontent.com/s/id0gj57k6z3m73q/A34.png</v>
      </c>
      <c r="J424">
        <v>4</v>
      </c>
      <c r="K424" s="9">
        <v>757.81</v>
      </c>
      <c r="L424" s="9">
        <v>950</v>
      </c>
      <c r="M424" s="2">
        <v>44255</v>
      </c>
    </row>
    <row r="425" spans="1:13" x14ac:dyDescent="0.25">
      <c r="A425">
        <v>424</v>
      </c>
      <c r="B425" t="s">
        <v>17</v>
      </c>
      <c r="C425" s="3">
        <v>20</v>
      </c>
      <c r="D425" s="3" t="str">
        <f>VLOOKUP(JOYERIA_JPV[[#This Row],[ID_PRODUCTOS]],PRODUCTOS[#All],2,0)</f>
        <v>Cadena Oro</v>
      </c>
      <c r="E425" s="8" t="str">
        <f>VLOOKUP(JOYERIA_JPV[[#This Row],[ID_PRODUCTOS]],PRODUCTOS[#All],4,0)</f>
        <v>https://www.joyeriasanchez.com/50236-large_default/gargantilla-visalia-personalizada-oro-18k.jpg</v>
      </c>
      <c r="F425" s="15">
        <f>VLOOKUP(JOYERIA_JPV[[#This Row],[ID_PRODUCTOS]],PRODUCTOS[#All],5,0)-JOYERIA_JPV[[#This Row],[CANTIDAD]]</f>
        <v>3900</v>
      </c>
      <c r="G425">
        <v>10006</v>
      </c>
      <c r="H425" s="1" t="s">
        <v>51</v>
      </c>
      <c r="I425" s="1" t="str">
        <f>VLOOKUP(JOYERIA_JPV[[#This Row],[ID_VENDEDOR]],FOTO_VENDEDOR[#All],3,0)</f>
        <v>https://dl.dropbox.com/s/1f9hzgblcmuen4a/A10.png</v>
      </c>
      <c r="J425">
        <v>100</v>
      </c>
      <c r="K425" s="9">
        <v>211.41</v>
      </c>
      <c r="L425" s="9">
        <v>300</v>
      </c>
      <c r="M425" s="2">
        <v>44256</v>
      </c>
    </row>
    <row r="426" spans="1:13" x14ac:dyDescent="0.25">
      <c r="A426">
        <v>425</v>
      </c>
      <c r="B426" t="s">
        <v>8</v>
      </c>
      <c r="C426" s="3">
        <v>1</v>
      </c>
      <c r="D426" s="3" t="str">
        <f>VLOOKUP(JOYERIA_JPV[[#This Row],[ID_PRODUCTOS]],PRODUCTOS[#All],2,0)</f>
        <v>Anillo Oro 18k</v>
      </c>
      <c r="E426" s="8" t="str">
        <f>VLOOKUP(JOYERIA_JPV[[#This Row],[ID_PRODUCTOS]],PRODUCTOS[#All],4,0)</f>
        <v>https://i.pinimg.com/originals/99/f6/cc/99f6cc0f226be0aa4d25ea9959e06099.png</v>
      </c>
      <c r="F426" s="15">
        <f>VLOOKUP(JOYERIA_JPV[[#This Row],[ID_PRODUCTOS]],PRODUCTOS[#All],5,0)-JOYERIA_JPV[[#This Row],[CANTIDAD]]</f>
        <v>19600</v>
      </c>
      <c r="G426">
        <v>10007</v>
      </c>
      <c r="H426" s="1" t="s">
        <v>53</v>
      </c>
      <c r="I426" s="1" t="str">
        <f>VLOOKUP(JOYERIA_JPV[[#This Row],[ID_VENDEDOR]],FOTO_VENDEDOR[#All],3,0)</f>
        <v>https://dl.dropbox.com/s/jveyj0btov87izo/A38.png</v>
      </c>
      <c r="J426">
        <v>400</v>
      </c>
      <c r="K426" s="9">
        <v>1483.61</v>
      </c>
      <c r="L426" s="9">
        <v>2000</v>
      </c>
      <c r="M426" s="2">
        <v>44257</v>
      </c>
    </row>
    <row r="427" spans="1:13" x14ac:dyDescent="0.25">
      <c r="A427">
        <v>426</v>
      </c>
      <c r="B427" t="s">
        <v>23</v>
      </c>
      <c r="C427" s="3">
        <v>2</v>
      </c>
      <c r="D427" s="3" t="str">
        <f>VLOOKUP(JOYERIA_JPV[[#This Row],[ID_PRODUCTOS]],PRODUCTOS[#All],2,0)</f>
        <v>Aretes Plata 925</v>
      </c>
      <c r="E427" s="8" t="str">
        <f>VLOOKUP(JOYERIA_JPV[[#This Row],[ID_PRODUCTOS]],PRODUCTOS[#All],4,0)</f>
        <v>https://baroqoficial.com/cdn/shop/products/Aretesdeplata925.png?v=1643904073&amp;width=2048</v>
      </c>
      <c r="F427" s="15">
        <f>VLOOKUP(JOYERIA_JPV[[#This Row],[ID_PRODUCTOS]],PRODUCTOS[#All],5,0)-JOYERIA_JPV[[#This Row],[CANTIDAD]]</f>
        <v>3798</v>
      </c>
      <c r="G427">
        <v>10008</v>
      </c>
      <c r="H427" s="1" t="s">
        <v>73</v>
      </c>
      <c r="I427" s="1" t="str">
        <f>VLOOKUP(JOYERIA_JPV[[#This Row],[ID_VENDEDOR]],FOTO_VENDEDOR[#All],3,0)</f>
        <v>https://dl.dropbox.com/s/z4geyw1u2psmm47/A16.png</v>
      </c>
      <c r="J427">
        <v>2</v>
      </c>
      <c r="K427" s="9">
        <v>1049.51</v>
      </c>
      <c r="L427" s="9">
        <v>1300</v>
      </c>
      <c r="M427" s="2">
        <v>44258</v>
      </c>
    </row>
    <row r="428" spans="1:13" x14ac:dyDescent="0.25">
      <c r="A428">
        <v>427</v>
      </c>
      <c r="B428" t="s">
        <v>7</v>
      </c>
      <c r="C428" s="3">
        <v>3</v>
      </c>
      <c r="D428" s="3" t="str">
        <f>VLOOKUP(JOYERIA_JPV[[#This Row],[ID_PRODUCTOS]],PRODUCTOS[#All],2,0)</f>
        <v>Brazalete Oro 14k</v>
      </c>
      <c r="E4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428" s="15">
        <f>VLOOKUP(JOYERIA_JPV[[#This Row],[ID_PRODUCTOS]],PRODUCTOS[#All],5,0)-JOYERIA_JPV[[#This Row],[CANTIDAD]]</f>
        <v>719</v>
      </c>
      <c r="G428">
        <v>10009</v>
      </c>
      <c r="H428" s="1" t="s">
        <v>57</v>
      </c>
      <c r="I428" s="1" t="str">
        <f>VLOOKUP(JOYERIA_JPV[[#This Row],[ID_VENDEDOR]],FOTO_VENDEDOR[#All],3,0)</f>
        <v>https://dl.dropbox.com/s/0jkab8w6ie0h91z/A42.png</v>
      </c>
      <c r="J428">
        <v>1</v>
      </c>
      <c r="K428" s="9">
        <v>966.38</v>
      </c>
      <c r="L428" s="9">
        <v>1200</v>
      </c>
      <c r="M428" s="2">
        <v>44259</v>
      </c>
    </row>
    <row r="429" spans="1:13" x14ac:dyDescent="0.25">
      <c r="A429">
        <v>428</v>
      </c>
      <c r="B429" t="s">
        <v>8</v>
      </c>
      <c r="C429" s="3">
        <v>4</v>
      </c>
      <c r="D429" s="3" t="str">
        <f>VLOOKUP(JOYERIA_JPV[[#This Row],[ID_PRODUCTOS]],PRODUCTOS[#All],2,0)</f>
        <v>Collar Oro Diam.</v>
      </c>
      <c r="E429" s="8" t="str">
        <f>VLOOKUP(JOYERIA_JPV[[#This Row],[ID_PRODUCTOS]],PRODUCTOS[#All],4,0)</f>
        <v>https://img.edenly.com/pt/40/precioso-secreto-n8__8047249_1.png</v>
      </c>
      <c r="F429" s="15">
        <f>VLOOKUP(JOYERIA_JPV[[#This Row],[ID_PRODUCTOS]],PRODUCTOS[#All],5,0)-JOYERIA_JPV[[#This Row],[CANTIDAD]]</f>
        <v>1497</v>
      </c>
      <c r="G429">
        <v>10001</v>
      </c>
      <c r="H429" s="1" t="s">
        <v>41</v>
      </c>
      <c r="I429" s="1" t="str">
        <f>VLOOKUP(JOYERIA_JPV[[#This Row],[ID_VENDEDOR]],FOTO_VENDEDOR[#All],3,0)</f>
        <v>https://dl.dropbox.com/s/4bz1xriny7ro04g/A40.png</v>
      </c>
      <c r="J429">
        <v>3</v>
      </c>
      <c r="K429" s="9">
        <v>938.42</v>
      </c>
      <c r="L429" s="9">
        <v>1100</v>
      </c>
      <c r="M429" s="2">
        <v>44260</v>
      </c>
    </row>
    <row r="430" spans="1:13" x14ac:dyDescent="0.25">
      <c r="A430">
        <v>429</v>
      </c>
      <c r="B430" t="s">
        <v>16</v>
      </c>
      <c r="C430" s="3">
        <v>5</v>
      </c>
      <c r="D430" s="3" t="str">
        <f>VLOOKUP(JOYERIA_JPV[[#This Row],[ID_PRODUCTOS]],PRODUCTOS[#All],2,0)</f>
        <v>Pulsera Plata 925</v>
      </c>
      <c r="E4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430" s="15">
        <f>VLOOKUP(JOYERIA_JPV[[#This Row],[ID_PRODUCTOS]],PRODUCTOS[#All],5,0)-JOYERIA_JPV[[#This Row],[CANTIDAD]]</f>
        <v>1378</v>
      </c>
      <c r="G430">
        <v>10002</v>
      </c>
      <c r="H430" s="1" t="s">
        <v>43</v>
      </c>
      <c r="I430" s="1" t="str">
        <f>VLOOKUP(JOYERIA_JPV[[#This Row],[ID_VENDEDOR]],FOTO_VENDEDOR[#All],3,0)</f>
        <v>https://dl.dropbox.com/s/yxe96df3xrzoc4y/A44.png</v>
      </c>
      <c r="J430">
        <v>22</v>
      </c>
      <c r="K430" s="9">
        <v>1053.78</v>
      </c>
      <c r="L430" s="9">
        <v>1500</v>
      </c>
      <c r="M430" s="2">
        <v>44261</v>
      </c>
    </row>
    <row r="431" spans="1:13" x14ac:dyDescent="0.25">
      <c r="A431">
        <v>430</v>
      </c>
      <c r="B431" t="s">
        <v>9</v>
      </c>
      <c r="C431" s="3">
        <v>6</v>
      </c>
      <c r="D431" s="3" t="str">
        <f>VLOOKUP(JOYERIA_JPV[[#This Row],[ID_PRODUCTOS]],PRODUCTOS[#All],2,0)</f>
        <v>Broche Platino</v>
      </c>
      <c r="E4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431" s="15">
        <f>VLOOKUP(JOYERIA_JPV[[#This Row],[ID_PRODUCTOS]],PRODUCTOS[#All],5,0)-JOYERIA_JPV[[#This Row],[CANTIDAD]]</f>
        <v>2495</v>
      </c>
      <c r="G431">
        <v>10003</v>
      </c>
      <c r="H431" s="1" t="s">
        <v>45</v>
      </c>
      <c r="I431" s="1" t="str">
        <f>VLOOKUP(JOYERIA_JPV[[#This Row],[ID_VENDEDOR]],FOTO_VENDEDOR[#All],3,0)</f>
        <v>https://dl.dropboxusercontent.com/s/2lks10yyiurw2b0/A33.png</v>
      </c>
      <c r="J431">
        <v>5</v>
      </c>
      <c r="K431" s="9">
        <v>645.70000000000005</v>
      </c>
      <c r="L431" s="9">
        <v>900</v>
      </c>
      <c r="M431" s="2">
        <v>44262</v>
      </c>
    </row>
    <row r="432" spans="1:13" x14ac:dyDescent="0.25">
      <c r="A432">
        <v>431</v>
      </c>
      <c r="B432" t="s">
        <v>25</v>
      </c>
      <c r="C432" s="3">
        <v>7</v>
      </c>
      <c r="D432" s="3" t="str">
        <f>VLOOKUP(JOYERIA_JPV[[#This Row],[ID_PRODUCTOS]],PRODUCTOS[#All],2,0)</f>
        <v>Cadena Oro 10k</v>
      </c>
      <c r="E432" s="8" t="str">
        <f>VLOOKUP(JOYERIA_JPV[[#This Row],[ID_PRODUCTOS]],PRODUCTOS[#All],4,0)</f>
        <v>https://russiangold.com/78813-large_default/amarillo-italiano-14k-585-oro-nuevo-figaro-cadena-solida-cc042y.jpg</v>
      </c>
      <c r="F432" s="15">
        <f>VLOOKUP(JOYERIA_JPV[[#This Row],[ID_PRODUCTOS]],PRODUCTOS[#All],5,0)-JOYERIA_JPV[[#This Row],[CANTIDAD]]</f>
        <v>11479</v>
      </c>
      <c r="G432">
        <v>10004</v>
      </c>
      <c r="H432" s="1" t="s">
        <v>47</v>
      </c>
      <c r="I432" s="1" t="str">
        <f>VLOOKUP(JOYERIA_JPV[[#This Row],[ID_VENDEDOR]],FOTO_VENDEDOR[#All],3,0)</f>
        <v>https://dl.dropbox.com/s/zgx7g0h0mxubhao/A21.png</v>
      </c>
      <c r="J432">
        <v>21</v>
      </c>
      <c r="K432" s="9">
        <v>1063.04</v>
      </c>
      <c r="L432" s="9">
        <v>1500</v>
      </c>
      <c r="M432" s="2">
        <v>44263</v>
      </c>
    </row>
    <row r="433" spans="1:13" x14ac:dyDescent="0.25">
      <c r="A433">
        <v>432</v>
      </c>
      <c r="B433" t="s">
        <v>25</v>
      </c>
      <c r="C433" s="3">
        <v>8</v>
      </c>
      <c r="D433" s="3" t="str">
        <f>VLOOKUP(JOYERIA_JPV[[#This Row],[ID_PRODUCTOS]],PRODUCTOS[#All],2,0)</f>
        <v>Tobillera Oro 14k</v>
      </c>
      <c r="E433" s="8" t="str">
        <f>VLOOKUP(JOYERIA_JPV[[#This Row],[ID_PRODUCTOS]],PRODUCTOS[#All],4,0)</f>
        <v>https://www.joseluisjoyerias.com/adm/files/FOTOS/PULSERA_ORO_JOSELUIS_718SPU24FK481A19_1.webp</v>
      </c>
      <c r="F433" s="15">
        <f>VLOOKUP(JOYERIA_JPV[[#This Row],[ID_PRODUCTOS]],PRODUCTOS[#All],5,0)-JOYERIA_JPV[[#This Row],[CANTIDAD]]</f>
        <v>2475</v>
      </c>
      <c r="G433">
        <v>10005</v>
      </c>
      <c r="H433" s="1" t="s">
        <v>49</v>
      </c>
      <c r="I433" s="1" t="str">
        <f>VLOOKUP(JOYERIA_JPV[[#This Row],[ID_VENDEDOR]],FOTO_VENDEDOR[#All],3,0)</f>
        <v>https://dl.dropboxusercontent.com/s/id0gj57k6z3m73q/A34.png</v>
      </c>
      <c r="J433">
        <v>25</v>
      </c>
      <c r="K433" s="9">
        <v>938.42</v>
      </c>
      <c r="L433" s="9">
        <v>1100</v>
      </c>
      <c r="M433" s="2">
        <v>44264</v>
      </c>
    </row>
    <row r="434" spans="1:13" x14ac:dyDescent="0.25">
      <c r="A434">
        <v>433</v>
      </c>
      <c r="B434" t="s">
        <v>14</v>
      </c>
      <c r="C434" s="3">
        <v>9</v>
      </c>
      <c r="D434" s="3" t="str">
        <f>VLOOKUP(JOYERIA_JPV[[#This Row],[ID_PRODUCTOS]],PRODUCTOS[#All],2,0)</f>
        <v>Charm Plata</v>
      </c>
      <c r="E4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434" s="15">
        <f>VLOOKUP(JOYERIA_JPV[[#This Row],[ID_PRODUCTOS]],PRODUCTOS[#All],5,0)-JOYERIA_JPV[[#This Row],[CANTIDAD]]</f>
        <v>672</v>
      </c>
      <c r="G434">
        <v>10006</v>
      </c>
      <c r="H434" s="1" t="s">
        <v>51</v>
      </c>
      <c r="I434" s="1" t="str">
        <f>VLOOKUP(JOYERIA_JPV[[#This Row],[ID_VENDEDOR]],FOTO_VENDEDOR[#All],3,0)</f>
        <v>https://dl.dropbox.com/s/1f9hzgblcmuen4a/A10.png</v>
      </c>
      <c r="J434">
        <v>5</v>
      </c>
      <c r="K434" s="9">
        <v>836.75</v>
      </c>
      <c r="L434" s="9">
        <v>1000</v>
      </c>
      <c r="M434" s="2">
        <v>44265</v>
      </c>
    </row>
    <row r="435" spans="1:13" x14ac:dyDescent="0.25">
      <c r="A435">
        <v>434</v>
      </c>
      <c r="B435" t="s">
        <v>15</v>
      </c>
      <c r="C435" s="3">
        <v>10</v>
      </c>
      <c r="D435" s="3" t="str">
        <f>VLOOKUP(JOYERIA_JPV[[#This Row],[ID_PRODUCTOS]],PRODUCTOS[#All],2,0)</f>
        <v>Medallón Oro 18k</v>
      </c>
      <c r="E435" s="8" t="str">
        <f>VLOOKUP(JOYERIA_JPV[[#This Row],[ID_PRODUCTOS]],PRODUCTOS[#All],4,0)</f>
        <v>https://russiangold.com/111274-product_zoom/colgante-de-oro-rosa-rojo-14k-585-carretera-de-medusa-griega-cpn053r.jpg</v>
      </c>
      <c r="F435" s="15">
        <f>VLOOKUP(JOYERIA_JPV[[#This Row],[ID_PRODUCTOS]],PRODUCTOS[#All],5,0)-JOYERIA_JPV[[#This Row],[CANTIDAD]]</f>
        <v>591</v>
      </c>
      <c r="G435">
        <v>10007</v>
      </c>
      <c r="H435" s="1" t="s">
        <v>53</v>
      </c>
      <c r="I435" s="1" t="str">
        <f>VLOOKUP(JOYERIA_JPV[[#This Row],[ID_VENDEDOR]],FOTO_VENDEDOR[#All],3,0)</f>
        <v>https://dl.dropbox.com/s/jveyj0btov87izo/A38.png</v>
      </c>
      <c r="J435">
        <v>9</v>
      </c>
      <c r="K435" s="9">
        <v>966.38</v>
      </c>
      <c r="L435" s="9">
        <v>1200</v>
      </c>
      <c r="M435" s="2">
        <v>44266</v>
      </c>
    </row>
    <row r="436" spans="1:13" x14ac:dyDescent="0.25">
      <c r="A436">
        <v>435</v>
      </c>
      <c r="B436" t="s">
        <v>26</v>
      </c>
      <c r="C436" s="3">
        <v>11</v>
      </c>
      <c r="D436" s="3" t="str">
        <f>VLOOKUP(JOYERIA_JPV[[#This Row],[ID_PRODUCTOS]],PRODUCTOS[#All],2,0)</f>
        <v>Reloj Oro 18k</v>
      </c>
      <c r="E436" s="8" t="str">
        <f>VLOOKUP(JOYERIA_JPV[[#This Row],[ID_PRODUCTOS]],PRODUCTOS[#All],4,0)</f>
        <v>https://zlotychlopak.pl/104676-large_default/amarillo-14k-585-oro-reloj-de-pulsera-para-senora-geneve-lw078ydglbw008y.jpg</v>
      </c>
      <c r="F436" s="15">
        <f>VLOOKUP(JOYERIA_JPV[[#This Row],[ID_PRODUCTOS]],PRODUCTOS[#All],5,0)-JOYERIA_JPV[[#This Row],[CANTIDAD]]</f>
        <v>1251</v>
      </c>
      <c r="G436">
        <v>10008</v>
      </c>
      <c r="H436" s="1" t="s">
        <v>73</v>
      </c>
      <c r="I436" s="1" t="str">
        <f>VLOOKUP(JOYERIA_JPV[[#This Row],[ID_VENDEDOR]],FOTO_VENDEDOR[#All],3,0)</f>
        <v>https://dl.dropbox.com/s/z4geyw1u2psmm47/A16.png</v>
      </c>
      <c r="J436">
        <v>9</v>
      </c>
      <c r="K436" s="9">
        <v>638.27</v>
      </c>
      <c r="L436" s="9">
        <v>800</v>
      </c>
      <c r="M436" s="2">
        <v>44267</v>
      </c>
    </row>
    <row r="437" spans="1:13" x14ac:dyDescent="0.25">
      <c r="A437">
        <v>436</v>
      </c>
      <c r="B437" t="s">
        <v>11</v>
      </c>
      <c r="C437" s="3">
        <v>12</v>
      </c>
      <c r="D437" s="3" t="str">
        <f>VLOOKUP(JOYERIA_JPV[[#This Row],[ID_PRODUCTOS]],PRODUCTOS[#All],2,0)</f>
        <v>Cufflink Plata 925</v>
      </c>
      <c r="E437" s="8" t="str">
        <f>VLOOKUP(JOYERIA_JPV[[#This Row],[ID_PRODUCTOS]],PRODUCTOS[#All],4,0)</f>
        <v>https://www.mesaregalos.mx/wp-content/uploads/2021/08/Cufflinks_20Pliage_20_20Sterling_20silver_06753810000001_STQP.png</v>
      </c>
      <c r="F437" s="15">
        <f>VLOOKUP(JOYERIA_JPV[[#This Row],[ID_PRODUCTOS]],PRODUCTOS[#All],5,0)-JOYERIA_JPV[[#This Row],[CANTIDAD]]</f>
        <v>614</v>
      </c>
      <c r="G437">
        <v>10009</v>
      </c>
      <c r="H437" s="1" t="s">
        <v>57</v>
      </c>
      <c r="I437" s="1" t="str">
        <f>VLOOKUP(JOYERIA_JPV[[#This Row],[ID_VENDEDOR]],FOTO_VENDEDOR[#All],3,0)</f>
        <v>https://dl.dropbox.com/s/0jkab8w6ie0h91z/A42.png</v>
      </c>
      <c r="J437">
        <v>10</v>
      </c>
      <c r="K437" s="9">
        <v>1265.2</v>
      </c>
      <c r="L437" s="9">
        <v>1800</v>
      </c>
      <c r="M437" s="2">
        <v>44268</v>
      </c>
    </row>
    <row r="438" spans="1:13" x14ac:dyDescent="0.25">
      <c r="A438">
        <v>437</v>
      </c>
      <c r="B438" t="s">
        <v>18</v>
      </c>
      <c r="C438" s="3">
        <v>13</v>
      </c>
      <c r="D438" s="3" t="str">
        <f>VLOOKUP(JOYERIA_JPV[[#This Row],[ID_PRODUCTOS]],PRODUCTOS[#All],2,0)</f>
        <v>Pendiente Diam. Oro</v>
      </c>
      <c r="E438" s="8" t="str">
        <f>VLOOKUP(JOYERIA_JPV[[#This Row],[ID_PRODUCTOS]],PRODUCTOS[#All],4,0)</f>
        <v>https://i.pinimg.com/originals/ef/2f/1e/ef2f1e78cb0658f1626038cefbdca0f7.png</v>
      </c>
      <c r="F438" s="15">
        <f>VLOOKUP(JOYERIA_JPV[[#This Row],[ID_PRODUCTOS]],PRODUCTOS[#All],5,0)-JOYERIA_JPV[[#This Row],[CANTIDAD]]</f>
        <v>3998</v>
      </c>
      <c r="G438">
        <v>10001</v>
      </c>
      <c r="H438" s="1" t="s">
        <v>41</v>
      </c>
      <c r="I438" s="1" t="str">
        <f>VLOOKUP(JOYERIA_JPV[[#This Row],[ID_VENDEDOR]],FOTO_VENDEDOR[#All],3,0)</f>
        <v>https://dl.dropbox.com/s/4bz1xriny7ro04g/A40.png</v>
      </c>
      <c r="J438">
        <v>2</v>
      </c>
      <c r="K438" s="9">
        <v>352.49</v>
      </c>
      <c r="L438" s="9">
        <v>500</v>
      </c>
      <c r="M438" s="2">
        <v>44269</v>
      </c>
    </row>
    <row r="439" spans="1:13" x14ac:dyDescent="0.25">
      <c r="A439">
        <v>438</v>
      </c>
      <c r="B439" t="s">
        <v>18</v>
      </c>
      <c r="C439" s="3">
        <v>14</v>
      </c>
      <c r="D439" s="3" t="str">
        <f>VLOOKUP(JOYERIA_JPV[[#This Row],[ID_PRODUCTOS]],PRODUCTOS[#All],2,0)</f>
        <v>Anillo Comp. Diam.</v>
      </c>
      <c r="E439" s="8" t="str">
        <f>VLOOKUP(JOYERIA_JPV[[#This Row],[ID_PRODUCTOS]],PRODUCTOS[#All],4,0)</f>
        <v>https://www.elrubi.es/wp-content/uploads/2019/03/Anillo-de-compromiso-con-piedra-diamante-1.png</v>
      </c>
      <c r="F439" s="15">
        <f>VLOOKUP(JOYERIA_JPV[[#This Row],[ID_PRODUCTOS]],PRODUCTOS[#All],5,0)-JOYERIA_JPV[[#This Row],[CANTIDAD]]</f>
        <v>1885</v>
      </c>
      <c r="G439">
        <v>10002</v>
      </c>
      <c r="H439" s="1" t="s">
        <v>43</v>
      </c>
      <c r="I439" s="1" t="str">
        <f>VLOOKUP(JOYERIA_JPV[[#This Row],[ID_VENDEDOR]],FOTO_VENDEDOR[#All],3,0)</f>
        <v>https://dl.dropbox.com/s/yxe96df3xrzoc4y/A44.png</v>
      </c>
      <c r="J439">
        <v>65</v>
      </c>
      <c r="K439" s="9">
        <v>938.42</v>
      </c>
      <c r="L439" s="9">
        <v>1100</v>
      </c>
      <c r="M439" s="2">
        <v>44270</v>
      </c>
    </row>
    <row r="440" spans="1:13" x14ac:dyDescent="0.25">
      <c r="A440">
        <v>439</v>
      </c>
      <c r="B440" t="s">
        <v>13</v>
      </c>
      <c r="C440" s="3">
        <v>15</v>
      </c>
      <c r="D440" s="3" t="str">
        <f>VLOOKUP(JOYERIA_JPV[[#This Row],[ID_PRODUCTOS]],PRODUCTOS[#All],2,0)</f>
        <v>Brazalete Cuero</v>
      </c>
      <c r="E440" s="8" t="str">
        <f>VLOOKUP(JOYERIA_JPV[[#This Row],[ID_PRODUCTOS]],PRODUCTOS[#All],4,0)</f>
        <v>https://global.zancangioielli.com/11031-large_default/pulsera-zancan-de-plata-y-piel-con-pluma.jpg</v>
      </c>
      <c r="F440" s="15">
        <f>VLOOKUP(JOYERIA_JPV[[#This Row],[ID_PRODUCTOS]],PRODUCTOS[#All],5,0)-JOYERIA_JPV[[#This Row],[CANTIDAD]]</f>
        <v>3966</v>
      </c>
      <c r="G440">
        <v>10003</v>
      </c>
      <c r="H440" s="1" t="s">
        <v>45</v>
      </c>
      <c r="I440" s="1" t="str">
        <f>VLOOKUP(JOYERIA_JPV[[#This Row],[ID_VENDEDOR]],FOTO_VENDEDOR[#All],3,0)</f>
        <v>https://dl.dropboxusercontent.com/s/2lks10yyiurw2b0/A33.png</v>
      </c>
      <c r="J440">
        <v>34</v>
      </c>
      <c r="K440" s="9">
        <v>572.95000000000005</v>
      </c>
      <c r="L440" s="9">
        <v>800</v>
      </c>
      <c r="M440" s="2">
        <v>44271</v>
      </c>
    </row>
    <row r="441" spans="1:13" x14ac:dyDescent="0.25">
      <c r="A441">
        <v>440</v>
      </c>
      <c r="B441" t="s">
        <v>14</v>
      </c>
      <c r="C441" s="3">
        <v>16</v>
      </c>
      <c r="D441" s="3" t="str">
        <f>VLOOKUP(JOYERIA_JPV[[#This Row],[ID_PRODUCTOS]],PRODUCTOS[#All],2,0)</f>
        <v>Reloj Plata</v>
      </c>
      <c r="E441" s="8" t="str">
        <f>VLOOKUP(JOYERIA_JPV[[#This Row],[ID_PRODUCTOS]],PRODUCTOS[#All],4,0)</f>
        <v>https://festina.cl/22062-large_default/timeless-chronograph-f16760-7-con-esfera-azul.jpg</v>
      </c>
      <c r="F441" s="15">
        <f>VLOOKUP(JOYERIA_JPV[[#This Row],[ID_PRODUCTOS]],PRODUCTOS[#All],5,0)-JOYERIA_JPV[[#This Row],[CANTIDAD]]</f>
        <v>1099</v>
      </c>
      <c r="G441">
        <v>10004</v>
      </c>
      <c r="H441" s="1" t="s">
        <v>47</v>
      </c>
      <c r="I441" s="1" t="str">
        <f>VLOOKUP(JOYERIA_JPV[[#This Row],[ID_VENDEDOR]],FOTO_VENDEDOR[#All],3,0)</f>
        <v>https://dl.dropbox.com/s/zgx7g0h0mxubhao/A21.png</v>
      </c>
      <c r="J441">
        <v>1</v>
      </c>
      <c r="K441" s="9">
        <v>1667.47</v>
      </c>
      <c r="L441" s="9">
        <v>2200</v>
      </c>
      <c r="M441" s="2">
        <v>44272</v>
      </c>
    </row>
    <row r="442" spans="1:13" x14ac:dyDescent="0.25">
      <c r="A442">
        <v>441</v>
      </c>
      <c r="B442" t="s">
        <v>22</v>
      </c>
      <c r="C442" s="3">
        <v>17</v>
      </c>
      <c r="D442" s="3" t="str">
        <f>VLOOKUP(JOYERIA_JPV[[#This Row],[ID_PRODUCTOS]],PRODUCTOS[#All],2,0)</f>
        <v>Broche Oro</v>
      </c>
      <c r="E4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442" s="15">
        <f>VLOOKUP(JOYERIA_JPV[[#This Row],[ID_PRODUCTOS]],PRODUCTOS[#All],5,0)-JOYERIA_JPV[[#This Row],[CANTIDAD]]</f>
        <v>2878</v>
      </c>
      <c r="G442">
        <v>10005</v>
      </c>
      <c r="H442" s="1" t="s">
        <v>49</v>
      </c>
      <c r="I442" s="1" t="str">
        <f>VLOOKUP(JOYERIA_JPV[[#This Row],[ID_VENDEDOR]],FOTO_VENDEDOR[#All],3,0)</f>
        <v>https://dl.dropboxusercontent.com/s/id0gj57k6z3m73q/A34.png</v>
      </c>
      <c r="J442">
        <v>122</v>
      </c>
      <c r="K442" s="9">
        <v>216.19</v>
      </c>
      <c r="L442" s="9">
        <v>300</v>
      </c>
      <c r="M442" s="2">
        <v>44273</v>
      </c>
    </row>
    <row r="443" spans="1:13" x14ac:dyDescent="0.25">
      <c r="A443">
        <v>442</v>
      </c>
      <c r="B443" t="s">
        <v>26</v>
      </c>
      <c r="C443" s="3">
        <v>18</v>
      </c>
      <c r="D443" s="3" t="str">
        <f>VLOOKUP(JOYERIA_JPV[[#This Row],[ID_PRODUCTOS]],PRODUCTOS[#All],2,0)</f>
        <v>Anillo Gemas</v>
      </c>
      <c r="E4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443" s="15">
        <f>VLOOKUP(JOYERIA_JPV[[#This Row],[ID_PRODUCTOS]],PRODUCTOS[#All],5,0)-JOYERIA_JPV[[#This Row],[CANTIDAD]]</f>
        <v>19730</v>
      </c>
      <c r="G443">
        <v>10006</v>
      </c>
      <c r="H443" s="1" t="s">
        <v>51</v>
      </c>
      <c r="I443" s="1" t="str">
        <f>VLOOKUP(JOYERIA_JPV[[#This Row],[ID_VENDEDOR]],FOTO_VENDEDOR[#All],3,0)</f>
        <v>https://dl.dropbox.com/s/1f9hzgblcmuen4a/A10.png</v>
      </c>
      <c r="J443">
        <v>270</v>
      </c>
      <c r="K443" s="9">
        <v>1063.04</v>
      </c>
      <c r="L443" s="9">
        <v>1500</v>
      </c>
      <c r="M443" s="2">
        <v>44274</v>
      </c>
    </row>
    <row r="444" spans="1:13" x14ac:dyDescent="0.25">
      <c r="A444">
        <v>443</v>
      </c>
      <c r="B444" t="s">
        <v>18</v>
      </c>
      <c r="C444" s="3">
        <v>19</v>
      </c>
      <c r="D444" s="3" t="str">
        <f>VLOOKUP(JOYERIA_JPV[[#This Row],[ID_PRODUCTOS]],PRODUCTOS[#All],2,0)</f>
        <v>Collar Perlas</v>
      </c>
      <c r="E444" s="8" t="str">
        <f>VLOOKUP(JOYERIA_JPV[[#This Row],[ID_PRODUCTOS]],PRODUCTOS[#All],4,0)</f>
        <v>https://yanesmadrid.com/10619-large_default/collar-bolzano-perlas-plata-dorada.jpg</v>
      </c>
      <c r="F444" s="15">
        <f>VLOOKUP(JOYERIA_JPV[[#This Row],[ID_PRODUCTOS]],PRODUCTOS[#All],5,0)-JOYERIA_JPV[[#This Row],[CANTIDAD]]</f>
        <v>791</v>
      </c>
      <c r="G444">
        <v>10007</v>
      </c>
      <c r="H444" s="1" t="s">
        <v>53</v>
      </c>
      <c r="I444" s="1" t="str">
        <f>VLOOKUP(JOYERIA_JPV[[#This Row],[ID_VENDEDOR]],FOTO_VENDEDOR[#All],3,0)</f>
        <v>https://dl.dropbox.com/s/jveyj0btov87izo/A38.png</v>
      </c>
      <c r="J444">
        <v>9</v>
      </c>
      <c r="K444" s="9">
        <v>757.81</v>
      </c>
      <c r="L444" s="9">
        <v>950</v>
      </c>
      <c r="M444" s="2">
        <v>44275</v>
      </c>
    </row>
    <row r="445" spans="1:13" x14ac:dyDescent="0.25">
      <c r="A445">
        <v>444</v>
      </c>
      <c r="B445" t="s">
        <v>7</v>
      </c>
      <c r="C445" s="3">
        <v>20</v>
      </c>
      <c r="D445" s="3" t="str">
        <f>VLOOKUP(JOYERIA_JPV[[#This Row],[ID_PRODUCTOS]],PRODUCTOS[#All],2,0)</f>
        <v>Cadena Oro</v>
      </c>
      <c r="E445" s="8" t="str">
        <f>VLOOKUP(JOYERIA_JPV[[#This Row],[ID_PRODUCTOS]],PRODUCTOS[#All],4,0)</f>
        <v>https://www.joyeriasanchez.com/50236-large_default/gargantilla-visalia-personalizada-oro-18k.jpg</v>
      </c>
      <c r="F445" s="15">
        <f>VLOOKUP(JOYERIA_JPV[[#This Row],[ID_PRODUCTOS]],PRODUCTOS[#All],5,0)-JOYERIA_JPV[[#This Row],[CANTIDAD]]</f>
        <v>3937</v>
      </c>
      <c r="G445">
        <v>10008</v>
      </c>
      <c r="H445" s="1" t="s">
        <v>73</v>
      </c>
      <c r="I445" s="1" t="str">
        <f>VLOOKUP(JOYERIA_JPV[[#This Row],[ID_VENDEDOR]],FOTO_VENDEDOR[#All],3,0)</f>
        <v>https://dl.dropbox.com/s/z4geyw1u2psmm47/A16.png</v>
      </c>
      <c r="J445">
        <v>63</v>
      </c>
      <c r="K445" s="9">
        <v>211.41</v>
      </c>
      <c r="L445" s="9">
        <v>300</v>
      </c>
      <c r="M445" s="2">
        <v>44276</v>
      </c>
    </row>
    <row r="446" spans="1:13" x14ac:dyDescent="0.25">
      <c r="A446">
        <v>445</v>
      </c>
      <c r="B446" t="s">
        <v>8</v>
      </c>
      <c r="C446" s="3">
        <v>1</v>
      </c>
      <c r="D446" s="3" t="str">
        <f>VLOOKUP(JOYERIA_JPV[[#This Row],[ID_PRODUCTOS]],PRODUCTOS[#All],2,0)</f>
        <v>Anillo Oro 18k</v>
      </c>
      <c r="E446" s="8" t="str">
        <f>VLOOKUP(JOYERIA_JPV[[#This Row],[ID_PRODUCTOS]],PRODUCTOS[#All],4,0)</f>
        <v>https://i.pinimg.com/originals/99/f6/cc/99f6cc0f226be0aa4d25ea9959e06099.png</v>
      </c>
      <c r="F446" s="15">
        <f>VLOOKUP(JOYERIA_JPV[[#This Row],[ID_PRODUCTOS]],PRODUCTOS[#All],5,0)-JOYERIA_JPV[[#This Row],[CANTIDAD]]</f>
        <v>19750</v>
      </c>
      <c r="G446">
        <v>10009</v>
      </c>
      <c r="H446" s="1" t="s">
        <v>57</v>
      </c>
      <c r="I446" s="1" t="str">
        <f>VLOOKUP(JOYERIA_JPV[[#This Row],[ID_VENDEDOR]],FOTO_VENDEDOR[#All],3,0)</f>
        <v>https://dl.dropbox.com/s/0jkab8w6ie0h91z/A42.png</v>
      </c>
      <c r="J446">
        <v>250</v>
      </c>
      <c r="K446" s="9">
        <v>1483.61</v>
      </c>
      <c r="L446" s="9">
        <v>2000</v>
      </c>
      <c r="M446" s="2">
        <v>44277</v>
      </c>
    </row>
    <row r="447" spans="1:13" x14ac:dyDescent="0.25">
      <c r="A447">
        <v>446</v>
      </c>
      <c r="B447" t="s">
        <v>27</v>
      </c>
      <c r="C447" s="3">
        <v>2</v>
      </c>
      <c r="D447" s="3" t="str">
        <f>VLOOKUP(JOYERIA_JPV[[#This Row],[ID_PRODUCTOS]],PRODUCTOS[#All],2,0)</f>
        <v>Aretes Plata 925</v>
      </c>
      <c r="E447" s="8" t="str">
        <f>VLOOKUP(JOYERIA_JPV[[#This Row],[ID_PRODUCTOS]],PRODUCTOS[#All],4,0)</f>
        <v>https://baroqoficial.com/cdn/shop/products/Aretesdeplata925.png?v=1643904073&amp;width=2048</v>
      </c>
      <c r="F447" s="15">
        <f>VLOOKUP(JOYERIA_JPV[[#This Row],[ID_PRODUCTOS]],PRODUCTOS[#All],5,0)-JOYERIA_JPV[[#This Row],[CANTIDAD]]</f>
        <v>3785</v>
      </c>
      <c r="G447">
        <v>10001</v>
      </c>
      <c r="H447" s="1" t="s">
        <v>41</v>
      </c>
      <c r="I447" s="1" t="str">
        <f>VLOOKUP(JOYERIA_JPV[[#This Row],[ID_VENDEDOR]],FOTO_VENDEDOR[#All],3,0)</f>
        <v>https://dl.dropbox.com/s/4bz1xriny7ro04g/A40.png</v>
      </c>
      <c r="J447">
        <v>15</v>
      </c>
      <c r="K447" s="9">
        <v>1049.51</v>
      </c>
      <c r="L447" s="9">
        <v>1300</v>
      </c>
      <c r="M447" s="2">
        <v>44278</v>
      </c>
    </row>
    <row r="448" spans="1:13" x14ac:dyDescent="0.25">
      <c r="A448">
        <v>447</v>
      </c>
      <c r="B448" t="s">
        <v>15</v>
      </c>
      <c r="C448" s="3">
        <v>3</v>
      </c>
      <c r="D448" s="3" t="str">
        <f>VLOOKUP(JOYERIA_JPV[[#This Row],[ID_PRODUCTOS]],PRODUCTOS[#All],2,0)</f>
        <v>Brazalete Oro 14k</v>
      </c>
      <c r="E4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448" s="15">
        <f>VLOOKUP(JOYERIA_JPV[[#This Row],[ID_PRODUCTOS]],PRODUCTOS[#All],5,0)-JOYERIA_JPV[[#This Row],[CANTIDAD]]</f>
        <v>714</v>
      </c>
      <c r="G448">
        <v>10002</v>
      </c>
      <c r="H448" s="1" t="s">
        <v>43</v>
      </c>
      <c r="I448" s="1" t="str">
        <f>VLOOKUP(JOYERIA_JPV[[#This Row],[ID_VENDEDOR]],FOTO_VENDEDOR[#All],3,0)</f>
        <v>https://dl.dropbox.com/s/yxe96df3xrzoc4y/A44.png</v>
      </c>
      <c r="J448">
        <v>6</v>
      </c>
      <c r="K448" s="9">
        <v>966.38</v>
      </c>
      <c r="L448" s="9">
        <v>1200</v>
      </c>
      <c r="M448" s="2">
        <v>44279</v>
      </c>
    </row>
    <row r="449" spans="1:13" x14ac:dyDescent="0.25">
      <c r="A449">
        <v>448</v>
      </c>
      <c r="B449" t="s">
        <v>21</v>
      </c>
      <c r="C449" s="3">
        <v>4</v>
      </c>
      <c r="D449" s="3" t="str">
        <f>VLOOKUP(JOYERIA_JPV[[#This Row],[ID_PRODUCTOS]],PRODUCTOS[#All],2,0)</f>
        <v>Collar Oro Diam.</v>
      </c>
      <c r="E449" s="8" t="str">
        <f>VLOOKUP(JOYERIA_JPV[[#This Row],[ID_PRODUCTOS]],PRODUCTOS[#All],4,0)</f>
        <v>https://img.edenly.com/pt/40/precioso-secreto-n8__8047249_1.png</v>
      </c>
      <c r="F449" s="15">
        <f>VLOOKUP(JOYERIA_JPV[[#This Row],[ID_PRODUCTOS]],PRODUCTOS[#All],5,0)-JOYERIA_JPV[[#This Row],[CANTIDAD]]</f>
        <v>1490</v>
      </c>
      <c r="G449">
        <v>10003</v>
      </c>
      <c r="H449" s="1" t="s">
        <v>45</v>
      </c>
      <c r="I449" s="1" t="str">
        <f>VLOOKUP(JOYERIA_JPV[[#This Row],[ID_VENDEDOR]],FOTO_VENDEDOR[#All],3,0)</f>
        <v>https://dl.dropboxusercontent.com/s/2lks10yyiurw2b0/A33.png</v>
      </c>
      <c r="J449">
        <v>10</v>
      </c>
      <c r="K449" s="9">
        <v>938.42</v>
      </c>
      <c r="L449" s="9">
        <v>1100</v>
      </c>
      <c r="M449" s="2">
        <v>44280</v>
      </c>
    </row>
    <row r="450" spans="1:13" x14ac:dyDescent="0.25">
      <c r="A450">
        <v>449</v>
      </c>
      <c r="B450" t="s">
        <v>25</v>
      </c>
      <c r="C450" s="3">
        <v>5</v>
      </c>
      <c r="D450" s="3" t="str">
        <f>VLOOKUP(JOYERIA_JPV[[#This Row],[ID_PRODUCTOS]],PRODUCTOS[#All],2,0)</f>
        <v>Pulsera Plata 925</v>
      </c>
      <c r="E4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450" s="15">
        <f>VLOOKUP(JOYERIA_JPV[[#This Row],[ID_PRODUCTOS]],PRODUCTOS[#All],5,0)-JOYERIA_JPV[[#This Row],[CANTIDAD]]</f>
        <v>1373</v>
      </c>
      <c r="G450">
        <v>10004</v>
      </c>
      <c r="H450" s="1" t="s">
        <v>47</v>
      </c>
      <c r="I450" s="1" t="str">
        <f>VLOOKUP(JOYERIA_JPV[[#This Row],[ID_VENDEDOR]],FOTO_VENDEDOR[#All],3,0)</f>
        <v>https://dl.dropbox.com/s/zgx7g0h0mxubhao/A21.png</v>
      </c>
      <c r="J450">
        <v>27</v>
      </c>
      <c r="K450" s="9">
        <v>1053.78</v>
      </c>
      <c r="L450" s="9">
        <v>1500</v>
      </c>
      <c r="M450" s="2">
        <v>44281</v>
      </c>
    </row>
    <row r="451" spans="1:13" x14ac:dyDescent="0.25">
      <c r="A451">
        <v>450</v>
      </c>
      <c r="B451" t="s">
        <v>13</v>
      </c>
      <c r="C451" s="3">
        <v>6</v>
      </c>
      <c r="D451" s="3" t="str">
        <f>VLOOKUP(JOYERIA_JPV[[#This Row],[ID_PRODUCTOS]],PRODUCTOS[#All],2,0)</f>
        <v>Broche Platino</v>
      </c>
      <c r="E4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451" s="15">
        <f>VLOOKUP(JOYERIA_JPV[[#This Row],[ID_PRODUCTOS]],PRODUCTOS[#All],5,0)-JOYERIA_JPV[[#This Row],[CANTIDAD]]</f>
        <v>2494</v>
      </c>
      <c r="G451">
        <v>10005</v>
      </c>
      <c r="H451" s="1" t="s">
        <v>49</v>
      </c>
      <c r="I451" s="1" t="str">
        <f>VLOOKUP(JOYERIA_JPV[[#This Row],[ID_VENDEDOR]],FOTO_VENDEDOR[#All],3,0)</f>
        <v>https://dl.dropboxusercontent.com/s/id0gj57k6z3m73q/A34.png</v>
      </c>
      <c r="J451">
        <v>6</v>
      </c>
      <c r="K451" s="9">
        <v>645.70000000000005</v>
      </c>
      <c r="L451" s="9">
        <v>900</v>
      </c>
      <c r="M451" s="2">
        <v>44282</v>
      </c>
    </row>
    <row r="452" spans="1:13" x14ac:dyDescent="0.25">
      <c r="A452">
        <v>451</v>
      </c>
      <c r="B452" t="s">
        <v>9</v>
      </c>
      <c r="C452" s="3">
        <v>7</v>
      </c>
      <c r="D452" s="3" t="str">
        <f>VLOOKUP(JOYERIA_JPV[[#This Row],[ID_PRODUCTOS]],PRODUCTOS[#All],2,0)</f>
        <v>Cadena Oro 10k</v>
      </c>
      <c r="E452" s="8" t="str">
        <f>VLOOKUP(JOYERIA_JPV[[#This Row],[ID_PRODUCTOS]],PRODUCTOS[#All],4,0)</f>
        <v>https://russiangold.com/78813-large_default/amarillo-italiano-14k-585-oro-nuevo-figaro-cadena-solida-cc042y.jpg</v>
      </c>
      <c r="F452" s="15">
        <f>VLOOKUP(JOYERIA_JPV[[#This Row],[ID_PRODUCTOS]],PRODUCTOS[#All],5,0)-JOYERIA_JPV[[#This Row],[CANTIDAD]]</f>
        <v>11476</v>
      </c>
      <c r="G452">
        <v>10006</v>
      </c>
      <c r="H452" s="1" t="s">
        <v>51</v>
      </c>
      <c r="I452" s="1" t="str">
        <f>VLOOKUP(JOYERIA_JPV[[#This Row],[ID_VENDEDOR]],FOTO_VENDEDOR[#All],3,0)</f>
        <v>https://dl.dropbox.com/s/1f9hzgblcmuen4a/A10.png</v>
      </c>
      <c r="J452">
        <v>24</v>
      </c>
      <c r="K452" s="9">
        <v>1063.04</v>
      </c>
      <c r="L452" s="9">
        <v>1500</v>
      </c>
      <c r="M452" s="2">
        <v>44283</v>
      </c>
    </row>
    <row r="453" spans="1:13" x14ac:dyDescent="0.25">
      <c r="A453">
        <v>452</v>
      </c>
      <c r="B453" t="s">
        <v>20</v>
      </c>
      <c r="C453" s="3">
        <v>8</v>
      </c>
      <c r="D453" s="3" t="str">
        <f>VLOOKUP(JOYERIA_JPV[[#This Row],[ID_PRODUCTOS]],PRODUCTOS[#All],2,0)</f>
        <v>Tobillera Oro 14k</v>
      </c>
      <c r="E453" s="8" t="str">
        <f>VLOOKUP(JOYERIA_JPV[[#This Row],[ID_PRODUCTOS]],PRODUCTOS[#All],4,0)</f>
        <v>https://www.joseluisjoyerias.com/adm/files/FOTOS/PULSERA_ORO_JOSELUIS_718SPU24FK481A19_1.webp</v>
      </c>
      <c r="F453" s="15">
        <f>VLOOKUP(JOYERIA_JPV[[#This Row],[ID_PRODUCTOS]],PRODUCTOS[#All],5,0)-JOYERIA_JPV[[#This Row],[CANTIDAD]]</f>
        <v>2493</v>
      </c>
      <c r="G453">
        <v>10007</v>
      </c>
      <c r="H453" s="1" t="s">
        <v>53</v>
      </c>
      <c r="I453" s="1" t="str">
        <f>VLOOKUP(JOYERIA_JPV[[#This Row],[ID_VENDEDOR]],FOTO_VENDEDOR[#All],3,0)</f>
        <v>https://dl.dropbox.com/s/jveyj0btov87izo/A38.png</v>
      </c>
      <c r="J453">
        <v>7</v>
      </c>
      <c r="K453" s="9">
        <v>938.42</v>
      </c>
      <c r="L453" s="9">
        <v>1100</v>
      </c>
      <c r="M453" s="2">
        <v>44284</v>
      </c>
    </row>
    <row r="454" spans="1:13" x14ac:dyDescent="0.25">
      <c r="A454">
        <v>453</v>
      </c>
      <c r="B454" t="s">
        <v>8</v>
      </c>
      <c r="C454" s="3">
        <v>9</v>
      </c>
      <c r="D454" s="3" t="str">
        <f>VLOOKUP(JOYERIA_JPV[[#This Row],[ID_PRODUCTOS]],PRODUCTOS[#All],2,0)</f>
        <v>Charm Plata</v>
      </c>
      <c r="E4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454" s="15">
        <f>VLOOKUP(JOYERIA_JPV[[#This Row],[ID_PRODUCTOS]],PRODUCTOS[#All],5,0)-JOYERIA_JPV[[#This Row],[CANTIDAD]]</f>
        <v>676</v>
      </c>
      <c r="G454">
        <v>10008</v>
      </c>
      <c r="H454" s="1" t="s">
        <v>73</v>
      </c>
      <c r="I454" s="1" t="str">
        <f>VLOOKUP(JOYERIA_JPV[[#This Row],[ID_VENDEDOR]],FOTO_VENDEDOR[#All],3,0)</f>
        <v>https://dl.dropbox.com/s/z4geyw1u2psmm47/A16.png</v>
      </c>
      <c r="J454">
        <v>1</v>
      </c>
      <c r="K454" s="9">
        <v>836.75</v>
      </c>
      <c r="L454" s="9">
        <v>1000</v>
      </c>
      <c r="M454" s="2">
        <v>44285</v>
      </c>
    </row>
    <row r="455" spans="1:13" x14ac:dyDescent="0.25">
      <c r="A455">
        <v>454</v>
      </c>
      <c r="B455" t="s">
        <v>24</v>
      </c>
      <c r="C455" s="3">
        <v>10</v>
      </c>
      <c r="D455" s="3" t="str">
        <f>VLOOKUP(JOYERIA_JPV[[#This Row],[ID_PRODUCTOS]],PRODUCTOS[#All],2,0)</f>
        <v>Medallón Oro 18k</v>
      </c>
      <c r="E455" s="8" t="str">
        <f>VLOOKUP(JOYERIA_JPV[[#This Row],[ID_PRODUCTOS]],PRODUCTOS[#All],4,0)</f>
        <v>https://russiangold.com/111274-product_zoom/colgante-de-oro-rosa-rojo-14k-585-carretera-de-medusa-griega-cpn053r.jpg</v>
      </c>
      <c r="F455" s="15">
        <f>VLOOKUP(JOYERIA_JPV[[#This Row],[ID_PRODUCTOS]],PRODUCTOS[#All],5,0)-JOYERIA_JPV[[#This Row],[CANTIDAD]]</f>
        <v>590</v>
      </c>
      <c r="G455">
        <v>10009</v>
      </c>
      <c r="H455" s="1" t="s">
        <v>57</v>
      </c>
      <c r="I455" s="1" t="str">
        <f>VLOOKUP(JOYERIA_JPV[[#This Row],[ID_VENDEDOR]],FOTO_VENDEDOR[#All],3,0)</f>
        <v>https://dl.dropbox.com/s/0jkab8w6ie0h91z/A42.png</v>
      </c>
      <c r="J455">
        <v>10</v>
      </c>
      <c r="K455" s="9">
        <v>966.38</v>
      </c>
      <c r="L455" s="9">
        <v>1200</v>
      </c>
      <c r="M455" s="2">
        <v>44286</v>
      </c>
    </row>
    <row r="456" spans="1:13" x14ac:dyDescent="0.25">
      <c r="A456">
        <v>455</v>
      </c>
      <c r="B456" t="s">
        <v>23</v>
      </c>
      <c r="C456" s="3">
        <v>11</v>
      </c>
      <c r="D456" s="3" t="str">
        <f>VLOOKUP(JOYERIA_JPV[[#This Row],[ID_PRODUCTOS]],PRODUCTOS[#All],2,0)</f>
        <v>Reloj Oro 18k</v>
      </c>
      <c r="E456" s="8" t="str">
        <f>VLOOKUP(JOYERIA_JPV[[#This Row],[ID_PRODUCTOS]],PRODUCTOS[#All],4,0)</f>
        <v>https://zlotychlopak.pl/104676-large_default/amarillo-14k-585-oro-reloj-de-pulsera-para-senora-geneve-lw078ydglbw008y.jpg</v>
      </c>
      <c r="F456" s="15">
        <f>VLOOKUP(JOYERIA_JPV[[#This Row],[ID_PRODUCTOS]],PRODUCTOS[#All],5,0)-JOYERIA_JPV[[#This Row],[CANTIDAD]]</f>
        <v>1259</v>
      </c>
      <c r="G456">
        <v>10001</v>
      </c>
      <c r="H456" s="1" t="s">
        <v>41</v>
      </c>
      <c r="I456" s="1" t="str">
        <f>VLOOKUP(JOYERIA_JPV[[#This Row],[ID_VENDEDOR]],FOTO_VENDEDOR[#All],3,0)</f>
        <v>https://dl.dropbox.com/s/4bz1xriny7ro04g/A40.png</v>
      </c>
      <c r="J456">
        <v>1</v>
      </c>
      <c r="K456" s="9">
        <v>638.27</v>
      </c>
      <c r="L456" s="9">
        <v>800</v>
      </c>
      <c r="M456" s="2">
        <v>44287</v>
      </c>
    </row>
    <row r="457" spans="1:13" x14ac:dyDescent="0.25">
      <c r="A457">
        <v>456</v>
      </c>
      <c r="B457" t="s">
        <v>29</v>
      </c>
      <c r="C457" s="3">
        <v>12</v>
      </c>
      <c r="D457" s="3" t="str">
        <f>VLOOKUP(JOYERIA_JPV[[#This Row],[ID_PRODUCTOS]],PRODUCTOS[#All],2,0)</f>
        <v>Cufflink Plata 925</v>
      </c>
      <c r="E457" s="8" t="str">
        <f>VLOOKUP(JOYERIA_JPV[[#This Row],[ID_PRODUCTOS]],PRODUCTOS[#All],4,0)</f>
        <v>https://www.mesaregalos.mx/wp-content/uploads/2021/08/Cufflinks_20Pliage_20_20Sterling_20silver_06753810000001_STQP.png</v>
      </c>
      <c r="F457" s="15">
        <f>VLOOKUP(JOYERIA_JPV[[#This Row],[ID_PRODUCTOS]],PRODUCTOS[#All],5,0)-JOYERIA_JPV[[#This Row],[CANTIDAD]]</f>
        <v>614</v>
      </c>
      <c r="G457">
        <v>10002</v>
      </c>
      <c r="H457" s="1" t="s">
        <v>43</v>
      </c>
      <c r="I457" s="1" t="str">
        <f>VLOOKUP(JOYERIA_JPV[[#This Row],[ID_VENDEDOR]],FOTO_VENDEDOR[#All],3,0)</f>
        <v>https://dl.dropbox.com/s/yxe96df3xrzoc4y/A44.png</v>
      </c>
      <c r="J457">
        <v>10</v>
      </c>
      <c r="K457" s="9">
        <v>1265.2</v>
      </c>
      <c r="L457" s="9">
        <v>1800</v>
      </c>
      <c r="M457" s="2">
        <v>44288</v>
      </c>
    </row>
    <row r="458" spans="1:13" x14ac:dyDescent="0.25">
      <c r="A458">
        <v>457</v>
      </c>
      <c r="B458" t="s">
        <v>6</v>
      </c>
      <c r="C458" s="3">
        <v>13</v>
      </c>
      <c r="D458" s="3" t="str">
        <f>VLOOKUP(JOYERIA_JPV[[#This Row],[ID_PRODUCTOS]],PRODUCTOS[#All],2,0)</f>
        <v>Pendiente Diam. Oro</v>
      </c>
      <c r="E458" s="8" t="str">
        <f>VLOOKUP(JOYERIA_JPV[[#This Row],[ID_PRODUCTOS]],PRODUCTOS[#All],4,0)</f>
        <v>https://i.pinimg.com/originals/ef/2f/1e/ef2f1e78cb0658f1626038cefbdca0f7.png</v>
      </c>
      <c r="F458" s="15">
        <f>VLOOKUP(JOYERIA_JPV[[#This Row],[ID_PRODUCTOS]],PRODUCTOS[#All],5,0)-JOYERIA_JPV[[#This Row],[CANTIDAD]]</f>
        <v>3998</v>
      </c>
      <c r="G458">
        <v>10003</v>
      </c>
      <c r="H458" s="1" t="s">
        <v>45</v>
      </c>
      <c r="I458" s="1" t="str">
        <f>VLOOKUP(JOYERIA_JPV[[#This Row],[ID_VENDEDOR]],FOTO_VENDEDOR[#All],3,0)</f>
        <v>https://dl.dropboxusercontent.com/s/2lks10yyiurw2b0/A33.png</v>
      </c>
      <c r="J458">
        <v>2</v>
      </c>
      <c r="K458" s="9">
        <v>352.49</v>
      </c>
      <c r="L458" s="9">
        <v>500</v>
      </c>
      <c r="M458" s="2">
        <v>44289</v>
      </c>
    </row>
    <row r="459" spans="1:13" x14ac:dyDescent="0.25">
      <c r="A459">
        <v>458</v>
      </c>
      <c r="B459" t="s">
        <v>7</v>
      </c>
      <c r="C459" s="3">
        <v>14</v>
      </c>
      <c r="D459" s="3" t="str">
        <f>VLOOKUP(JOYERIA_JPV[[#This Row],[ID_PRODUCTOS]],PRODUCTOS[#All],2,0)</f>
        <v>Anillo Comp. Diam.</v>
      </c>
      <c r="E459" s="8" t="str">
        <f>VLOOKUP(JOYERIA_JPV[[#This Row],[ID_PRODUCTOS]],PRODUCTOS[#All],4,0)</f>
        <v>https://www.elrubi.es/wp-content/uploads/2019/03/Anillo-de-compromiso-con-piedra-diamante-1.png</v>
      </c>
      <c r="F459" s="15">
        <f>VLOOKUP(JOYERIA_JPV[[#This Row],[ID_PRODUCTOS]],PRODUCTOS[#All],5,0)-JOYERIA_JPV[[#This Row],[CANTIDAD]]</f>
        <v>1940</v>
      </c>
      <c r="G459">
        <v>10004</v>
      </c>
      <c r="H459" s="1" t="s">
        <v>47</v>
      </c>
      <c r="I459" s="1" t="str">
        <f>VLOOKUP(JOYERIA_JPV[[#This Row],[ID_VENDEDOR]],FOTO_VENDEDOR[#All],3,0)</f>
        <v>https://dl.dropbox.com/s/zgx7g0h0mxubhao/A21.png</v>
      </c>
      <c r="J459">
        <v>10</v>
      </c>
      <c r="K459" s="9">
        <v>938.42</v>
      </c>
      <c r="L459" s="9">
        <v>1100</v>
      </c>
      <c r="M459" s="2">
        <v>44290</v>
      </c>
    </row>
    <row r="460" spans="1:13" x14ac:dyDescent="0.25">
      <c r="A460">
        <v>459</v>
      </c>
      <c r="B460" t="s">
        <v>8</v>
      </c>
      <c r="C460" s="3">
        <v>15</v>
      </c>
      <c r="D460" s="3" t="str">
        <f>VLOOKUP(JOYERIA_JPV[[#This Row],[ID_PRODUCTOS]],PRODUCTOS[#All],2,0)</f>
        <v>Brazalete Cuero</v>
      </c>
      <c r="E460" s="8" t="str">
        <f>VLOOKUP(JOYERIA_JPV[[#This Row],[ID_PRODUCTOS]],PRODUCTOS[#All],4,0)</f>
        <v>https://global.zancangioielli.com/11031-large_default/pulsera-zancan-de-plata-y-piel-con-pluma.jpg</v>
      </c>
      <c r="F460" s="15">
        <f>VLOOKUP(JOYERIA_JPV[[#This Row],[ID_PRODUCTOS]],PRODUCTOS[#All],5,0)-JOYERIA_JPV[[#This Row],[CANTIDAD]]</f>
        <v>3902</v>
      </c>
      <c r="G460">
        <v>10005</v>
      </c>
      <c r="H460" s="1" t="s">
        <v>49</v>
      </c>
      <c r="I460" s="1" t="str">
        <f>VLOOKUP(JOYERIA_JPV[[#This Row],[ID_VENDEDOR]],FOTO_VENDEDOR[#All],3,0)</f>
        <v>https://dl.dropboxusercontent.com/s/id0gj57k6z3m73q/A34.png</v>
      </c>
      <c r="J460">
        <v>98</v>
      </c>
      <c r="K460" s="9">
        <v>572.95000000000005</v>
      </c>
      <c r="L460" s="9">
        <v>800</v>
      </c>
      <c r="M460" s="2">
        <v>44291</v>
      </c>
    </row>
    <row r="461" spans="1:13" x14ac:dyDescent="0.25">
      <c r="A461">
        <v>460</v>
      </c>
      <c r="B461" t="s">
        <v>12</v>
      </c>
      <c r="C461" s="3">
        <v>16</v>
      </c>
      <c r="D461" s="3" t="str">
        <f>VLOOKUP(JOYERIA_JPV[[#This Row],[ID_PRODUCTOS]],PRODUCTOS[#All],2,0)</f>
        <v>Reloj Plata</v>
      </c>
      <c r="E461" s="8" t="str">
        <f>VLOOKUP(JOYERIA_JPV[[#This Row],[ID_PRODUCTOS]],PRODUCTOS[#All],4,0)</f>
        <v>https://festina.cl/22062-large_default/timeless-chronograph-f16760-7-con-esfera-azul.jpg</v>
      </c>
      <c r="F461" s="15">
        <f>VLOOKUP(JOYERIA_JPV[[#This Row],[ID_PRODUCTOS]],PRODUCTOS[#All],5,0)-JOYERIA_JPV[[#This Row],[CANTIDAD]]</f>
        <v>1082</v>
      </c>
      <c r="G461">
        <v>10006</v>
      </c>
      <c r="H461" s="1" t="s">
        <v>51</v>
      </c>
      <c r="I461" s="1" t="str">
        <f>VLOOKUP(JOYERIA_JPV[[#This Row],[ID_VENDEDOR]],FOTO_VENDEDOR[#All],3,0)</f>
        <v>https://dl.dropbox.com/s/1f9hzgblcmuen4a/A10.png</v>
      </c>
      <c r="J461">
        <v>18</v>
      </c>
      <c r="K461" s="9">
        <v>1667.47</v>
      </c>
      <c r="L461" s="9">
        <v>2200</v>
      </c>
      <c r="M461" s="2">
        <v>44292</v>
      </c>
    </row>
    <row r="462" spans="1:13" x14ac:dyDescent="0.25">
      <c r="A462">
        <v>461</v>
      </c>
      <c r="B462" t="s">
        <v>27</v>
      </c>
      <c r="C462" s="3">
        <v>17</v>
      </c>
      <c r="D462" s="3" t="str">
        <f>VLOOKUP(JOYERIA_JPV[[#This Row],[ID_PRODUCTOS]],PRODUCTOS[#All],2,0)</f>
        <v>Broche Oro</v>
      </c>
      <c r="E4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462" s="15">
        <f>VLOOKUP(JOYERIA_JPV[[#This Row],[ID_PRODUCTOS]],PRODUCTOS[#All],5,0)-JOYERIA_JPV[[#This Row],[CANTIDAD]]</f>
        <v>2996</v>
      </c>
      <c r="G462">
        <v>10007</v>
      </c>
      <c r="H462" s="1" t="s">
        <v>53</v>
      </c>
      <c r="I462" s="1" t="str">
        <f>VLOOKUP(JOYERIA_JPV[[#This Row],[ID_VENDEDOR]],FOTO_VENDEDOR[#All],3,0)</f>
        <v>https://dl.dropbox.com/s/jveyj0btov87izo/A38.png</v>
      </c>
      <c r="J462">
        <v>4</v>
      </c>
      <c r="K462" s="9">
        <v>216.19</v>
      </c>
      <c r="L462" s="9">
        <v>300</v>
      </c>
      <c r="M462" s="2">
        <v>44293</v>
      </c>
    </row>
    <row r="463" spans="1:13" x14ac:dyDescent="0.25">
      <c r="A463">
        <v>462</v>
      </c>
      <c r="B463" t="s">
        <v>22</v>
      </c>
      <c r="C463" s="3">
        <v>18</v>
      </c>
      <c r="D463" s="3" t="str">
        <f>VLOOKUP(JOYERIA_JPV[[#This Row],[ID_PRODUCTOS]],PRODUCTOS[#All],2,0)</f>
        <v>Anillo Gemas</v>
      </c>
      <c r="E4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463" s="15">
        <f>VLOOKUP(JOYERIA_JPV[[#This Row],[ID_PRODUCTOS]],PRODUCTOS[#All],5,0)-JOYERIA_JPV[[#This Row],[CANTIDAD]]</f>
        <v>19700</v>
      </c>
      <c r="G463">
        <v>10008</v>
      </c>
      <c r="H463" s="1" t="s">
        <v>73</v>
      </c>
      <c r="I463" s="1" t="str">
        <f>VLOOKUP(JOYERIA_JPV[[#This Row],[ID_VENDEDOR]],FOTO_VENDEDOR[#All],3,0)</f>
        <v>https://dl.dropbox.com/s/z4geyw1u2psmm47/A16.png</v>
      </c>
      <c r="J463">
        <v>300</v>
      </c>
      <c r="K463" s="9">
        <v>1063.04</v>
      </c>
      <c r="L463" s="9">
        <v>1500</v>
      </c>
      <c r="M463" s="2">
        <v>44294</v>
      </c>
    </row>
    <row r="464" spans="1:13" x14ac:dyDescent="0.25">
      <c r="A464">
        <v>463</v>
      </c>
      <c r="B464" t="s">
        <v>14</v>
      </c>
      <c r="C464" s="3">
        <v>19</v>
      </c>
      <c r="D464" s="3" t="str">
        <f>VLOOKUP(JOYERIA_JPV[[#This Row],[ID_PRODUCTOS]],PRODUCTOS[#All],2,0)</f>
        <v>Collar Perlas</v>
      </c>
      <c r="E464" s="8" t="str">
        <f>VLOOKUP(JOYERIA_JPV[[#This Row],[ID_PRODUCTOS]],PRODUCTOS[#All],4,0)</f>
        <v>https://yanesmadrid.com/10619-large_default/collar-bolzano-perlas-plata-dorada.jpg</v>
      </c>
      <c r="F464" s="15">
        <f>VLOOKUP(JOYERIA_JPV[[#This Row],[ID_PRODUCTOS]],PRODUCTOS[#All],5,0)-JOYERIA_JPV[[#This Row],[CANTIDAD]]</f>
        <v>798</v>
      </c>
      <c r="G464">
        <v>10009</v>
      </c>
      <c r="H464" s="1" t="s">
        <v>57</v>
      </c>
      <c r="I464" s="1" t="str">
        <f>VLOOKUP(JOYERIA_JPV[[#This Row],[ID_VENDEDOR]],FOTO_VENDEDOR[#All],3,0)</f>
        <v>https://dl.dropbox.com/s/0jkab8w6ie0h91z/A42.png</v>
      </c>
      <c r="J464">
        <v>2</v>
      </c>
      <c r="K464" s="9">
        <v>757.81</v>
      </c>
      <c r="L464" s="9">
        <v>950</v>
      </c>
      <c r="M464" s="2">
        <v>44295</v>
      </c>
    </row>
    <row r="465" spans="1:13" x14ac:dyDescent="0.25">
      <c r="A465">
        <v>464</v>
      </c>
      <c r="B465" t="s">
        <v>8</v>
      </c>
      <c r="C465" s="3">
        <v>20</v>
      </c>
      <c r="D465" s="3" t="str">
        <f>VLOOKUP(JOYERIA_JPV[[#This Row],[ID_PRODUCTOS]],PRODUCTOS[#All],2,0)</f>
        <v>Cadena Oro</v>
      </c>
      <c r="E465" s="8" t="str">
        <f>VLOOKUP(JOYERIA_JPV[[#This Row],[ID_PRODUCTOS]],PRODUCTOS[#All],4,0)</f>
        <v>https://www.joyeriasanchez.com/50236-large_default/gargantilla-visalia-personalizada-oro-18k.jpg</v>
      </c>
      <c r="F465" s="15">
        <f>VLOOKUP(JOYERIA_JPV[[#This Row],[ID_PRODUCTOS]],PRODUCTOS[#All],5,0)-JOYERIA_JPV[[#This Row],[CANTIDAD]]</f>
        <v>3976</v>
      </c>
      <c r="G465">
        <v>10001</v>
      </c>
      <c r="H465" s="1" t="s">
        <v>41</v>
      </c>
      <c r="I465" s="1" t="str">
        <f>VLOOKUP(JOYERIA_JPV[[#This Row],[ID_VENDEDOR]],FOTO_VENDEDOR[#All],3,0)</f>
        <v>https://dl.dropbox.com/s/4bz1xriny7ro04g/A40.png</v>
      </c>
      <c r="J465">
        <v>24</v>
      </c>
      <c r="K465" s="9">
        <v>211.41</v>
      </c>
      <c r="L465" s="9">
        <v>300</v>
      </c>
      <c r="M465" s="2">
        <v>44296</v>
      </c>
    </row>
    <row r="466" spans="1:13" x14ac:dyDescent="0.25">
      <c r="A466">
        <v>465</v>
      </c>
      <c r="B466" t="s">
        <v>14</v>
      </c>
      <c r="C466" s="3">
        <v>1</v>
      </c>
      <c r="D466" s="3" t="str">
        <f>VLOOKUP(JOYERIA_JPV[[#This Row],[ID_PRODUCTOS]],PRODUCTOS[#All],2,0)</f>
        <v>Anillo Oro 18k</v>
      </c>
      <c r="E466" s="8" t="str">
        <f>VLOOKUP(JOYERIA_JPV[[#This Row],[ID_PRODUCTOS]],PRODUCTOS[#All],4,0)</f>
        <v>https://i.pinimg.com/originals/99/f6/cc/99f6cc0f226be0aa4d25ea9959e06099.png</v>
      </c>
      <c r="F466" s="15">
        <f>VLOOKUP(JOYERIA_JPV[[#This Row],[ID_PRODUCTOS]],PRODUCTOS[#All],5,0)-JOYERIA_JPV[[#This Row],[CANTIDAD]]</f>
        <v>19851</v>
      </c>
      <c r="G466">
        <v>10002</v>
      </c>
      <c r="H466" s="1" t="s">
        <v>43</v>
      </c>
      <c r="I466" s="1" t="str">
        <f>VLOOKUP(JOYERIA_JPV[[#This Row],[ID_VENDEDOR]],FOTO_VENDEDOR[#All],3,0)</f>
        <v>https://dl.dropbox.com/s/yxe96df3xrzoc4y/A44.png</v>
      </c>
      <c r="J466">
        <v>149</v>
      </c>
      <c r="K466" s="9">
        <v>1483.61</v>
      </c>
      <c r="L466" s="9">
        <v>2000</v>
      </c>
      <c r="M466" s="2">
        <v>44297</v>
      </c>
    </row>
    <row r="467" spans="1:13" x14ac:dyDescent="0.25">
      <c r="A467">
        <v>466</v>
      </c>
      <c r="B467" t="s">
        <v>26</v>
      </c>
      <c r="C467" s="3">
        <v>2</v>
      </c>
      <c r="D467" s="3" t="str">
        <f>VLOOKUP(JOYERIA_JPV[[#This Row],[ID_PRODUCTOS]],PRODUCTOS[#All],2,0)</f>
        <v>Aretes Plata 925</v>
      </c>
      <c r="E467" s="8" t="str">
        <f>VLOOKUP(JOYERIA_JPV[[#This Row],[ID_PRODUCTOS]],PRODUCTOS[#All],4,0)</f>
        <v>https://baroqoficial.com/cdn/shop/products/Aretesdeplata925.png?v=1643904073&amp;width=2048</v>
      </c>
      <c r="F467" s="15">
        <f>VLOOKUP(JOYERIA_JPV[[#This Row],[ID_PRODUCTOS]],PRODUCTOS[#All],5,0)-JOYERIA_JPV[[#This Row],[CANTIDAD]]</f>
        <v>3761</v>
      </c>
      <c r="G467">
        <v>10003</v>
      </c>
      <c r="H467" s="1" t="s">
        <v>45</v>
      </c>
      <c r="I467" s="1" t="str">
        <f>VLOOKUP(JOYERIA_JPV[[#This Row],[ID_VENDEDOR]],FOTO_VENDEDOR[#All],3,0)</f>
        <v>https://dl.dropboxusercontent.com/s/2lks10yyiurw2b0/A33.png</v>
      </c>
      <c r="J467">
        <v>39</v>
      </c>
      <c r="K467" s="9">
        <v>1049.51</v>
      </c>
      <c r="L467" s="9">
        <v>1300</v>
      </c>
      <c r="M467" s="2">
        <v>44298</v>
      </c>
    </row>
    <row r="468" spans="1:13" x14ac:dyDescent="0.25">
      <c r="A468">
        <v>467</v>
      </c>
      <c r="B468" t="s">
        <v>15</v>
      </c>
      <c r="C468" s="3">
        <v>3</v>
      </c>
      <c r="D468" s="3" t="str">
        <f>VLOOKUP(JOYERIA_JPV[[#This Row],[ID_PRODUCTOS]],PRODUCTOS[#All],2,0)</f>
        <v>Brazalete Oro 14k</v>
      </c>
      <c r="E4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468" s="15">
        <f>VLOOKUP(JOYERIA_JPV[[#This Row],[ID_PRODUCTOS]],PRODUCTOS[#All],5,0)-JOYERIA_JPV[[#This Row],[CANTIDAD]]</f>
        <v>719</v>
      </c>
      <c r="G468">
        <v>10004</v>
      </c>
      <c r="H468" s="1" t="s">
        <v>47</v>
      </c>
      <c r="I468" s="1" t="str">
        <f>VLOOKUP(JOYERIA_JPV[[#This Row],[ID_VENDEDOR]],FOTO_VENDEDOR[#All],3,0)</f>
        <v>https://dl.dropbox.com/s/zgx7g0h0mxubhao/A21.png</v>
      </c>
      <c r="J468">
        <v>1</v>
      </c>
      <c r="K468" s="9">
        <v>966.38</v>
      </c>
      <c r="L468" s="9">
        <v>1200</v>
      </c>
      <c r="M468" s="2">
        <v>44299</v>
      </c>
    </row>
    <row r="469" spans="1:13" x14ac:dyDescent="0.25">
      <c r="A469">
        <v>468</v>
      </c>
      <c r="B469" t="s">
        <v>10</v>
      </c>
      <c r="C469" s="3">
        <v>4</v>
      </c>
      <c r="D469" s="3" t="str">
        <f>VLOOKUP(JOYERIA_JPV[[#This Row],[ID_PRODUCTOS]],PRODUCTOS[#All],2,0)</f>
        <v>Collar Oro Diam.</v>
      </c>
      <c r="E469" s="8" t="str">
        <f>VLOOKUP(JOYERIA_JPV[[#This Row],[ID_PRODUCTOS]],PRODUCTOS[#All],4,0)</f>
        <v>https://img.edenly.com/pt/40/precioso-secreto-n8__8047249_1.png</v>
      </c>
      <c r="F469" s="15">
        <f>VLOOKUP(JOYERIA_JPV[[#This Row],[ID_PRODUCTOS]],PRODUCTOS[#All],5,0)-JOYERIA_JPV[[#This Row],[CANTIDAD]]</f>
        <v>1473</v>
      </c>
      <c r="G469">
        <v>10005</v>
      </c>
      <c r="H469" s="1" t="s">
        <v>49</v>
      </c>
      <c r="I469" s="1" t="str">
        <f>VLOOKUP(JOYERIA_JPV[[#This Row],[ID_VENDEDOR]],FOTO_VENDEDOR[#All],3,0)</f>
        <v>https://dl.dropboxusercontent.com/s/id0gj57k6z3m73q/A34.png</v>
      </c>
      <c r="J469">
        <v>27</v>
      </c>
      <c r="K469" s="9">
        <v>938.42</v>
      </c>
      <c r="L469" s="9">
        <v>1100</v>
      </c>
      <c r="M469" s="2">
        <v>44300</v>
      </c>
    </row>
    <row r="470" spans="1:13" x14ac:dyDescent="0.25">
      <c r="A470">
        <v>469</v>
      </c>
      <c r="B470" t="s">
        <v>5</v>
      </c>
      <c r="C470" s="3">
        <v>5</v>
      </c>
      <c r="D470" s="3" t="str">
        <f>VLOOKUP(JOYERIA_JPV[[#This Row],[ID_PRODUCTOS]],PRODUCTOS[#All],2,0)</f>
        <v>Pulsera Plata 925</v>
      </c>
      <c r="E4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470" s="15">
        <f>VLOOKUP(JOYERIA_JPV[[#This Row],[ID_PRODUCTOS]],PRODUCTOS[#All],5,0)-JOYERIA_JPV[[#This Row],[CANTIDAD]]</f>
        <v>1394</v>
      </c>
      <c r="G470">
        <v>10006</v>
      </c>
      <c r="H470" s="1" t="s">
        <v>51</v>
      </c>
      <c r="I470" s="1" t="str">
        <f>VLOOKUP(JOYERIA_JPV[[#This Row],[ID_VENDEDOR]],FOTO_VENDEDOR[#All],3,0)</f>
        <v>https://dl.dropbox.com/s/1f9hzgblcmuen4a/A10.png</v>
      </c>
      <c r="J470">
        <v>6</v>
      </c>
      <c r="K470" s="9">
        <v>1053.78</v>
      </c>
      <c r="L470" s="9">
        <v>1500</v>
      </c>
      <c r="M470" s="2">
        <v>44301</v>
      </c>
    </row>
    <row r="471" spans="1:13" x14ac:dyDescent="0.25">
      <c r="A471">
        <v>470</v>
      </c>
      <c r="B471" t="s">
        <v>21</v>
      </c>
      <c r="C471" s="3">
        <v>6</v>
      </c>
      <c r="D471" s="3" t="str">
        <f>VLOOKUP(JOYERIA_JPV[[#This Row],[ID_PRODUCTOS]],PRODUCTOS[#All],2,0)</f>
        <v>Broche Platino</v>
      </c>
      <c r="E4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471" s="15">
        <f>VLOOKUP(JOYERIA_JPV[[#This Row],[ID_PRODUCTOS]],PRODUCTOS[#All],5,0)-JOYERIA_JPV[[#This Row],[CANTIDAD]]</f>
        <v>2491</v>
      </c>
      <c r="G471">
        <v>10007</v>
      </c>
      <c r="H471" s="1" t="s">
        <v>53</v>
      </c>
      <c r="I471" s="1" t="str">
        <f>VLOOKUP(JOYERIA_JPV[[#This Row],[ID_VENDEDOR]],FOTO_VENDEDOR[#All],3,0)</f>
        <v>https://dl.dropbox.com/s/jveyj0btov87izo/A38.png</v>
      </c>
      <c r="J471">
        <v>9</v>
      </c>
      <c r="K471" s="9">
        <v>645.70000000000005</v>
      </c>
      <c r="L471" s="9">
        <v>900</v>
      </c>
      <c r="M471" s="2">
        <v>44302</v>
      </c>
    </row>
    <row r="472" spans="1:13" x14ac:dyDescent="0.25">
      <c r="A472">
        <v>471</v>
      </c>
      <c r="B472" t="s">
        <v>5</v>
      </c>
      <c r="C472" s="3">
        <v>7</v>
      </c>
      <c r="D472" s="3" t="str">
        <f>VLOOKUP(JOYERIA_JPV[[#This Row],[ID_PRODUCTOS]],PRODUCTOS[#All],2,0)</f>
        <v>Cadena Oro 10k</v>
      </c>
      <c r="E472" s="8" t="str">
        <f>VLOOKUP(JOYERIA_JPV[[#This Row],[ID_PRODUCTOS]],PRODUCTOS[#All],4,0)</f>
        <v>https://russiangold.com/78813-large_default/amarillo-italiano-14k-585-oro-nuevo-figaro-cadena-solida-cc042y.jpg</v>
      </c>
      <c r="F472" s="15">
        <f>VLOOKUP(JOYERIA_JPV[[#This Row],[ID_PRODUCTOS]],PRODUCTOS[#All],5,0)-JOYERIA_JPV[[#This Row],[CANTIDAD]]</f>
        <v>11430</v>
      </c>
      <c r="G472">
        <v>10008</v>
      </c>
      <c r="H472" s="1" t="s">
        <v>73</v>
      </c>
      <c r="I472" s="1" t="str">
        <f>VLOOKUP(JOYERIA_JPV[[#This Row],[ID_VENDEDOR]],FOTO_VENDEDOR[#All],3,0)</f>
        <v>https://dl.dropbox.com/s/z4geyw1u2psmm47/A16.png</v>
      </c>
      <c r="J472">
        <v>70</v>
      </c>
      <c r="K472" s="9">
        <v>1063.04</v>
      </c>
      <c r="L472" s="9">
        <v>1500</v>
      </c>
      <c r="M472" s="2">
        <v>44303</v>
      </c>
    </row>
    <row r="473" spans="1:13" x14ac:dyDescent="0.25">
      <c r="A473">
        <v>472</v>
      </c>
      <c r="B473" t="s">
        <v>8</v>
      </c>
      <c r="C473" s="3">
        <v>8</v>
      </c>
      <c r="D473" s="3" t="str">
        <f>VLOOKUP(JOYERIA_JPV[[#This Row],[ID_PRODUCTOS]],PRODUCTOS[#All],2,0)</f>
        <v>Tobillera Oro 14k</v>
      </c>
      <c r="E473" s="8" t="str">
        <f>VLOOKUP(JOYERIA_JPV[[#This Row],[ID_PRODUCTOS]],PRODUCTOS[#All],4,0)</f>
        <v>https://www.joseluisjoyerias.com/adm/files/FOTOS/PULSERA_ORO_JOSELUIS_718SPU24FK481A19_1.webp</v>
      </c>
      <c r="F473" s="15">
        <f>VLOOKUP(JOYERIA_JPV[[#This Row],[ID_PRODUCTOS]],PRODUCTOS[#All],5,0)-JOYERIA_JPV[[#This Row],[CANTIDAD]]</f>
        <v>2492</v>
      </c>
      <c r="G473">
        <v>10009</v>
      </c>
      <c r="H473" s="1" t="s">
        <v>57</v>
      </c>
      <c r="I473" s="1" t="str">
        <f>VLOOKUP(JOYERIA_JPV[[#This Row],[ID_VENDEDOR]],FOTO_VENDEDOR[#All],3,0)</f>
        <v>https://dl.dropbox.com/s/0jkab8w6ie0h91z/A42.png</v>
      </c>
      <c r="J473">
        <v>8</v>
      </c>
      <c r="K473" s="9">
        <v>938.42</v>
      </c>
      <c r="L473" s="9">
        <v>1100</v>
      </c>
      <c r="M473" s="2">
        <v>44304</v>
      </c>
    </row>
    <row r="474" spans="1:13" x14ac:dyDescent="0.25">
      <c r="A474">
        <v>473</v>
      </c>
      <c r="B474" t="s">
        <v>20</v>
      </c>
      <c r="C474" s="3">
        <v>9</v>
      </c>
      <c r="D474" s="3" t="str">
        <f>VLOOKUP(JOYERIA_JPV[[#This Row],[ID_PRODUCTOS]],PRODUCTOS[#All],2,0)</f>
        <v>Charm Plata</v>
      </c>
      <c r="E4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474" s="15">
        <f>VLOOKUP(JOYERIA_JPV[[#This Row],[ID_PRODUCTOS]],PRODUCTOS[#All],5,0)-JOYERIA_JPV[[#This Row],[CANTIDAD]]</f>
        <v>674</v>
      </c>
      <c r="G474">
        <v>10001</v>
      </c>
      <c r="H474" s="1" t="s">
        <v>41</v>
      </c>
      <c r="I474" s="1" t="str">
        <f>VLOOKUP(JOYERIA_JPV[[#This Row],[ID_VENDEDOR]],FOTO_VENDEDOR[#All],3,0)</f>
        <v>https://dl.dropbox.com/s/4bz1xriny7ro04g/A40.png</v>
      </c>
      <c r="J474">
        <v>3</v>
      </c>
      <c r="K474" s="9">
        <v>836.75</v>
      </c>
      <c r="L474" s="9">
        <v>1000</v>
      </c>
      <c r="M474" s="2">
        <v>44305</v>
      </c>
    </row>
    <row r="475" spans="1:13" x14ac:dyDescent="0.25">
      <c r="A475">
        <v>474</v>
      </c>
      <c r="B475" t="s">
        <v>5</v>
      </c>
      <c r="C475" s="3">
        <v>10</v>
      </c>
      <c r="D475" s="3" t="str">
        <f>VLOOKUP(JOYERIA_JPV[[#This Row],[ID_PRODUCTOS]],PRODUCTOS[#All],2,0)</f>
        <v>Medallón Oro 18k</v>
      </c>
      <c r="E475" s="8" t="str">
        <f>VLOOKUP(JOYERIA_JPV[[#This Row],[ID_PRODUCTOS]],PRODUCTOS[#All],4,0)</f>
        <v>https://russiangold.com/111274-product_zoom/colgante-de-oro-rosa-rojo-14k-585-carretera-de-medusa-griega-cpn053r.jpg</v>
      </c>
      <c r="F475" s="15">
        <f>VLOOKUP(JOYERIA_JPV[[#This Row],[ID_PRODUCTOS]],PRODUCTOS[#All],5,0)-JOYERIA_JPV[[#This Row],[CANTIDAD]]</f>
        <v>574</v>
      </c>
      <c r="G475">
        <v>10002</v>
      </c>
      <c r="H475" s="1" t="s">
        <v>43</v>
      </c>
      <c r="I475" s="1" t="str">
        <f>VLOOKUP(JOYERIA_JPV[[#This Row],[ID_VENDEDOR]],FOTO_VENDEDOR[#All],3,0)</f>
        <v>https://dl.dropbox.com/s/yxe96df3xrzoc4y/A44.png</v>
      </c>
      <c r="J475">
        <v>26</v>
      </c>
      <c r="K475" s="9">
        <v>966.38</v>
      </c>
      <c r="L475" s="9">
        <v>1200</v>
      </c>
      <c r="M475" s="2">
        <v>44306</v>
      </c>
    </row>
    <row r="476" spans="1:13" x14ac:dyDescent="0.25">
      <c r="A476">
        <v>475</v>
      </c>
      <c r="B476" t="s">
        <v>11</v>
      </c>
      <c r="C476" s="3">
        <v>11</v>
      </c>
      <c r="D476" s="3" t="str">
        <f>VLOOKUP(JOYERIA_JPV[[#This Row],[ID_PRODUCTOS]],PRODUCTOS[#All],2,0)</f>
        <v>Reloj Oro 18k</v>
      </c>
      <c r="E476" s="8" t="str">
        <f>VLOOKUP(JOYERIA_JPV[[#This Row],[ID_PRODUCTOS]],PRODUCTOS[#All],4,0)</f>
        <v>https://zlotychlopak.pl/104676-large_default/amarillo-14k-585-oro-reloj-de-pulsera-para-senora-geneve-lw078ydglbw008y.jpg</v>
      </c>
      <c r="F476" s="15">
        <f>VLOOKUP(JOYERIA_JPV[[#This Row],[ID_PRODUCTOS]],PRODUCTOS[#All],5,0)-JOYERIA_JPV[[#This Row],[CANTIDAD]]</f>
        <v>1203</v>
      </c>
      <c r="G476">
        <v>10003</v>
      </c>
      <c r="H476" s="1" t="s">
        <v>45</v>
      </c>
      <c r="I476" s="1" t="str">
        <f>VLOOKUP(JOYERIA_JPV[[#This Row],[ID_VENDEDOR]],FOTO_VENDEDOR[#All],3,0)</f>
        <v>https://dl.dropboxusercontent.com/s/2lks10yyiurw2b0/A33.png</v>
      </c>
      <c r="J476">
        <v>57</v>
      </c>
      <c r="K476" s="9">
        <v>638.27</v>
      </c>
      <c r="L476" s="9">
        <v>800</v>
      </c>
      <c r="M476" s="2">
        <v>44307</v>
      </c>
    </row>
    <row r="477" spans="1:13" x14ac:dyDescent="0.25">
      <c r="A477">
        <v>476</v>
      </c>
      <c r="B477" t="s">
        <v>8</v>
      </c>
      <c r="C477" s="3">
        <v>12</v>
      </c>
      <c r="D477" s="3" t="str">
        <f>VLOOKUP(JOYERIA_JPV[[#This Row],[ID_PRODUCTOS]],PRODUCTOS[#All],2,0)</f>
        <v>Cufflink Plata 925</v>
      </c>
      <c r="E477" s="8" t="str">
        <f>VLOOKUP(JOYERIA_JPV[[#This Row],[ID_PRODUCTOS]],PRODUCTOS[#All],4,0)</f>
        <v>https://www.mesaregalos.mx/wp-content/uploads/2021/08/Cufflinks_20Pliage_20_20Sterling_20silver_06753810000001_STQP.png</v>
      </c>
      <c r="F477" s="15">
        <f>VLOOKUP(JOYERIA_JPV[[#This Row],[ID_PRODUCTOS]],PRODUCTOS[#All],5,0)-JOYERIA_JPV[[#This Row],[CANTIDAD]]</f>
        <v>620</v>
      </c>
      <c r="G477">
        <v>10004</v>
      </c>
      <c r="H477" s="1" t="s">
        <v>47</v>
      </c>
      <c r="I477" s="1" t="str">
        <f>VLOOKUP(JOYERIA_JPV[[#This Row],[ID_VENDEDOR]],FOTO_VENDEDOR[#All],3,0)</f>
        <v>https://dl.dropbox.com/s/zgx7g0h0mxubhao/A21.png</v>
      </c>
      <c r="J477">
        <v>4</v>
      </c>
      <c r="K477" s="9">
        <v>1265.2</v>
      </c>
      <c r="L477" s="9">
        <v>1800</v>
      </c>
      <c r="M477" s="2">
        <v>44308</v>
      </c>
    </row>
    <row r="478" spans="1:13" x14ac:dyDescent="0.25">
      <c r="A478">
        <v>477</v>
      </c>
      <c r="B478" t="s">
        <v>5</v>
      </c>
      <c r="C478" s="3">
        <v>13</v>
      </c>
      <c r="D478" s="3" t="str">
        <f>VLOOKUP(JOYERIA_JPV[[#This Row],[ID_PRODUCTOS]],PRODUCTOS[#All],2,0)</f>
        <v>Pendiente Diam. Oro</v>
      </c>
      <c r="E478" s="8" t="str">
        <f>VLOOKUP(JOYERIA_JPV[[#This Row],[ID_PRODUCTOS]],PRODUCTOS[#All],4,0)</f>
        <v>https://i.pinimg.com/originals/ef/2f/1e/ef2f1e78cb0658f1626038cefbdca0f7.png</v>
      </c>
      <c r="F478" s="15">
        <f>VLOOKUP(JOYERIA_JPV[[#This Row],[ID_PRODUCTOS]],PRODUCTOS[#All],5,0)-JOYERIA_JPV[[#This Row],[CANTIDAD]]</f>
        <v>3995</v>
      </c>
      <c r="G478">
        <v>10005</v>
      </c>
      <c r="H478" s="1" t="s">
        <v>49</v>
      </c>
      <c r="I478" s="1" t="str">
        <f>VLOOKUP(JOYERIA_JPV[[#This Row],[ID_VENDEDOR]],FOTO_VENDEDOR[#All],3,0)</f>
        <v>https://dl.dropboxusercontent.com/s/id0gj57k6z3m73q/A34.png</v>
      </c>
      <c r="J478">
        <v>5</v>
      </c>
      <c r="K478" s="9">
        <v>352.49</v>
      </c>
      <c r="L478" s="9">
        <v>500</v>
      </c>
      <c r="M478" s="2">
        <v>44309</v>
      </c>
    </row>
    <row r="479" spans="1:13" x14ac:dyDescent="0.25">
      <c r="A479">
        <v>478</v>
      </c>
      <c r="B479" t="s">
        <v>9</v>
      </c>
      <c r="C479" s="3">
        <v>14</v>
      </c>
      <c r="D479" s="3" t="str">
        <f>VLOOKUP(JOYERIA_JPV[[#This Row],[ID_PRODUCTOS]],PRODUCTOS[#All],2,0)</f>
        <v>Anillo Comp. Diam.</v>
      </c>
      <c r="E479" s="8" t="str">
        <f>VLOOKUP(JOYERIA_JPV[[#This Row],[ID_PRODUCTOS]],PRODUCTOS[#All],4,0)</f>
        <v>https://www.elrubi.es/wp-content/uploads/2019/03/Anillo-de-compromiso-con-piedra-diamante-1.png</v>
      </c>
      <c r="F479" s="15">
        <f>VLOOKUP(JOYERIA_JPV[[#This Row],[ID_PRODUCTOS]],PRODUCTOS[#All],5,0)-JOYERIA_JPV[[#This Row],[CANTIDAD]]</f>
        <v>1925</v>
      </c>
      <c r="G479">
        <v>10006</v>
      </c>
      <c r="H479" s="1" t="s">
        <v>51</v>
      </c>
      <c r="I479" s="1" t="str">
        <f>VLOOKUP(JOYERIA_JPV[[#This Row],[ID_VENDEDOR]],FOTO_VENDEDOR[#All],3,0)</f>
        <v>https://dl.dropbox.com/s/1f9hzgblcmuen4a/A10.png</v>
      </c>
      <c r="J479">
        <v>25</v>
      </c>
      <c r="K479" s="9">
        <v>938.42</v>
      </c>
      <c r="L479" s="9">
        <v>1100</v>
      </c>
      <c r="M479" s="2">
        <v>44310</v>
      </c>
    </row>
    <row r="480" spans="1:13" x14ac:dyDescent="0.25">
      <c r="A480">
        <v>479</v>
      </c>
      <c r="B480" t="s">
        <v>9</v>
      </c>
      <c r="C480" s="3">
        <v>15</v>
      </c>
      <c r="D480" s="3" t="str">
        <f>VLOOKUP(JOYERIA_JPV[[#This Row],[ID_PRODUCTOS]],PRODUCTOS[#All],2,0)</f>
        <v>Brazalete Cuero</v>
      </c>
      <c r="E480" s="8" t="str">
        <f>VLOOKUP(JOYERIA_JPV[[#This Row],[ID_PRODUCTOS]],PRODUCTOS[#All],4,0)</f>
        <v>https://global.zancangioielli.com/11031-large_default/pulsera-zancan-de-plata-y-piel-con-pluma.jpg</v>
      </c>
      <c r="F480" s="15">
        <f>VLOOKUP(JOYERIA_JPV[[#This Row],[ID_PRODUCTOS]],PRODUCTOS[#All],5,0)-JOYERIA_JPV[[#This Row],[CANTIDAD]]</f>
        <v>3995</v>
      </c>
      <c r="G480">
        <v>10007</v>
      </c>
      <c r="H480" s="1" t="s">
        <v>53</v>
      </c>
      <c r="I480" s="1" t="str">
        <f>VLOOKUP(JOYERIA_JPV[[#This Row],[ID_VENDEDOR]],FOTO_VENDEDOR[#All],3,0)</f>
        <v>https://dl.dropbox.com/s/jveyj0btov87izo/A38.png</v>
      </c>
      <c r="J480">
        <v>5</v>
      </c>
      <c r="K480" s="9">
        <v>572.95000000000005</v>
      </c>
      <c r="L480" s="9">
        <v>800</v>
      </c>
      <c r="M480" s="2">
        <v>44311</v>
      </c>
    </row>
    <row r="481" spans="1:13" x14ac:dyDescent="0.25">
      <c r="A481">
        <v>480</v>
      </c>
      <c r="B481" t="s">
        <v>6</v>
      </c>
      <c r="C481" s="3">
        <v>16</v>
      </c>
      <c r="D481" s="3" t="str">
        <f>VLOOKUP(JOYERIA_JPV[[#This Row],[ID_PRODUCTOS]],PRODUCTOS[#All],2,0)</f>
        <v>Reloj Plata</v>
      </c>
      <c r="E481" s="8" t="str">
        <f>VLOOKUP(JOYERIA_JPV[[#This Row],[ID_PRODUCTOS]],PRODUCTOS[#All],4,0)</f>
        <v>https://festina.cl/22062-large_default/timeless-chronograph-f16760-7-con-esfera-azul.jpg</v>
      </c>
      <c r="F481" s="15">
        <f>VLOOKUP(JOYERIA_JPV[[#This Row],[ID_PRODUCTOS]],PRODUCTOS[#All],5,0)-JOYERIA_JPV[[#This Row],[CANTIDAD]]</f>
        <v>1084</v>
      </c>
      <c r="G481">
        <v>10008</v>
      </c>
      <c r="H481" s="1" t="s">
        <v>73</v>
      </c>
      <c r="I481" s="1" t="str">
        <f>VLOOKUP(JOYERIA_JPV[[#This Row],[ID_VENDEDOR]],FOTO_VENDEDOR[#All],3,0)</f>
        <v>https://dl.dropbox.com/s/z4geyw1u2psmm47/A16.png</v>
      </c>
      <c r="J481">
        <v>16</v>
      </c>
      <c r="K481" s="9">
        <v>1667.47</v>
      </c>
      <c r="L481" s="9">
        <v>2200</v>
      </c>
      <c r="M481" s="2">
        <v>44312</v>
      </c>
    </row>
    <row r="482" spans="1:13" x14ac:dyDescent="0.25">
      <c r="A482">
        <v>481</v>
      </c>
      <c r="B482" t="s">
        <v>26</v>
      </c>
      <c r="C482" s="3">
        <v>17</v>
      </c>
      <c r="D482" s="3" t="str">
        <f>VLOOKUP(JOYERIA_JPV[[#This Row],[ID_PRODUCTOS]],PRODUCTOS[#All],2,0)</f>
        <v>Broche Oro</v>
      </c>
      <c r="E4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482" s="15">
        <f>VLOOKUP(JOYERIA_JPV[[#This Row],[ID_PRODUCTOS]],PRODUCTOS[#All],5,0)-JOYERIA_JPV[[#This Row],[CANTIDAD]]</f>
        <v>2990</v>
      </c>
      <c r="G482">
        <v>10009</v>
      </c>
      <c r="H482" s="1" t="s">
        <v>57</v>
      </c>
      <c r="I482" s="1" t="str">
        <f>VLOOKUP(JOYERIA_JPV[[#This Row],[ID_VENDEDOR]],FOTO_VENDEDOR[#All],3,0)</f>
        <v>https://dl.dropbox.com/s/0jkab8w6ie0h91z/A42.png</v>
      </c>
      <c r="J482">
        <v>10</v>
      </c>
      <c r="K482" s="9">
        <v>216.19</v>
      </c>
      <c r="L482" s="9">
        <v>300</v>
      </c>
      <c r="M482" s="2">
        <v>44313</v>
      </c>
    </row>
    <row r="483" spans="1:13" x14ac:dyDescent="0.25">
      <c r="A483">
        <v>482</v>
      </c>
      <c r="B483" t="s">
        <v>27</v>
      </c>
      <c r="C483" s="3">
        <v>18</v>
      </c>
      <c r="D483" s="3" t="str">
        <f>VLOOKUP(JOYERIA_JPV[[#This Row],[ID_PRODUCTOS]],PRODUCTOS[#All],2,0)</f>
        <v>Anillo Gemas</v>
      </c>
      <c r="E4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483" s="15">
        <f>VLOOKUP(JOYERIA_JPV[[#This Row],[ID_PRODUCTOS]],PRODUCTOS[#All],5,0)-JOYERIA_JPV[[#This Row],[CANTIDAD]]</f>
        <v>19850</v>
      </c>
      <c r="G483">
        <v>10001</v>
      </c>
      <c r="H483" s="1" t="s">
        <v>41</v>
      </c>
      <c r="I483" s="1" t="str">
        <f>VLOOKUP(JOYERIA_JPV[[#This Row],[ID_VENDEDOR]],FOTO_VENDEDOR[#All],3,0)</f>
        <v>https://dl.dropbox.com/s/4bz1xriny7ro04g/A40.png</v>
      </c>
      <c r="J483">
        <v>150</v>
      </c>
      <c r="K483" s="9">
        <v>1063.04</v>
      </c>
      <c r="L483" s="9">
        <v>1500</v>
      </c>
      <c r="M483" s="2">
        <v>44314</v>
      </c>
    </row>
    <row r="484" spans="1:13" x14ac:dyDescent="0.25">
      <c r="A484">
        <v>483</v>
      </c>
      <c r="B484" t="s">
        <v>10</v>
      </c>
      <c r="C484" s="3">
        <v>19</v>
      </c>
      <c r="D484" s="3" t="str">
        <f>VLOOKUP(JOYERIA_JPV[[#This Row],[ID_PRODUCTOS]],PRODUCTOS[#All],2,0)</f>
        <v>Collar Perlas</v>
      </c>
      <c r="E484" s="8" t="str">
        <f>VLOOKUP(JOYERIA_JPV[[#This Row],[ID_PRODUCTOS]],PRODUCTOS[#All],4,0)</f>
        <v>https://yanesmadrid.com/10619-large_default/collar-bolzano-perlas-plata-dorada.jpg</v>
      </c>
      <c r="F484" s="15">
        <f>VLOOKUP(JOYERIA_JPV[[#This Row],[ID_PRODUCTOS]],PRODUCTOS[#All],5,0)-JOYERIA_JPV[[#This Row],[CANTIDAD]]</f>
        <v>792</v>
      </c>
      <c r="G484">
        <v>10002</v>
      </c>
      <c r="H484" s="1" t="s">
        <v>43</v>
      </c>
      <c r="I484" s="1" t="str">
        <f>VLOOKUP(JOYERIA_JPV[[#This Row],[ID_VENDEDOR]],FOTO_VENDEDOR[#All],3,0)</f>
        <v>https://dl.dropbox.com/s/yxe96df3xrzoc4y/A44.png</v>
      </c>
      <c r="J484">
        <v>8</v>
      </c>
      <c r="K484" s="9">
        <v>757.81</v>
      </c>
      <c r="L484" s="9">
        <v>950</v>
      </c>
      <c r="M484" s="2">
        <v>44315</v>
      </c>
    </row>
    <row r="485" spans="1:13" x14ac:dyDescent="0.25">
      <c r="A485">
        <v>484</v>
      </c>
      <c r="B485" t="s">
        <v>15</v>
      </c>
      <c r="C485" s="3">
        <v>20</v>
      </c>
      <c r="D485" s="3" t="str">
        <f>VLOOKUP(JOYERIA_JPV[[#This Row],[ID_PRODUCTOS]],PRODUCTOS[#All],2,0)</f>
        <v>Cadena Oro</v>
      </c>
      <c r="E485" s="8" t="str">
        <f>VLOOKUP(JOYERIA_JPV[[#This Row],[ID_PRODUCTOS]],PRODUCTOS[#All],4,0)</f>
        <v>https://www.joyeriasanchez.com/50236-large_default/gargantilla-visalia-personalizada-oro-18k.jpg</v>
      </c>
      <c r="F485" s="15">
        <f>VLOOKUP(JOYERIA_JPV[[#This Row],[ID_PRODUCTOS]],PRODUCTOS[#All],5,0)-JOYERIA_JPV[[#This Row],[CANTIDAD]]</f>
        <v>3960</v>
      </c>
      <c r="G485">
        <v>10003</v>
      </c>
      <c r="H485" s="1" t="s">
        <v>45</v>
      </c>
      <c r="I485" s="1" t="str">
        <f>VLOOKUP(JOYERIA_JPV[[#This Row],[ID_VENDEDOR]],FOTO_VENDEDOR[#All],3,0)</f>
        <v>https://dl.dropboxusercontent.com/s/2lks10yyiurw2b0/A33.png</v>
      </c>
      <c r="J485">
        <v>40</v>
      </c>
      <c r="K485" s="9">
        <v>211.41</v>
      </c>
      <c r="L485" s="9">
        <v>300</v>
      </c>
      <c r="M485" s="2">
        <v>44316</v>
      </c>
    </row>
    <row r="486" spans="1:13" x14ac:dyDescent="0.25">
      <c r="A486">
        <v>485</v>
      </c>
      <c r="B486" t="s">
        <v>16</v>
      </c>
      <c r="C486" s="3">
        <v>1</v>
      </c>
      <c r="D486" s="3" t="str">
        <f>VLOOKUP(JOYERIA_JPV[[#This Row],[ID_PRODUCTOS]],PRODUCTOS[#All],2,0)</f>
        <v>Anillo Oro 18k</v>
      </c>
      <c r="E486" s="8" t="str">
        <f>VLOOKUP(JOYERIA_JPV[[#This Row],[ID_PRODUCTOS]],PRODUCTOS[#All],4,0)</f>
        <v>https://i.pinimg.com/originals/99/f6/cc/99f6cc0f226be0aa4d25ea9959e06099.png</v>
      </c>
      <c r="F486" s="15">
        <f>VLOOKUP(JOYERIA_JPV[[#This Row],[ID_PRODUCTOS]],PRODUCTOS[#All],5,0)-JOYERIA_JPV[[#This Row],[CANTIDAD]]</f>
        <v>16400</v>
      </c>
      <c r="G486">
        <v>10004</v>
      </c>
      <c r="H486" s="1" t="s">
        <v>47</v>
      </c>
      <c r="I486" s="1" t="str">
        <f>VLOOKUP(JOYERIA_JPV[[#This Row],[ID_VENDEDOR]],FOTO_VENDEDOR[#All],3,0)</f>
        <v>https://dl.dropbox.com/s/zgx7g0h0mxubhao/A21.png</v>
      </c>
      <c r="J486">
        <v>3600</v>
      </c>
      <c r="K486" s="9">
        <v>1483.61</v>
      </c>
      <c r="L486" s="9">
        <v>2000</v>
      </c>
      <c r="M486" s="2">
        <v>44317</v>
      </c>
    </row>
    <row r="487" spans="1:13" x14ac:dyDescent="0.25">
      <c r="A487">
        <v>486</v>
      </c>
      <c r="B487" t="s">
        <v>19</v>
      </c>
      <c r="C487" s="3">
        <v>2</v>
      </c>
      <c r="D487" s="3" t="str">
        <f>VLOOKUP(JOYERIA_JPV[[#This Row],[ID_PRODUCTOS]],PRODUCTOS[#All],2,0)</f>
        <v>Aretes Plata 925</v>
      </c>
      <c r="E487" s="8" t="str">
        <f>VLOOKUP(JOYERIA_JPV[[#This Row],[ID_PRODUCTOS]],PRODUCTOS[#All],4,0)</f>
        <v>https://baroqoficial.com/cdn/shop/products/Aretesdeplata925.png?v=1643904073&amp;width=2048</v>
      </c>
      <c r="F487" s="15">
        <f>VLOOKUP(JOYERIA_JPV[[#This Row],[ID_PRODUCTOS]],PRODUCTOS[#All],5,0)-JOYERIA_JPV[[#This Row],[CANTIDAD]]</f>
        <v>3767</v>
      </c>
      <c r="G487">
        <v>10005</v>
      </c>
      <c r="H487" s="1" t="s">
        <v>49</v>
      </c>
      <c r="I487" s="1" t="str">
        <f>VLOOKUP(JOYERIA_JPV[[#This Row],[ID_VENDEDOR]],FOTO_VENDEDOR[#All],3,0)</f>
        <v>https://dl.dropboxusercontent.com/s/id0gj57k6z3m73q/A34.png</v>
      </c>
      <c r="J487">
        <v>33</v>
      </c>
      <c r="K487" s="9">
        <v>1049.51</v>
      </c>
      <c r="L487" s="9">
        <v>1300</v>
      </c>
      <c r="M487" s="2">
        <v>44318</v>
      </c>
    </row>
    <row r="488" spans="1:13" x14ac:dyDescent="0.25">
      <c r="A488">
        <v>487</v>
      </c>
      <c r="B488" t="s">
        <v>7</v>
      </c>
      <c r="C488" s="3">
        <v>3</v>
      </c>
      <c r="D488" s="3" t="str">
        <f>VLOOKUP(JOYERIA_JPV[[#This Row],[ID_PRODUCTOS]],PRODUCTOS[#All],2,0)</f>
        <v>Brazalete Oro 14k</v>
      </c>
      <c r="E4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488" s="15">
        <f>VLOOKUP(JOYERIA_JPV[[#This Row],[ID_PRODUCTOS]],PRODUCTOS[#All],5,0)-JOYERIA_JPV[[#This Row],[CANTIDAD]]</f>
        <v>719</v>
      </c>
      <c r="G488">
        <v>10006</v>
      </c>
      <c r="H488" s="1" t="s">
        <v>51</v>
      </c>
      <c r="I488" s="1" t="str">
        <f>VLOOKUP(JOYERIA_JPV[[#This Row],[ID_VENDEDOR]],FOTO_VENDEDOR[#All],3,0)</f>
        <v>https://dl.dropbox.com/s/1f9hzgblcmuen4a/A10.png</v>
      </c>
      <c r="J488">
        <v>1</v>
      </c>
      <c r="K488" s="9">
        <v>966.38</v>
      </c>
      <c r="L488" s="9">
        <v>1200</v>
      </c>
      <c r="M488" s="2">
        <v>44319</v>
      </c>
    </row>
    <row r="489" spans="1:13" x14ac:dyDescent="0.25">
      <c r="A489">
        <v>488</v>
      </c>
      <c r="B489" t="s">
        <v>6</v>
      </c>
      <c r="C489" s="3">
        <v>4</v>
      </c>
      <c r="D489" s="3" t="str">
        <f>VLOOKUP(JOYERIA_JPV[[#This Row],[ID_PRODUCTOS]],PRODUCTOS[#All],2,0)</f>
        <v>Collar Oro Diam.</v>
      </c>
      <c r="E489" s="8" t="str">
        <f>VLOOKUP(JOYERIA_JPV[[#This Row],[ID_PRODUCTOS]],PRODUCTOS[#All],4,0)</f>
        <v>https://img.edenly.com/pt/40/precioso-secreto-n8__8047249_1.png</v>
      </c>
      <c r="F489" s="15">
        <f>VLOOKUP(JOYERIA_JPV[[#This Row],[ID_PRODUCTOS]],PRODUCTOS[#All],5,0)-JOYERIA_JPV[[#This Row],[CANTIDAD]]</f>
        <v>1493</v>
      </c>
      <c r="G489">
        <v>10007</v>
      </c>
      <c r="H489" s="1" t="s">
        <v>53</v>
      </c>
      <c r="I489" s="1" t="str">
        <f>VLOOKUP(JOYERIA_JPV[[#This Row],[ID_VENDEDOR]],FOTO_VENDEDOR[#All],3,0)</f>
        <v>https://dl.dropbox.com/s/jveyj0btov87izo/A38.png</v>
      </c>
      <c r="J489">
        <v>7</v>
      </c>
      <c r="K489" s="9">
        <v>938.42</v>
      </c>
      <c r="L489" s="9">
        <v>1100</v>
      </c>
      <c r="M489" s="2">
        <v>44320</v>
      </c>
    </row>
    <row r="490" spans="1:13" x14ac:dyDescent="0.25">
      <c r="A490">
        <v>489</v>
      </c>
      <c r="B490" t="s">
        <v>7</v>
      </c>
      <c r="C490" s="3">
        <v>5</v>
      </c>
      <c r="D490" s="3" t="str">
        <f>VLOOKUP(JOYERIA_JPV[[#This Row],[ID_PRODUCTOS]],PRODUCTOS[#All],2,0)</f>
        <v>Pulsera Plata 925</v>
      </c>
      <c r="E4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490" s="15">
        <f>VLOOKUP(JOYERIA_JPV[[#This Row],[ID_PRODUCTOS]],PRODUCTOS[#All],5,0)-JOYERIA_JPV[[#This Row],[CANTIDAD]]</f>
        <v>1393</v>
      </c>
      <c r="G490">
        <v>10008</v>
      </c>
      <c r="H490" s="1" t="s">
        <v>73</v>
      </c>
      <c r="I490" s="1" t="str">
        <f>VLOOKUP(JOYERIA_JPV[[#This Row],[ID_VENDEDOR]],FOTO_VENDEDOR[#All],3,0)</f>
        <v>https://dl.dropbox.com/s/z4geyw1u2psmm47/A16.png</v>
      </c>
      <c r="J490">
        <v>7</v>
      </c>
      <c r="K490" s="9">
        <v>1053.78</v>
      </c>
      <c r="L490" s="9">
        <v>1500</v>
      </c>
      <c r="M490" s="2">
        <v>44321</v>
      </c>
    </row>
    <row r="491" spans="1:13" x14ac:dyDescent="0.25">
      <c r="A491">
        <v>490</v>
      </c>
      <c r="B491" t="s">
        <v>24</v>
      </c>
      <c r="C491" s="3">
        <v>6</v>
      </c>
      <c r="D491" s="3" t="str">
        <f>VLOOKUP(JOYERIA_JPV[[#This Row],[ID_PRODUCTOS]],PRODUCTOS[#All],2,0)</f>
        <v>Broche Platino</v>
      </c>
      <c r="E4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491" s="15">
        <f>VLOOKUP(JOYERIA_JPV[[#This Row],[ID_PRODUCTOS]],PRODUCTOS[#All],5,0)-JOYERIA_JPV[[#This Row],[CANTIDAD]]</f>
        <v>2478</v>
      </c>
      <c r="G491">
        <v>10009</v>
      </c>
      <c r="H491" s="1" t="s">
        <v>57</v>
      </c>
      <c r="I491" s="1" t="str">
        <f>VLOOKUP(JOYERIA_JPV[[#This Row],[ID_VENDEDOR]],FOTO_VENDEDOR[#All],3,0)</f>
        <v>https://dl.dropbox.com/s/0jkab8w6ie0h91z/A42.png</v>
      </c>
      <c r="J491">
        <v>22</v>
      </c>
      <c r="K491" s="9">
        <v>645.70000000000005</v>
      </c>
      <c r="L491" s="9">
        <v>900</v>
      </c>
      <c r="M491" s="2">
        <v>44322</v>
      </c>
    </row>
    <row r="492" spans="1:13" x14ac:dyDescent="0.25">
      <c r="A492">
        <v>491</v>
      </c>
      <c r="B492" t="s">
        <v>9</v>
      </c>
      <c r="C492" s="3">
        <v>7</v>
      </c>
      <c r="D492" s="3" t="str">
        <f>VLOOKUP(JOYERIA_JPV[[#This Row],[ID_PRODUCTOS]],PRODUCTOS[#All],2,0)</f>
        <v>Cadena Oro 10k</v>
      </c>
      <c r="E492" s="8" t="str">
        <f>VLOOKUP(JOYERIA_JPV[[#This Row],[ID_PRODUCTOS]],PRODUCTOS[#All],4,0)</f>
        <v>https://russiangold.com/78813-large_default/amarillo-italiano-14k-585-oro-nuevo-figaro-cadena-solida-cc042y.jpg</v>
      </c>
      <c r="F492" s="15">
        <f>VLOOKUP(JOYERIA_JPV[[#This Row],[ID_PRODUCTOS]],PRODUCTOS[#All],5,0)-JOYERIA_JPV[[#This Row],[CANTIDAD]]</f>
        <v>11214</v>
      </c>
      <c r="G492">
        <v>10001</v>
      </c>
      <c r="H492" s="1" t="s">
        <v>41</v>
      </c>
      <c r="I492" s="1" t="str">
        <f>VLOOKUP(JOYERIA_JPV[[#This Row],[ID_VENDEDOR]],FOTO_VENDEDOR[#All],3,0)</f>
        <v>https://dl.dropbox.com/s/4bz1xriny7ro04g/A40.png</v>
      </c>
      <c r="J492">
        <v>286</v>
      </c>
      <c r="K492" s="9">
        <v>1063.04</v>
      </c>
      <c r="L492" s="9">
        <v>1500</v>
      </c>
      <c r="M492" s="2">
        <v>44323</v>
      </c>
    </row>
    <row r="493" spans="1:13" x14ac:dyDescent="0.25">
      <c r="A493">
        <v>492</v>
      </c>
      <c r="B493" t="s">
        <v>24</v>
      </c>
      <c r="C493" s="3">
        <v>8</v>
      </c>
      <c r="D493" s="3" t="str">
        <f>VLOOKUP(JOYERIA_JPV[[#This Row],[ID_PRODUCTOS]],PRODUCTOS[#All],2,0)</f>
        <v>Tobillera Oro 14k</v>
      </c>
      <c r="E493" s="8" t="str">
        <f>VLOOKUP(JOYERIA_JPV[[#This Row],[ID_PRODUCTOS]],PRODUCTOS[#All],4,0)</f>
        <v>https://www.joseluisjoyerias.com/adm/files/FOTOS/PULSERA_ORO_JOSELUIS_718SPU24FK481A19_1.webp</v>
      </c>
      <c r="F493" s="15">
        <f>VLOOKUP(JOYERIA_JPV[[#This Row],[ID_PRODUCTOS]],PRODUCTOS[#All],5,0)-JOYERIA_JPV[[#This Row],[CANTIDAD]]</f>
        <v>2488</v>
      </c>
      <c r="G493">
        <v>10002</v>
      </c>
      <c r="H493" s="1" t="s">
        <v>43</v>
      </c>
      <c r="I493" s="1" t="str">
        <f>VLOOKUP(JOYERIA_JPV[[#This Row],[ID_VENDEDOR]],FOTO_VENDEDOR[#All],3,0)</f>
        <v>https://dl.dropbox.com/s/yxe96df3xrzoc4y/A44.png</v>
      </c>
      <c r="J493">
        <v>12</v>
      </c>
      <c r="K493" s="9">
        <v>938.42</v>
      </c>
      <c r="L493" s="9">
        <v>1100</v>
      </c>
      <c r="M493" s="2">
        <v>44324</v>
      </c>
    </row>
    <row r="494" spans="1:13" x14ac:dyDescent="0.25">
      <c r="A494">
        <v>493</v>
      </c>
      <c r="B494" t="s">
        <v>9</v>
      </c>
      <c r="C494" s="3">
        <v>9</v>
      </c>
      <c r="D494" s="3" t="str">
        <f>VLOOKUP(JOYERIA_JPV[[#This Row],[ID_PRODUCTOS]],PRODUCTOS[#All],2,0)</f>
        <v>Charm Plata</v>
      </c>
      <c r="E4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494" s="15">
        <f>VLOOKUP(JOYERIA_JPV[[#This Row],[ID_PRODUCTOS]],PRODUCTOS[#All],5,0)-JOYERIA_JPV[[#This Row],[CANTIDAD]]</f>
        <v>676</v>
      </c>
      <c r="G494">
        <v>10003</v>
      </c>
      <c r="H494" s="1" t="s">
        <v>45</v>
      </c>
      <c r="I494" s="1" t="str">
        <f>VLOOKUP(JOYERIA_JPV[[#This Row],[ID_VENDEDOR]],FOTO_VENDEDOR[#All],3,0)</f>
        <v>https://dl.dropboxusercontent.com/s/2lks10yyiurw2b0/A33.png</v>
      </c>
      <c r="J494">
        <v>1</v>
      </c>
      <c r="K494" s="9">
        <v>836.75</v>
      </c>
      <c r="L494" s="9">
        <v>1000</v>
      </c>
      <c r="M494" s="2">
        <v>44325</v>
      </c>
    </row>
    <row r="495" spans="1:13" x14ac:dyDescent="0.25">
      <c r="A495">
        <v>494</v>
      </c>
      <c r="B495" t="s">
        <v>27</v>
      </c>
      <c r="C495" s="3">
        <v>10</v>
      </c>
      <c r="D495" s="3" t="str">
        <f>VLOOKUP(JOYERIA_JPV[[#This Row],[ID_PRODUCTOS]],PRODUCTOS[#All],2,0)</f>
        <v>Medallón Oro 18k</v>
      </c>
      <c r="E495" s="8" t="str">
        <f>VLOOKUP(JOYERIA_JPV[[#This Row],[ID_PRODUCTOS]],PRODUCTOS[#All],4,0)</f>
        <v>https://russiangold.com/111274-product_zoom/colgante-de-oro-rosa-rojo-14k-585-carretera-de-medusa-griega-cpn053r.jpg</v>
      </c>
      <c r="F495" s="15">
        <f>VLOOKUP(JOYERIA_JPV[[#This Row],[ID_PRODUCTOS]],PRODUCTOS[#All],5,0)-JOYERIA_JPV[[#This Row],[CANTIDAD]]</f>
        <v>572</v>
      </c>
      <c r="G495">
        <v>10004</v>
      </c>
      <c r="H495" s="1" t="s">
        <v>47</v>
      </c>
      <c r="I495" s="1" t="str">
        <f>VLOOKUP(JOYERIA_JPV[[#This Row],[ID_VENDEDOR]],FOTO_VENDEDOR[#All],3,0)</f>
        <v>https://dl.dropbox.com/s/zgx7g0h0mxubhao/A21.png</v>
      </c>
      <c r="J495">
        <v>28</v>
      </c>
      <c r="K495" s="9">
        <v>966.38</v>
      </c>
      <c r="L495" s="9">
        <v>1200</v>
      </c>
      <c r="M495" s="2">
        <v>44326</v>
      </c>
    </row>
    <row r="496" spans="1:13" x14ac:dyDescent="0.25">
      <c r="A496">
        <v>495</v>
      </c>
      <c r="B496" t="s">
        <v>6</v>
      </c>
      <c r="C496" s="3">
        <v>11</v>
      </c>
      <c r="D496" s="3" t="str">
        <f>VLOOKUP(JOYERIA_JPV[[#This Row],[ID_PRODUCTOS]],PRODUCTOS[#All],2,0)</f>
        <v>Reloj Oro 18k</v>
      </c>
      <c r="E496" s="8" t="str">
        <f>VLOOKUP(JOYERIA_JPV[[#This Row],[ID_PRODUCTOS]],PRODUCTOS[#All],4,0)</f>
        <v>https://zlotychlopak.pl/104676-large_default/amarillo-14k-585-oro-reloj-de-pulsera-para-senora-geneve-lw078ydglbw008y.jpg</v>
      </c>
      <c r="F496" s="15">
        <f>VLOOKUP(JOYERIA_JPV[[#This Row],[ID_PRODUCTOS]],PRODUCTOS[#All],5,0)-JOYERIA_JPV[[#This Row],[CANTIDAD]]</f>
        <v>1238</v>
      </c>
      <c r="G496">
        <v>10005</v>
      </c>
      <c r="H496" s="1" t="s">
        <v>49</v>
      </c>
      <c r="I496" s="1" t="str">
        <f>VLOOKUP(JOYERIA_JPV[[#This Row],[ID_VENDEDOR]],FOTO_VENDEDOR[#All],3,0)</f>
        <v>https://dl.dropboxusercontent.com/s/id0gj57k6z3m73q/A34.png</v>
      </c>
      <c r="J496">
        <v>22</v>
      </c>
      <c r="K496" s="9">
        <v>638.27</v>
      </c>
      <c r="L496" s="9">
        <v>800</v>
      </c>
      <c r="M496" s="2">
        <v>44327</v>
      </c>
    </row>
    <row r="497" spans="1:13" x14ac:dyDescent="0.25">
      <c r="A497">
        <v>496</v>
      </c>
      <c r="B497" t="s">
        <v>6</v>
      </c>
      <c r="C497" s="3">
        <v>12</v>
      </c>
      <c r="D497" s="3" t="str">
        <f>VLOOKUP(JOYERIA_JPV[[#This Row],[ID_PRODUCTOS]],PRODUCTOS[#All],2,0)</f>
        <v>Cufflink Plata 925</v>
      </c>
      <c r="E497" s="8" t="str">
        <f>VLOOKUP(JOYERIA_JPV[[#This Row],[ID_PRODUCTOS]],PRODUCTOS[#All],4,0)</f>
        <v>https://www.mesaregalos.mx/wp-content/uploads/2021/08/Cufflinks_20Pliage_20_20Sterling_20silver_06753810000001_STQP.png</v>
      </c>
      <c r="F497" s="15">
        <f>VLOOKUP(JOYERIA_JPV[[#This Row],[ID_PRODUCTOS]],PRODUCTOS[#All],5,0)-JOYERIA_JPV[[#This Row],[CANTIDAD]]</f>
        <v>614</v>
      </c>
      <c r="G497">
        <v>10006</v>
      </c>
      <c r="H497" s="1" t="s">
        <v>51</v>
      </c>
      <c r="I497" s="1" t="str">
        <f>VLOOKUP(JOYERIA_JPV[[#This Row],[ID_VENDEDOR]],FOTO_VENDEDOR[#All],3,0)</f>
        <v>https://dl.dropbox.com/s/1f9hzgblcmuen4a/A10.png</v>
      </c>
      <c r="J497">
        <v>10</v>
      </c>
      <c r="K497" s="9">
        <v>1265.2</v>
      </c>
      <c r="L497" s="9">
        <v>1800</v>
      </c>
      <c r="M497" s="2">
        <v>44328</v>
      </c>
    </row>
    <row r="498" spans="1:13" x14ac:dyDescent="0.25">
      <c r="A498">
        <v>497</v>
      </c>
      <c r="B498" t="s">
        <v>19</v>
      </c>
      <c r="C498" s="3">
        <v>13</v>
      </c>
      <c r="D498" s="3" t="str">
        <f>VLOOKUP(JOYERIA_JPV[[#This Row],[ID_PRODUCTOS]],PRODUCTOS[#All],2,0)</f>
        <v>Pendiente Diam. Oro</v>
      </c>
      <c r="E498" s="8" t="str">
        <f>VLOOKUP(JOYERIA_JPV[[#This Row],[ID_PRODUCTOS]],PRODUCTOS[#All],4,0)</f>
        <v>https://i.pinimg.com/originals/ef/2f/1e/ef2f1e78cb0658f1626038cefbdca0f7.png</v>
      </c>
      <c r="F498" s="15">
        <f>VLOOKUP(JOYERIA_JPV[[#This Row],[ID_PRODUCTOS]],PRODUCTOS[#All],5,0)-JOYERIA_JPV[[#This Row],[CANTIDAD]]</f>
        <v>3996</v>
      </c>
      <c r="G498">
        <v>10007</v>
      </c>
      <c r="H498" s="1" t="s">
        <v>53</v>
      </c>
      <c r="I498" s="1" t="str">
        <f>VLOOKUP(JOYERIA_JPV[[#This Row],[ID_VENDEDOR]],FOTO_VENDEDOR[#All],3,0)</f>
        <v>https://dl.dropbox.com/s/jveyj0btov87izo/A38.png</v>
      </c>
      <c r="J498">
        <v>4</v>
      </c>
      <c r="K498" s="9">
        <v>352.49</v>
      </c>
      <c r="L498" s="9">
        <v>500</v>
      </c>
      <c r="M498" s="2">
        <v>44329</v>
      </c>
    </row>
    <row r="499" spans="1:13" x14ac:dyDescent="0.25">
      <c r="A499">
        <v>498</v>
      </c>
      <c r="B499" t="s">
        <v>7</v>
      </c>
      <c r="C499" s="3">
        <v>14</v>
      </c>
      <c r="D499" s="3" t="str">
        <f>VLOOKUP(JOYERIA_JPV[[#This Row],[ID_PRODUCTOS]],PRODUCTOS[#All],2,0)</f>
        <v>Anillo Comp. Diam.</v>
      </c>
      <c r="E499" s="8" t="str">
        <f>VLOOKUP(JOYERIA_JPV[[#This Row],[ID_PRODUCTOS]],PRODUCTOS[#All],4,0)</f>
        <v>https://www.elrubi.es/wp-content/uploads/2019/03/Anillo-de-compromiso-con-piedra-diamante-1.png</v>
      </c>
      <c r="F499" s="15">
        <f>VLOOKUP(JOYERIA_JPV[[#This Row],[ID_PRODUCTOS]],PRODUCTOS[#All],5,0)-JOYERIA_JPV[[#This Row],[CANTIDAD]]</f>
        <v>1941</v>
      </c>
      <c r="G499">
        <v>10008</v>
      </c>
      <c r="H499" s="1" t="s">
        <v>73</v>
      </c>
      <c r="I499" s="1" t="str">
        <f>VLOOKUP(JOYERIA_JPV[[#This Row],[ID_VENDEDOR]],FOTO_VENDEDOR[#All],3,0)</f>
        <v>https://dl.dropbox.com/s/z4geyw1u2psmm47/A16.png</v>
      </c>
      <c r="J499">
        <v>9</v>
      </c>
      <c r="K499" s="9">
        <v>938.42</v>
      </c>
      <c r="L499" s="9">
        <v>1100</v>
      </c>
      <c r="M499" s="2">
        <v>44330</v>
      </c>
    </row>
    <row r="500" spans="1:13" x14ac:dyDescent="0.25">
      <c r="A500">
        <v>499</v>
      </c>
      <c r="B500" t="s">
        <v>28</v>
      </c>
      <c r="C500" s="3">
        <v>15</v>
      </c>
      <c r="D500" s="3" t="str">
        <f>VLOOKUP(JOYERIA_JPV[[#This Row],[ID_PRODUCTOS]],PRODUCTOS[#All],2,0)</f>
        <v>Brazalete Cuero</v>
      </c>
      <c r="E500" s="8" t="str">
        <f>VLOOKUP(JOYERIA_JPV[[#This Row],[ID_PRODUCTOS]],PRODUCTOS[#All],4,0)</f>
        <v>https://global.zancangioielli.com/11031-large_default/pulsera-zancan-de-plata-y-piel-con-pluma.jpg</v>
      </c>
      <c r="F500" s="15">
        <f>VLOOKUP(JOYERIA_JPV[[#This Row],[ID_PRODUCTOS]],PRODUCTOS[#All],5,0)-JOYERIA_JPV[[#This Row],[CANTIDAD]]</f>
        <v>3975</v>
      </c>
      <c r="G500">
        <v>10009</v>
      </c>
      <c r="H500" s="1" t="s">
        <v>57</v>
      </c>
      <c r="I500" s="1" t="str">
        <f>VLOOKUP(JOYERIA_JPV[[#This Row],[ID_VENDEDOR]],FOTO_VENDEDOR[#All],3,0)</f>
        <v>https://dl.dropbox.com/s/0jkab8w6ie0h91z/A42.png</v>
      </c>
      <c r="J500">
        <v>25</v>
      </c>
      <c r="K500" s="9">
        <v>572.95000000000005</v>
      </c>
      <c r="L500" s="9">
        <v>800</v>
      </c>
      <c r="M500" s="2">
        <v>44331</v>
      </c>
    </row>
    <row r="501" spans="1:13" x14ac:dyDescent="0.25">
      <c r="A501">
        <v>500</v>
      </c>
      <c r="B501" t="s">
        <v>20</v>
      </c>
      <c r="C501" s="3">
        <v>16</v>
      </c>
      <c r="D501" s="3" t="str">
        <f>VLOOKUP(JOYERIA_JPV[[#This Row],[ID_PRODUCTOS]],PRODUCTOS[#All],2,0)</f>
        <v>Reloj Plata</v>
      </c>
      <c r="E501" s="8" t="str">
        <f>VLOOKUP(JOYERIA_JPV[[#This Row],[ID_PRODUCTOS]],PRODUCTOS[#All],4,0)</f>
        <v>https://festina.cl/22062-large_default/timeless-chronograph-f16760-7-con-esfera-azul.jpg</v>
      </c>
      <c r="F501" s="15">
        <f>VLOOKUP(JOYERIA_JPV[[#This Row],[ID_PRODUCTOS]],PRODUCTOS[#All],5,0)-JOYERIA_JPV[[#This Row],[CANTIDAD]]</f>
        <v>1089</v>
      </c>
      <c r="G501">
        <v>10001</v>
      </c>
      <c r="H501" s="1" t="s">
        <v>41</v>
      </c>
      <c r="I501" s="1" t="str">
        <f>VLOOKUP(JOYERIA_JPV[[#This Row],[ID_VENDEDOR]],FOTO_VENDEDOR[#All],3,0)</f>
        <v>https://dl.dropbox.com/s/4bz1xriny7ro04g/A40.png</v>
      </c>
      <c r="J501">
        <v>11</v>
      </c>
      <c r="K501" s="9">
        <v>1667.47</v>
      </c>
      <c r="L501" s="9">
        <v>2200</v>
      </c>
      <c r="M501" s="2">
        <v>44332</v>
      </c>
    </row>
    <row r="502" spans="1:13" x14ac:dyDescent="0.25">
      <c r="A502">
        <v>501</v>
      </c>
      <c r="B502" t="s">
        <v>17</v>
      </c>
      <c r="C502" s="3">
        <v>17</v>
      </c>
      <c r="D502" s="3" t="str">
        <f>VLOOKUP(JOYERIA_JPV[[#This Row],[ID_PRODUCTOS]],PRODUCTOS[#All],2,0)</f>
        <v>Broche Oro</v>
      </c>
      <c r="E5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502" s="15">
        <f>VLOOKUP(JOYERIA_JPV[[#This Row],[ID_PRODUCTOS]],PRODUCTOS[#All],5,0)-JOYERIA_JPV[[#This Row],[CANTIDAD]]</f>
        <v>2989</v>
      </c>
      <c r="G502">
        <v>10002</v>
      </c>
      <c r="H502" s="1" t="s">
        <v>43</v>
      </c>
      <c r="I502" s="1" t="str">
        <f>VLOOKUP(JOYERIA_JPV[[#This Row],[ID_VENDEDOR]],FOTO_VENDEDOR[#All],3,0)</f>
        <v>https://dl.dropbox.com/s/yxe96df3xrzoc4y/A44.png</v>
      </c>
      <c r="J502">
        <v>11</v>
      </c>
      <c r="K502" s="9">
        <v>216.19</v>
      </c>
      <c r="L502" s="9">
        <v>300</v>
      </c>
      <c r="M502" s="2">
        <v>44333</v>
      </c>
    </row>
    <row r="503" spans="1:13" x14ac:dyDescent="0.25">
      <c r="A503">
        <v>502</v>
      </c>
      <c r="B503" t="s">
        <v>20</v>
      </c>
      <c r="C503" s="3">
        <v>18</v>
      </c>
      <c r="D503" s="3" t="str">
        <f>VLOOKUP(JOYERIA_JPV[[#This Row],[ID_PRODUCTOS]],PRODUCTOS[#All],2,0)</f>
        <v>Anillo Gemas</v>
      </c>
      <c r="E5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503" s="15">
        <f>VLOOKUP(JOYERIA_JPV[[#This Row],[ID_PRODUCTOS]],PRODUCTOS[#All],5,0)-JOYERIA_JPV[[#This Row],[CANTIDAD]]</f>
        <v>19726</v>
      </c>
      <c r="G503">
        <v>10003</v>
      </c>
      <c r="H503" s="1" t="s">
        <v>45</v>
      </c>
      <c r="I503" s="1" t="str">
        <f>VLOOKUP(JOYERIA_JPV[[#This Row],[ID_VENDEDOR]],FOTO_VENDEDOR[#All],3,0)</f>
        <v>https://dl.dropboxusercontent.com/s/2lks10yyiurw2b0/A33.png</v>
      </c>
      <c r="J503">
        <v>274</v>
      </c>
      <c r="K503" s="9">
        <v>1063.04</v>
      </c>
      <c r="L503" s="9">
        <v>1500</v>
      </c>
      <c r="M503" s="2">
        <v>44334</v>
      </c>
    </row>
    <row r="504" spans="1:13" x14ac:dyDescent="0.25">
      <c r="A504">
        <v>503</v>
      </c>
      <c r="B504" t="s">
        <v>21</v>
      </c>
      <c r="C504" s="3">
        <v>19</v>
      </c>
      <c r="D504" s="3" t="str">
        <f>VLOOKUP(JOYERIA_JPV[[#This Row],[ID_PRODUCTOS]],PRODUCTOS[#All],2,0)</f>
        <v>Collar Perlas</v>
      </c>
      <c r="E504" s="8" t="str">
        <f>VLOOKUP(JOYERIA_JPV[[#This Row],[ID_PRODUCTOS]],PRODUCTOS[#All],4,0)</f>
        <v>https://yanesmadrid.com/10619-large_default/collar-bolzano-perlas-plata-dorada.jpg</v>
      </c>
      <c r="F504" s="15">
        <f>VLOOKUP(JOYERIA_JPV[[#This Row],[ID_PRODUCTOS]],PRODUCTOS[#All],5,0)-JOYERIA_JPV[[#This Row],[CANTIDAD]]</f>
        <v>794</v>
      </c>
      <c r="G504">
        <v>10004</v>
      </c>
      <c r="H504" s="1" t="s">
        <v>47</v>
      </c>
      <c r="I504" s="1" t="str">
        <f>VLOOKUP(JOYERIA_JPV[[#This Row],[ID_VENDEDOR]],FOTO_VENDEDOR[#All],3,0)</f>
        <v>https://dl.dropbox.com/s/zgx7g0h0mxubhao/A21.png</v>
      </c>
      <c r="J504">
        <v>6</v>
      </c>
      <c r="K504" s="9">
        <v>757.81</v>
      </c>
      <c r="L504" s="9">
        <v>950</v>
      </c>
      <c r="M504" s="2">
        <v>44335</v>
      </c>
    </row>
    <row r="505" spans="1:13" x14ac:dyDescent="0.25">
      <c r="A505">
        <v>504</v>
      </c>
      <c r="B505" t="s">
        <v>22</v>
      </c>
      <c r="C505" s="3">
        <v>20</v>
      </c>
      <c r="D505" s="3" t="str">
        <f>VLOOKUP(JOYERIA_JPV[[#This Row],[ID_PRODUCTOS]],PRODUCTOS[#All],2,0)</f>
        <v>Cadena Oro</v>
      </c>
      <c r="E505" s="8" t="str">
        <f>VLOOKUP(JOYERIA_JPV[[#This Row],[ID_PRODUCTOS]],PRODUCTOS[#All],4,0)</f>
        <v>https://www.joyeriasanchez.com/50236-large_default/gargantilla-visalia-personalizada-oro-18k.jpg</v>
      </c>
      <c r="F505" s="15">
        <f>VLOOKUP(JOYERIA_JPV[[#This Row],[ID_PRODUCTOS]],PRODUCTOS[#All],5,0)-JOYERIA_JPV[[#This Row],[CANTIDAD]]</f>
        <v>3991</v>
      </c>
      <c r="G505">
        <v>10005</v>
      </c>
      <c r="H505" s="1" t="s">
        <v>49</v>
      </c>
      <c r="I505" s="1" t="str">
        <f>VLOOKUP(JOYERIA_JPV[[#This Row],[ID_VENDEDOR]],FOTO_VENDEDOR[#All],3,0)</f>
        <v>https://dl.dropboxusercontent.com/s/id0gj57k6z3m73q/A34.png</v>
      </c>
      <c r="J505">
        <v>9</v>
      </c>
      <c r="K505" s="9">
        <v>211.41</v>
      </c>
      <c r="L505" s="9">
        <v>300</v>
      </c>
      <c r="M505" s="2">
        <v>44336</v>
      </c>
    </row>
    <row r="506" spans="1:13" x14ac:dyDescent="0.25">
      <c r="A506">
        <v>505</v>
      </c>
      <c r="B506" t="s">
        <v>27</v>
      </c>
      <c r="C506" s="3">
        <v>1</v>
      </c>
      <c r="D506" s="3" t="str">
        <f>VLOOKUP(JOYERIA_JPV[[#This Row],[ID_PRODUCTOS]],PRODUCTOS[#All],2,0)</f>
        <v>Anillo Oro 18k</v>
      </c>
      <c r="E506" s="8" t="str">
        <f>VLOOKUP(JOYERIA_JPV[[#This Row],[ID_PRODUCTOS]],PRODUCTOS[#All],4,0)</f>
        <v>https://i.pinimg.com/originals/99/f6/cc/99f6cc0f226be0aa4d25ea9959e06099.png</v>
      </c>
      <c r="F506" s="15">
        <f>VLOOKUP(JOYERIA_JPV[[#This Row],[ID_PRODUCTOS]],PRODUCTOS[#All],5,0)-JOYERIA_JPV[[#This Row],[CANTIDAD]]</f>
        <v>19900</v>
      </c>
      <c r="G506">
        <v>10006</v>
      </c>
      <c r="H506" s="1" t="s">
        <v>51</v>
      </c>
      <c r="I506" s="1" t="str">
        <f>VLOOKUP(JOYERIA_JPV[[#This Row],[ID_VENDEDOR]],FOTO_VENDEDOR[#All],3,0)</f>
        <v>https://dl.dropbox.com/s/1f9hzgblcmuen4a/A10.png</v>
      </c>
      <c r="J506">
        <v>100</v>
      </c>
      <c r="K506" s="9">
        <v>1483.61</v>
      </c>
      <c r="L506" s="9">
        <v>2000</v>
      </c>
      <c r="M506" s="2">
        <v>44337</v>
      </c>
    </row>
    <row r="507" spans="1:13" x14ac:dyDescent="0.25">
      <c r="A507">
        <v>506</v>
      </c>
      <c r="B507" t="s">
        <v>25</v>
      </c>
      <c r="C507" s="3">
        <v>2</v>
      </c>
      <c r="D507" s="3" t="str">
        <f>VLOOKUP(JOYERIA_JPV[[#This Row],[ID_PRODUCTOS]],PRODUCTOS[#All],2,0)</f>
        <v>Aretes Plata 925</v>
      </c>
      <c r="E507" s="8" t="str">
        <f>VLOOKUP(JOYERIA_JPV[[#This Row],[ID_PRODUCTOS]],PRODUCTOS[#All],4,0)</f>
        <v>https://baroqoficial.com/cdn/shop/products/Aretesdeplata925.png?v=1643904073&amp;width=2048</v>
      </c>
      <c r="F507" s="15">
        <f>VLOOKUP(JOYERIA_JPV[[#This Row],[ID_PRODUCTOS]],PRODUCTOS[#All],5,0)-JOYERIA_JPV[[#This Row],[CANTIDAD]]</f>
        <v>3734</v>
      </c>
      <c r="G507">
        <v>10007</v>
      </c>
      <c r="H507" s="1" t="s">
        <v>53</v>
      </c>
      <c r="I507" s="1" t="str">
        <f>VLOOKUP(JOYERIA_JPV[[#This Row],[ID_VENDEDOR]],FOTO_VENDEDOR[#All],3,0)</f>
        <v>https://dl.dropbox.com/s/jveyj0btov87izo/A38.png</v>
      </c>
      <c r="J507">
        <v>66</v>
      </c>
      <c r="K507" s="9">
        <v>1049.51</v>
      </c>
      <c r="L507" s="9">
        <v>1300</v>
      </c>
      <c r="M507" s="2">
        <v>44338</v>
      </c>
    </row>
    <row r="508" spans="1:13" x14ac:dyDescent="0.25">
      <c r="A508">
        <v>507</v>
      </c>
      <c r="B508" t="s">
        <v>5</v>
      </c>
      <c r="C508" s="3">
        <v>3</v>
      </c>
      <c r="D508" s="3" t="str">
        <f>VLOOKUP(JOYERIA_JPV[[#This Row],[ID_PRODUCTOS]],PRODUCTOS[#All],2,0)</f>
        <v>Brazalete Oro 14k</v>
      </c>
      <c r="E5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508" s="15">
        <f>VLOOKUP(JOYERIA_JPV[[#This Row],[ID_PRODUCTOS]],PRODUCTOS[#All],5,0)-JOYERIA_JPV[[#This Row],[CANTIDAD]]</f>
        <v>698</v>
      </c>
      <c r="G508">
        <v>10008</v>
      </c>
      <c r="H508" s="1" t="s">
        <v>73</v>
      </c>
      <c r="I508" s="1" t="str">
        <f>VLOOKUP(JOYERIA_JPV[[#This Row],[ID_VENDEDOR]],FOTO_VENDEDOR[#All],3,0)</f>
        <v>https://dl.dropbox.com/s/z4geyw1u2psmm47/A16.png</v>
      </c>
      <c r="J508">
        <v>22</v>
      </c>
      <c r="K508" s="9">
        <v>966.38</v>
      </c>
      <c r="L508" s="9">
        <v>1200</v>
      </c>
      <c r="M508" s="2">
        <v>44339</v>
      </c>
    </row>
    <row r="509" spans="1:13" x14ac:dyDescent="0.25">
      <c r="A509">
        <v>508</v>
      </c>
      <c r="B509" t="s">
        <v>7</v>
      </c>
      <c r="C509" s="3">
        <v>4</v>
      </c>
      <c r="D509" s="3" t="str">
        <f>VLOOKUP(JOYERIA_JPV[[#This Row],[ID_PRODUCTOS]],PRODUCTOS[#All],2,0)</f>
        <v>Collar Oro Diam.</v>
      </c>
      <c r="E509" s="8" t="str">
        <f>VLOOKUP(JOYERIA_JPV[[#This Row],[ID_PRODUCTOS]],PRODUCTOS[#All],4,0)</f>
        <v>https://img.edenly.com/pt/40/precioso-secreto-n8__8047249_1.png</v>
      </c>
      <c r="F509" s="15">
        <f>VLOOKUP(JOYERIA_JPV[[#This Row],[ID_PRODUCTOS]],PRODUCTOS[#All],5,0)-JOYERIA_JPV[[#This Row],[CANTIDAD]]</f>
        <v>1475</v>
      </c>
      <c r="G509">
        <v>10009</v>
      </c>
      <c r="H509" s="1" t="s">
        <v>57</v>
      </c>
      <c r="I509" s="1" t="str">
        <f>VLOOKUP(JOYERIA_JPV[[#This Row],[ID_VENDEDOR]],FOTO_VENDEDOR[#All],3,0)</f>
        <v>https://dl.dropbox.com/s/0jkab8w6ie0h91z/A42.png</v>
      </c>
      <c r="J509">
        <v>25</v>
      </c>
      <c r="K509" s="9">
        <v>938.42</v>
      </c>
      <c r="L509" s="9">
        <v>1100</v>
      </c>
      <c r="M509" s="2">
        <v>44340</v>
      </c>
    </row>
    <row r="510" spans="1:13" x14ac:dyDescent="0.25">
      <c r="A510">
        <v>509</v>
      </c>
      <c r="B510" t="s">
        <v>29</v>
      </c>
      <c r="C510" s="3">
        <v>5</v>
      </c>
      <c r="D510" s="3" t="str">
        <f>VLOOKUP(JOYERIA_JPV[[#This Row],[ID_PRODUCTOS]],PRODUCTOS[#All],2,0)</f>
        <v>Pulsera Plata 925</v>
      </c>
      <c r="E5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510" s="15">
        <f>VLOOKUP(JOYERIA_JPV[[#This Row],[ID_PRODUCTOS]],PRODUCTOS[#All],5,0)-JOYERIA_JPV[[#This Row],[CANTIDAD]]</f>
        <v>1390</v>
      </c>
      <c r="G510">
        <v>10001</v>
      </c>
      <c r="H510" s="1" t="s">
        <v>41</v>
      </c>
      <c r="I510" s="1" t="str">
        <f>VLOOKUP(JOYERIA_JPV[[#This Row],[ID_VENDEDOR]],FOTO_VENDEDOR[#All],3,0)</f>
        <v>https://dl.dropbox.com/s/4bz1xriny7ro04g/A40.png</v>
      </c>
      <c r="J510">
        <v>10</v>
      </c>
      <c r="K510" s="9">
        <v>1053.78</v>
      </c>
      <c r="L510" s="9">
        <v>1500</v>
      </c>
      <c r="M510" s="2">
        <v>44341</v>
      </c>
    </row>
    <row r="511" spans="1:13" x14ac:dyDescent="0.25">
      <c r="A511">
        <v>510</v>
      </c>
      <c r="B511" t="s">
        <v>23</v>
      </c>
      <c r="C511" s="3">
        <v>6</v>
      </c>
      <c r="D511" s="3" t="str">
        <f>VLOOKUP(JOYERIA_JPV[[#This Row],[ID_PRODUCTOS]],PRODUCTOS[#All],2,0)</f>
        <v>Broche Platino</v>
      </c>
      <c r="E5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511" s="15">
        <f>VLOOKUP(JOYERIA_JPV[[#This Row],[ID_PRODUCTOS]],PRODUCTOS[#All],5,0)-JOYERIA_JPV[[#This Row],[CANTIDAD]]</f>
        <v>2400</v>
      </c>
      <c r="G511">
        <v>10002</v>
      </c>
      <c r="H511" s="1" t="s">
        <v>43</v>
      </c>
      <c r="I511" s="1" t="str">
        <f>VLOOKUP(JOYERIA_JPV[[#This Row],[ID_VENDEDOR]],FOTO_VENDEDOR[#All],3,0)</f>
        <v>https://dl.dropbox.com/s/yxe96df3xrzoc4y/A44.png</v>
      </c>
      <c r="J511">
        <v>100</v>
      </c>
      <c r="K511" s="9">
        <v>645.70000000000005</v>
      </c>
      <c r="L511" s="9">
        <v>900</v>
      </c>
      <c r="M511" s="2">
        <v>44342</v>
      </c>
    </row>
    <row r="512" spans="1:13" x14ac:dyDescent="0.25">
      <c r="A512">
        <v>511</v>
      </c>
      <c r="B512" t="s">
        <v>20</v>
      </c>
      <c r="C512" s="3">
        <v>7</v>
      </c>
      <c r="D512" s="3" t="str">
        <f>VLOOKUP(JOYERIA_JPV[[#This Row],[ID_PRODUCTOS]],PRODUCTOS[#All],2,0)</f>
        <v>Cadena Oro 10k</v>
      </c>
      <c r="E512" s="8" t="str">
        <f>VLOOKUP(JOYERIA_JPV[[#This Row],[ID_PRODUCTOS]],PRODUCTOS[#All],4,0)</f>
        <v>https://russiangold.com/78813-large_default/amarillo-italiano-14k-585-oro-nuevo-figaro-cadena-solida-cc042y.jpg</v>
      </c>
      <c r="F512" s="15">
        <f>VLOOKUP(JOYERIA_JPV[[#This Row],[ID_PRODUCTOS]],PRODUCTOS[#All],5,0)-JOYERIA_JPV[[#This Row],[CANTIDAD]]</f>
        <v>11430</v>
      </c>
      <c r="G512">
        <v>10003</v>
      </c>
      <c r="H512" s="1" t="s">
        <v>45</v>
      </c>
      <c r="I512" s="1" t="str">
        <f>VLOOKUP(JOYERIA_JPV[[#This Row],[ID_VENDEDOR]],FOTO_VENDEDOR[#All],3,0)</f>
        <v>https://dl.dropboxusercontent.com/s/2lks10yyiurw2b0/A33.png</v>
      </c>
      <c r="J512">
        <v>70</v>
      </c>
      <c r="K512" s="9">
        <v>1063.04</v>
      </c>
      <c r="L512" s="9">
        <v>1500</v>
      </c>
      <c r="M512" s="2">
        <v>44343</v>
      </c>
    </row>
    <row r="513" spans="1:13" x14ac:dyDescent="0.25">
      <c r="A513">
        <v>512</v>
      </c>
      <c r="B513" t="s">
        <v>10</v>
      </c>
      <c r="C513" s="3">
        <v>8</v>
      </c>
      <c r="D513" s="3" t="str">
        <f>VLOOKUP(JOYERIA_JPV[[#This Row],[ID_PRODUCTOS]],PRODUCTOS[#All],2,0)</f>
        <v>Tobillera Oro 14k</v>
      </c>
      <c r="E513" s="8" t="str">
        <f>VLOOKUP(JOYERIA_JPV[[#This Row],[ID_PRODUCTOS]],PRODUCTOS[#All],4,0)</f>
        <v>https://www.joseluisjoyerias.com/adm/files/FOTOS/PULSERA_ORO_JOSELUIS_718SPU24FK481A19_1.webp</v>
      </c>
      <c r="F513" s="15">
        <f>VLOOKUP(JOYERIA_JPV[[#This Row],[ID_PRODUCTOS]],PRODUCTOS[#All],5,0)-JOYERIA_JPV[[#This Row],[CANTIDAD]]</f>
        <v>2475</v>
      </c>
      <c r="G513">
        <v>10004</v>
      </c>
      <c r="H513" s="1" t="s">
        <v>47</v>
      </c>
      <c r="I513" s="1" t="str">
        <f>VLOOKUP(JOYERIA_JPV[[#This Row],[ID_VENDEDOR]],FOTO_VENDEDOR[#All],3,0)</f>
        <v>https://dl.dropbox.com/s/zgx7g0h0mxubhao/A21.png</v>
      </c>
      <c r="J513">
        <v>25</v>
      </c>
      <c r="K513" s="9">
        <v>938.42</v>
      </c>
      <c r="L513" s="9">
        <v>1100</v>
      </c>
      <c r="M513" s="2">
        <v>44344</v>
      </c>
    </row>
    <row r="514" spans="1:13" x14ac:dyDescent="0.25">
      <c r="A514">
        <v>513</v>
      </c>
      <c r="B514" t="s">
        <v>6</v>
      </c>
      <c r="C514" s="3">
        <v>9</v>
      </c>
      <c r="D514" s="3" t="str">
        <f>VLOOKUP(JOYERIA_JPV[[#This Row],[ID_PRODUCTOS]],PRODUCTOS[#All],2,0)</f>
        <v>Charm Plata</v>
      </c>
      <c r="E5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514" s="15">
        <f>VLOOKUP(JOYERIA_JPV[[#This Row],[ID_PRODUCTOS]],PRODUCTOS[#All],5,0)-JOYERIA_JPV[[#This Row],[CANTIDAD]]</f>
        <v>658</v>
      </c>
      <c r="G514">
        <v>10005</v>
      </c>
      <c r="H514" s="1" t="s">
        <v>49</v>
      </c>
      <c r="I514" s="1" t="str">
        <f>VLOOKUP(JOYERIA_JPV[[#This Row],[ID_VENDEDOR]],FOTO_VENDEDOR[#All],3,0)</f>
        <v>https://dl.dropboxusercontent.com/s/id0gj57k6z3m73q/A34.png</v>
      </c>
      <c r="J514">
        <v>19</v>
      </c>
      <c r="K514" s="9">
        <v>836.75</v>
      </c>
      <c r="L514" s="9">
        <v>1000</v>
      </c>
      <c r="M514" s="2">
        <v>44345</v>
      </c>
    </row>
    <row r="515" spans="1:13" x14ac:dyDescent="0.25">
      <c r="A515">
        <v>514</v>
      </c>
      <c r="B515" t="s">
        <v>22</v>
      </c>
      <c r="C515" s="3">
        <v>10</v>
      </c>
      <c r="D515" s="3" t="str">
        <f>VLOOKUP(JOYERIA_JPV[[#This Row],[ID_PRODUCTOS]],PRODUCTOS[#All],2,0)</f>
        <v>Medallón Oro 18k</v>
      </c>
      <c r="E515" s="8" t="str">
        <f>VLOOKUP(JOYERIA_JPV[[#This Row],[ID_PRODUCTOS]],PRODUCTOS[#All],4,0)</f>
        <v>https://russiangold.com/111274-product_zoom/colgante-de-oro-rosa-rojo-14k-585-carretera-de-medusa-griega-cpn053r.jpg</v>
      </c>
      <c r="F515" s="15">
        <f>VLOOKUP(JOYERIA_JPV[[#This Row],[ID_PRODUCTOS]],PRODUCTOS[#All],5,0)-JOYERIA_JPV[[#This Row],[CANTIDAD]]</f>
        <v>574</v>
      </c>
      <c r="G515">
        <v>10006</v>
      </c>
      <c r="H515" s="1" t="s">
        <v>51</v>
      </c>
      <c r="I515" s="1" t="str">
        <f>VLOOKUP(JOYERIA_JPV[[#This Row],[ID_VENDEDOR]],FOTO_VENDEDOR[#All],3,0)</f>
        <v>https://dl.dropbox.com/s/1f9hzgblcmuen4a/A10.png</v>
      </c>
      <c r="J515">
        <v>26</v>
      </c>
      <c r="K515" s="9">
        <v>966.38</v>
      </c>
      <c r="L515" s="9">
        <v>1200</v>
      </c>
      <c r="M515" s="2">
        <v>44346</v>
      </c>
    </row>
    <row r="516" spans="1:13" x14ac:dyDescent="0.25">
      <c r="A516">
        <v>515</v>
      </c>
      <c r="B516" t="s">
        <v>15</v>
      </c>
      <c r="C516" s="3">
        <v>11</v>
      </c>
      <c r="D516" s="3" t="str">
        <f>VLOOKUP(JOYERIA_JPV[[#This Row],[ID_PRODUCTOS]],PRODUCTOS[#All],2,0)</f>
        <v>Reloj Oro 18k</v>
      </c>
      <c r="E516" s="8" t="str">
        <f>VLOOKUP(JOYERIA_JPV[[#This Row],[ID_PRODUCTOS]],PRODUCTOS[#All],4,0)</f>
        <v>https://zlotychlopak.pl/104676-large_default/amarillo-14k-585-oro-reloj-de-pulsera-para-senora-geneve-lw078ydglbw008y.jpg</v>
      </c>
      <c r="F516" s="15">
        <f>VLOOKUP(JOYERIA_JPV[[#This Row],[ID_PRODUCTOS]],PRODUCTOS[#All],5,0)-JOYERIA_JPV[[#This Row],[CANTIDAD]]</f>
        <v>1254</v>
      </c>
      <c r="G516">
        <v>10007</v>
      </c>
      <c r="H516" s="1" t="s">
        <v>53</v>
      </c>
      <c r="I516" s="1" t="str">
        <f>VLOOKUP(JOYERIA_JPV[[#This Row],[ID_VENDEDOR]],FOTO_VENDEDOR[#All],3,0)</f>
        <v>https://dl.dropbox.com/s/jveyj0btov87izo/A38.png</v>
      </c>
      <c r="J516">
        <v>6</v>
      </c>
      <c r="K516" s="9">
        <v>638.27</v>
      </c>
      <c r="L516" s="9">
        <v>800</v>
      </c>
      <c r="M516" s="2">
        <v>44347</v>
      </c>
    </row>
    <row r="517" spans="1:13" x14ac:dyDescent="0.25">
      <c r="A517">
        <v>516</v>
      </c>
      <c r="B517" t="s">
        <v>17</v>
      </c>
      <c r="C517" s="3">
        <v>12</v>
      </c>
      <c r="D517" s="3" t="str">
        <f>VLOOKUP(JOYERIA_JPV[[#This Row],[ID_PRODUCTOS]],PRODUCTOS[#All],2,0)</f>
        <v>Cufflink Plata 925</v>
      </c>
      <c r="E517" s="8" t="str">
        <f>VLOOKUP(JOYERIA_JPV[[#This Row],[ID_PRODUCTOS]],PRODUCTOS[#All],4,0)</f>
        <v>https://www.mesaregalos.mx/wp-content/uploads/2021/08/Cufflinks_20Pliage_20_20Sterling_20silver_06753810000001_STQP.png</v>
      </c>
      <c r="F517" s="15">
        <f>VLOOKUP(JOYERIA_JPV[[#This Row],[ID_PRODUCTOS]],PRODUCTOS[#All],5,0)-JOYERIA_JPV[[#This Row],[CANTIDAD]]</f>
        <v>612</v>
      </c>
      <c r="G517">
        <v>10008</v>
      </c>
      <c r="H517" s="1" t="s">
        <v>73</v>
      </c>
      <c r="I517" s="1" t="str">
        <f>VLOOKUP(JOYERIA_JPV[[#This Row],[ID_VENDEDOR]],FOTO_VENDEDOR[#All],3,0)</f>
        <v>https://dl.dropbox.com/s/z4geyw1u2psmm47/A16.png</v>
      </c>
      <c r="J517">
        <v>12</v>
      </c>
      <c r="K517" s="9">
        <v>1265.2</v>
      </c>
      <c r="L517" s="9">
        <v>1800</v>
      </c>
      <c r="M517" s="2">
        <v>44348</v>
      </c>
    </row>
    <row r="518" spans="1:13" x14ac:dyDescent="0.25">
      <c r="A518">
        <v>517</v>
      </c>
      <c r="B518" t="s">
        <v>10</v>
      </c>
      <c r="C518" s="3">
        <v>13</v>
      </c>
      <c r="D518" s="3" t="str">
        <f>VLOOKUP(JOYERIA_JPV[[#This Row],[ID_PRODUCTOS]],PRODUCTOS[#All],2,0)</f>
        <v>Pendiente Diam. Oro</v>
      </c>
      <c r="E518" s="8" t="str">
        <f>VLOOKUP(JOYERIA_JPV[[#This Row],[ID_PRODUCTOS]],PRODUCTOS[#All],4,0)</f>
        <v>https://i.pinimg.com/originals/ef/2f/1e/ef2f1e78cb0658f1626038cefbdca0f7.png</v>
      </c>
      <c r="F518" s="15">
        <f>VLOOKUP(JOYERIA_JPV[[#This Row],[ID_PRODUCTOS]],PRODUCTOS[#All],5,0)-JOYERIA_JPV[[#This Row],[CANTIDAD]]</f>
        <v>3887</v>
      </c>
      <c r="G518">
        <v>10009</v>
      </c>
      <c r="H518" s="1" t="s">
        <v>57</v>
      </c>
      <c r="I518" s="1" t="str">
        <f>VLOOKUP(JOYERIA_JPV[[#This Row],[ID_VENDEDOR]],FOTO_VENDEDOR[#All],3,0)</f>
        <v>https://dl.dropbox.com/s/0jkab8w6ie0h91z/A42.png</v>
      </c>
      <c r="J518">
        <v>113</v>
      </c>
      <c r="K518" s="9">
        <v>352.49</v>
      </c>
      <c r="L518" s="9">
        <v>500</v>
      </c>
      <c r="M518" s="2">
        <v>44349</v>
      </c>
    </row>
    <row r="519" spans="1:13" x14ac:dyDescent="0.25">
      <c r="A519">
        <v>518</v>
      </c>
      <c r="B519" t="s">
        <v>5</v>
      </c>
      <c r="C519" s="3">
        <v>14</v>
      </c>
      <c r="D519" s="3" t="str">
        <f>VLOOKUP(JOYERIA_JPV[[#This Row],[ID_PRODUCTOS]],PRODUCTOS[#All],2,0)</f>
        <v>Anillo Comp. Diam.</v>
      </c>
      <c r="E519" s="8" t="str">
        <f>VLOOKUP(JOYERIA_JPV[[#This Row],[ID_PRODUCTOS]],PRODUCTOS[#All],4,0)</f>
        <v>https://www.elrubi.es/wp-content/uploads/2019/03/Anillo-de-compromiso-con-piedra-diamante-1.png</v>
      </c>
      <c r="F519" s="15">
        <f>VLOOKUP(JOYERIA_JPV[[#This Row],[ID_PRODUCTOS]],PRODUCTOS[#All],5,0)-JOYERIA_JPV[[#This Row],[CANTIDAD]]</f>
        <v>1929</v>
      </c>
      <c r="G519">
        <v>10001</v>
      </c>
      <c r="H519" s="1" t="s">
        <v>41</v>
      </c>
      <c r="I519" s="1" t="str">
        <f>VLOOKUP(JOYERIA_JPV[[#This Row],[ID_VENDEDOR]],FOTO_VENDEDOR[#All],3,0)</f>
        <v>https://dl.dropbox.com/s/4bz1xriny7ro04g/A40.png</v>
      </c>
      <c r="J519">
        <v>21</v>
      </c>
      <c r="K519" s="9">
        <v>938.42</v>
      </c>
      <c r="L519" s="9">
        <v>1100</v>
      </c>
      <c r="M519" s="2">
        <v>44350</v>
      </c>
    </row>
    <row r="520" spans="1:13" x14ac:dyDescent="0.25">
      <c r="A520">
        <v>519</v>
      </c>
      <c r="B520" t="s">
        <v>21</v>
      </c>
      <c r="C520" s="3">
        <v>15</v>
      </c>
      <c r="D520" s="3" t="str">
        <f>VLOOKUP(JOYERIA_JPV[[#This Row],[ID_PRODUCTOS]],PRODUCTOS[#All],2,0)</f>
        <v>Brazalete Cuero</v>
      </c>
      <c r="E520" s="8" t="str">
        <f>VLOOKUP(JOYERIA_JPV[[#This Row],[ID_PRODUCTOS]],PRODUCTOS[#All],4,0)</f>
        <v>https://global.zancangioielli.com/11031-large_default/pulsera-zancan-de-plata-y-piel-con-pluma.jpg</v>
      </c>
      <c r="F520" s="15">
        <f>VLOOKUP(JOYERIA_JPV[[#This Row],[ID_PRODUCTOS]],PRODUCTOS[#All],5,0)-JOYERIA_JPV[[#This Row],[CANTIDAD]]</f>
        <v>3974</v>
      </c>
      <c r="G520">
        <v>10002</v>
      </c>
      <c r="H520" s="1" t="s">
        <v>43</v>
      </c>
      <c r="I520" s="1" t="str">
        <f>VLOOKUP(JOYERIA_JPV[[#This Row],[ID_VENDEDOR]],FOTO_VENDEDOR[#All],3,0)</f>
        <v>https://dl.dropbox.com/s/yxe96df3xrzoc4y/A44.png</v>
      </c>
      <c r="J520">
        <v>26</v>
      </c>
      <c r="K520" s="9">
        <v>572.95000000000005</v>
      </c>
      <c r="L520" s="9">
        <v>800</v>
      </c>
      <c r="M520" s="2">
        <v>44351</v>
      </c>
    </row>
    <row r="521" spans="1:13" x14ac:dyDescent="0.25">
      <c r="A521">
        <v>520</v>
      </c>
      <c r="B521" t="s">
        <v>16</v>
      </c>
      <c r="C521" s="3">
        <v>16</v>
      </c>
      <c r="D521" s="3" t="str">
        <f>VLOOKUP(JOYERIA_JPV[[#This Row],[ID_PRODUCTOS]],PRODUCTOS[#All],2,0)</f>
        <v>Reloj Plata</v>
      </c>
      <c r="E521" s="8" t="str">
        <f>VLOOKUP(JOYERIA_JPV[[#This Row],[ID_PRODUCTOS]],PRODUCTOS[#All],4,0)</f>
        <v>https://festina.cl/22062-large_default/timeless-chronograph-f16760-7-con-esfera-azul.jpg</v>
      </c>
      <c r="F521" s="15">
        <f>VLOOKUP(JOYERIA_JPV[[#This Row],[ID_PRODUCTOS]],PRODUCTOS[#All],5,0)-JOYERIA_JPV[[#This Row],[CANTIDAD]]</f>
        <v>1091</v>
      </c>
      <c r="G521">
        <v>10003</v>
      </c>
      <c r="H521" s="1" t="s">
        <v>45</v>
      </c>
      <c r="I521" s="1" t="str">
        <f>VLOOKUP(JOYERIA_JPV[[#This Row],[ID_VENDEDOR]],FOTO_VENDEDOR[#All],3,0)</f>
        <v>https://dl.dropboxusercontent.com/s/2lks10yyiurw2b0/A33.png</v>
      </c>
      <c r="J521">
        <v>9</v>
      </c>
      <c r="K521" s="9">
        <v>1667.47</v>
      </c>
      <c r="L521" s="9">
        <v>2200</v>
      </c>
      <c r="M521" s="2">
        <v>44352</v>
      </c>
    </row>
    <row r="522" spans="1:13" x14ac:dyDescent="0.25">
      <c r="A522">
        <v>521</v>
      </c>
      <c r="B522" t="s">
        <v>17</v>
      </c>
      <c r="C522" s="3">
        <v>17</v>
      </c>
      <c r="D522" s="3" t="str">
        <f>VLOOKUP(JOYERIA_JPV[[#This Row],[ID_PRODUCTOS]],PRODUCTOS[#All],2,0)</f>
        <v>Broche Oro</v>
      </c>
      <c r="E5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522" s="15">
        <f>VLOOKUP(JOYERIA_JPV[[#This Row],[ID_PRODUCTOS]],PRODUCTOS[#All],5,0)-JOYERIA_JPV[[#This Row],[CANTIDAD]]</f>
        <v>2990</v>
      </c>
      <c r="G522">
        <v>10004</v>
      </c>
      <c r="H522" s="1" t="s">
        <v>47</v>
      </c>
      <c r="I522" s="1" t="str">
        <f>VLOOKUP(JOYERIA_JPV[[#This Row],[ID_VENDEDOR]],FOTO_VENDEDOR[#All],3,0)</f>
        <v>https://dl.dropbox.com/s/zgx7g0h0mxubhao/A21.png</v>
      </c>
      <c r="J522">
        <v>10</v>
      </c>
      <c r="K522" s="9">
        <v>216.19</v>
      </c>
      <c r="L522" s="9">
        <v>300</v>
      </c>
      <c r="M522" s="2">
        <v>44353</v>
      </c>
    </row>
    <row r="523" spans="1:13" x14ac:dyDescent="0.25">
      <c r="A523">
        <v>522</v>
      </c>
      <c r="B523" t="s">
        <v>6</v>
      </c>
      <c r="C523" s="3">
        <v>18</v>
      </c>
      <c r="D523" s="3" t="str">
        <f>VLOOKUP(JOYERIA_JPV[[#This Row],[ID_PRODUCTOS]],PRODUCTOS[#All],2,0)</f>
        <v>Anillo Gemas</v>
      </c>
      <c r="E5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523" s="15">
        <f>VLOOKUP(JOYERIA_JPV[[#This Row],[ID_PRODUCTOS]],PRODUCTOS[#All],5,0)-JOYERIA_JPV[[#This Row],[CANTIDAD]]</f>
        <v>19634</v>
      </c>
      <c r="G523">
        <v>10005</v>
      </c>
      <c r="H523" s="1" t="s">
        <v>49</v>
      </c>
      <c r="I523" s="1" t="str">
        <f>VLOOKUP(JOYERIA_JPV[[#This Row],[ID_VENDEDOR]],FOTO_VENDEDOR[#All],3,0)</f>
        <v>https://dl.dropboxusercontent.com/s/id0gj57k6z3m73q/A34.png</v>
      </c>
      <c r="J523">
        <v>366</v>
      </c>
      <c r="K523" s="9">
        <v>1063.04</v>
      </c>
      <c r="L523" s="9">
        <v>1500</v>
      </c>
      <c r="M523" s="2">
        <v>44354</v>
      </c>
    </row>
    <row r="524" spans="1:13" x14ac:dyDescent="0.25">
      <c r="A524">
        <v>523</v>
      </c>
      <c r="B524" t="s">
        <v>17</v>
      </c>
      <c r="C524" s="3">
        <v>19</v>
      </c>
      <c r="D524" s="3" t="str">
        <f>VLOOKUP(JOYERIA_JPV[[#This Row],[ID_PRODUCTOS]],PRODUCTOS[#All],2,0)</f>
        <v>Collar Perlas</v>
      </c>
      <c r="E524" s="8" t="str">
        <f>VLOOKUP(JOYERIA_JPV[[#This Row],[ID_PRODUCTOS]],PRODUCTOS[#All],4,0)</f>
        <v>https://yanesmadrid.com/10619-large_default/collar-bolzano-perlas-plata-dorada.jpg</v>
      </c>
      <c r="F524" s="15">
        <f>VLOOKUP(JOYERIA_JPV[[#This Row],[ID_PRODUCTOS]],PRODUCTOS[#All],5,0)-JOYERIA_JPV[[#This Row],[CANTIDAD]]</f>
        <v>788</v>
      </c>
      <c r="G524">
        <v>10006</v>
      </c>
      <c r="H524" s="1" t="s">
        <v>51</v>
      </c>
      <c r="I524" s="1" t="str">
        <f>VLOOKUP(JOYERIA_JPV[[#This Row],[ID_VENDEDOR]],FOTO_VENDEDOR[#All],3,0)</f>
        <v>https://dl.dropbox.com/s/1f9hzgblcmuen4a/A10.png</v>
      </c>
      <c r="J524">
        <v>12</v>
      </c>
      <c r="K524" s="9">
        <v>757.81</v>
      </c>
      <c r="L524" s="9">
        <v>950</v>
      </c>
      <c r="M524" s="2">
        <v>44355</v>
      </c>
    </row>
    <row r="525" spans="1:13" x14ac:dyDescent="0.25">
      <c r="A525">
        <v>524</v>
      </c>
      <c r="B525" t="s">
        <v>20</v>
      </c>
      <c r="C525" s="3">
        <v>20</v>
      </c>
      <c r="D525" s="3" t="str">
        <f>VLOOKUP(JOYERIA_JPV[[#This Row],[ID_PRODUCTOS]],PRODUCTOS[#All],2,0)</f>
        <v>Cadena Oro</v>
      </c>
      <c r="E525" s="8" t="str">
        <f>VLOOKUP(JOYERIA_JPV[[#This Row],[ID_PRODUCTOS]],PRODUCTOS[#All],4,0)</f>
        <v>https://www.joyeriasanchez.com/50236-large_default/gargantilla-visalia-personalizada-oro-18k.jpg</v>
      </c>
      <c r="F525" s="15">
        <f>VLOOKUP(JOYERIA_JPV[[#This Row],[ID_PRODUCTOS]],PRODUCTOS[#All],5,0)-JOYERIA_JPV[[#This Row],[CANTIDAD]]</f>
        <v>3985</v>
      </c>
      <c r="G525">
        <v>10007</v>
      </c>
      <c r="H525" s="1" t="s">
        <v>53</v>
      </c>
      <c r="I525" s="1" t="str">
        <f>VLOOKUP(JOYERIA_JPV[[#This Row],[ID_VENDEDOR]],FOTO_VENDEDOR[#All],3,0)</f>
        <v>https://dl.dropbox.com/s/jveyj0btov87izo/A38.png</v>
      </c>
      <c r="J525">
        <v>15</v>
      </c>
      <c r="K525" s="9">
        <v>211.41</v>
      </c>
      <c r="L525" s="9">
        <v>300</v>
      </c>
      <c r="M525" s="2">
        <v>44356</v>
      </c>
    </row>
    <row r="526" spans="1:13" x14ac:dyDescent="0.25">
      <c r="A526">
        <v>525</v>
      </c>
      <c r="B526" t="s">
        <v>11</v>
      </c>
      <c r="C526" s="3">
        <v>1</v>
      </c>
      <c r="D526" s="3" t="str">
        <f>VLOOKUP(JOYERIA_JPV[[#This Row],[ID_PRODUCTOS]],PRODUCTOS[#All],2,0)</f>
        <v>Anillo Oro 18k</v>
      </c>
      <c r="E526" s="8" t="str">
        <f>VLOOKUP(JOYERIA_JPV[[#This Row],[ID_PRODUCTOS]],PRODUCTOS[#All],4,0)</f>
        <v>https://i.pinimg.com/originals/99/f6/cc/99f6cc0f226be0aa4d25ea9959e06099.png</v>
      </c>
      <c r="F526" s="15">
        <f>VLOOKUP(JOYERIA_JPV[[#This Row],[ID_PRODUCTOS]],PRODUCTOS[#All],5,0)-JOYERIA_JPV[[#This Row],[CANTIDAD]]</f>
        <v>19800</v>
      </c>
      <c r="G526">
        <v>10008</v>
      </c>
      <c r="H526" s="1" t="s">
        <v>73</v>
      </c>
      <c r="I526" s="1" t="str">
        <f>VLOOKUP(JOYERIA_JPV[[#This Row],[ID_VENDEDOR]],FOTO_VENDEDOR[#All],3,0)</f>
        <v>https://dl.dropbox.com/s/z4geyw1u2psmm47/A16.png</v>
      </c>
      <c r="J526">
        <v>200</v>
      </c>
      <c r="K526" s="9">
        <v>1483.61</v>
      </c>
      <c r="L526" s="9">
        <v>2000</v>
      </c>
      <c r="M526" s="2">
        <v>44357</v>
      </c>
    </row>
    <row r="527" spans="1:13" x14ac:dyDescent="0.25">
      <c r="A527">
        <v>526</v>
      </c>
      <c r="B527" t="s">
        <v>19</v>
      </c>
      <c r="C527" s="3">
        <v>2</v>
      </c>
      <c r="D527" s="3" t="str">
        <f>VLOOKUP(JOYERIA_JPV[[#This Row],[ID_PRODUCTOS]],PRODUCTOS[#All],2,0)</f>
        <v>Aretes Plata 925</v>
      </c>
      <c r="E527" s="8" t="str">
        <f>VLOOKUP(JOYERIA_JPV[[#This Row],[ID_PRODUCTOS]],PRODUCTOS[#All],4,0)</f>
        <v>https://baroqoficial.com/cdn/shop/products/Aretesdeplata925.png?v=1643904073&amp;width=2048</v>
      </c>
      <c r="F527" s="15">
        <f>VLOOKUP(JOYERIA_JPV[[#This Row],[ID_PRODUCTOS]],PRODUCTOS[#All],5,0)-JOYERIA_JPV[[#This Row],[CANTIDAD]]</f>
        <v>3762</v>
      </c>
      <c r="G527">
        <v>10009</v>
      </c>
      <c r="H527" s="1" t="s">
        <v>57</v>
      </c>
      <c r="I527" s="1" t="str">
        <f>VLOOKUP(JOYERIA_JPV[[#This Row],[ID_VENDEDOR]],FOTO_VENDEDOR[#All],3,0)</f>
        <v>https://dl.dropbox.com/s/0jkab8w6ie0h91z/A42.png</v>
      </c>
      <c r="J527">
        <v>38</v>
      </c>
      <c r="K527" s="9">
        <v>1049.51</v>
      </c>
      <c r="L527" s="9">
        <v>1300</v>
      </c>
      <c r="M527" s="2">
        <v>44358</v>
      </c>
    </row>
    <row r="528" spans="1:13" x14ac:dyDescent="0.25">
      <c r="A528">
        <v>527</v>
      </c>
      <c r="B528" t="s">
        <v>11</v>
      </c>
      <c r="C528" s="3">
        <v>3</v>
      </c>
      <c r="D528" s="3" t="str">
        <f>VLOOKUP(JOYERIA_JPV[[#This Row],[ID_PRODUCTOS]],PRODUCTOS[#All],2,0)</f>
        <v>Brazalete Oro 14k</v>
      </c>
      <c r="E5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528" s="15">
        <f>VLOOKUP(JOYERIA_JPV[[#This Row],[ID_PRODUCTOS]],PRODUCTOS[#All],5,0)-JOYERIA_JPV[[#This Row],[CANTIDAD]]</f>
        <v>719</v>
      </c>
      <c r="G528">
        <v>10001</v>
      </c>
      <c r="H528" s="1" t="s">
        <v>41</v>
      </c>
      <c r="I528" s="1" t="str">
        <f>VLOOKUP(JOYERIA_JPV[[#This Row],[ID_VENDEDOR]],FOTO_VENDEDOR[#All],3,0)</f>
        <v>https://dl.dropbox.com/s/4bz1xriny7ro04g/A40.png</v>
      </c>
      <c r="J528">
        <v>1</v>
      </c>
      <c r="K528" s="9">
        <v>966.38</v>
      </c>
      <c r="L528" s="9">
        <v>1200</v>
      </c>
      <c r="M528" s="2">
        <v>44359</v>
      </c>
    </row>
    <row r="529" spans="1:13" x14ac:dyDescent="0.25">
      <c r="A529">
        <v>528</v>
      </c>
      <c r="B529" t="s">
        <v>6</v>
      </c>
      <c r="C529" s="3">
        <v>4</v>
      </c>
      <c r="D529" s="3" t="str">
        <f>VLOOKUP(JOYERIA_JPV[[#This Row],[ID_PRODUCTOS]],PRODUCTOS[#All],2,0)</f>
        <v>Collar Oro Diam.</v>
      </c>
      <c r="E529" s="8" t="str">
        <f>VLOOKUP(JOYERIA_JPV[[#This Row],[ID_PRODUCTOS]],PRODUCTOS[#All],4,0)</f>
        <v>https://img.edenly.com/pt/40/precioso-secreto-n8__8047249_1.png</v>
      </c>
      <c r="F529" s="15">
        <f>VLOOKUP(JOYERIA_JPV[[#This Row],[ID_PRODUCTOS]],PRODUCTOS[#All],5,0)-JOYERIA_JPV[[#This Row],[CANTIDAD]]</f>
        <v>1494</v>
      </c>
      <c r="G529">
        <v>10002</v>
      </c>
      <c r="H529" s="1" t="s">
        <v>43</v>
      </c>
      <c r="I529" s="1" t="str">
        <f>VLOOKUP(JOYERIA_JPV[[#This Row],[ID_VENDEDOR]],FOTO_VENDEDOR[#All],3,0)</f>
        <v>https://dl.dropbox.com/s/yxe96df3xrzoc4y/A44.png</v>
      </c>
      <c r="J529">
        <v>6</v>
      </c>
      <c r="K529" s="9">
        <v>938.42</v>
      </c>
      <c r="L529" s="9">
        <v>1100</v>
      </c>
      <c r="M529" s="2">
        <v>44360</v>
      </c>
    </row>
    <row r="530" spans="1:13" x14ac:dyDescent="0.25">
      <c r="A530">
        <v>529</v>
      </c>
      <c r="B530" t="s">
        <v>8</v>
      </c>
      <c r="C530" s="3">
        <v>5</v>
      </c>
      <c r="D530" s="3" t="str">
        <f>VLOOKUP(JOYERIA_JPV[[#This Row],[ID_PRODUCTOS]],PRODUCTOS[#All],2,0)</f>
        <v>Pulsera Plata 925</v>
      </c>
      <c r="E5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530" s="15">
        <f>VLOOKUP(JOYERIA_JPV[[#This Row],[ID_PRODUCTOS]],PRODUCTOS[#All],5,0)-JOYERIA_JPV[[#This Row],[CANTIDAD]]</f>
        <v>1390</v>
      </c>
      <c r="G530">
        <v>10003</v>
      </c>
      <c r="H530" s="1" t="s">
        <v>45</v>
      </c>
      <c r="I530" s="1" t="str">
        <f>VLOOKUP(JOYERIA_JPV[[#This Row],[ID_VENDEDOR]],FOTO_VENDEDOR[#All],3,0)</f>
        <v>https://dl.dropboxusercontent.com/s/2lks10yyiurw2b0/A33.png</v>
      </c>
      <c r="J530">
        <v>10</v>
      </c>
      <c r="K530" s="9">
        <v>1053.78</v>
      </c>
      <c r="L530" s="9">
        <v>1500</v>
      </c>
      <c r="M530" s="2">
        <v>44361</v>
      </c>
    </row>
    <row r="531" spans="1:13" x14ac:dyDescent="0.25">
      <c r="A531">
        <v>530</v>
      </c>
      <c r="B531" t="s">
        <v>13</v>
      </c>
      <c r="C531" s="3">
        <v>6</v>
      </c>
      <c r="D531" s="3" t="str">
        <f>VLOOKUP(JOYERIA_JPV[[#This Row],[ID_PRODUCTOS]],PRODUCTOS[#All],2,0)</f>
        <v>Broche Platino</v>
      </c>
      <c r="E5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531" s="15">
        <f>VLOOKUP(JOYERIA_JPV[[#This Row],[ID_PRODUCTOS]],PRODUCTOS[#All],5,0)-JOYERIA_JPV[[#This Row],[CANTIDAD]]</f>
        <v>2482</v>
      </c>
      <c r="G531">
        <v>10004</v>
      </c>
      <c r="H531" s="1" t="s">
        <v>47</v>
      </c>
      <c r="I531" s="1" t="str">
        <f>VLOOKUP(JOYERIA_JPV[[#This Row],[ID_VENDEDOR]],FOTO_VENDEDOR[#All],3,0)</f>
        <v>https://dl.dropbox.com/s/zgx7g0h0mxubhao/A21.png</v>
      </c>
      <c r="J531">
        <v>18</v>
      </c>
      <c r="K531" s="9">
        <v>645.70000000000005</v>
      </c>
      <c r="L531" s="9">
        <v>900</v>
      </c>
      <c r="M531" s="2">
        <v>44362</v>
      </c>
    </row>
    <row r="532" spans="1:13" x14ac:dyDescent="0.25">
      <c r="A532">
        <v>531</v>
      </c>
      <c r="B532" t="s">
        <v>24</v>
      </c>
      <c r="C532" s="3">
        <v>7</v>
      </c>
      <c r="D532" s="3" t="str">
        <f>VLOOKUP(JOYERIA_JPV[[#This Row],[ID_PRODUCTOS]],PRODUCTOS[#All],2,0)</f>
        <v>Cadena Oro 10k</v>
      </c>
      <c r="E532" s="8" t="str">
        <f>VLOOKUP(JOYERIA_JPV[[#This Row],[ID_PRODUCTOS]],PRODUCTOS[#All],4,0)</f>
        <v>https://russiangold.com/78813-large_default/amarillo-italiano-14k-585-oro-nuevo-figaro-cadena-solida-cc042y.jpg</v>
      </c>
      <c r="F532" s="15">
        <f>VLOOKUP(JOYERIA_JPV[[#This Row],[ID_PRODUCTOS]],PRODUCTOS[#All],5,0)-JOYERIA_JPV[[#This Row],[CANTIDAD]]</f>
        <v>11399</v>
      </c>
      <c r="G532">
        <v>10005</v>
      </c>
      <c r="H532" s="1" t="s">
        <v>49</v>
      </c>
      <c r="I532" s="1" t="str">
        <f>VLOOKUP(JOYERIA_JPV[[#This Row],[ID_VENDEDOR]],FOTO_VENDEDOR[#All],3,0)</f>
        <v>https://dl.dropboxusercontent.com/s/id0gj57k6z3m73q/A34.png</v>
      </c>
      <c r="J532">
        <v>101</v>
      </c>
      <c r="K532" s="9">
        <v>1063.04</v>
      </c>
      <c r="L532" s="9">
        <v>1500</v>
      </c>
      <c r="M532" s="2">
        <v>44363</v>
      </c>
    </row>
    <row r="533" spans="1:13" x14ac:dyDescent="0.25">
      <c r="A533">
        <v>532</v>
      </c>
      <c r="B533" t="s">
        <v>22</v>
      </c>
      <c r="C533" s="3">
        <v>8</v>
      </c>
      <c r="D533" s="3" t="str">
        <f>VLOOKUP(JOYERIA_JPV[[#This Row],[ID_PRODUCTOS]],PRODUCTOS[#All],2,0)</f>
        <v>Tobillera Oro 14k</v>
      </c>
      <c r="E533" s="8" t="str">
        <f>VLOOKUP(JOYERIA_JPV[[#This Row],[ID_PRODUCTOS]],PRODUCTOS[#All],4,0)</f>
        <v>https://www.joseluisjoyerias.com/adm/files/FOTOS/PULSERA_ORO_JOSELUIS_718SPU24FK481A19_1.webp</v>
      </c>
      <c r="F533" s="15">
        <f>VLOOKUP(JOYERIA_JPV[[#This Row],[ID_PRODUCTOS]],PRODUCTOS[#All],5,0)-JOYERIA_JPV[[#This Row],[CANTIDAD]]</f>
        <v>2487</v>
      </c>
      <c r="G533">
        <v>10006</v>
      </c>
      <c r="H533" s="1" t="s">
        <v>51</v>
      </c>
      <c r="I533" s="1" t="str">
        <f>VLOOKUP(JOYERIA_JPV[[#This Row],[ID_VENDEDOR]],FOTO_VENDEDOR[#All],3,0)</f>
        <v>https://dl.dropbox.com/s/1f9hzgblcmuen4a/A10.png</v>
      </c>
      <c r="J533">
        <v>13</v>
      </c>
      <c r="K533" s="9">
        <v>938.42</v>
      </c>
      <c r="L533" s="9">
        <v>1100</v>
      </c>
      <c r="M533" s="2">
        <v>44364</v>
      </c>
    </row>
    <row r="534" spans="1:13" x14ac:dyDescent="0.25">
      <c r="A534">
        <v>533</v>
      </c>
      <c r="B534" t="s">
        <v>29</v>
      </c>
      <c r="C534" s="3">
        <v>9</v>
      </c>
      <c r="D534" s="3" t="str">
        <f>VLOOKUP(JOYERIA_JPV[[#This Row],[ID_PRODUCTOS]],PRODUCTOS[#All],2,0)</f>
        <v>Charm Plata</v>
      </c>
      <c r="E5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534" s="15">
        <f>VLOOKUP(JOYERIA_JPV[[#This Row],[ID_PRODUCTOS]],PRODUCTOS[#All],5,0)-JOYERIA_JPV[[#This Row],[CANTIDAD]]</f>
        <v>674</v>
      </c>
      <c r="G534">
        <v>10007</v>
      </c>
      <c r="H534" s="1" t="s">
        <v>53</v>
      </c>
      <c r="I534" s="1" t="str">
        <f>VLOOKUP(JOYERIA_JPV[[#This Row],[ID_VENDEDOR]],FOTO_VENDEDOR[#All],3,0)</f>
        <v>https://dl.dropbox.com/s/jveyj0btov87izo/A38.png</v>
      </c>
      <c r="J534">
        <v>3</v>
      </c>
      <c r="K534" s="9">
        <v>836.75</v>
      </c>
      <c r="L534" s="9">
        <v>1000</v>
      </c>
      <c r="M534" s="2">
        <v>44365</v>
      </c>
    </row>
    <row r="535" spans="1:13" x14ac:dyDescent="0.25">
      <c r="A535">
        <v>534</v>
      </c>
      <c r="B535" t="s">
        <v>9</v>
      </c>
      <c r="C535" s="3">
        <v>10</v>
      </c>
      <c r="D535" s="3" t="str">
        <f>VLOOKUP(JOYERIA_JPV[[#This Row],[ID_PRODUCTOS]],PRODUCTOS[#All],2,0)</f>
        <v>Medallón Oro 18k</v>
      </c>
      <c r="E535" s="8" t="str">
        <f>VLOOKUP(JOYERIA_JPV[[#This Row],[ID_PRODUCTOS]],PRODUCTOS[#All],4,0)</f>
        <v>https://russiangold.com/111274-product_zoom/colgante-de-oro-rosa-rojo-14k-585-carretera-de-medusa-griega-cpn053r.jpg</v>
      </c>
      <c r="F535" s="15">
        <f>VLOOKUP(JOYERIA_JPV[[#This Row],[ID_PRODUCTOS]],PRODUCTOS[#All],5,0)-JOYERIA_JPV[[#This Row],[CANTIDAD]]</f>
        <v>585</v>
      </c>
      <c r="G535">
        <v>10008</v>
      </c>
      <c r="H535" s="1" t="s">
        <v>73</v>
      </c>
      <c r="I535" s="1" t="str">
        <f>VLOOKUP(JOYERIA_JPV[[#This Row],[ID_VENDEDOR]],FOTO_VENDEDOR[#All],3,0)</f>
        <v>https://dl.dropbox.com/s/z4geyw1u2psmm47/A16.png</v>
      </c>
      <c r="J535">
        <v>15</v>
      </c>
      <c r="K535" s="9">
        <v>966.38</v>
      </c>
      <c r="L535" s="9">
        <v>1200</v>
      </c>
      <c r="M535" s="2">
        <v>44366</v>
      </c>
    </row>
    <row r="536" spans="1:13" x14ac:dyDescent="0.25">
      <c r="A536">
        <v>535</v>
      </c>
      <c r="B536" t="s">
        <v>11</v>
      </c>
      <c r="C536" s="3">
        <v>11</v>
      </c>
      <c r="D536" s="3" t="str">
        <f>VLOOKUP(JOYERIA_JPV[[#This Row],[ID_PRODUCTOS]],PRODUCTOS[#All],2,0)</f>
        <v>Reloj Oro 18k</v>
      </c>
      <c r="E536" s="8" t="str">
        <f>VLOOKUP(JOYERIA_JPV[[#This Row],[ID_PRODUCTOS]],PRODUCTOS[#All],4,0)</f>
        <v>https://zlotychlopak.pl/104676-large_default/amarillo-14k-585-oro-reloj-de-pulsera-para-senora-geneve-lw078ydglbw008y.jpg</v>
      </c>
      <c r="F536" s="15">
        <f>VLOOKUP(JOYERIA_JPV[[#This Row],[ID_PRODUCTOS]],PRODUCTOS[#All],5,0)-JOYERIA_JPV[[#This Row],[CANTIDAD]]</f>
        <v>1248</v>
      </c>
      <c r="G536">
        <v>10009</v>
      </c>
      <c r="H536" s="1" t="s">
        <v>57</v>
      </c>
      <c r="I536" s="1" t="str">
        <f>VLOOKUP(JOYERIA_JPV[[#This Row],[ID_VENDEDOR]],FOTO_VENDEDOR[#All],3,0)</f>
        <v>https://dl.dropbox.com/s/0jkab8w6ie0h91z/A42.png</v>
      </c>
      <c r="J536">
        <v>12</v>
      </c>
      <c r="K536" s="9">
        <v>638.27</v>
      </c>
      <c r="L536" s="9">
        <v>800</v>
      </c>
      <c r="M536" s="2">
        <v>44367</v>
      </c>
    </row>
    <row r="537" spans="1:13" x14ac:dyDescent="0.25">
      <c r="A537">
        <v>536</v>
      </c>
      <c r="B537" t="s">
        <v>14</v>
      </c>
      <c r="C537" s="3">
        <v>12</v>
      </c>
      <c r="D537" s="3" t="str">
        <f>VLOOKUP(JOYERIA_JPV[[#This Row],[ID_PRODUCTOS]],PRODUCTOS[#All],2,0)</f>
        <v>Cufflink Plata 925</v>
      </c>
      <c r="E537" s="8" t="str">
        <f>VLOOKUP(JOYERIA_JPV[[#This Row],[ID_PRODUCTOS]],PRODUCTOS[#All],4,0)</f>
        <v>https://www.mesaregalos.mx/wp-content/uploads/2021/08/Cufflinks_20Pliage_20_20Sterling_20silver_06753810000001_STQP.png</v>
      </c>
      <c r="F537" s="15">
        <f>VLOOKUP(JOYERIA_JPV[[#This Row],[ID_PRODUCTOS]],PRODUCTOS[#All],5,0)-JOYERIA_JPV[[#This Row],[CANTIDAD]]</f>
        <v>621</v>
      </c>
      <c r="G537">
        <v>10001</v>
      </c>
      <c r="H537" s="1" t="s">
        <v>41</v>
      </c>
      <c r="I537" s="1" t="str">
        <f>VLOOKUP(JOYERIA_JPV[[#This Row],[ID_VENDEDOR]],FOTO_VENDEDOR[#All],3,0)</f>
        <v>https://dl.dropbox.com/s/4bz1xriny7ro04g/A40.png</v>
      </c>
      <c r="J537">
        <v>3</v>
      </c>
      <c r="K537" s="9">
        <v>1265.2</v>
      </c>
      <c r="L537" s="9">
        <v>1800</v>
      </c>
      <c r="M537" s="2">
        <v>44368</v>
      </c>
    </row>
    <row r="538" spans="1:13" x14ac:dyDescent="0.25">
      <c r="A538">
        <v>537</v>
      </c>
      <c r="B538" t="s">
        <v>12</v>
      </c>
      <c r="C538" s="3">
        <v>13</v>
      </c>
      <c r="D538" s="3" t="str">
        <f>VLOOKUP(JOYERIA_JPV[[#This Row],[ID_PRODUCTOS]],PRODUCTOS[#All],2,0)</f>
        <v>Pendiente Diam. Oro</v>
      </c>
      <c r="E538" s="8" t="str">
        <f>VLOOKUP(JOYERIA_JPV[[#This Row],[ID_PRODUCTOS]],PRODUCTOS[#All],4,0)</f>
        <v>https://i.pinimg.com/originals/ef/2f/1e/ef2f1e78cb0658f1626038cefbdca0f7.png</v>
      </c>
      <c r="F538" s="15">
        <f>VLOOKUP(JOYERIA_JPV[[#This Row],[ID_PRODUCTOS]],PRODUCTOS[#All],5,0)-JOYERIA_JPV[[#This Row],[CANTIDAD]]</f>
        <v>3999</v>
      </c>
      <c r="G538">
        <v>10002</v>
      </c>
      <c r="H538" s="1" t="s">
        <v>43</v>
      </c>
      <c r="I538" s="1" t="str">
        <f>VLOOKUP(JOYERIA_JPV[[#This Row],[ID_VENDEDOR]],FOTO_VENDEDOR[#All],3,0)</f>
        <v>https://dl.dropbox.com/s/yxe96df3xrzoc4y/A44.png</v>
      </c>
      <c r="J538">
        <v>1</v>
      </c>
      <c r="K538" s="9">
        <v>352.49</v>
      </c>
      <c r="L538" s="9">
        <v>500</v>
      </c>
      <c r="M538" s="2">
        <v>44369</v>
      </c>
    </row>
    <row r="539" spans="1:13" x14ac:dyDescent="0.25">
      <c r="A539">
        <v>538</v>
      </c>
      <c r="B539" t="s">
        <v>13</v>
      </c>
      <c r="C539" s="3">
        <v>14</v>
      </c>
      <c r="D539" s="3" t="str">
        <f>VLOOKUP(JOYERIA_JPV[[#This Row],[ID_PRODUCTOS]],PRODUCTOS[#All],2,0)</f>
        <v>Anillo Comp. Diam.</v>
      </c>
      <c r="E539" s="8" t="str">
        <f>VLOOKUP(JOYERIA_JPV[[#This Row],[ID_PRODUCTOS]],PRODUCTOS[#All],4,0)</f>
        <v>https://www.elrubi.es/wp-content/uploads/2019/03/Anillo-de-compromiso-con-piedra-diamante-1.png</v>
      </c>
      <c r="F539" s="15">
        <f>VLOOKUP(JOYERIA_JPV[[#This Row],[ID_PRODUCTOS]],PRODUCTOS[#All],5,0)-JOYERIA_JPV[[#This Row],[CANTIDAD]]</f>
        <v>1912</v>
      </c>
      <c r="G539">
        <v>10003</v>
      </c>
      <c r="H539" s="1" t="s">
        <v>45</v>
      </c>
      <c r="I539" s="1" t="str">
        <f>VLOOKUP(JOYERIA_JPV[[#This Row],[ID_VENDEDOR]],FOTO_VENDEDOR[#All],3,0)</f>
        <v>https://dl.dropboxusercontent.com/s/2lks10yyiurw2b0/A33.png</v>
      </c>
      <c r="J539">
        <v>38</v>
      </c>
      <c r="K539" s="9">
        <v>938.42</v>
      </c>
      <c r="L539" s="9">
        <v>1100</v>
      </c>
      <c r="M539" s="2">
        <v>44370</v>
      </c>
    </row>
    <row r="540" spans="1:13" x14ac:dyDescent="0.25">
      <c r="A540">
        <v>539</v>
      </c>
      <c r="B540" t="s">
        <v>9</v>
      </c>
      <c r="C540" s="3">
        <v>15</v>
      </c>
      <c r="D540" s="3" t="str">
        <f>VLOOKUP(JOYERIA_JPV[[#This Row],[ID_PRODUCTOS]],PRODUCTOS[#All],2,0)</f>
        <v>Brazalete Cuero</v>
      </c>
      <c r="E540" s="8" t="str">
        <f>VLOOKUP(JOYERIA_JPV[[#This Row],[ID_PRODUCTOS]],PRODUCTOS[#All],4,0)</f>
        <v>https://global.zancangioielli.com/11031-large_default/pulsera-zancan-de-plata-y-piel-con-pluma.jpg</v>
      </c>
      <c r="F540" s="15">
        <f>VLOOKUP(JOYERIA_JPV[[#This Row],[ID_PRODUCTOS]],PRODUCTOS[#All],5,0)-JOYERIA_JPV[[#This Row],[CANTIDAD]]</f>
        <v>3965</v>
      </c>
      <c r="G540">
        <v>10004</v>
      </c>
      <c r="H540" s="1" t="s">
        <v>47</v>
      </c>
      <c r="I540" s="1" t="str">
        <f>VLOOKUP(JOYERIA_JPV[[#This Row],[ID_VENDEDOR]],FOTO_VENDEDOR[#All],3,0)</f>
        <v>https://dl.dropbox.com/s/zgx7g0h0mxubhao/A21.png</v>
      </c>
      <c r="J540">
        <v>35</v>
      </c>
      <c r="K540" s="9">
        <v>572.95000000000005</v>
      </c>
      <c r="L540" s="9">
        <v>800</v>
      </c>
      <c r="M540" s="2">
        <v>44371</v>
      </c>
    </row>
    <row r="541" spans="1:13" x14ac:dyDescent="0.25">
      <c r="A541">
        <v>540</v>
      </c>
      <c r="B541" t="s">
        <v>7</v>
      </c>
      <c r="C541" s="3">
        <v>16</v>
      </c>
      <c r="D541" s="3" t="str">
        <f>VLOOKUP(JOYERIA_JPV[[#This Row],[ID_PRODUCTOS]],PRODUCTOS[#All],2,0)</f>
        <v>Reloj Plata</v>
      </c>
      <c r="E541" s="8" t="str">
        <f>VLOOKUP(JOYERIA_JPV[[#This Row],[ID_PRODUCTOS]],PRODUCTOS[#All],4,0)</f>
        <v>https://festina.cl/22062-large_default/timeless-chronograph-f16760-7-con-esfera-azul.jpg</v>
      </c>
      <c r="F541" s="15">
        <f>VLOOKUP(JOYERIA_JPV[[#This Row],[ID_PRODUCTOS]],PRODUCTOS[#All],5,0)-JOYERIA_JPV[[#This Row],[CANTIDAD]]</f>
        <v>1090</v>
      </c>
      <c r="G541">
        <v>10005</v>
      </c>
      <c r="H541" s="1" t="s">
        <v>49</v>
      </c>
      <c r="I541" s="1" t="str">
        <f>VLOOKUP(JOYERIA_JPV[[#This Row],[ID_VENDEDOR]],FOTO_VENDEDOR[#All],3,0)</f>
        <v>https://dl.dropboxusercontent.com/s/id0gj57k6z3m73q/A34.png</v>
      </c>
      <c r="J541">
        <v>10</v>
      </c>
      <c r="K541" s="9">
        <v>1667.47</v>
      </c>
      <c r="L541" s="9">
        <v>2200</v>
      </c>
      <c r="M541" s="2">
        <v>44372</v>
      </c>
    </row>
    <row r="542" spans="1:13" x14ac:dyDescent="0.25">
      <c r="A542">
        <v>541</v>
      </c>
      <c r="B542" t="s">
        <v>21</v>
      </c>
      <c r="C542" s="3">
        <v>17</v>
      </c>
      <c r="D542" s="3" t="str">
        <f>VLOOKUP(JOYERIA_JPV[[#This Row],[ID_PRODUCTOS]],PRODUCTOS[#All],2,0)</f>
        <v>Broche Oro</v>
      </c>
      <c r="E5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542" s="15">
        <f>VLOOKUP(JOYERIA_JPV[[#This Row],[ID_PRODUCTOS]],PRODUCTOS[#All],5,0)-JOYERIA_JPV[[#This Row],[CANTIDAD]]</f>
        <v>2997</v>
      </c>
      <c r="G542">
        <v>10006</v>
      </c>
      <c r="H542" s="1" t="s">
        <v>51</v>
      </c>
      <c r="I542" s="1" t="str">
        <f>VLOOKUP(JOYERIA_JPV[[#This Row],[ID_VENDEDOR]],FOTO_VENDEDOR[#All],3,0)</f>
        <v>https://dl.dropbox.com/s/1f9hzgblcmuen4a/A10.png</v>
      </c>
      <c r="J542">
        <v>3</v>
      </c>
      <c r="K542" s="9">
        <v>216.19</v>
      </c>
      <c r="L542" s="9">
        <v>300</v>
      </c>
      <c r="M542" s="2">
        <v>44373</v>
      </c>
    </row>
    <row r="543" spans="1:13" x14ac:dyDescent="0.25">
      <c r="A543">
        <v>542</v>
      </c>
      <c r="B543" t="s">
        <v>21</v>
      </c>
      <c r="C543" s="3">
        <v>18</v>
      </c>
      <c r="D543" s="3" t="str">
        <f>VLOOKUP(JOYERIA_JPV[[#This Row],[ID_PRODUCTOS]],PRODUCTOS[#All],2,0)</f>
        <v>Anillo Gemas</v>
      </c>
      <c r="E5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543" s="15">
        <f>VLOOKUP(JOYERIA_JPV[[#This Row],[ID_PRODUCTOS]],PRODUCTOS[#All],5,0)-JOYERIA_JPV[[#This Row],[CANTIDAD]]</f>
        <v>19745</v>
      </c>
      <c r="G543">
        <v>10007</v>
      </c>
      <c r="H543" s="1" t="s">
        <v>53</v>
      </c>
      <c r="I543" s="1" t="str">
        <f>VLOOKUP(JOYERIA_JPV[[#This Row],[ID_VENDEDOR]],FOTO_VENDEDOR[#All],3,0)</f>
        <v>https://dl.dropbox.com/s/jveyj0btov87izo/A38.png</v>
      </c>
      <c r="J543">
        <v>255</v>
      </c>
      <c r="K543" s="9">
        <v>1063.04</v>
      </c>
      <c r="L543" s="9">
        <v>1500</v>
      </c>
      <c r="M543" s="2">
        <v>44374</v>
      </c>
    </row>
    <row r="544" spans="1:13" x14ac:dyDescent="0.25">
      <c r="A544">
        <v>543</v>
      </c>
      <c r="B544" t="s">
        <v>8</v>
      </c>
      <c r="C544" s="3">
        <v>19</v>
      </c>
      <c r="D544" s="3" t="str">
        <f>VLOOKUP(JOYERIA_JPV[[#This Row],[ID_PRODUCTOS]],PRODUCTOS[#All],2,0)</f>
        <v>Collar Perlas</v>
      </c>
      <c r="E544" s="8" t="str">
        <f>VLOOKUP(JOYERIA_JPV[[#This Row],[ID_PRODUCTOS]],PRODUCTOS[#All],4,0)</f>
        <v>https://yanesmadrid.com/10619-large_default/collar-bolzano-perlas-plata-dorada.jpg</v>
      </c>
      <c r="F544" s="15">
        <f>VLOOKUP(JOYERIA_JPV[[#This Row],[ID_PRODUCTOS]],PRODUCTOS[#All],5,0)-JOYERIA_JPV[[#This Row],[CANTIDAD]]</f>
        <v>798</v>
      </c>
      <c r="G544">
        <v>10008</v>
      </c>
      <c r="H544" s="1" t="s">
        <v>73</v>
      </c>
      <c r="I544" s="1" t="str">
        <f>VLOOKUP(JOYERIA_JPV[[#This Row],[ID_VENDEDOR]],FOTO_VENDEDOR[#All],3,0)</f>
        <v>https://dl.dropbox.com/s/z4geyw1u2psmm47/A16.png</v>
      </c>
      <c r="J544">
        <v>2</v>
      </c>
      <c r="K544" s="9">
        <v>757.81</v>
      </c>
      <c r="L544" s="9">
        <v>950</v>
      </c>
      <c r="M544" s="2">
        <v>44375</v>
      </c>
    </row>
    <row r="545" spans="1:13" x14ac:dyDescent="0.25">
      <c r="A545">
        <v>544</v>
      </c>
      <c r="B545" t="s">
        <v>18</v>
      </c>
      <c r="C545" s="3">
        <v>20</v>
      </c>
      <c r="D545" s="3" t="str">
        <f>VLOOKUP(JOYERIA_JPV[[#This Row],[ID_PRODUCTOS]],PRODUCTOS[#All],2,0)</f>
        <v>Cadena Oro</v>
      </c>
      <c r="E545" s="8" t="str">
        <f>VLOOKUP(JOYERIA_JPV[[#This Row],[ID_PRODUCTOS]],PRODUCTOS[#All],4,0)</f>
        <v>https://www.joyeriasanchez.com/50236-large_default/gargantilla-visalia-personalizada-oro-18k.jpg</v>
      </c>
      <c r="F545" s="15">
        <f>VLOOKUP(JOYERIA_JPV[[#This Row],[ID_PRODUCTOS]],PRODUCTOS[#All],5,0)-JOYERIA_JPV[[#This Row],[CANTIDAD]]</f>
        <v>3866</v>
      </c>
      <c r="G545">
        <v>10009</v>
      </c>
      <c r="H545" s="1" t="s">
        <v>57</v>
      </c>
      <c r="I545" s="1" t="str">
        <f>VLOOKUP(JOYERIA_JPV[[#This Row],[ID_VENDEDOR]],FOTO_VENDEDOR[#All],3,0)</f>
        <v>https://dl.dropbox.com/s/0jkab8w6ie0h91z/A42.png</v>
      </c>
      <c r="J545">
        <v>134</v>
      </c>
      <c r="K545" s="9">
        <v>211.41</v>
      </c>
      <c r="L545" s="9">
        <v>300</v>
      </c>
      <c r="M545" s="2">
        <v>44376</v>
      </c>
    </row>
    <row r="546" spans="1:13" x14ac:dyDescent="0.25">
      <c r="A546">
        <v>545</v>
      </c>
      <c r="B546" t="s">
        <v>7</v>
      </c>
      <c r="C546" s="3">
        <v>1</v>
      </c>
      <c r="D546" s="3" t="str">
        <f>VLOOKUP(JOYERIA_JPV[[#This Row],[ID_PRODUCTOS]],PRODUCTOS[#All],2,0)</f>
        <v>Anillo Oro 18k</v>
      </c>
      <c r="E546" s="8" t="str">
        <f>VLOOKUP(JOYERIA_JPV[[#This Row],[ID_PRODUCTOS]],PRODUCTOS[#All],4,0)</f>
        <v>https://i.pinimg.com/originals/99/f6/cc/99f6cc0f226be0aa4d25ea9959e06099.png</v>
      </c>
      <c r="F546" s="15">
        <f>VLOOKUP(JOYERIA_JPV[[#This Row],[ID_PRODUCTOS]],PRODUCTOS[#All],5,0)-JOYERIA_JPV[[#This Row],[CANTIDAD]]</f>
        <v>19670</v>
      </c>
      <c r="G546">
        <v>10001</v>
      </c>
      <c r="H546" s="1" t="s">
        <v>41</v>
      </c>
      <c r="I546" s="1" t="str">
        <f>VLOOKUP(JOYERIA_JPV[[#This Row],[ID_VENDEDOR]],FOTO_VENDEDOR[#All],3,0)</f>
        <v>https://dl.dropbox.com/s/4bz1xriny7ro04g/A40.png</v>
      </c>
      <c r="J546">
        <v>330</v>
      </c>
      <c r="K546" s="9">
        <v>1483.61</v>
      </c>
      <c r="L546" s="9">
        <v>2000</v>
      </c>
      <c r="M546" s="2">
        <v>44377</v>
      </c>
    </row>
    <row r="547" spans="1:13" x14ac:dyDescent="0.25">
      <c r="A547">
        <v>546</v>
      </c>
      <c r="B547" t="s">
        <v>7</v>
      </c>
      <c r="C547" s="3">
        <v>2</v>
      </c>
      <c r="D547" s="3" t="str">
        <f>VLOOKUP(JOYERIA_JPV[[#This Row],[ID_PRODUCTOS]],PRODUCTOS[#All],2,0)</f>
        <v>Aretes Plata 925</v>
      </c>
      <c r="E547" s="8" t="str">
        <f>VLOOKUP(JOYERIA_JPV[[#This Row],[ID_PRODUCTOS]],PRODUCTOS[#All],4,0)</f>
        <v>https://baroqoficial.com/cdn/shop/products/Aretesdeplata925.png?v=1643904073&amp;width=2048</v>
      </c>
      <c r="F547" s="15">
        <f>VLOOKUP(JOYERIA_JPV[[#This Row],[ID_PRODUCTOS]],PRODUCTOS[#All],5,0)-JOYERIA_JPV[[#This Row],[CANTIDAD]]</f>
        <v>3772</v>
      </c>
      <c r="G547">
        <v>10002</v>
      </c>
      <c r="H547" s="1" t="s">
        <v>43</v>
      </c>
      <c r="I547" s="1" t="str">
        <f>VLOOKUP(JOYERIA_JPV[[#This Row],[ID_VENDEDOR]],FOTO_VENDEDOR[#All],3,0)</f>
        <v>https://dl.dropbox.com/s/yxe96df3xrzoc4y/A44.png</v>
      </c>
      <c r="J547">
        <v>28</v>
      </c>
      <c r="K547" s="9">
        <v>1049.51</v>
      </c>
      <c r="L547" s="9">
        <v>1300</v>
      </c>
      <c r="M547" s="2">
        <v>44378</v>
      </c>
    </row>
    <row r="548" spans="1:13" x14ac:dyDescent="0.25">
      <c r="A548">
        <v>547</v>
      </c>
      <c r="B548" t="s">
        <v>21</v>
      </c>
      <c r="C548" s="3">
        <v>3</v>
      </c>
      <c r="D548" s="3" t="str">
        <f>VLOOKUP(JOYERIA_JPV[[#This Row],[ID_PRODUCTOS]],PRODUCTOS[#All],2,0)</f>
        <v>Brazalete Oro 14k</v>
      </c>
      <c r="E5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548" s="15">
        <f>VLOOKUP(JOYERIA_JPV[[#This Row],[ID_PRODUCTOS]],PRODUCTOS[#All],5,0)-JOYERIA_JPV[[#This Row],[CANTIDAD]]</f>
        <v>710</v>
      </c>
      <c r="G548">
        <v>10003</v>
      </c>
      <c r="H548" s="1" t="s">
        <v>45</v>
      </c>
      <c r="I548" s="1" t="str">
        <f>VLOOKUP(JOYERIA_JPV[[#This Row],[ID_VENDEDOR]],FOTO_VENDEDOR[#All],3,0)</f>
        <v>https://dl.dropboxusercontent.com/s/2lks10yyiurw2b0/A33.png</v>
      </c>
      <c r="J548">
        <v>10</v>
      </c>
      <c r="K548" s="9">
        <v>966.38</v>
      </c>
      <c r="L548" s="9">
        <v>1200</v>
      </c>
      <c r="M548" s="2">
        <v>44379</v>
      </c>
    </row>
    <row r="549" spans="1:13" x14ac:dyDescent="0.25">
      <c r="A549">
        <v>548</v>
      </c>
      <c r="B549" t="s">
        <v>11</v>
      </c>
      <c r="C549" s="3">
        <v>4</v>
      </c>
      <c r="D549" s="3" t="str">
        <f>VLOOKUP(JOYERIA_JPV[[#This Row],[ID_PRODUCTOS]],PRODUCTOS[#All],2,0)</f>
        <v>Collar Oro Diam.</v>
      </c>
      <c r="E549" s="8" t="str">
        <f>VLOOKUP(JOYERIA_JPV[[#This Row],[ID_PRODUCTOS]],PRODUCTOS[#All],4,0)</f>
        <v>https://img.edenly.com/pt/40/precioso-secreto-n8__8047249_1.png</v>
      </c>
      <c r="F549" s="15">
        <f>VLOOKUP(JOYERIA_JPV[[#This Row],[ID_PRODUCTOS]],PRODUCTOS[#All],5,0)-JOYERIA_JPV[[#This Row],[CANTIDAD]]</f>
        <v>1491</v>
      </c>
      <c r="G549">
        <v>10004</v>
      </c>
      <c r="H549" s="1" t="s">
        <v>47</v>
      </c>
      <c r="I549" s="1" t="str">
        <f>VLOOKUP(JOYERIA_JPV[[#This Row],[ID_VENDEDOR]],FOTO_VENDEDOR[#All],3,0)</f>
        <v>https://dl.dropbox.com/s/zgx7g0h0mxubhao/A21.png</v>
      </c>
      <c r="J549">
        <v>9</v>
      </c>
      <c r="K549" s="9">
        <v>938.42</v>
      </c>
      <c r="L549" s="9">
        <v>1100</v>
      </c>
      <c r="M549" s="2">
        <v>44380</v>
      </c>
    </row>
    <row r="550" spans="1:13" x14ac:dyDescent="0.25">
      <c r="A550">
        <v>549</v>
      </c>
      <c r="B550" t="s">
        <v>24</v>
      </c>
      <c r="C550" s="3">
        <v>5</v>
      </c>
      <c r="D550" s="3" t="str">
        <f>VLOOKUP(JOYERIA_JPV[[#This Row],[ID_PRODUCTOS]],PRODUCTOS[#All],2,0)</f>
        <v>Pulsera Plata 925</v>
      </c>
      <c r="E5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550" s="15">
        <f>VLOOKUP(JOYERIA_JPV[[#This Row],[ID_PRODUCTOS]],PRODUCTOS[#All],5,0)-JOYERIA_JPV[[#This Row],[CANTIDAD]]</f>
        <v>1394</v>
      </c>
      <c r="G550">
        <v>10005</v>
      </c>
      <c r="H550" s="1" t="s">
        <v>49</v>
      </c>
      <c r="I550" s="1" t="str">
        <f>VLOOKUP(JOYERIA_JPV[[#This Row],[ID_VENDEDOR]],FOTO_VENDEDOR[#All],3,0)</f>
        <v>https://dl.dropboxusercontent.com/s/id0gj57k6z3m73q/A34.png</v>
      </c>
      <c r="J550">
        <v>6</v>
      </c>
      <c r="K550" s="9">
        <v>1053.78</v>
      </c>
      <c r="L550" s="9">
        <v>1500</v>
      </c>
      <c r="M550" s="2">
        <v>44381</v>
      </c>
    </row>
    <row r="551" spans="1:13" x14ac:dyDescent="0.25">
      <c r="A551">
        <v>550</v>
      </c>
      <c r="B551" t="s">
        <v>21</v>
      </c>
      <c r="C551" s="3">
        <v>6</v>
      </c>
      <c r="D551" s="3" t="str">
        <f>VLOOKUP(JOYERIA_JPV[[#This Row],[ID_PRODUCTOS]],PRODUCTOS[#All],2,0)</f>
        <v>Broche Platino</v>
      </c>
      <c r="E5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551" s="15">
        <f>VLOOKUP(JOYERIA_JPV[[#This Row],[ID_PRODUCTOS]],PRODUCTOS[#All],5,0)-JOYERIA_JPV[[#This Row],[CANTIDAD]]</f>
        <v>2435</v>
      </c>
      <c r="G551">
        <v>10006</v>
      </c>
      <c r="H551" s="1" t="s">
        <v>51</v>
      </c>
      <c r="I551" s="1" t="str">
        <f>VLOOKUP(JOYERIA_JPV[[#This Row],[ID_VENDEDOR]],FOTO_VENDEDOR[#All],3,0)</f>
        <v>https://dl.dropbox.com/s/1f9hzgblcmuen4a/A10.png</v>
      </c>
      <c r="J551">
        <v>65</v>
      </c>
      <c r="K551" s="9">
        <v>645.70000000000005</v>
      </c>
      <c r="L551" s="9">
        <v>900</v>
      </c>
      <c r="M551" s="2">
        <v>44382</v>
      </c>
    </row>
    <row r="552" spans="1:13" x14ac:dyDescent="0.25">
      <c r="A552">
        <v>551</v>
      </c>
      <c r="B552" t="s">
        <v>9</v>
      </c>
      <c r="C552" s="3">
        <v>7</v>
      </c>
      <c r="D552" s="3" t="str">
        <f>VLOOKUP(JOYERIA_JPV[[#This Row],[ID_PRODUCTOS]],PRODUCTOS[#All],2,0)</f>
        <v>Cadena Oro 10k</v>
      </c>
      <c r="E552" s="8" t="str">
        <f>VLOOKUP(JOYERIA_JPV[[#This Row],[ID_PRODUCTOS]],PRODUCTOS[#All],4,0)</f>
        <v>https://russiangold.com/78813-large_default/amarillo-italiano-14k-585-oro-nuevo-figaro-cadena-solida-cc042y.jpg</v>
      </c>
      <c r="F552" s="15">
        <f>VLOOKUP(JOYERIA_JPV[[#This Row],[ID_PRODUCTOS]],PRODUCTOS[#All],5,0)-JOYERIA_JPV[[#This Row],[CANTIDAD]]</f>
        <v>11456</v>
      </c>
      <c r="G552">
        <v>10007</v>
      </c>
      <c r="H552" s="1" t="s">
        <v>53</v>
      </c>
      <c r="I552" s="1" t="str">
        <f>VLOOKUP(JOYERIA_JPV[[#This Row],[ID_VENDEDOR]],FOTO_VENDEDOR[#All],3,0)</f>
        <v>https://dl.dropbox.com/s/jveyj0btov87izo/A38.png</v>
      </c>
      <c r="J552">
        <v>44</v>
      </c>
      <c r="K552" s="9">
        <v>1063.04</v>
      </c>
      <c r="L552" s="9">
        <v>1500</v>
      </c>
      <c r="M552" s="2">
        <v>44383</v>
      </c>
    </row>
    <row r="553" spans="1:13" x14ac:dyDescent="0.25">
      <c r="A553">
        <v>552</v>
      </c>
      <c r="B553" t="s">
        <v>10</v>
      </c>
      <c r="C553" s="3">
        <v>8</v>
      </c>
      <c r="D553" s="3" t="str">
        <f>VLOOKUP(JOYERIA_JPV[[#This Row],[ID_PRODUCTOS]],PRODUCTOS[#All],2,0)</f>
        <v>Tobillera Oro 14k</v>
      </c>
      <c r="E553" s="8" t="str">
        <f>VLOOKUP(JOYERIA_JPV[[#This Row],[ID_PRODUCTOS]],PRODUCTOS[#All],4,0)</f>
        <v>https://www.joseluisjoyerias.com/adm/files/FOTOS/PULSERA_ORO_JOSELUIS_718SPU24FK481A19_1.webp</v>
      </c>
      <c r="F553" s="15">
        <f>VLOOKUP(JOYERIA_JPV[[#This Row],[ID_PRODUCTOS]],PRODUCTOS[#All],5,0)-JOYERIA_JPV[[#This Row],[CANTIDAD]]</f>
        <v>2484</v>
      </c>
      <c r="G553">
        <v>10008</v>
      </c>
      <c r="H553" s="1" t="s">
        <v>73</v>
      </c>
      <c r="I553" s="1" t="str">
        <f>VLOOKUP(JOYERIA_JPV[[#This Row],[ID_VENDEDOR]],FOTO_VENDEDOR[#All],3,0)</f>
        <v>https://dl.dropbox.com/s/z4geyw1u2psmm47/A16.png</v>
      </c>
      <c r="J553">
        <v>16</v>
      </c>
      <c r="K553" s="9">
        <v>938.42</v>
      </c>
      <c r="L553" s="9">
        <v>1100</v>
      </c>
      <c r="M553" s="2">
        <v>44384</v>
      </c>
    </row>
    <row r="554" spans="1:13" x14ac:dyDescent="0.25">
      <c r="A554">
        <v>553</v>
      </c>
      <c r="B554" t="s">
        <v>6</v>
      </c>
      <c r="C554" s="3">
        <v>9</v>
      </c>
      <c r="D554" s="3" t="str">
        <f>VLOOKUP(JOYERIA_JPV[[#This Row],[ID_PRODUCTOS]],PRODUCTOS[#All],2,0)</f>
        <v>Charm Plata</v>
      </c>
      <c r="E5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554" s="15">
        <f>VLOOKUP(JOYERIA_JPV[[#This Row],[ID_PRODUCTOS]],PRODUCTOS[#All],5,0)-JOYERIA_JPV[[#This Row],[CANTIDAD]]</f>
        <v>669</v>
      </c>
      <c r="G554">
        <v>10009</v>
      </c>
      <c r="H554" s="1" t="s">
        <v>57</v>
      </c>
      <c r="I554" s="1" t="str">
        <f>VLOOKUP(JOYERIA_JPV[[#This Row],[ID_VENDEDOR]],FOTO_VENDEDOR[#All],3,0)</f>
        <v>https://dl.dropbox.com/s/0jkab8w6ie0h91z/A42.png</v>
      </c>
      <c r="J554">
        <v>8</v>
      </c>
      <c r="K554" s="9">
        <v>836.75</v>
      </c>
      <c r="L554" s="9">
        <v>1000</v>
      </c>
      <c r="M554" s="2">
        <v>44385</v>
      </c>
    </row>
    <row r="555" spans="1:13" x14ac:dyDescent="0.25">
      <c r="A555">
        <v>554</v>
      </c>
      <c r="B555" t="s">
        <v>13</v>
      </c>
      <c r="C555" s="3">
        <v>10</v>
      </c>
      <c r="D555" s="3" t="str">
        <f>VLOOKUP(JOYERIA_JPV[[#This Row],[ID_PRODUCTOS]],PRODUCTOS[#All],2,0)</f>
        <v>Medallón Oro 18k</v>
      </c>
      <c r="E555" s="8" t="str">
        <f>VLOOKUP(JOYERIA_JPV[[#This Row],[ID_PRODUCTOS]],PRODUCTOS[#All],4,0)</f>
        <v>https://russiangold.com/111274-product_zoom/colgante-de-oro-rosa-rojo-14k-585-carretera-de-medusa-griega-cpn053r.jpg</v>
      </c>
      <c r="F555" s="15">
        <f>VLOOKUP(JOYERIA_JPV[[#This Row],[ID_PRODUCTOS]],PRODUCTOS[#All],5,0)-JOYERIA_JPV[[#This Row],[CANTIDAD]]</f>
        <v>591</v>
      </c>
      <c r="G555">
        <v>10001</v>
      </c>
      <c r="H555" s="1" t="s">
        <v>41</v>
      </c>
      <c r="I555" s="1" t="str">
        <f>VLOOKUP(JOYERIA_JPV[[#This Row],[ID_VENDEDOR]],FOTO_VENDEDOR[#All],3,0)</f>
        <v>https://dl.dropbox.com/s/4bz1xriny7ro04g/A40.png</v>
      </c>
      <c r="J555">
        <v>9</v>
      </c>
      <c r="K555" s="9">
        <v>966.38</v>
      </c>
      <c r="L555" s="9">
        <v>1200</v>
      </c>
      <c r="M555" s="2">
        <v>44386</v>
      </c>
    </row>
    <row r="556" spans="1:13" x14ac:dyDescent="0.25">
      <c r="A556">
        <v>555</v>
      </c>
      <c r="B556" t="s">
        <v>6</v>
      </c>
      <c r="C556" s="3">
        <v>11</v>
      </c>
      <c r="D556" s="3" t="str">
        <f>VLOOKUP(JOYERIA_JPV[[#This Row],[ID_PRODUCTOS]],PRODUCTOS[#All],2,0)</f>
        <v>Reloj Oro 18k</v>
      </c>
      <c r="E556" s="8" t="str">
        <f>VLOOKUP(JOYERIA_JPV[[#This Row],[ID_PRODUCTOS]],PRODUCTOS[#All],4,0)</f>
        <v>https://zlotychlopak.pl/104676-large_default/amarillo-14k-585-oro-reloj-de-pulsera-para-senora-geneve-lw078ydglbw008y.jpg</v>
      </c>
      <c r="F556" s="15">
        <f>VLOOKUP(JOYERIA_JPV[[#This Row],[ID_PRODUCTOS]],PRODUCTOS[#All],5,0)-JOYERIA_JPV[[#This Row],[CANTIDAD]]</f>
        <v>1229</v>
      </c>
      <c r="G556">
        <v>10002</v>
      </c>
      <c r="H556" s="1" t="s">
        <v>43</v>
      </c>
      <c r="I556" s="1" t="str">
        <f>VLOOKUP(JOYERIA_JPV[[#This Row],[ID_VENDEDOR]],FOTO_VENDEDOR[#All],3,0)</f>
        <v>https://dl.dropbox.com/s/yxe96df3xrzoc4y/A44.png</v>
      </c>
      <c r="J556">
        <v>31</v>
      </c>
      <c r="K556" s="9">
        <v>638.27</v>
      </c>
      <c r="L556" s="9">
        <v>800</v>
      </c>
      <c r="M556" s="2">
        <v>44387</v>
      </c>
    </row>
    <row r="557" spans="1:13" x14ac:dyDescent="0.25">
      <c r="A557">
        <v>556</v>
      </c>
      <c r="B557" t="s">
        <v>18</v>
      </c>
      <c r="C557" s="3">
        <v>12</v>
      </c>
      <c r="D557" s="3" t="str">
        <f>VLOOKUP(JOYERIA_JPV[[#This Row],[ID_PRODUCTOS]],PRODUCTOS[#All],2,0)</f>
        <v>Cufflink Plata 925</v>
      </c>
      <c r="E557" s="8" t="str">
        <f>VLOOKUP(JOYERIA_JPV[[#This Row],[ID_PRODUCTOS]],PRODUCTOS[#All],4,0)</f>
        <v>https://www.mesaregalos.mx/wp-content/uploads/2021/08/Cufflinks_20Pliage_20_20Sterling_20silver_06753810000001_STQP.png</v>
      </c>
      <c r="F557" s="15">
        <f>VLOOKUP(JOYERIA_JPV[[#This Row],[ID_PRODUCTOS]],PRODUCTOS[#All],5,0)-JOYERIA_JPV[[#This Row],[CANTIDAD]]</f>
        <v>623</v>
      </c>
      <c r="G557">
        <v>10003</v>
      </c>
      <c r="H557" s="1" t="s">
        <v>45</v>
      </c>
      <c r="I557" s="1" t="str">
        <f>VLOOKUP(JOYERIA_JPV[[#This Row],[ID_VENDEDOR]],FOTO_VENDEDOR[#All],3,0)</f>
        <v>https://dl.dropboxusercontent.com/s/2lks10yyiurw2b0/A33.png</v>
      </c>
      <c r="J557">
        <v>1</v>
      </c>
      <c r="K557" s="9">
        <v>1265.2</v>
      </c>
      <c r="L557" s="9">
        <v>1800</v>
      </c>
      <c r="M557" s="2">
        <v>44388</v>
      </c>
    </row>
    <row r="558" spans="1:13" x14ac:dyDescent="0.25">
      <c r="A558">
        <v>557</v>
      </c>
      <c r="B558" t="s">
        <v>5</v>
      </c>
      <c r="C558" s="3">
        <v>13</v>
      </c>
      <c r="D558" s="3" t="str">
        <f>VLOOKUP(JOYERIA_JPV[[#This Row],[ID_PRODUCTOS]],PRODUCTOS[#All],2,0)</f>
        <v>Pendiente Diam. Oro</v>
      </c>
      <c r="E558" s="8" t="str">
        <f>VLOOKUP(JOYERIA_JPV[[#This Row],[ID_PRODUCTOS]],PRODUCTOS[#All],4,0)</f>
        <v>https://i.pinimg.com/originals/ef/2f/1e/ef2f1e78cb0658f1626038cefbdca0f7.png</v>
      </c>
      <c r="F558" s="15">
        <f>VLOOKUP(JOYERIA_JPV[[#This Row],[ID_PRODUCTOS]],PRODUCTOS[#All],5,0)-JOYERIA_JPV[[#This Row],[CANTIDAD]]</f>
        <v>3999</v>
      </c>
      <c r="G558">
        <v>10004</v>
      </c>
      <c r="H558" s="1" t="s">
        <v>47</v>
      </c>
      <c r="I558" s="1" t="str">
        <f>VLOOKUP(JOYERIA_JPV[[#This Row],[ID_VENDEDOR]],FOTO_VENDEDOR[#All],3,0)</f>
        <v>https://dl.dropbox.com/s/zgx7g0h0mxubhao/A21.png</v>
      </c>
      <c r="J558">
        <v>1</v>
      </c>
      <c r="K558" s="9">
        <v>352.49</v>
      </c>
      <c r="L558" s="9">
        <v>500</v>
      </c>
      <c r="M558" s="2">
        <v>44389</v>
      </c>
    </row>
    <row r="559" spans="1:13" x14ac:dyDescent="0.25">
      <c r="A559">
        <v>558</v>
      </c>
      <c r="B559" t="s">
        <v>18</v>
      </c>
      <c r="C559" s="3">
        <v>14</v>
      </c>
      <c r="D559" s="3" t="str">
        <f>VLOOKUP(JOYERIA_JPV[[#This Row],[ID_PRODUCTOS]],PRODUCTOS[#All],2,0)</f>
        <v>Anillo Comp. Diam.</v>
      </c>
      <c r="E559" s="8" t="str">
        <f>VLOOKUP(JOYERIA_JPV[[#This Row],[ID_PRODUCTOS]],PRODUCTOS[#All],4,0)</f>
        <v>https://www.elrubi.es/wp-content/uploads/2019/03/Anillo-de-compromiso-con-piedra-diamante-1.png</v>
      </c>
      <c r="F559" s="15">
        <f>VLOOKUP(JOYERIA_JPV[[#This Row],[ID_PRODUCTOS]],PRODUCTOS[#All],5,0)-JOYERIA_JPV[[#This Row],[CANTIDAD]]</f>
        <v>1906</v>
      </c>
      <c r="G559">
        <v>10005</v>
      </c>
      <c r="H559" s="1" t="s">
        <v>49</v>
      </c>
      <c r="I559" s="1" t="str">
        <f>VLOOKUP(JOYERIA_JPV[[#This Row],[ID_VENDEDOR]],FOTO_VENDEDOR[#All],3,0)</f>
        <v>https://dl.dropboxusercontent.com/s/id0gj57k6z3m73q/A34.png</v>
      </c>
      <c r="J559">
        <v>44</v>
      </c>
      <c r="K559" s="9">
        <v>938.42</v>
      </c>
      <c r="L559" s="9">
        <v>1100</v>
      </c>
      <c r="M559" s="2">
        <v>44390</v>
      </c>
    </row>
    <row r="560" spans="1:13" x14ac:dyDescent="0.25">
      <c r="A560">
        <v>559</v>
      </c>
      <c r="B560" t="s">
        <v>10</v>
      </c>
      <c r="C560" s="3">
        <v>15</v>
      </c>
      <c r="D560" s="3" t="str">
        <f>VLOOKUP(JOYERIA_JPV[[#This Row],[ID_PRODUCTOS]],PRODUCTOS[#All],2,0)</f>
        <v>Brazalete Cuero</v>
      </c>
      <c r="E560" s="8" t="str">
        <f>VLOOKUP(JOYERIA_JPV[[#This Row],[ID_PRODUCTOS]],PRODUCTOS[#All],4,0)</f>
        <v>https://global.zancangioielli.com/11031-large_default/pulsera-zancan-de-plata-y-piel-con-pluma.jpg</v>
      </c>
      <c r="F560" s="15">
        <f>VLOOKUP(JOYERIA_JPV[[#This Row],[ID_PRODUCTOS]],PRODUCTOS[#All],5,0)-JOYERIA_JPV[[#This Row],[CANTIDAD]]</f>
        <v>3994</v>
      </c>
      <c r="G560">
        <v>10006</v>
      </c>
      <c r="H560" s="1" t="s">
        <v>51</v>
      </c>
      <c r="I560" s="1" t="str">
        <f>VLOOKUP(JOYERIA_JPV[[#This Row],[ID_VENDEDOR]],FOTO_VENDEDOR[#All],3,0)</f>
        <v>https://dl.dropbox.com/s/1f9hzgblcmuen4a/A10.png</v>
      </c>
      <c r="J560">
        <v>6</v>
      </c>
      <c r="K560" s="9">
        <v>572.95000000000005</v>
      </c>
      <c r="L560" s="9">
        <v>800</v>
      </c>
      <c r="M560" s="2">
        <v>44391</v>
      </c>
    </row>
    <row r="561" spans="1:13" x14ac:dyDescent="0.25">
      <c r="A561">
        <v>560</v>
      </c>
      <c r="B561" t="s">
        <v>12</v>
      </c>
      <c r="C561" s="3">
        <v>16</v>
      </c>
      <c r="D561" s="3" t="str">
        <f>VLOOKUP(JOYERIA_JPV[[#This Row],[ID_PRODUCTOS]],PRODUCTOS[#All],2,0)</f>
        <v>Reloj Plata</v>
      </c>
      <c r="E561" s="8" t="str">
        <f>VLOOKUP(JOYERIA_JPV[[#This Row],[ID_PRODUCTOS]],PRODUCTOS[#All],4,0)</f>
        <v>https://festina.cl/22062-large_default/timeless-chronograph-f16760-7-con-esfera-azul.jpg</v>
      </c>
      <c r="F561" s="15">
        <f>VLOOKUP(JOYERIA_JPV[[#This Row],[ID_PRODUCTOS]],PRODUCTOS[#All],5,0)-JOYERIA_JPV[[#This Row],[CANTIDAD]]</f>
        <v>1090</v>
      </c>
      <c r="G561">
        <v>10007</v>
      </c>
      <c r="H561" s="1" t="s">
        <v>53</v>
      </c>
      <c r="I561" s="1" t="str">
        <f>VLOOKUP(JOYERIA_JPV[[#This Row],[ID_VENDEDOR]],FOTO_VENDEDOR[#All],3,0)</f>
        <v>https://dl.dropbox.com/s/jveyj0btov87izo/A38.png</v>
      </c>
      <c r="J561">
        <v>10</v>
      </c>
      <c r="K561" s="9">
        <v>1667.47</v>
      </c>
      <c r="L561" s="9">
        <v>2200</v>
      </c>
      <c r="M561" s="2">
        <v>44392</v>
      </c>
    </row>
    <row r="562" spans="1:13" x14ac:dyDescent="0.25">
      <c r="A562">
        <v>561</v>
      </c>
      <c r="B562" t="s">
        <v>28</v>
      </c>
      <c r="C562" s="3">
        <v>17</v>
      </c>
      <c r="D562" s="3" t="str">
        <f>VLOOKUP(JOYERIA_JPV[[#This Row],[ID_PRODUCTOS]],PRODUCTOS[#All],2,0)</f>
        <v>Broche Oro</v>
      </c>
      <c r="E5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562" s="15">
        <f>VLOOKUP(JOYERIA_JPV[[#This Row],[ID_PRODUCTOS]],PRODUCTOS[#All],5,0)-JOYERIA_JPV[[#This Row],[CANTIDAD]]</f>
        <v>2988</v>
      </c>
      <c r="G562">
        <v>10008</v>
      </c>
      <c r="H562" s="1" t="s">
        <v>73</v>
      </c>
      <c r="I562" s="1" t="str">
        <f>VLOOKUP(JOYERIA_JPV[[#This Row],[ID_VENDEDOR]],FOTO_VENDEDOR[#All],3,0)</f>
        <v>https://dl.dropbox.com/s/z4geyw1u2psmm47/A16.png</v>
      </c>
      <c r="J562">
        <v>12</v>
      </c>
      <c r="K562" s="9">
        <v>216.19</v>
      </c>
      <c r="L562" s="9">
        <v>300</v>
      </c>
      <c r="M562" s="2">
        <v>44393</v>
      </c>
    </row>
    <row r="563" spans="1:13" x14ac:dyDescent="0.25">
      <c r="A563">
        <v>562</v>
      </c>
      <c r="B563" t="s">
        <v>7</v>
      </c>
      <c r="C563" s="3">
        <v>18</v>
      </c>
      <c r="D563" s="3" t="str">
        <f>VLOOKUP(JOYERIA_JPV[[#This Row],[ID_PRODUCTOS]],PRODUCTOS[#All],2,0)</f>
        <v>Anillo Gemas</v>
      </c>
      <c r="E5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563" s="15">
        <f>VLOOKUP(JOYERIA_JPV[[#This Row],[ID_PRODUCTOS]],PRODUCTOS[#All],5,0)-JOYERIA_JPV[[#This Row],[CANTIDAD]]</f>
        <v>19670</v>
      </c>
      <c r="G563">
        <v>10009</v>
      </c>
      <c r="H563" s="1" t="s">
        <v>57</v>
      </c>
      <c r="I563" s="1" t="str">
        <f>VLOOKUP(JOYERIA_JPV[[#This Row],[ID_VENDEDOR]],FOTO_VENDEDOR[#All],3,0)</f>
        <v>https://dl.dropbox.com/s/0jkab8w6ie0h91z/A42.png</v>
      </c>
      <c r="J563">
        <v>330</v>
      </c>
      <c r="K563" s="9">
        <v>1063.04</v>
      </c>
      <c r="L563" s="9">
        <v>1500</v>
      </c>
      <c r="M563" s="2">
        <v>44394</v>
      </c>
    </row>
    <row r="564" spans="1:13" x14ac:dyDescent="0.25">
      <c r="A564">
        <v>563</v>
      </c>
      <c r="B564" t="s">
        <v>9</v>
      </c>
      <c r="C564" s="3">
        <v>19</v>
      </c>
      <c r="D564" s="3" t="str">
        <f>VLOOKUP(JOYERIA_JPV[[#This Row],[ID_PRODUCTOS]],PRODUCTOS[#All],2,0)</f>
        <v>Collar Perlas</v>
      </c>
      <c r="E564" s="8" t="str">
        <f>VLOOKUP(JOYERIA_JPV[[#This Row],[ID_PRODUCTOS]],PRODUCTOS[#All],4,0)</f>
        <v>https://yanesmadrid.com/10619-large_default/collar-bolzano-perlas-plata-dorada.jpg</v>
      </c>
      <c r="F564" s="15">
        <f>VLOOKUP(JOYERIA_JPV[[#This Row],[ID_PRODUCTOS]],PRODUCTOS[#All],5,0)-JOYERIA_JPV[[#This Row],[CANTIDAD]]</f>
        <v>797</v>
      </c>
      <c r="G564">
        <v>10001</v>
      </c>
      <c r="H564" s="1" t="s">
        <v>41</v>
      </c>
      <c r="I564" s="1" t="str">
        <f>VLOOKUP(JOYERIA_JPV[[#This Row],[ID_VENDEDOR]],FOTO_VENDEDOR[#All],3,0)</f>
        <v>https://dl.dropbox.com/s/4bz1xriny7ro04g/A40.png</v>
      </c>
      <c r="J564">
        <v>3</v>
      </c>
      <c r="K564" s="9">
        <v>757.81</v>
      </c>
      <c r="L564" s="9">
        <v>950</v>
      </c>
      <c r="M564" s="2">
        <v>44395</v>
      </c>
    </row>
    <row r="565" spans="1:13" x14ac:dyDescent="0.25">
      <c r="A565">
        <v>564</v>
      </c>
      <c r="B565" t="s">
        <v>9</v>
      </c>
      <c r="C565" s="3">
        <v>20</v>
      </c>
      <c r="D565" s="3" t="str">
        <f>VLOOKUP(JOYERIA_JPV[[#This Row],[ID_PRODUCTOS]],PRODUCTOS[#All],2,0)</f>
        <v>Cadena Oro</v>
      </c>
      <c r="E565" s="8" t="str">
        <f>VLOOKUP(JOYERIA_JPV[[#This Row],[ID_PRODUCTOS]],PRODUCTOS[#All],4,0)</f>
        <v>https://www.joyeriasanchez.com/50236-large_default/gargantilla-visalia-personalizada-oro-18k.jpg</v>
      </c>
      <c r="F565" s="15">
        <f>VLOOKUP(JOYERIA_JPV[[#This Row],[ID_PRODUCTOS]],PRODUCTOS[#All],5,0)-JOYERIA_JPV[[#This Row],[CANTIDAD]]</f>
        <v>3934</v>
      </c>
      <c r="G565">
        <v>10002</v>
      </c>
      <c r="H565" s="1" t="s">
        <v>43</v>
      </c>
      <c r="I565" s="1" t="str">
        <f>VLOOKUP(JOYERIA_JPV[[#This Row],[ID_VENDEDOR]],FOTO_VENDEDOR[#All],3,0)</f>
        <v>https://dl.dropbox.com/s/yxe96df3xrzoc4y/A44.png</v>
      </c>
      <c r="J565">
        <v>66</v>
      </c>
      <c r="K565" s="9">
        <v>211.41</v>
      </c>
      <c r="L565" s="9">
        <v>300</v>
      </c>
      <c r="M565" s="2">
        <v>44396</v>
      </c>
    </row>
    <row r="566" spans="1:13" x14ac:dyDescent="0.25">
      <c r="A566">
        <v>565</v>
      </c>
      <c r="B566" t="s">
        <v>9</v>
      </c>
      <c r="C566" s="3">
        <v>1</v>
      </c>
      <c r="D566" s="3" t="str">
        <f>VLOOKUP(JOYERIA_JPV[[#This Row],[ID_PRODUCTOS]],PRODUCTOS[#All],2,0)</f>
        <v>Anillo Oro 18k</v>
      </c>
      <c r="E566" s="8" t="str">
        <f>VLOOKUP(JOYERIA_JPV[[#This Row],[ID_PRODUCTOS]],PRODUCTOS[#All],4,0)</f>
        <v>https://i.pinimg.com/originals/99/f6/cc/99f6cc0f226be0aa4d25ea9959e06099.png</v>
      </c>
      <c r="F566" s="15">
        <f>VLOOKUP(JOYERIA_JPV[[#This Row],[ID_PRODUCTOS]],PRODUCTOS[#All],5,0)-JOYERIA_JPV[[#This Row],[CANTIDAD]]</f>
        <v>19809</v>
      </c>
      <c r="G566">
        <v>10003</v>
      </c>
      <c r="H566" s="1" t="s">
        <v>45</v>
      </c>
      <c r="I566" s="1" t="str">
        <f>VLOOKUP(JOYERIA_JPV[[#This Row],[ID_VENDEDOR]],FOTO_VENDEDOR[#All],3,0)</f>
        <v>https://dl.dropboxusercontent.com/s/2lks10yyiurw2b0/A33.png</v>
      </c>
      <c r="J566">
        <v>191</v>
      </c>
      <c r="K566" s="9">
        <v>1483.61</v>
      </c>
      <c r="L566" s="9">
        <v>2000</v>
      </c>
      <c r="M566" s="2">
        <v>44397</v>
      </c>
    </row>
    <row r="567" spans="1:13" x14ac:dyDescent="0.25">
      <c r="A567">
        <v>566</v>
      </c>
      <c r="B567" t="s">
        <v>26</v>
      </c>
      <c r="C567" s="3">
        <v>2</v>
      </c>
      <c r="D567" s="3" t="str">
        <f>VLOOKUP(JOYERIA_JPV[[#This Row],[ID_PRODUCTOS]],PRODUCTOS[#All],2,0)</f>
        <v>Aretes Plata 925</v>
      </c>
      <c r="E567" s="8" t="str">
        <f>VLOOKUP(JOYERIA_JPV[[#This Row],[ID_PRODUCTOS]],PRODUCTOS[#All],4,0)</f>
        <v>https://baroqoficial.com/cdn/shop/products/Aretesdeplata925.png?v=1643904073&amp;width=2048</v>
      </c>
      <c r="F567" s="15">
        <f>VLOOKUP(JOYERIA_JPV[[#This Row],[ID_PRODUCTOS]],PRODUCTOS[#All],5,0)-JOYERIA_JPV[[#This Row],[CANTIDAD]]</f>
        <v>3797</v>
      </c>
      <c r="G567">
        <v>10004</v>
      </c>
      <c r="H567" s="1" t="s">
        <v>47</v>
      </c>
      <c r="I567" s="1" t="str">
        <f>VLOOKUP(JOYERIA_JPV[[#This Row],[ID_VENDEDOR]],FOTO_VENDEDOR[#All],3,0)</f>
        <v>https://dl.dropbox.com/s/zgx7g0h0mxubhao/A21.png</v>
      </c>
      <c r="J567">
        <v>3</v>
      </c>
      <c r="K567" s="9">
        <v>1049.51</v>
      </c>
      <c r="L567" s="9">
        <v>1300</v>
      </c>
      <c r="M567" s="2">
        <v>44398</v>
      </c>
    </row>
    <row r="568" spans="1:13" x14ac:dyDescent="0.25">
      <c r="A568">
        <v>567</v>
      </c>
      <c r="B568" t="s">
        <v>18</v>
      </c>
      <c r="C568" s="3">
        <v>3</v>
      </c>
      <c r="D568" s="3" t="str">
        <f>VLOOKUP(JOYERIA_JPV[[#This Row],[ID_PRODUCTOS]],PRODUCTOS[#All],2,0)</f>
        <v>Brazalete Oro 14k</v>
      </c>
      <c r="E5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568" s="15">
        <f>VLOOKUP(JOYERIA_JPV[[#This Row],[ID_PRODUCTOS]],PRODUCTOS[#All],5,0)-JOYERIA_JPV[[#This Row],[CANTIDAD]]</f>
        <v>715</v>
      </c>
      <c r="G568">
        <v>10005</v>
      </c>
      <c r="H568" s="1" t="s">
        <v>49</v>
      </c>
      <c r="I568" s="1" t="str">
        <f>VLOOKUP(JOYERIA_JPV[[#This Row],[ID_VENDEDOR]],FOTO_VENDEDOR[#All],3,0)</f>
        <v>https://dl.dropboxusercontent.com/s/id0gj57k6z3m73q/A34.png</v>
      </c>
      <c r="J568">
        <v>5</v>
      </c>
      <c r="K568" s="9">
        <v>966.38</v>
      </c>
      <c r="L568" s="9">
        <v>1200</v>
      </c>
      <c r="M568" s="2">
        <v>44399</v>
      </c>
    </row>
    <row r="569" spans="1:13" x14ac:dyDescent="0.25">
      <c r="A569">
        <v>568</v>
      </c>
      <c r="B569" t="s">
        <v>28</v>
      </c>
      <c r="C569" s="3">
        <v>4</v>
      </c>
      <c r="D569" s="3" t="str">
        <f>VLOOKUP(JOYERIA_JPV[[#This Row],[ID_PRODUCTOS]],PRODUCTOS[#All],2,0)</f>
        <v>Collar Oro Diam.</v>
      </c>
      <c r="E569" s="8" t="str">
        <f>VLOOKUP(JOYERIA_JPV[[#This Row],[ID_PRODUCTOS]],PRODUCTOS[#All],4,0)</f>
        <v>https://img.edenly.com/pt/40/precioso-secreto-n8__8047249_1.png</v>
      </c>
      <c r="F569" s="15">
        <f>VLOOKUP(JOYERIA_JPV[[#This Row],[ID_PRODUCTOS]],PRODUCTOS[#All],5,0)-JOYERIA_JPV[[#This Row],[CANTIDAD]]</f>
        <v>1490</v>
      </c>
      <c r="G569">
        <v>10006</v>
      </c>
      <c r="H569" s="1" t="s">
        <v>51</v>
      </c>
      <c r="I569" s="1" t="str">
        <f>VLOOKUP(JOYERIA_JPV[[#This Row],[ID_VENDEDOR]],FOTO_VENDEDOR[#All],3,0)</f>
        <v>https://dl.dropbox.com/s/1f9hzgblcmuen4a/A10.png</v>
      </c>
      <c r="J569">
        <v>10</v>
      </c>
      <c r="K569" s="9">
        <v>938.42</v>
      </c>
      <c r="L569" s="9">
        <v>1100</v>
      </c>
      <c r="M569" s="2">
        <v>44400</v>
      </c>
    </row>
    <row r="570" spans="1:13" x14ac:dyDescent="0.25">
      <c r="A570">
        <v>569</v>
      </c>
      <c r="B570" t="s">
        <v>22</v>
      </c>
      <c r="C570" s="3">
        <v>5</v>
      </c>
      <c r="D570" s="3" t="str">
        <f>VLOOKUP(JOYERIA_JPV[[#This Row],[ID_PRODUCTOS]],PRODUCTOS[#All],2,0)</f>
        <v>Pulsera Plata 925</v>
      </c>
      <c r="E5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570" s="15">
        <f>VLOOKUP(JOYERIA_JPV[[#This Row],[ID_PRODUCTOS]],PRODUCTOS[#All],5,0)-JOYERIA_JPV[[#This Row],[CANTIDAD]]</f>
        <v>1395</v>
      </c>
      <c r="G570">
        <v>10007</v>
      </c>
      <c r="H570" s="1" t="s">
        <v>53</v>
      </c>
      <c r="I570" s="1" t="str">
        <f>VLOOKUP(JOYERIA_JPV[[#This Row],[ID_VENDEDOR]],FOTO_VENDEDOR[#All],3,0)</f>
        <v>https://dl.dropbox.com/s/jveyj0btov87izo/A38.png</v>
      </c>
      <c r="J570">
        <v>5</v>
      </c>
      <c r="K570" s="9">
        <v>1053.78</v>
      </c>
      <c r="L570" s="9">
        <v>1500</v>
      </c>
      <c r="M570" s="2">
        <v>44401</v>
      </c>
    </row>
    <row r="571" spans="1:13" x14ac:dyDescent="0.25">
      <c r="A571">
        <v>570</v>
      </c>
      <c r="B571" t="s">
        <v>15</v>
      </c>
      <c r="C571" s="3">
        <v>6</v>
      </c>
      <c r="D571" s="3" t="str">
        <f>VLOOKUP(JOYERIA_JPV[[#This Row],[ID_PRODUCTOS]],PRODUCTOS[#All],2,0)</f>
        <v>Broche Platino</v>
      </c>
      <c r="E5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571" s="15">
        <f>VLOOKUP(JOYERIA_JPV[[#This Row],[ID_PRODUCTOS]],PRODUCTOS[#All],5,0)-JOYERIA_JPV[[#This Row],[CANTIDAD]]</f>
        <v>2496</v>
      </c>
      <c r="G571">
        <v>10008</v>
      </c>
      <c r="H571" s="1" t="s">
        <v>73</v>
      </c>
      <c r="I571" s="1" t="str">
        <f>VLOOKUP(JOYERIA_JPV[[#This Row],[ID_VENDEDOR]],FOTO_VENDEDOR[#All],3,0)</f>
        <v>https://dl.dropbox.com/s/z4geyw1u2psmm47/A16.png</v>
      </c>
      <c r="J571">
        <v>4</v>
      </c>
      <c r="K571" s="9">
        <v>645.70000000000005</v>
      </c>
      <c r="L571" s="9">
        <v>900</v>
      </c>
      <c r="M571" s="2">
        <v>44402</v>
      </c>
    </row>
    <row r="572" spans="1:13" x14ac:dyDescent="0.25">
      <c r="A572">
        <v>571</v>
      </c>
      <c r="B572" t="s">
        <v>6</v>
      </c>
      <c r="C572" s="3">
        <v>7</v>
      </c>
      <c r="D572" s="3" t="str">
        <f>VLOOKUP(JOYERIA_JPV[[#This Row],[ID_PRODUCTOS]],PRODUCTOS[#All],2,0)</f>
        <v>Cadena Oro 10k</v>
      </c>
      <c r="E572" s="8" t="str">
        <f>VLOOKUP(JOYERIA_JPV[[#This Row],[ID_PRODUCTOS]],PRODUCTOS[#All],4,0)</f>
        <v>https://russiangold.com/78813-large_default/amarillo-italiano-14k-585-oro-nuevo-figaro-cadena-solida-cc042y.jpg</v>
      </c>
      <c r="F572" s="15">
        <f>VLOOKUP(JOYERIA_JPV[[#This Row],[ID_PRODUCTOS]],PRODUCTOS[#All],5,0)-JOYERIA_JPV[[#This Row],[CANTIDAD]]</f>
        <v>11250</v>
      </c>
      <c r="G572">
        <v>10009</v>
      </c>
      <c r="H572" s="1" t="s">
        <v>57</v>
      </c>
      <c r="I572" s="1" t="str">
        <f>VLOOKUP(JOYERIA_JPV[[#This Row],[ID_VENDEDOR]],FOTO_VENDEDOR[#All],3,0)</f>
        <v>https://dl.dropbox.com/s/0jkab8w6ie0h91z/A42.png</v>
      </c>
      <c r="J572">
        <v>250</v>
      </c>
      <c r="K572" s="9">
        <v>1063.04</v>
      </c>
      <c r="L572" s="9">
        <v>1500</v>
      </c>
      <c r="M572" s="2">
        <v>44403</v>
      </c>
    </row>
    <row r="573" spans="1:13" x14ac:dyDescent="0.25">
      <c r="A573">
        <v>572</v>
      </c>
      <c r="B573" t="s">
        <v>25</v>
      </c>
      <c r="C573" s="3">
        <v>8</v>
      </c>
      <c r="D573" s="3" t="str">
        <f>VLOOKUP(JOYERIA_JPV[[#This Row],[ID_PRODUCTOS]],PRODUCTOS[#All],2,0)</f>
        <v>Tobillera Oro 14k</v>
      </c>
      <c r="E573" s="8" t="str">
        <f>VLOOKUP(JOYERIA_JPV[[#This Row],[ID_PRODUCTOS]],PRODUCTOS[#All],4,0)</f>
        <v>https://www.joseluisjoyerias.com/adm/files/FOTOS/PULSERA_ORO_JOSELUIS_718SPU24FK481A19_1.webp</v>
      </c>
      <c r="F573" s="15">
        <f>VLOOKUP(JOYERIA_JPV[[#This Row],[ID_PRODUCTOS]],PRODUCTOS[#All],5,0)-JOYERIA_JPV[[#This Row],[CANTIDAD]]</f>
        <v>2467</v>
      </c>
      <c r="G573">
        <v>10001</v>
      </c>
      <c r="H573" s="1" t="s">
        <v>41</v>
      </c>
      <c r="I573" s="1" t="str">
        <f>VLOOKUP(JOYERIA_JPV[[#This Row],[ID_VENDEDOR]],FOTO_VENDEDOR[#All],3,0)</f>
        <v>https://dl.dropbox.com/s/4bz1xriny7ro04g/A40.png</v>
      </c>
      <c r="J573">
        <v>33</v>
      </c>
      <c r="K573" s="9">
        <v>938.42</v>
      </c>
      <c r="L573" s="9">
        <v>1100</v>
      </c>
      <c r="M573" s="2">
        <v>44404</v>
      </c>
    </row>
    <row r="574" spans="1:13" x14ac:dyDescent="0.25">
      <c r="A574">
        <v>573</v>
      </c>
      <c r="B574" t="s">
        <v>20</v>
      </c>
      <c r="C574" s="3">
        <v>9</v>
      </c>
      <c r="D574" s="3" t="str">
        <f>VLOOKUP(JOYERIA_JPV[[#This Row],[ID_PRODUCTOS]],PRODUCTOS[#All],2,0)</f>
        <v>Charm Plata</v>
      </c>
      <c r="E5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574" s="15">
        <f>VLOOKUP(JOYERIA_JPV[[#This Row],[ID_PRODUCTOS]],PRODUCTOS[#All],5,0)-JOYERIA_JPV[[#This Row],[CANTIDAD]]</f>
        <v>666</v>
      </c>
      <c r="G574">
        <v>10002</v>
      </c>
      <c r="H574" s="1" t="s">
        <v>43</v>
      </c>
      <c r="I574" s="1" t="str">
        <f>VLOOKUP(JOYERIA_JPV[[#This Row],[ID_VENDEDOR]],FOTO_VENDEDOR[#All],3,0)</f>
        <v>https://dl.dropbox.com/s/yxe96df3xrzoc4y/A44.png</v>
      </c>
      <c r="J574">
        <v>11</v>
      </c>
      <c r="K574" s="9">
        <v>836.75</v>
      </c>
      <c r="L574" s="9">
        <v>1000</v>
      </c>
      <c r="M574" s="2">
        <v>44405</v>
      </c>
    </row>
    <row r="575" spans="1:13" x14ac:dyDescent="0.25">
      <c r="A575">
        <v>574</v>
      </c>
      <c r="B575" t="s">
        <v>27</v>
      </c>
      <c r="C575" s="3">
        <v>10</v>
      </c>
      <c r="D575" s="3" t="str">
        <f>VLOOKUP(JOYERIA_JPV[[#This Row],[ID_PRODUCTOS]],PRODUCTOS[#All],2,0)</f>
        <v>Medallón Oro 18k</v>
      </c>
      <c r="E575" s="8" t="str">
        <f>VLOOKUP(JOYERIA_JPV[[#This Row],[ID_PRODUCTOS]],PRODUCTOS[#All],4,0)</f>
        <v>https://russiangold.com/111274-product_zoom/colgante-de-oro-rosa-rojo-14k-585-carretera-de-medusa-griega-cpn053r.jpg</v>
      </c>
      <c r="F575" s="15">
        <f>VLOOKUP(JOYERIA_JPV[[#This Row],[ID_PRODUCTOS]],PRODUCTOS[#All],5,0)-JOYERIA_JPV[[#This Row],[CANTIDAD]]</f>
        <v>597</v>
      </c>
      <c r="G575">
        <v>10003</v>
      </c>
      <c r="H575" s="1" t="s">
        <v>45</v>
      </c>
      <c r="I575" s="1" t="str">
        <f>VLOOKUP(JOYERIA_JPV[[#This Row],[ID_VENDEDOR]],FOTO_VENDEDOR[#All],3,0)</f>
        <v>https://dl.dropboxusercontent.com/s/2lks10yyiurw2b0/A33.png</v>
      </c>
      <c r="J575">
        <v>3</v>
      </c>
      <c r="K575" s="9">
        <v>966.38</v>
      </c>
      <c r="L575" s="9">
        <v>1200</v>
      </c>
      <c r="M575" s="2">
        <v>44406</v>
      </c>
    </row>
    <row r="576" spans="1:13" x14ac:dyDescent="0.25">
      <c r="A576">
        <v>575</v>
      </c>
      <c r="B576" t="s">
        <v>22</v>
      </c>
      <c r="C576" s="3">
        <v>11</v>
      </c>
      <c r="D576" s="3" t="str">
        <f>VLOOKUP(JOYERIA_JPV[[#This Row],[ID_PRODUCTOS]],PRODUCTOS[#All],2,0)</f>
        <v>Reloj Oro 18k</v>
      </c>
      <c r="E576" s="8" t="str">
        <f>VLOOKUP(JOYERIA_JPV[[#This Row],[ID_PRODUCTOS]],PRODUCTOS[#All],4,0)</f>
        <v>https://zlotychlopak.pl/104676-large_default/amarillo-14k-585-oro-reloj-de-pulsera-para-senora-geneve-lw078ydglbw008y.jpg</v>
      </c>
      <c r="F576" s="15">
        <f>VLOOKUP(JOYERIA_JPV[[#This Row],[ID_PRODUCTOS]],PRODUCTOS[#All],5,0)-JOYERIA_JPV[[#This Row],[CANTIDAD]]</f>
        <v>1256</v>
      </c>
      <c r="G576">
        <v>10004</v>
      </c>
      <c r="H576" s="1" t="s">
        <v>47</v>
      </c>
      <c r="I576" s="1" t="str">
        <f>VLOOKUP(JOYERIA_JPV[[#This Row],[ID_VENDEDOR]],FOTO_VENDEDOR[#All],3,0)</f>
        <v>https://dl.dropbox.com/s/zgx7g0h0mxubhao/A21.png</v>
      </c>
      <c r="J576">
        <v>4</v>
      </c>
      <c r="K576" s="9">
        <v>638.27</v>
      </c>
      <c r="L576" s="9">
        <v>800</v>
      </c>
      <c r="M576" s="2">
        <v>44407</v>
      </c>
    </row>
    <row r="577" spans="1:13" x14ac:dyDescent="0.25">
      <c r="A577">
        <v>576</v>
      </c>
      <c r="B577" t="s">
        <v>14</v>
      </c>
      <c r="C577" s="3">
        <v>12</v>
      </c>
      <c r="D577" s="3" t="str">
        <f>VLOOKUP(JOYERIA_JPV[[#This Row],[ID_PRODUCTOS]],PRODUCTOS[#All],2,0)</f>
        <v>Cufflink Plata 925</v>
      </c>
      <c r="E577" s="8" t="str">
        <f>VLOOKUP(JOYERIA_JPV[[#This Row],[ID_PRODUCTOS]],PRODUCTOS[#All],4,0)</f>
        <v>https://www.mesaregalos.mx/wp-content/uploads/2021/08/Cufflinks_20Pliage_20_20Sterling_20silver_06753810000001_STQP.png</v>
      </c>
      <c r="F577" s="15">
        <f>VLOOKUP(JOYERIA_JPV[[#This Row],[ID_PRODUCTOS]],PRODUCTOS[#All],5,0)-JOYERIA_JPV[[#This Row],[CANTIDAD]]</f>
        <v>617</v>
      </c>
      <c r="G577">
        <v>10005</v>
      </c>
      <c r="H577" s="1" t="s">
        <v>49</v>
      </c>
      <c r="I577" s="1" t="str">
        <f>VLOOKUP(JOYERIA_JPV[[#This Row],[ID_VENDEDOR]],FOTO_VENDEDOR[#All],3,0)</f>
        <v>https://dl.dropboxusercontent.com/s/id0gj57k6z3m73q/A34.png</v>
      </c>
      <c r="J577">
        <v>7</v>
      </c>
      <c r="K577" s="9">
        <v>1265.2</v>
      </c>
      <c r="L577" s="9">
        <v>1800</v>
      </c>
      <c r="M577" s="2">
        <v>44408</v>
      </c>
    </row>
    <row r="578" spans="1:13" x14ac:dyDescent="0.25">
      <c r="A578">
        <v>577</v>
      </c>
      <c r="B578" t="s">
        <v>7</v>
      </c>
      <c r="C578" s="3">
        <v>13</v>
      </c>
      <c r="D578" s="3" t="str">
        <f>VLOOKUP(JOYERIA_JPV[[#This Row],[ID_PRODUCTOS]],PRODUCTOS[#All],2,0)</f>
        <v>Pendiente Diam. Oro</v>
      </c>
      <c r="E578" s="8" t="str">
        <f>VLOOKUP(JOYERIA_JPV[[#This Row],[ID_PRODUCTOS]],PRODUCTOS[#All],4,0)</f>
        <v>https://i.pinimg.com/originals/ef/2f/1e/ef2f1e78cb0658f1626038cefbdca0f7.png</v>
      </c>
      <c r="F578" s="15">
        <f>VLOOKUP(JOYERIA_JPV[[#This Row],[ID_PRODUCTOS]],PRODUCTOS[#All],5,0)-JOYERIA_JPV[[#This Row],[CANTIDAD]]</f>
        <v>3994</v>
      </c>
      <c r="G578">
        <v>10006</v>
      </c>
      <c r="H578" s="1" t="s">
        <v>51</v>
      </c>
      <c r="I578" s="1" t="str">
        <f>VLOOKUP(JOYERIA_JPV[[#This Row],[ID_VENDEDOR]],FOTO_VENDEDOR[#All],3,0)</f>
        <v>https://dl.dropbox.com/s/1f9hzgblcmuen4a/A10.png</v>
      </c>
      <c r="J578">
        <v>6</v>
      </c>
      <c r="K578" s="9">
        <v>352.49</v>
      </c>
      <c r="L578" s="9">
        <v>500</v>
      </c>
      <c r="M578" s="2">
        <v>44409</v>
      </c>
    </row>
    <row r="579" spans="1:13" x14ac:dyDescent="0.25">
      <c r="A579">
        <v>578</v>
      </c>
      <c r="B579" t="s">
        <v>8</v>
      </c>
      <c r="C579" s="3">
        <v>14</v>
      </c>
      <c r="D579" s="3" t="str">
        <f>VLOOKUP(JOYERIA_JPV[[#This Row],[ID_PRODUCTOS]],PRODUCTOS[#All],2,0)</f>
        <v>Anillo Comp. Diam.</v>
      </c>
      <c r="E579" s="8" t="str">
        <f>VLOOKUP(JOYERIA_JPV[[#This Row],[ID_PRODUCTOS]],PRODUCTOS[#All],4,0)</f>
        <v>https://www.elrubi.es/wp-content/uploads/2019/03/Anillo-de-compromiso-con-piedra-diamante-1.png</v>
      </c>
      <c r="F579" s="15">
        <f>VLOOKUP(JOYERIA_JPV[[#This Row],[ID_PRODUCTOS]],PRODUCTOS[#All],5,0)-JOYERIA_JPV[[#This Row],[CANTIDAD]]</f>
        <v>1947</v>
      </c>
      <c r="G579">
        <v>10007</v>
      </c>
      <c r="H579" s="1" t="s">
        <v>53</v>
      </c>
      <c r="I579" s="1" t="str">
        <f>VLOOKUP(JOYERIA_JPV[[#This Row],[ID_VENDEDOR]],FOTO_VENDEDOR[#All],3,0)</f>
        <v>https://dl.dropbox.com/s/jveyj0btov87izo/A38.png</v>
      </c>
      <c r="J579">
        <v>3</v>
      </c>
      <c r="K579" s="9">
        <v>938.42</v>
      </c>
      <c r="L579" s="9">
        <v>1100</v>
      </c>
      <c r="M579" s="2">
        <v>44410</v>
      </c>
    </row>
    <row r="580" spans="1:13" x14ac:dyDescent="0.25">
      <c r="A580">
        <v>579</v>
      </c>
      <c r="B580" t="s">
        <v>24</v>
      </c>
      <c r="C580" s="3">
        <v>15</v>
      </c>
      <c r="D580" s="3" t="str">
        <f>VLOOKUP(JOYERIA_JPV[[#This Row],[ID_PRODUCTOS]],PRODUCTOS[#All],2,0)</f>
        <v>Brazalete Cuero</v>
      </c>
      <c r="E580" s="8" t="str">
        <f>VLOOKUP(JOYERIA_JPV[[#This Row],[ID_PRODUCTOS]],PRODUCTOS[#All],4,0)</f>
        <v>https://global.zancangioielli.com/11031-large_default/pulsera-zancan-de-plata-y-piel-con-pluma.jpg</v>
      </c>
      <c r="F580" s="15">
        <f>VLOOKUP(JOYERIA_JPV[[#This Row],[ID_PRODUCTOS]],PRODUCTOS[#All],5,0)-JOYERIA_JPV[[#This Row],[CANTIDAD]]</f>
        <v>3991</v>
      </c>
      <c r="G580">
        <v>10008</v>
      </c>
      <c r="H580" s="1" t="s">
        <v>73</v>
      </c>
      <c r="I580" s="1" t="str">
        <f>VLOOKUP(JOYERIA_JPV[[#This Row],[ID_VENDEDOR]],FOTO_VENDEDOR[#All],3,0)</f>
        <v>https://dl.dropbox.com/s/z4geyw1u2psmm47/A16.png</v>
      </c>
      <c r="J580">
        <v>9</v>
      </c>
      <c r="K580" s="9">
        <v>572.95000000000005</v>
      </c>
      <c r="L580" s="9">
        <v>800</v>
      </c>
      <c r="M580" s="2">
        <v>44411</v>
      </c>
    </row>
    <row r="581" spans="1:13" x14ac:dyDescent="0.25">
      <c r="A581">
        <v>580</v>
      </c>
      <c r="B581" t="s">
        <v>15</v>
      </c>
      <c r="C581" s="3">
        <v>16</v>
      </c>
      <c r="D581" s="3" t="str">
        <f>VLOOKUP(JOYERIA_JPV[[#This Row],[ID_PRODUCTOS]],PRODUCTOS[#All],2,0)</f>
        <v>Reloj Plata</v>
      </c>
      <c r="E581" s="8" t="str">
        <f>VLOOKUP(JOYERIA_JPV[[#This Row],[ID_PRODUCTOS]],PRODUCTOS[#All],4,0)</f>
        <v>https://festina.cl/22062-large_default/timeless-chronograph-f16760-7-con-esfera-azul.jpg</v>
      </c>
      <c r="F581" s="15">
        <f>VLOOKUP(JOYERIA_JPV[[#This Row],[ID_PRODUCTOS]],PRODUCTOS[#All],5,0)-JOYERIA_JPV[[#This Row],[CANTIDAD]]</f>
        <v>1090</v>
      </c>
      <c r="G581">
        <v>10009</v>
      </c>
      <c r="H581" s="1" t="s">
        <v>57</v>
      </c>
      <c r="I581" s="1" t="str">
        <f>VLOOKUP(JOYERIA_JPV[[#This Row],[ID_VENDEDOR]],FOTO_VENDEDOR[#All],3,0)</f>
        <v>https://dl.dropbox.com/s/0jkab8w6ie0h91z/A42.png</v>
      </c>
      <c r="J581">
        <v>10</v>
      </c>
      <c r="K581" s="9">
        <v>1667.47</v>
      </c>
      <c r="L581" s="9">
        <v>2200</v>
      </c>
      <c r="M581" s="2">
        <v>44412</v>
      </c>
    </row>
    <row r="582" spans="1:13" x14ac:dyDescent="0.25">
      <c r="A582">
        <v>581</v>
      </c>
      <c r="B582" t="s">
        <v>8</v>
      </c>
      <c r="C582" s="3">
        <v>17</v>
      </c>
      <c r="D582" s="3" t="str">
        <f>VLOOKUP(JOYERIA_JPV[[#This Row],[ID_PRODUCTOS]],PRODUCTOS[#All],2,0)</f>
        <v>Broche Oro</v>
      </c>
      <c r="E5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582" s="15">
        <f>VLOOKUP(JOYERIA_JPV[[#This Row],[ID_PRODUCTOS]],PRODUCTOS[#All],5,0)-JOYERIA_JPV[[#This Row],[CANTIDAD]]</f>
        <v>2989</v>
      </c>
      <c r="G582">
        <v>10001</v>
      </c>
      <c r="H582" s="1" t="s">
        <v>41</v>
      </c>
      <c r="I582" s="1" t="str">
        <f>VLOOKUP(JOYERIA_JPV[[#This Row],[ID_VENDEDOR]],FOTO_VENDEDOR[#All],3,0)</f>
        <v>https://dl.dropbox.com/s/4bz1xriny7ro04g/A40.png</v>
      </c>
      <c r="J582">
        <v>11</v>
      </c>
      <c r="K582" s="9">
        <v>216.19</v>
      </c>
      <c r="L582" s="9">
        <v>300</v>
      </c>
      <c r="M582" s="2">
        <v>44413</v>
      </c>
    </row>
    <row r="583" spans="1:13" x14ac:dyDescent="0.25">
      <c r="A583">
        <v>582</v>
      </c>
      <c r="B583" t="s">
        <v>26</v>
      </c>
      <c r="C583" s="3">
        <v>18</v>
      </c>
      <c r="D583" s="3" t="str">
        <f>VLOOKUP(JOYERIA_JPV[[#This Row],[ID_PRODUCTOS]],PRODUCTOS[#All],2,0)</f>
        <v>Anillo Gemas</v>
      </c>
      <c r="E5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583" s="15">
        <f>VLOOKUP(JOYERIA_JPV[[#This Row],[ID_PRODUCTOS]],PRODUCTOS[#All],5,0)-JOYERIA_JPV[[#This Row],[CANTIDAD]]</f>
        <v>19726</v>
      </c>
      <c r="G583">
        <v>10002</v>
      </c>
      <c r="H583" s="1" t="s">
        <v>43</v>
      </c>
      <c r="I583" s="1" t="str">
        <f>VLOOKUP(JOYERIA_JPV[[#This Row],[ID_VENDEDOR]],FOTO_VENDEDOR[#All],3,0)</f>
        <v>https://dl.dropbox.com/s/yxe96df3xrzoc4y/A44.png</v>
      </c>
      <c r="J583">
        <v>274</v>
      </c>
      <c r="K583" s="9">
        <v>1063.04</v>
      </c>
      <c r="L583" s="9">
        <v>1500</v>
      </c>
      <c r="M583" s="2">
        <v>44414</v>
      </c>
    </row>
    <row r="584" spans="1:13" x14ac:dyDescent="0.25">
      <c r="A584">
        <v>583</v>
      </c>
      <c r="B584" t="s">
        <v>17</v>
      </c>
      <c r="C584" s="3">
        <v>19</v>
      </c>
      <c r="D584" s="3" t="str">
        <f>VLOOKUP(JOYERIA_JPV[[#This Row],[ID_PRODUCTOS]],PRODUCTOS[#All],2,0)</f>
        <v>Collar Perlas</v>
      </c>
      <c r="E584" s="8" t="str">
        <f>VLOOKUP(JOYERIA_JPV[[#This Row],[ID_PRODUCTOS]],PRODUCTOS[#All],4,0)</f>
        <v>https://yanesmadrid.com/10619-large_default/collar-bolzano-perlas-plata-dorada.jpg</v>
      </c>
      <c r="F584" s="15">
        <f>VLOOKUP(JOYERIA_JPV[[#This Row],[ID_PRODUCTOS]],PRODUCTOS[#All],5,0)-JOYERIA_JPV[[#This Row],[CANTIDAD]]</f>
        <v>797</v>
      </c>
      <c r="G584">
        <v>10003</v>
      </c>
      <c r="H584" s="1" t="s">
        <v>45</v>
      </c>
      <c r="I584" s="1" t="str">
        <f>VLOOKUP(JOYERIA_JPV[[#This Row],[ID_VENDEDOR]],FOTO_VENDEDOR[#All],3,0)</f>
        <v>https://dl.dropboxusercontent.com/s/2lks10yyiurw2b0/A33.png</v>
      </c>
      <c r="J584">
        <v>3</v>
      </c>
      <c r="K584" s="9">
        <v>757.81</v>
      </c>
      <c r="L584" s="9">
        <v>950</v>
      </c>
      <c r="M584" s="2">
        <v>44415</v>
      </c>
    </row>
    <row r="585" spans="1:13" x14ac:dyDescent="0.25">
      <c r="A585">
        <v>584</v>
      </c>
      <c r="B585" t="s">
        <v>8</v>
      </c>
      <c r="C585" s="3">
        <v>20</v>
      </c>
      <c r="D585" s="3" t="str">
        <f>VLOOKUP(JOYERIA_JPV[[#This Row],[ID_PRODUCTOS]],PRODUCTOS[#All],2,0)</f>
        <v>Cadena Oro</v>
      </c>
      <c r="E585" s="8" t="str">
        <f>VLOOKUP(JOYERIA_JPV[[#This Row],[ID_PRODUCTOS]],PRODUCTOS[#All],4,0)</f>
        <v>https://www.joyeriasanchez.com/50236-large_default/gargantilla-visalia-personalizada-oro-18k.jpg</v>
      </c>
      <c r="F585" s="15">
        <f>VLOOKUP(JOYERIA_JPV[[#This Row],[ID_PRODUCTOS]],PRODUCTOS[#All],5,0)-JOYERIA_JPV[[#This Row],[CANTIDAD]]</f>
        <v>3990</v>
      </c>
      <c r="G585">
        <v>10004</v>
      </c>
      <c r="H585" s="1" t="s">
        <v>47</v>
      </c>
      <c r="I585" s="1" t="str">
        <f>VLOOKUP(JOYERIA_JPV[[#This Row],[ID_VENDEDOR]],FOTO_VENDEDOR[#All],3,0)</f>
        <v>https://dl.dropbox.com/s/zgx7g0h0mxubhao/A21.png</v>
      </c>
      <c r="J585">
        <v>10</v>
      </c>
      <c r="K585" s="9">
        <v>211.41</v>
      </c>
      <c r="L585" s="9">
        <v>300</v>
      </c>
      <c r="M585" s="2">
        <v>44416</v>
      </c>
    </row>
    <row r="586" spans="1:13" x14ac:dyDescent="0.25">
      <c r="A586">
        <v>585</v>
      </c>
      <c r="B586" t="s">
        <v>23</v>
      </c>
      <c r="C586" s="3">
        <v>1</v>
      </c>
      <c r="D586" s="3" t="str">
        <f>VLOOKUP(JOYERIA_JPV[[#This Row],[ID_PRODUCTOS]],PRODUCTOS[#All],2,0)</f>
        <v>Anillo Oro 18k</v>
      </c>
      <c r="E586" s="8" t="str">
        <f>VLOOKUP(JOYERIA_JPV[[#This Row],[ID_PRODUCTOS]],PRODUCTOS[#All],4,0)</f>
        <v>https://i.pinimg.com/originals/99/f6/cc/99f6cc0f226be0aa4d25ea9959e06099.png</v>
      </c>
      <c r="F586" s="15">
        <f>VLOOKUP(JOYERIA_JPV[[#This Row],[ID_PRODUCTOS]],PRODUCTOS[#All],5,0)-JOYERIA_JPV[[#This Row],[CANTIDAD]]</f>
        <v>19870</v>
      </c>
      <c r="G586">
        <v>10005</v>
      </c>
      <c r="H586" s="1" t="s">
        <v>49</v>
      </c>
      <c r="I586" s="1" t="str">
        <f>VLOOKUP(JOYERIA_JPV[[#This Row],[ID_VENDEDOR]],FOTO_VENDEDOR[#All],3,0)</f>
        <v>https://dl.dropboxusercontent.com/s/id0gj57k6z3m73q/A34.png</v>
      </c>
      <c r="J586">
        <v>130</v>
      </c>
      <c r="K586" s="9">
        <v>1483.61</v>
      </c>
      <c r="L586" s="9">
        <v>2000</v>
      </c>
      <c r="M586" s="2">
        <v>44417</v>
      </c>
    </row>
    <row r="587" spans="1:13" x14ac:dyDescent="0.25">
      <c r="A587">
        <v>586</v>
      </c>
      <c r="B587" t="s">
        <v>23</v>
      </c>
      <c r="C587" s="3">
        <v>2</v>
      </c>
      <c r="D587" s="3" t="str">
        <f>VLOOKUP(JOYERIA_JPV[[#This Row],[ID_PRODUCTOS]],PRODUCTOS[#All],2,0)</f>
        <v>Aretes Plata 925</v>
      </c>
      <c r="E587" s="8" t="str">
        <f>VLOOKUP(JOYERIA_JPV[[#This Row],[ID_PRODUCTOS]],PRODUCTOS[#All],4,0)</f>
        <v>https://baroqoficial.com/cdn/shop/products/Aretesdeplata925.png?v=1643904073&amp;width=2048</v>
      </c>
      <c r="F587" s="15">
        <f>VLOOKUP(JOYERIA_JPV[[#This Row],[ID_PRODUCTOS]],PRODUCTOS[#All],5,0)-JOYERIA_JPV[[#This Row],[CANTIDAD]]</f>
        <v>3798</v>
      </c>
      <c r="G587">
        <v>10006</v>
      </c>
      <c r="H587" s="1" t="s">
        <v>51</v>
      </c>
      <c r="I587" s="1" t="str">
        <f>VLOOKUP(JOYERIA_JPV[[#This Row],[ID_VENDEDOR]],FOTO_VENDEDOR[#All],3,0)</f>
        <v>https://dl.dropbox.com/s/1f9hzgblcmuen4a/A10.png</v>
      </c>
      <c r="J587">
        <v>2</v>
      </c>
      <c r="K587" s="9">
        <v>1049.51</v>
      </c>
      <c r="L587" s="9">
        <v>1300</v>
      </c>
      <c r="M587" s="2">
        <v>44418</v>
      </c>
    </row>
    <row r="588" spans="1:13" x14ac:dyDescent="0.25">
      <c r="A588">
        <v>587</v>
      </c>
      <c r="B588" t="s">
        <v>29</v>
      </c>
      <c r="C588" s="3">
        <v>3</v>
      </c>
      <c r="D588" s="3" t="str">
        <f>VLOOKUP(JOYERIA_JPV[[#This Row],[ID_PRODUCTOS]],PRODUCTOS[#All],2,0)</f>
        <v>Brazalete Oro 14k</v>
      </c>
      <c r="E5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588" s="15">
        <f>VLOOKUP(JOYERIA_JPV[[#This Row],[ID_PRODUCTOS]],PRODUCTOS[#All],5,0)-JOYERIA_JPV[[#This Row],[CANTIDAD]]</f>
        <v>715</v>
      </c>
      <c r="G588">
        <v>10007</v>
      </c>
      <c r="H588" s="1" t="s">
        <v>53</v>
      </c>
      <c r="I588" s="1" t="str">
        <f>VLOOKUP(JOYERIA_JPV[[#This Row],[ID_VENDEDOR]],FOTO_VENDEDOR[#All],3,0)</f>
        <v>https://dl.dropbox.com/s/jveyj0btov87izo/A38.png</v>
      </c>
      <c r="J588">
        <v>5</v>
      </c>
      <c r="K588" s="9">
        <v>966.38</v>
      </c>
      <c r="L588" s="9">
        <v>1200</v>
      </c>
      <c r="M588" s="2">
        <v>44419</v>
      </c>
    </row>
    <row r="589" spans="1:13" x14ac:dyDescent="0.25">
      <c r="A589">
        <v>588</v>
      </c>
      <c r="B589" t="s">
        <v>7</v>
      </c>
      <c r="C589" s="3">
        <v>4</v>
      </c>
      <c r="D589" s="3" t="str">
        <f>VLOOKUP(JOYERIA_JPV[[#This Row],[ID_PRODUCTOS]],PRODUCTOS[#All],2,0)</f>
        <v>Collar Oro Diam.</v>
      </c>
      <c r="E589" s="8" t="str">
        <f>VLOOKUP(JOYERIA_JPV[[#This Row],[ID_PRODUCTOS]],PRODUCTOS[#All],4,0)</f>
        <v>https://img.edenly.com/pt/40/precioso-secreto-n8__8047249_1.png</v>
      </c>
      <c r="F589" s="15">
        <f>VLOOKUP(JOYERIA_JPV[[#This Row],[ID_PRODUCTOS]],PRODUCTOS[#All],5,0)-JOYERIA_JPV[[#This Row],[CANTIDAD]]</f>
        <v>1488</v>
      </c>
      <c r="G589">
        <v>10008</v>
      </c>
      <c r="H589" s="1" t="s">
        <v>73</v>
      </c>
      <c r="I589" s="1" t="str">
        <f>VLOOKUP(JOYERIA_JPV[[#This Row],[ID_VENDEDOR]],FOTO_VENDEDOR[#All],3,0)</f>
        <v>https://dl.dropbox.com/s/z4geyw1u2psmm47/A16.png</v>
      </c>
      <c r="J589">
        <v>12</v>
      </c>
      <c r="K589" s="9">
        <v>938.42</v>
      </c>
      <c r="L589" s="9">
        <v>1100</v>
      </c>
      <c r="M589" s="2">
        <v>44420</v>
      </c>
    </row>
    <row r="590" spans="1:13" x14ac:dyDescent="0.25">
      <c r="A590">
        <v>589</v>
      </c>
      <c r="B590" t="s">
        <v>14</v>
      </c>
      <c r="C590" s="3">
        <v>5</v>
      </c>
      <c r="D590" s="3" t="str">
        <f>VLOOKUP(JOYERIA_JPV[[#This Row],[ID_PRODUCTOS]],PRODUCTOS[#All],2,0)</f>
        <v>Pulsera Plata 925</v>
      </c>
      <c r="E5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590" s="15">
        <f>VLOOKUP(JOYERIA_JPV[[#This Row],[ID_PRODUCTOS]],PRODUCTOS[#All],5,0)-JOYERIA_JPV[[#This Row],[CANTIDAD]]</f>
        <v>1388</v>
      </c>
      <c r="G590">
        <v>10009</v>
      </c>
      <c r="H590" s="1" t="s">
        <v>57</v>
      </c>
      <c r="I590" s="1" t="str">
        <f>VLOOKUP(JOYERIA_JPV[[#This Row],[ID_VENDEDOR]],FOTO_VENDEDOR[#All],3,0)</f>
        <v>https://dl.dropbox.com/s/0jkab8w6ie0h91z/A42.png</v>
      </c>
      <c r="J590">
        <v>12</v>
      </c>
      <c r="K590" s="9">
        <v>1053.78</v>
      </c>
      <c r="L590" s="9">
        <v>1500</v>
      </c>
      <c r="M590" s="2">
        <v>44421</v>
      </c>
    </row>
    <row r="591" spans="1:13" x14ac:dyDescent="0.25">
      <c r="A591">
        <v>590</v>
      </c>
      <c r="B591" t="s">
        <v>8</v>
      </c>
      <c r="C591" s="3">
        <v>6</v>
      </c>
      <c r="D591" s="3" t="str">
        <f>VLOOKUP(JOYERIA_JPV[[#This Row],[ID_PRODUCTOS]],PRODUCTOS[#All],2,0)</f>
        <v>Broche Platino</v>
      </c>
      <c r="E5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591" s="15">
        <f>VLOOKUP(JOYERIA_JPV[[#This Row],[ID_PRODUCTOS]],PRODUCTOS[#All],5,0)-JOYERIA_JPV[[#This Row],[CANTIDAD]]</f>
        <v>2300</v>
      </c>
      <c r="G591">
        <v>10001</v>
      </c>
      <c r="H591" s="1" t="s">
        <v>41</v>
      </c>
      <c r="I591" s="1" t="str">
        <f>VLOOKUP(JOYERIA_JPV[[#This Row],[ID_VENDEDOR]],FOTO_VENDEDOR[#All],3,0)</f>
        <v>https://dl.dropbox.com/s/4bz1xriny7ro04g/A40.png</v>
      </c>
      <c r="J591">
        <v>200</v>
      </c>
      <c r="K591" s="9">
        <v>645.70000000000005</v>
      </c>
      <c r="L591" s="9">
        <v>900</v>
      </c>
      <c r="M591" s="2">
        <v>44422</v>
      </c>
    </row>
    <row r="592" spans="1:13" x14ac:dyDescent="0.25">
      <c r="A592">
        <v>591</v>
      </c>
      <c r="B592" t="s">
        <v>29</v>
      </c>
      <c r="C592" s="3">
        <v>7</v>
      </c>
      <c r="D592" s="3" t="str">
        <f>VLOOKUP(JOYERIA_JPV[[#This Row],[ID_PRODUCTOS]],PRODUCTOS[#All],2,0)</f>
        <v>Cadena Oro 10k</v>
      </c>
      <c r="E592" s="8" t="str">
        <f>VLOOKUP(JOYERIA_JPV[[#This Row],[ID_PRODUCTOS]],PRODUCTOS[#All],4,0)</f>
        <v>https://russiangold.com/78813-large_default/amarillo-italiano-14k-585-oro-nuevo-figaro-cadena-solida-cc042y.jpg</v>
      </c>
      <c r="F592" s="15">
        <f>VLOOKUP(JOYERIA_JPV[[#This Row],[ID_PRODUCTOS]],PRODUCTOS[#All],5,0)-JOYERIA_JPV[[#This Row],[CANTIDAD]]</f>
        <v>11330</v>
      </c>
      <c r="G592">
        <v>10002</v>
      </c>
      <c r="H592" s="1" t="s">
        <v>43</v>
      </c>
      <c r="I592" s="1" t="str">
        <f>VLOOKUP(JOYERIA_JPV[[#This Row],[ID_VENDEDOR]],FOTO_VENDEDOR[#All],3,0)</f>
        <v>https://dl.dropbox.com/s/yxe96df3xrzoc4y/A44.png</v>
      </c>
      <c r="J592">
        <v>170</v>
      </c>
      <c r="K592" s="9">
        <v>1063.04</v>
      </c>
      <c r="L592" s="9">
        <v>1500</v>
      </c>
      <c r="M592" s="2">
        <v>44423</v>
      </c>
    </row>
    <row r="593" spans="1:13" x14ac:dyDescent="0.25">
      <c r="A593">
        <v>592</v>
      </c>
      <c r="B593" t="s">
        <v>12</v>
      </c>
      <c r="C593" s="3">
        <v>8</v>
      </c>
      <c r="D593" s="3" t="str">
        <f>VLOOKUP(JOYERIA_JPV[[#This Row],[ID_PRODUCTOS]],PRODUCTOS[#All],2,0)</f>
        <v>Tobillera Oro 14k</v>
      </c>
      <c r="E593" s="8" t="str">
        <f>VLOOKUP(JOYERIA_JPV[[#This Row],[ID_PRODUCTOS]],PRODUCTOS[#All],4,0)</f>
        <v>https://www.joseluisjoyerias.com/adm/files/FOTOS/PULSERA_ORO_JOSELUIS_718SPU24FK481A19_1.webp</v>
      </c>
      <c r="F593" s="15">
        <f>VLOOKUP(JOYERIA_JPV[[#This Row],[ID_PRODUCTOS]],PRODUCTOS[#All],5,0)-JOYERIA_JPV[[#This Row],[CANTIDAD]]</f>
        <v>2476</v>
      </c>
      <c r="G593">
        <v>10003</v>
      </c>
      <c r="H593" s="1" t="s">
        <v>45</v>
      </c>
      <c r="I593" s="1" t="str">
        <f>VLOOKUP(JOYERIA_JPV[[#This Row],[ID_VENDEDOR]],FOTO_VENDEDOR[#All],3,0)</f>
        <v>https://dl.dropboxusercontent.com/s/2lks10yyiurw2b0/A33.png</v>
      </c>
      <c r="J593">
        <v>24</v>
      </c>
      <c r="K593" s="9">
        <v>938.42</v>
      </c>
      <c r="L593" s="9">
        <v>1100</v>
      </c>
      <c r="M593" s="2">
        <v>44424</v>
      </c>
    </row>
    <row r="594" spans="1:13" x14ac:dyDescent="0.25">
      <c r="A594">
        <v>593</v>
      </c>
      <c r="B594" t="s">
        <v>16</v>
      </c>
      <c r="C594" s="3">
        <v>9</v>
      </c>
      <c r="D594" s="3" t="str">
        <f>VLOOKUP(JOYERIA_JPV[[#This Row],[ID_PRODUCTOS]],PRODUCTOS[#All],2,0)</f>
        <v>Charm Plata</v>
      </c>
      <c r="E5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594" s="15">
        <f>VLOOKUP(JOYERIA_JPV[[#This Row],[ID_PRODUCTOS]],PRODUCTOS[#All],5,0)-JOYERIA_JPV[[#This Row],[CANTIDAD]]</f>
        <v>673</v>
      </c>
      <c r="G594">
        <v>10004</v>
      </c>
      <c r="H594" s="1" t="s">
        <v>47</v>
      </c>
      <c r="I594" s="1" t="str">
        <f>VLOOKUP(JOYERIA_JPV[[#This Row],[ID_VENDEDOR]],FOTO_VENDEDOR[#All],3,0)</f>
        <v>https://dl.dropbox.com/s/zgx7g0h0mxubhao/A21.png</v>
      </c>
      <c r="J594">
        <v>4</v>
      </c>
      <c r="K594" s="9">
        <v>836.75</v>
      </c>
      <c r="L594" s="9">
        <v>1000</v>
      </c>
      <c r="M594" s="2">
        <v>44425</v>
      </c>
    </row>
    <row r="595" spans="1:13" x14ac:dyDescent="0.25">
      <c r="A595">
        <v>594</v>
      </c>
      <c r="B595" t="s">
        <v>27</v>
      </c>
      <c r="C595" s="3">
        <v>10</v>
      </c>
      <c r="D595" s="3" t="str">
        <f>VLOOKUP(JOYERIA_JPV[[#This Row],[ID_PRODUCTOS]],PRODUCTOS[#All],2,0)</f>
        <v>Medallón Oro 18k</v>
      </c>
      <c r="E595" s="8" t="str">
        <f>VLOOKUP(JOYERIA_JPV[[#This Row],[ID_PRODUCTOS]],PRODUCTOS[#All],4,0)</f>
        <v>https://russiangold.com/111274-product_zoom/colgante-de-oro-rosa-rojo-14k-585-carretera-de-medusa-griega-cpn053r.jpg</v>
      </c>
      <c r="F595" s="15">
        <f>VLOOKUP(JOYERIA_JPV[[#This Row],[ID_PRODUCTOS]],PRODUCTOS[#All],5,0)-JOYERIA_JPV[[#This Row],[CANTIDAD]]</f>
        <v>575</v>
      </c>
      <c r="G595">
        <v>10005</v>
      </c>
      <c r="H595" s="1" t="s">
        <v>49</v>
      </c>
      <c r="I595" s="1" t="str">
        <f>VLOOKUP(JOYERIA_JPV[[#This Row],[ID_VENDEDOR]],FOTO_VENDEDOR[#All],3,0)</f>
        <v>https://dl.dropboxusercontent.com/s/id0gj57k6z3m73q/A34.png</v>
      </c>
      <c r="J595">
        <v>25</v>
      </c>
      <c r="K595" s="9">
        <v>966.38</v>
      </c>
      <c r="L595" s="9">
        <v>1200</v>
      </c>
      <c r="M595" s="2">
        <v>44426</v>
      </c>
    </row>
    <row r="596" spans="1:13" x14ac:dyDescent="0.25">
      <c r="A596">
        <v>595</v>
      </c>
      <c r="B596" t="s">
        <v>12</v>
      </c>
      <c r="C596" s="3">
        <v>11</v>
      </c>
      <c r="D596" s="3" t="str">
        <f>VLOOKUP(JOYERIA_JPV[[#This Row],[ID_PRODUCTOS]],PRODUCTOS[#All],2,0)</f>
        <v>Reloj Oro 18k</v>
      </c>
      <c r="E596" s="8" t="str">
        <f>VLOOKUP(JOYERIA_JPV[[#This Row],[ID_PRODUCTOS]],PRODUCTOS[#All],4,0)</f>
        <v>https://zlotychlopak.pl/104676-large_default/amarillo-14k-585-oro-reloj-de-pulsera-para-senora-geneve-lw078ydglbw008y.jpg</v>
      </c>
      <c r="F596" s="15">
        <f>VLOOKUP(JOYERIA_JPV[[#This Row],[ID_PRODUCTOS]],PRODUCTOS[#All],5,0)-JOYERIA_JPV[[#This Row],[CANTIDAD]]</f>
        <v>1255</v>
      </c>
      <c r="G596">
        <v>10006</v>
      </c>
      <c r="H596" s="1" t="s">
        <v>51</v>
      </c>
      <c r="I596" s="1" t="str">
        <f>VLOOKUP(JOYERIA_JPV[[#This Row],[ID_VENDEDOR]],FOTO_VENDEDOR[#All],3,0)</f>
        <v>https://dl.dropbox.com/s/1f9hzgblcmuen4a/A10.png</v>
      </c>
      <c r="J596">
        <v>5</v>
      </c>
      <c r="K596" s="9">
        <v>638.27</v>
      </c>
      <c r="L596" s="9">
        <v>800</v>
      </c>
      <c r="M596" s="2">
        <v>44427</v>
      </c>
    </row>
    <row r="597" spans="1:13" x14ac:dyDescent="0.25">
      <c r="A597">
        <v>596</v>
      </c>
      <c r="B597" t="s">
        <v>6</v>
      </c>
      <c r="C597" s="3">
        <v>12</v>
      </c>
      <c r="D597" s="3" t="str">
        <f>VLOOKUP(JOYERIA_JPV[[#This Row],[ID_PRODUCTOS]],PRODUCTOS[#All],2,0)</f>
        <v>Cufflink Plata 925</v>
      </c>
      <c r="E597" s="8" t="str">
        <f>VLOOKUP(JOYERIA_JPV[[#This Row],[ID_PRODUCTOS]],PRODUCTOS[#All],4,0)</f>
        <v>https://www.mesaregalos.mx/wp-content/uploads/2021/08/Cufflinks_20Pliage_20_20Sterling_20silver_06753810000001_STQP.png</v>
      </c>
      <c r="F597" s="15">
        <f>VLOOKUP(JOYERIA_JPV[[#This Row],[ID_PRODUCTOS]],PRODUCTOS[#All],5,0)-JOYERIA_JPV[[#This Row],[CANTIDAD]]</f>
        <v>623</v>
      </c>
      <c r="G597">
        <v>10007</v>
      </c>
      <c r="H597" s="1" t="s">
        <v>53</v>
      </c>
      <c r="I597" s="1" t="str">
        <f>VLOOKUP(JOYERIA_JPV[[#This Row],[ID_VENDEDOR]],FOTO_VENDEDOR[#All],3,0)</f>
        <v>https://dl.dropbox.com/s/jveyj0btov87izo/A38.png</v>
      </c>
      <c r="J597">
        <v>1</v>
      </c>
      <c r="K597" s="9">
        <v>1265.2</v>
      </c>
      <c r="L597" s="9">
        <v>1800</v>
      </c>
      <c r="M597" s="2">
        <v>44428</v>
      </c>
    </row>
    <row r="598" spans="1:13" x14ac:dyDescent="0.25">
      <c r="A598">
        <v>597</v>
      </c>
      <c r="B598" t="s">
        <v>22</v>
      </c>
      <c r="C598" s="3">
        <v>13</v>
      </c>
      <c r="D598" s="3" t="str">
        <f>VLOOKUP(JOYERIA_JPV[[#This Row],[ID_PRODUCTOS]],PRODUCTOS[#All],2,0)</f>
        <v>Pendiente Diam. Oro</v>
      </c>
      <c r="E598" s="8" t="str">
        <f>VLOOKUP(JOYERIA_JPV[[#This Row],[ID_PRODUCTOS]],PRODUCTOS[#All],4,0)</f>
        <v>https://i.pinimg.com/originals/ef/2f/1e/ef2f1e78cb0658f1626038cefbdca0f7.png</v>
      </c>
      <c r="F598" s="15">
        <f>VLOOKUP(JOYERIA_JPV[[#This Row],[ID_PRODUCTOS]],PRODUCTOS[#All],5,0)-JOYERIA_JPV[[#This Row],[CANTIDAD]]</f>
        <v>3999</v>
      </c>
      <c r="G598">
        <v>10008</v>
      </c>
      <c r="H598" s="1" t="s">
        <v>73</v>
      </c>
      <c r="I598" s="1" t="str">
        <f>VLOOKUP(JOYERIA_JPV[[#This Row],[ID_VENDEDOR]],FOTO_VENDEDOR[#All],3,0)</f>
        <v>https://dl.dropbox.com/s/z4geyw1u2psmm47/A16.png</v>
      </c>
      <c r="J598">
        <v>1</v>
      </c>
      <c r="K598" s="9">
        <v>352.49</v>
      </c>
      <c r="L598" s="9">
        <v>500</v>
      </c>
      <c r="M598" s="2">
        <v>44429</v>
      </c>
    </row>
    <row r="599" spans="1:13" x14ac:dyDescent="0.25">
      <c r="A599">
        <v>598</v>
      </c>
      <c r="B599" t="s">
        <v>23</v>
      </c>
      <c r="C599" s="3">
        <v>14</v>
      </c>
      <c r="D599" s="3" t="str">
        <f>VLOOKUP(JOYERIA_JPV[[#This Row],[ID_PRODUCTOS]],PRODUCTOS[#All],2,0)</f>
        <v>Anillo Comp. Diam.</v>
      </c>
      <c r="E599" s="8" t="str">
        <f>VLOOKUP(JOYERIA_JPV[[#This Row],[ID_PRODUCTOS]],PRODUCTOS[#All],4,0)</f>
        <v>https://www.elrubi.es/wp-content/uploads/2019/03/Anillo-de-compromiso-con-piedra-diamante-1.png</v>
      </c>
      <c r="F599" s="15">
        <f>VLOOKUP(JOYERIA_JPV[[#This Row],[ID_PRODUCTOS]],PRODUCTOS[#All],5,0)-JOYERIA_JPV[[#This Row],[CANTIDAD]]</f>
        <v>1949</v>
      </c>
      <c r="G599">
        <v>10009</v>
      </c>
      <c r="H599" s="1" t="s">
        <v>57</v>
      </c>
      <c r="I599" s="1" t="str">
        <f>VLOOKUP(JOYERIA_JPV[[#This Row],[ID_VENDEDOR]],FOTO_VENDEDOR[#All],3,0)</f>
        <v>https://dl.dropbox.com/s/0jkab8w6ie0h91z/A42.png</v>
      </c>
      <c r="J599">
        <v>1</v>
      </c>
      <c r="K599" s="9">
        <v>938.42</v>
      </c>
      <c r="L599" s="9">
        <v>1100</v>
      </c>
      <c r="M599" s="2">
        <v>44430</v>
      </c>
    </row>
    <row r="600" spans="1:13" x14ac:dyDescent="0.25">
      <c r="A600">
        <v>599</v>
      </c>
      <c r="B600" t="s">
        <v>27</v>
      </c>
      <c r="C600" s="3">
        <v>15</v>
      </c>
      <c r="D600" s="3" t="str">
        <f>VLOOKUP(JOYERIA_JPV[[#This Row],[ID_PRODUCTOS]],PRODUCTOS[#All],2,0)</f>
        <v>Brazalete Cuero</v>
      </c>
      <c r="E600" s="8" t="str">
        <f>VLOOKUP(JOYERIA_JPV[[#This Row],[ID_PRODUCTOS]],PRODUCTOS[#All],4,0)</f>
        <v>https://global.zancangioielli.com/11031-large_default/pulsera-zancan-de-plata-y-piel-con-pluma.jpg</v>
      </c>
      <c r="F600" s="15">
        <f>VLOOKUP(JOYERIA_JPV[[#This Row],[ID_PRODUCTOS]],PRODUCTOS[#All],5,0)-JOYERIA_JPV[[#This Row],[CANTIDAD]]</f>
        <v>3989</v>
      </c>
      <c r="G600">
        <v>10001</v>
      </c>
      <c r="H600" s="1" t="s">
        <v>41</v>
      </c>
      <c r="I600" s="1" t="str">
        <f>VLOOKUP(JOYERIA_JPV[[#This Row],[ID_VENDEDOR]],FOTO_VENDEDOR[#All],3,0)</f>
        <v>https://dl.dropbox.com/s/4bz1xriny7ro04g/A40.png</v>
      </c>
      <c r="J600">
        <v>11</v>
      </c>
      <c r="K600" s="9">
        <v>572.95000000000005</v>
      </c>
      <c r="L600" s="9">
        <v>800</v>
      </c>
      <c r="M600" s="2">
        <v>44431</v>
      </c>
    </row>
    <row r="601" spans="1:13" x14ac:dyDescent="0.25">
      <c r="A601">
        <v>600</v>
      </c>
      <c r="B601" t="s">
        <v>24</v>
      </c>
      <c r="C601" s="3">
        <v>16</v>
      </c>
      <c r="D601" s="3" t="str">
        <f>VLOOKUP(JOYERIA_JPV[[#This Row],[ID_PRODUCTOS]],PRODUCTOS[#All],2,0)</f>
        <v>Reloj Plata</v>
      </c>
      <c r="E601" s="8" t="str">
        <f>VLOOKUP(JOYERIA_JPV[[#This Row],[ID_PRODUCTOS]],PRODUCTOS[#All],4,0)</f>
        <v>https://festina.cl/22062-large_default/timeless-chronograph-f16760-7-con-esfera-azul.jpg</v>
      </c>
      <c r="F601" s="15">
        <f>VLOOKUP(JOYERIA_JPV[[#This Row],[ID_PRODUCTOS]],PRODUCTOS[#All],5,0)-JOYERIA_JPV[[#This Row],[CANTIDAD]]</f>
        <v>1094</v>
      </c>
      <c r="G601">
        <v>10002</v>
      </c>
      <c r="H601" s="1" t="s">
        <v>43</v>
      </c>
      <c r="I601" s="1" t="str">
        <f>VLOOKUP(JOYERIA_JPV[[#This Row],[ID_VENDEDOR]],FOTO_VENDEDOR[#All],3,0)</f>
        <v>https://dl.dropbox.com/s/yxe96df3xrzoc4y/A44.png</v>
      </c>
      <c r="J601">
        <v>6</v>
      </c>
      <c r="K601" s="9">
        <v>1667.47</v>
      </c>
      <c r="L601" s="9">
        <v>2200</v>
      </c>
      <c r="M601" s="2">
        <v>44432</v>
      </c>
    </row>
    <row r="602" spans="1:13" x14ac:dyDescent="0.25">
      <c r="A602">
        <v>601</v>
      </c>
      <c r="B602" t="s">
        <v>5</v>
      </c>
      <c r="C602" s="3">
        <v>17</v>
      </c>
      <c r="D602" s="3" t="str">
        <f>VLOOKUP(JOYERIA_JPV[[#This Row],[ID_PRODUCTOS]],PRODUCTOS[#All],2,0)</f>
        <v>Broche Oro</v>
      </c>
      <c r="E6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602" s="15">
        <f>VLOOKUP(JOYERIA_JPV[[#This Row],[ID_PRODUCTOS]],PRODUCTOS[#All],5,0)-JOYERIA_JPV[[#This Row],[CANTIDAD]]</f>
        <v>2998</v>
      </c>
      <c r="G602">
        <v>10003</v>
      </c>
      <c r="H602" s="1" t="s">
        <v>45</v>
      </c>
      <c r="I602" s="1" t="str">
        <f>VLOOKUP(JOYERIA_JPV[[#This Row],[ID_VENDEDOR]],FOTO_VENDEDOR[#All],3,0)</f>
        <v>https://dl.dropboxusercontent.com/s/2lks10yyiurw2b0/A33.png</v>
      </c>
      <c r="J602">
        <v>2</v>
      </c>
      <c r="K602" s="9">
        <v>216.19</v>
      </c>
      <c r="L602" s="9">
        <v>300</v>
      </c>
      <c r="M602" s="2">
        <v>44433</v>
      </c>
    </row>
    <row r="603" spans="1:13" x14ac:dyDescent="0.25">
      <c r="A603">
        <v>602</v>
      </c>
      <c r="B603" t="s">
        <v>16</v>
      </c>
      <c r="C603" s="3">
        <v>18</v>
      </c>
      <c r="D603" s="3" t="str">
        <f>VLOOKUP(JOYERIA_JPV[[#This Row],[ID_PRODUCTOS]],PRODUCTOS[#All],2,0)</f>
        <v>Anillo Gemas</v>
      </c>
      <c r="E6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603" s="15">
        <f>VLOOKUP(JOYERIA_JPV[[#This Row],[ID_PRODUCTOS]],PRODUCTOS[#All],5,0)-JOYERIA_JPV[[#This Row],[CANTIDAD]]</f>
        <v>19900</v>
      </c>
      <c r="G603">
        <v>10004</v>
      </c>
      <c r="H603" s="1" t="s">
        <v>47</v>
      </c>
      <c r="I603" s="1" t="str">
        <f>VLOOKUP(JOYERIA_JPV[[#This Row],[ID_VENDEDOR]],FOTO_VENDEDOR[#All],3,0)</f>
        <v>https://dl.dropbox.com/s/zgx7g0h0mxubhao/A21.png</v>
      </c>
      <c r="J603">
        <v>100</v>
      </c>
      <c r="K603" s="9">
        <v>1063.04</v>
      </c>
      <c r="L603" s="9">
        <v>1500</v>
      </c>
      <c r="M603" s="2">
        <v>44434</v>
      </c>
    </row>
    <row r="604" spans="1:13" x14ac:dyDescent="0.25">
      <c r="A604">
        <v>603</v>
      </c>
      <c r="B604" t="s">
        <v>5</v>
      </c>
      <c r="C604" s="3">
        <v>19</v>
      </c>
      <c r="D604" s="3" t="str">
        <f>VLOOKUP(JOYERIA_JPV[[#This Row],[ID_PRODUCTOS]],PRODUCTOS[#All],2,0)</f>
        <v>Collar Perlas</v>
      </c>
      <c r="E604" s="8" t="str">
        <f>VLOOKUP(JOYERIA_JPV[[#This Row],[ID_PRODUCTOS]],PRODUCTOS[#All],4,0)</f>
        <v>https://yanesmadrid.com/10619-large_default/collar-bolzano-perlas-plata-dorada.jpg</v>
      </c>
      <c r="F604" s="15">
        <f>VLOOKUP(JOYERIA_JPV[[#This Row],[ID_PRODUCTOS]],PRODUCTOS[#All],5,0)-JOYERIA_JPV[[#This Row],[CANTIDAD]]</f>
        <v>785</v>
      </c>
      <c r="G604">
        <v>10005</v>
      </c>
      <c r="H604" s="1" t="s">
        <v>49</v>
      </c>
      <c r="I604" s="1" t="str">
        <f>VLOOKUP(JOYERIA_JPV[[#This Row],[ID_VENDEDOR]],FOTO_VENDEDOR[#All],3,0)</f>
        <v>https://dl.dropboxusercontent.com/s/id0gj57k6z3m73q/A34.png</v>
      </c>
      <c r="J604">
        <v>15</v>
      </c>
      <c r="K604" s="9">
        <v>757.81</v>
      </c>
      <c r="L604" s="9">
        <v>950</v>
      </c>
      <c r="M604" s="2">
        <v>44435</v>
      </c>
    </row>
    <row r="605" spans="1:13" x14ac:dyDescent="0.25">
      <c r="A605">
        <v>604</v>
      </c>
      <c r="B605" t="s">
        <v>16</v>
      </c>
      <c r="C605" s="3">
        <v>20</v>
      </c>
      <c r="D605" s="3" t="str">
        <f>VLOOKUP(JOYERIA_JPV[[#This Row],[ID_PRODUCTOS]],PRODUCTOS[#All],2,0)</f>
        <v>Cadena Oro</v>
      </c>
      <c r="E605" s="8" t="str">
        <f>VLOOKUP(JOYERIA_JPV[[#This Row],[ID_PRODUCTOS]],PRODUCTOS[#All],4,0)</f>
        <v>https://www.joyeriasanchez.com/50236-large_default/gargantilla-visalia-personalizada-oro-18k.jpg</v>
      </c>
      <c r="F605" s="15">
        <f>VLOOKUP(JOYERIA_JPV[[#This Row],[ID_PRODUCTOS]],PRODUCTOS[#All],5,0)-JOYERIA_JPV[[#This Row],[CANTIDAD]]</f>
        <v>3971</v>
      </c>
      <c r="G605">
        <v>10006</v>
      </c>
      <c r="H605" s="1" t="s">
        <v>51</v>
      </c>
      <c r="I605" s="1" t="str">
        <f>VLOOKUP(JOYERIA_JPV[[#This Row],[ID_VENDEDOR]],FOTO_VENDEDOR[#All],3,0)</f>
        <v>https://dl.dropbox.com/s/1f9hzgblcmuen4a/A10.png</v>
      </c>
      <c r="J605">
        <v>29</v>
      </c>
      <c r="K605" s="9">
        <v>211.41</v>
      </c>
      <c r="L605" s="9">
        <v>300</v>
      </c>
      <c r="M605" s="2">
        <v>44436</v>
      </c>
    </row>
    <row r="606" spans="1:13" x14ac:dyDescent="0.25">
      <c r="A606">
        <v>605</v>
      </c>
      <c r="B606" t="s">
        <v>11</v>
      </c>
      <c r="C606" s="3">
        <v>1</v>
      </c>
      <c r="D606" s="3" t="str">
        <f>VLOOKUP(JOYERIA_JPV[[#This Row],[ID_PRODUCTOS]],PRODUCTOS[#All],2,0)</f>
        <v>Anillo Oro 18k</v>
      </c>
      <c r="E606" s="8" t="str">
        <f>VLOOKUP(JOYERIA_JPV[[#This Row],[ID_PRODUCTOS]],PRODUCTOS[#All],4,0)</f>
        <v>https://i.pinimg.com/originals/99/f6/cc/99f6cc0f226be0aa4d25ea9959e06099.png</v>
      </c>
      <c r="F606" s="15">
        <f>VLOOKUP(JOYERIA_JPV[[#This Row],[ID_PRODUCTOS]],PRODUCTOS[#All],5,0)-JOYERIA_JPV[[#This Row],[CANTIDAD]]</f>
        <v>19650</v>
      </c>
      <c r="G606">
        <v>10007</v>
      </c>
      <c r="H606" s="1" t="s">
        <v>53</v>
      </c>
      <c r="I606" s="1" t="str">
        <f>VLOOKUP(JOYERIA_JPV[[#This Row],[ID_VENDEDOR]],FOTO_VENDEDOR[#All],3,0)</f>
        <v>https://dl.dropbox.com/s/jveyj0btov87izo/A38.png</v>
      </c>
      <c r="J606">
        <v>350</v>
      </c>
      <c r="K606" s="9">
        <v>1483.61</v>
      </c>
      <c r="L606" s="9">
        <v>2000</v>
      </c>
      <c r="M606" s="2">
        <v>44437</v>
      </c>
    </row>
    <row r="607" spans="1:13" x14ac:dyDescent="0.25">
      <c r="A607">
        <v>606</v>
      </c>
      <c r="B607" t="s">
        <v>13</v>
      </c>
      <c r="C607" s="3">
        <v>2</v>
      </c>
      <c r="D607" s="3" t="str">
        <f>VLOOKUP(JOYERIA_JPV[[#This Row],[ID_PRODUCTOS]],PRODUCTOS[#All],2,0)</f>
        <v>Aretes Plata 925</v>
      </c>
      <c r="E607" s="8" t="str">
        <f>VLOOKUP(JOYERIA_JPV[[#This Row],[ID_PRODUCTOS]],PRODUCTOS[#All],4,0)</f>
        <v>https://baroqoficial.com/cdn/shop/products/Aretesdeplata925.png?v=1643904073&amp;width=2048</v>
      </c>
      <c r="F607" s="15">
        <f>VLOOKUP(JOYERIA_JPV[[#This Row],[ID_PRODUCTOS]],PRODUCTOS[#All],5,0)-JOYERIA_JPV[[#This Row],[CANTIDAD]]</f>
        <v>3775</v>
      </c>
      <c r="G607">
        <v>10008</v>
      </c>
      <c r="H607" s="1" t="s">
        <v>73</v>
      </c>
      <c r="I607" s="1" t="str">
        <f>VLOOKUP(JOYERIA_JPV[[#This Row],[ID_VENDEDOR]],FOTO_VENDEDOR[#All],3,0)</f>
        <v>https://dl.dropbox.com/s/z4geyw1u2psmm47/A16.png</v>
      </c>
      <c r="J607">
        <v>25</v>
      </c>
      <c r="K607" s="9">
        <v>1049.51</v>
      </c>
      <c r="L607" s="9">
        <v>1300</v>
      </c>
      <c r="M607" s="2">
        <v>44438</v>
      </c>
    </row>
    <row r="608" spans="1:13" x14ac:dyDescent="0.25">
      <c r="A608">
        <v>607</v>
      </c>
      <c r="B608" t="s">
        <v>17</v>
      </c>
      <c r="C608" s="3">
        <v>3</v>
      </c>
      <c r="D608" s="3" t="str">
        <f>VLOOKUP(JOYERIA_JPV[[#This Row],[ID_PRODUCTOS]],PRODUCTOS[#All],2,0)</f>
        <v>Brazalete Oro 14k</v>
      </c>
      <c r="E6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608" s="15">
        <f>VLOOKUP(JOYERIA_JPV[[#This Row],[ID_PRODUCTOS]],PRODUCTOS[#All],5,0)-JOYERIA_JPV[[#This Row],[CANTIDAD]]</f>
        <v>715</v>
      </c>
      <c r="G608">
        <v>10009</v>
      </c>
      <c r="H608" s="1" t="s">
        <v>57</v>
      </c>
      <c r="I608" s="1" t="str">
        <f>VLOOKUP(JOYERIA_JPV[[#This Row],[ID_VENDEDOR]],FOTO_VENDEDOR[#All],3,0)</f>
        <v>https://dl.dropbox.com/s/0jkab8w6ie0h91z/A42.png</v>
      </c>
      <c r="J608">
        <v>5</v>
      </c>
      <c r="K608" s="9">
        <v>966.38</v>
      </c>
      <c r="L608" s="9">
        <v>1200</v>
      </c>
      <c r="M608" s="2">
        <v>44439</v>
      </c>
    </row>
    <row r="609" spans="1:13" x14ac:dyDescent="0.25">
      <c r="A609">
        <v>608</v>
      </c>
      <c r="B609" t="s">
        <v>15</v>
      </c>
      <c r="C609" s="3">
        <v>4</v>
      </c>
      <c r="D609" s="3" t="str">
        <f>VLOOKUP(JOYERIA_JPV[[#This Row],[ID_PRODUCTOS]],PRODUCTOS[#All],2,0)</f>
        <v>Collar Oro Diam.</v>
      </c>
      <c r="E609" s="8" t="str">
        <f>VLOOKUP(JOYERIA_JPV[[#This Row],[ID_PRODUCTOS]],PRODUCTOS[#All],4,0)</f>
        <v>https://img.edenly.com/pt/40/precioso-secreto-n8__8047249_1.png</v>
      </c>
      <c r="F609" s="15">
        <f>VLOOKUP(JOYERIA_JPV[[#This Row],[ID_PRODUCTOS]],PRODUCTOS[#All],5,0)-JOYERIA_JPV[[#This Row],[CANTIDAD]]</f>
        <v>1489</v>
      </c>
      <c r="G609">
        <v>10001</v>
      </c>
      <c r="H609" s="1" t="s">
        <v>41</v>
      </c>
      <c r="I609" s="1" t="str">
        <f>VLOOKUP(JOYERIA_JPV[[#This Row],[ID_VENDEDOR]],FOTO_VENDEDOR[#All],3,0)</f>
        <v>https://dl.dropbox.com/s/4bz1xriny7ro04g/A40.png</v>
      </c>
      <c r="J609">
        <v>11</v>
      </c>
      <c r="K609" s="9">
        <v>938.42</v>
      </c>
      <c r="L609" s="9">
        <v>1100</v>
      </c>
      <c r="M609" s="2">
        <v>44440</v>
      </c>
    </row>
    <row r="610" spans="1:13" x14ac:dyDescent="0.25">
      <c r="A610">
        <v>609</v>
      </c>
      <c r="B610" t="s">
        <v>9</v>
      </c>
      <c r="C610" s="3">
        <v>5</v>
      </c>
      <c r="D610" s="3" t="str">
        <f>VLOOKUP(JOYERIA_JPV[[#This Row],[ID_PRODUCTOS]],PRODUCTOS[#All],2,0)</f>
        <v>Pulsera Plata 925</v>
      </c>
      <c r="E6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610" s="15">
        <f>VLOOKUP(JOYERIA_JPV[[#This Row],[ID_PRODUCTOS]],PRODUCTOS[#All],5,0)-JOYERIA_JPV[[#This Row],[CANTIDAD]]</f>
        <v>1398</v>
      </c>
      <c r="G610">
        <v>10002</v>
      </c>
      <c r="H610" s="1" t="s">
        <v>43</v>
      </c>
      <c r="I610" s="1" t="str">
        <f>VLOOKUP(JOYERIA_JPV[[#This Row],[ID_VENDEDOR]],FOTO_VENDEDOR[#All],3,0)</f>
        <v>https://dl.dropbox.com/s/yxe96df3xrzoc4y/A44.png</v>
      </c>
      <c r="J610">
        <v>2</v>
      </c>
      <c r="K610" s="9">
        <v>1053.78</v>
      </c>
      <c r="L610" s="9">
        <v>1500</v>
      </c>
      <c r="M610" s="2">
        <v>44441</v>
      </c>
    </row>
    <row r="611" spans="1:13" x14ac:dyDescent="0.25">
      <c r="A611">
        <v>610</v>
      </c>
      <c r="B611" t="s">
        <v>17</v>
      </c>
      <c r="C611" s="3">
        <v>6</v>
      </c>
      <c r="D611" s="3" t="str">
        <f>VLOOKUP(JOYERIA_JPV[[#This Row],[ID_PRODUCTOS]],PRODUCTOS[#All],2,0)</f>
        <v>Broche Platino</v>
      </c>
      <c r="E6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611" s="15">
        <f>VLOOKUP(JOYERIA_JPV[[#This Row],[ID_PRODUCTOS]],PRODUCTOS[#All],5,0)-JOYERIA_JPV[[#This Row],[CANTIDAD]]</f>
        <v>2491</v>
      </c>
      <c r="G611">
        <v>10003</v>
      </c>
      <c r="H611" s="1" t="s">
        <v>45</v>
      </c>
      <c r="I611" s="1" t="str">
        <f>VLOOKUP(JOYERIA_JPV[[#This Row],[ID_VENDEDOR]],FOTO_VENDEDOR[#All],3,0)</f>
        <v>https://dl.dropboxusercontent.com/s/2lks10yyiurw2b0/A33.png</v>
      </c>
      <c r="J611">
        <v>9</v>
      </c>
      <c r="K611" s="9">
        <v>645.70000000000005</v>
      </c>
      <c r="L611" s="9">
        <v>900</v>
      </c>
      <c r="M611" s="2">
        <v>44442</v>
      </c>
    </row>
    <row r="612" spans="1:13" x14ac:dyDescent="0.25">
      <c r="A612">
        <v>611</v>
      </c>
      <c r="B612" t="s">
        <v>25</v>
      </c>
      <c r="C612" s="3">
        <v>7</v>
      </c>
      <c r="D612" s="3" t="str">
        <f>VLOOKUP(JOYERIA_JPV[[#This Row],[ID_PRODUCTOS]],PRODUCTOS[#All],2,0)</f>
        <v>Cadena Oro 10k</v>
      </c>
      <c r="E612" s="8" t="str">
        <f>VLOOKUP(JOYERIA_JPV[[#This Row],[ID_PRODUCTOS]],PRODUCTOS[#All],4,0)</f>
        <v>https://russiangold.com/78813-large_default/amarillo-italiano-14k-585-oro-nuevo-figaro-cadena-solida-cc042y.jpg</v>
      </c>
      <c r="F612" s="15">
        <f>VLOOKUP(JOYERIA_JPV[[#This Row],[ID_PRODUCTOS]],PRODUCTOS[#All],5,0)-JOYERIA_JPV[[#This Row],[CANTIDAD]]</f>
        <v>11390</v>
      </c>
      <c r="G612">
        <v>10004</v>
      </c>
      <c r="H612" s="1" t="s">
        <v>47</v>
      </c>
      <c r="I612" s="1" t="str">
        <f>VLOOKUP(JOYERIA_JPV[[#This Row],[ID_VENDEDOR]],FOTO_VENDEDOR[#All],3,0)</f>
        <v>https://dl.dropbox.com/s/zgx7g0h0mxubhao/A21.png</v>
      </c>
      <c r="J612">
        <v>110</v>
      </c>
      <c r="K612" s="9">
        <v>1063.04</v>
      </c>
      <c r="L612" s="9">
        <v>1500</v>
      </c>
      <c r="M612" s="2">
        <v>44443</v>
      </c>
    </row>
    <row r="613" spans="1:13" x14ac:dyDescent="0.25">
      <c r="A613">
        <v>612</v>
      </c>
      <c r="B613" t="s">
        <v>19</v>
      </c>
      <c r="C613" s="3">
        <v>8</v>
      </c>
      <c r="D613" s="3" t="str">
        <f>VLOOKUP(JOYERIA_JPV[[#This Row],[ID_PRODUCTOS]],PRODUCTOS[#All],2,0)</f>
        <v>Tobillera Oro 14k</v>
      </c>
      <c r="E613" s="8" t="str">
        <f>VLOOKUP(JOYERIA_JPV[[#This Row],[ID_PRODUCTOS]],PRODUCTOS[#All],4,0)</f>
        <v>https://www.joseluisjoyerias.com/adm/files/FOTOS/PULSERA_ORO_JOSELUIS_718SPU24FK481A19_1.webp</v>
      </c>
      <c r="F613" s="15">
        <f>VLOOKUP(JOYERIA_JPV[[#This Row],[ID_PRODUCTOS]],PRODUCTOS[#All],5,0)-JOYERIA_JPV[[#This Row],[CANTIDAD]]</f>
        <v>2491</v>
      </c>
      <c r="G613">
        <v>10005</v>
      </c>
      <c r="H613" s="1" t="s">
        <v>49</v>
      </c>
      <c r="I613" s="1" t="str">
        <f>VLOOKUP(JOYERIA_JPV[[#This Row],[ID_VENDEDOR]],FOTO_VENDEDOR[#All],3,0)</f>
        <v>https://dl.dropboxusercontent.com/s/id0gj57k6z3m73q/A34.png</v>
      </c>
      <c r="J613">
        <v>9</v>
      </c>
      <c r="K613" s="9">
        <v>938.42</v>
      </c>
      <c r="L613" s="9">
        <v>1100</v>
      </c>
      <c r="M613" s="2">
        <v>44444</v>
      </c>
    </row>
    <row r="614" spans="1:13" x14ac:dyDescent="0.25">
      <c r="A614">
        <v>613</v>
      </c>
      <c r="B614" t="s">
        <v>5</v>
      </c>
      <c r="C614" s="3">
        <v>9</v>
      </c>
      <c r="D614" s="3" t="str">
        <f>VLOOKUP(JOYERIA_JPV[[#This Row],[ID_PRODUCTOS]],PRODUCTOS[#All],2,0)</f>
        <v>Charm Plata</v>
      </c>
      <c r="E6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614" s="15">
        <f>VLOOKUP(JOYERIA_JPV[[#This Row],[ID_PRODUCTOS]],PRODUCTOS[#All],5,0)-JOYERIA_JPV[[#This Row],[CANTIDAD]]</f>
        <v>665</v>
      </c>
      <c r="G614">
        <v>10006</v>
      </c>
      <c r="H614" s="1" t="s">
        <v>51</v>
      </c>
      <c r="I614" s="1" t="str">
        <f>VLOOKUP(JOYERIA_JPV[[#This Row],[ID_VENDEDOR]],FOTO_VENDEDOR[#All],3,0)</f>
        <v>https://dl.dropbox.com/s/1f9hzgblcmuen4a/A10.png</v>
      </c>
      <c r="J614">
        <v>12</v>
      </c>
      <c r="K614" s="9">
        <v>836.75</v>
      </c>
      <c r="L614" s="9">
        <v>1000</v>
      </c>
      <c r="M614" s="2">
        <v>44445</v>
      </c>
    </row>
    <row r="615" spans="1:13" x14ac:dyDescent="0.25">
      <c r="A615">
        <v>614</v>
      </c>
      <c r="B615" t="s">
        <v>19</v>
      </c>
      <c r="C615" s="3">
        <v>10</v>
      </c>
      <c r="D615" s="3" t="str">
        <f>VLOOKUP(JOYERIA_JPV[[#This Row],[ID_PRODUCTOS]],PRODUCTOS[#All],2,0)</f>
        <v>Medallón Oro 18k</v>
      </c>
      <c r="E615" s="8" t="str">
        <f>VLOOKUP(JOYERIA_JPV[[#This Row],[ID_PRODUCTOS]],PRODUCTOS[#All],4,0)</f>
        <v>https://russiangold.com/111274-product_zoom/colgante-de-oro-rosa-rojo-14k-585-carretera-de-medusa-griega-cpn053r.jpg</v>
      </c>
      <c r="F615" s="15">
        <f>VLOOKUP(JOYERIA_JPV[[#This Row],[ID_PRODUCTOS]],PRODUCTOS[#All],5,0)-JOYERIA_JPV[[#This Row],[CANTIDAD]]</f>
        <v>589</v>
      </c>
      <c r="G615">
        <v>10007</v>
      </c>
      <c r="H615" s="1" t="s">
        <v>53</v>
      </c>
      <c r="I615" s="1" t="str">
        <f>VLOOKUP(JOYERIA_JPV[[#This Row],[ID_VENDEDOR]],FOTO_VENDEDOR[#All],3,0)</f>
        <v>https://dl.dropbox.com/s/jveyj0btov87izo/A38.png</v>
      </c>
      <c r="J615">
        <v>11</v>
      </c>
      <c r="K615" s="9">
        <v>966.38</v>
      </c>
      <c r="L615" s="9">
        <v>1200</v>
      </c>
      <c r="M615" s="2">
        <v>44446</v>
      </c>
    </row>
    <row r="616" spans="1:13" x14ac:dyDescent="0.25">
      <c r="A616">
        <v>615</v>
      </c>
      <c r="B616" t="s">
        <v>25</v>
      </c>
      <c r="C616" s="3">
        <v>11</v>
      </c>
      <c r="D616" s="3" t="str">
        <f>VLOOKUP(JOYERIA_JPV[[#This Row],[ID_PRODUCTOS]],PRODUCTOS[#All],2,0)</f>
        <v>Reloj Oro 18k</v>
      </c>
      <c r="E616" s="8" t="str">
        <f>VLOOKUP(JOYERIA_JPV[[#This Row],[ID_PRODUCTOS]],PRODUCTOS[#All],4,0)</f>
        <v>https://zlotychlopak.pl/104676-large_default/amarillo-14k-585-oro-reloj-de-pulsera-para-senora-geneve-lw078ydglbw008y.jpg</v>
      </c>
      <c r="F616" s="15">
        <f>VLOOKUP(JOYERIA_JPV[[#This Row],[ID_PRODUCTOS]],PRODUCTOS[#All],5,0)-JOYERIA_JPV[[#This Row],[CANTIDAD]]</f>
        <v>1250</v>
      </c>
      <c r="G616">
        <v>10008</v>
      </c>
      <c r="H616" s="1" t="s">
        <v>73</v>
      </c>
      <c r="I616" s="1" t="str">
        <f>VLOOKUP(JOYERIA_JPV[[#This Row],[ID_VENDEDOR]],FOTO_VENDEDOR[#All],3,0)</f>
        <v>https://dl.dropbox.com/s/z4geyw1u2psmm47/A16.png</v>
      </c>
      <c r="J616">
        <v>10</v>
      </c>
      <c r="K616" s="9">
        <v>638.27</v>
      </c>
      <c r="L616" s="9">
        <v>800</v>
      </c>
      <c r="M616" s="2">
        <v>44447</v>
      </c>
    </row>
    <row r="617" spans="1:13" x14ac:dyDescent="0.25">
      <c r="A617">
        <v>616</v>
      </c>
      <c r="B617" t="s">
        <v>20</v>
      </c>
      <c r="C617" s="3">
        <v>12</v>
      </c>
      <c r="D617" s="3" t="str">
        <f>VLOOKUP(JOYERIA_JPV[[#This Row],[ID_PRODUCTOS]],PRODUCTOS[#All],2,0)</f>
        <v>Cufflink Plata 925</v>
      </c>
      <c r="E617" s="8" t="str">
        <f>VLOOKUP(JOYERIA_JPV[[#This Row],[ID_PRODUCTOS]],PRODUCTOS[#All],4,0)</f>
        <v>https://www.mesaregalos.mx/wp-content/uploads/2021/08/Cufflinks_20Pliage_20_20Sterling_20silver_06753810000001_STQP.png</v>
      </c>
      <c r="F617" s="15">
        <f>VLOOKUP(JOYERIA_JPV[[#This Row],[ID_PRODUCTOS]],PRODUCTOS[#All],5,0)-JOYERIA_JPV[[#This Row],[CANTIDAD]]</f>
        <v>622</v>
      </c>
      <c r="G617">
        <v>10009</v>
      </c>
      <c r="H617" s="1" t="s">
        <v>57</v>
      </c>
      <c r="I617" s="1" t="str">
        <f>VLOOKUP(JOYERIA_JPV[[#This Row],[ID_VENDEDOR]],FOTO_VENDEDOR[#All],3,0)</f>
        <v>https://dl.dropbox.com/s/0jkab8w6ie0h91z/A42.png</v>
      </c>
      <c r="J617">
        <v>2</v>
      </c>
      <c r="K617" s="9">
        <v>1265.2</v>
      </c>
      <c r="L617" s="9">
        <v>1800</v>
      </c>
      <c r="M617" s="2">
        <v>44448</v>
      </c>
    </row>
    <row r="618" spans="1:13" x14ac:dyDescent="0.25">
      <c r="A618">
        <v>617</v>
      </c>
      <c r="B618" t="s">
        <v>7</v>
      </c>
      <c r="C618" s="3">
        <v>13</v>
      </c>
      <c r="D618" s="3" t="str">
        <f>VLOOKUP(JOYERIA_JPV[[#This Row],[ID_PRODUCTOS]],PRODUCTOS[#All],2,0)</f>
        <v>Pendiente Diam. Oro</v>
      </c>
      <c r="E618" s="8" t="str">
        <f>VLOOKUP(JOYERIA_JPV[[#This Row],[ID_PRODUCTOS]],PRODUCTOS[#All],4,0)</f>
        <v>https://i.pinimg.com/originals/ef/2f/1e/ef2f1e78cb0658f1626038cefbdca0f7.png</v>
      </c>
      <c r="F618" s="15">
        <f>VLOOKUP(JOYERIA_JPV[[#This Row],[ID_PRODUCTOS]],PRODUCTOS[#All],5,0)-JOYERIA_JPV[[#This Row],[CANTIDAD]]</f>
        <v>3992</v>
      </c>
      <c r="G618">
        <v>10001</v>
      </c>
      <c r="H618" s="1" t="s">
        <v>41</v>
      </c>
      <c r="I618" s="1" t="str">
        <f>VLOOKUP(JOYERIA_JPV[[#This Row],[ID_VENDEDOR]],FOTO_VENDEDOR[#All],3,0)</f>
        <v>https://dl.dropbox.com/s/4bz1xriny7ro04g/A40.png</v>
      </c>
      <c r="J618">
        <v>8</v>
      </c>
      <c r="K618" s="9">
        <v>352.49</v>
      </c>
      <c r="L618" s="9">
        <v>500</v>
      </c>
      <c r="M618" s="2">
        <v>44449</v>
      </c>
    </row>
    <row r="619" spans="1:13" x14ac:dyDescent="0.25">
      <c r="A619">
        <v>618</v>
      </c>
      <c r="B619" t="s">
        <v>26</v>
      </c>
      <c r="C619" s="3">
        <v>14</v>
      </c>
      <c r="D619" s="3" t="str">
        <f>VLOOKUP(JOYERIA_JPV[[#This Row],[ID_PRODUCTOS]],PRODUCTOS[#All],2,0)</f>
        <v>Anillo Comp. Diam.</v>
      </c>
      <c r="E619" s="8" t="str">
        <f>VLOOKUP(JOYERIA_JPV[[#This Row],[ID_PRODUCTOS]],PRODUCTOS[#All],4,0)</f>
        <v>https://www.elrubi.es/wp-content/uploads/2019/03/Anillo-de-compromiso-con-piedra-diamante-1.png</v>
      </c>
      <c r="F619" s="15">
        <f>VLOOKUP(JOYERIA_JPV[[#This Row],[ID_PRODUCTOS]],PRODUCTOS[#All],5,0)-JOYERIA_JPV[[#This Row],[CANTIDAD]]</f>
        <v>1938</v>
      </c>
      <c r="G619">
        <v>10002</v>
      </c>
      <c r="H619" s="1" t="s">
        <v>43</v>
      </c>
      <c r="I619" s="1" t="str">
        <f>VLOOKUP(JOYERIA_JPV[[#This Row],[ID_VENDEDOR]],FOTO_VENDEDOR[#All],3,0)</f>
        <v>https://dl.dropbox.com/s/yxe96df3xrzoc4y/A44.png</v>
      </c>
      <c r="J619">
        <v>12</v>
      </c>
      <c r="K619" s="9">
        <v>938.42</v>
      </c>
      <c r="L619" s="9">
        <v>1100</v>
      </c>
      <c r="M619" s="2">
        <v>44450</v>
      </c>
    </row>
    <row r="620" spans="1:13" x14ac:dyDescent="0.25">
      <c r="A620">
        <v>619</v>
      </c>
      <c r="B620" t="s">
        <v>10</v>
      </c>
      <c r="C620" s="3">
        <v>15</v>
      </c>
      <c r="D620" s="3" t="str">
        <f>VLOOKUP(JOYERIA_JPV[[#This Row],[ID_PRODUCTOS]],PRODUCTOS[#All],2,0)</f>
        <v>Brazalete Cuero</v>
      </c>
      <c r="E620" s="8" t="str">
        <f>VLOOKUP(JOYERIA_JPV[[#This Row],[ID_PRODUCTOS]],PRODUCTOS[#All],4,0)</f>
        <v>https://global.zancangioielli.com/11031-large_default/pulsera-zancan-de-plata-y-piel-con-pluma.jpg</v>
      </c>
      <c r="F620" s="15">
        <f>VLOOKUP(JOYERIA_JPV[[#This Row],[ID_PRODUCTOS]],PRODUCTOS[#All],5,0)-JOYERIA_JPV[[#This Row],[CANTIDAD]]</f>
        <v>3984</v>
      </c>
      <c r="G620">
        <v>10003</v>
      </c>
      <c r="H620" s="1" t="s">
        <v>45</v>
      </c>
      <c r="I620" s="1" t="str">
        <f>VLOOKUP(JOYERIA_JPV[[#This Row],[ID_VENDEDOR]],FOTO_VENDEDOR[#All],3,0)</f>
        <v>https://dl.dropboxusercontent.com/s/2lks10yyiurw2b0/A33.png</v>
      </c>
      <c r="J620">
        <v>16</v>
      </c>
      <c r="K620" s="9">
        <v>572.95000000000005</v>
      </c>
      <c r="L620" s="9">
        <v>800</v>
      </c>
      <c r="M620" s="2">
        <v>44451</v>
      </c>
    </row>
    <row r="621" spans="1:13" x14ac:dyDescent="0.25">
      <c r="A621">
        <v>620</v>
      </c>
      <c r="B621" t="s">
        <v>5</v>
      </c>
      <c r="C621" s="3">
        <v>16</v>
      </c>
      <c r="D621" s="3" t="str">
        <f>VLOOKUP(JOYERIA_JPV[[#This Row],[ID_PRODUCTOS]],PRODUCTOS[#All],2,0)</f>
        <v>Reloj Plata</v>
      </c>
      <c r="E621" s="8" t="str">
        <f>VLOOKUP(JOYERIA_JPV[[#This Row],[ID_PRODUCTOS]],PRODUCTOS[#All],4,0)</f>
        <v>https://festina.cl/22062-large_default/timeless-chronograph-f16760-7-con-esfera-azul.jpg</v>
      </c>
      <c r="F621" s="15">
        <f>VLOOKUP(JOYERIA_JPV[[#This Row],[ID_PRODUCTOS]],PRODUCTOS[#All],5,0)-JOYERIA_JPV[[#This Row],[CANTIDAD]]</f>
        <v>1090</v>
      </c>
      <c r="G621">
        <v>10004</v>
      </c>
      <c r="H621" s="1" t="s">
        <v>47</v>
      </c>
      <c r="I621" s="1" t="str">
        <f>VLOOKUP(JOYERIA_JPV[[#This Row],[ID_VENDEDOR]],FOTO_VENDEDOR[#All],3,0)</f>
        <v>https://dl.dropbox.com/s/zgx7g0h0mxubhao/A21.png</v>
      </c>
      <c r="J621">
        <v>10</v>
      </c>
      <c r="K621" s="9">
        <v>1667.47</v>
      </c>
      <c r="L621" s="9">
        <v>2200</v>
      </c>
      <c r="M621" s="2">
        <v>44452</v>
      </c>
    </row>
    <row r="622" spans="1:13" x14ac:dyDescent="0.25">
      <c r="A622">
        <v>621</v>
      </c>
      <c r="B622" t="s">
        <v>21</v>
      </c>
      <c r="C622" s="3">
        <v>17</v>
      </c>
      <c r="D622" s="3" t="str">
        <f>VLOOKUP(JOYERIA_JPV[[#This Row],[ID_PRODUCTOS]],PRODUCTOS[#All],2,0)</f>
        <v>Broche Oro</v>
      </c>
      <c r="E6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622" s="15">
        <f>VLOOKUP(JOYERIA_JPV[[#This Row],[ID_PRODUCTOS]],PRODUCTOS[#All],5,0)-JOYERIA_JPV[[#This Row],[CANTIDAD]]</f>
        <v>2995</v>
      </c>
      <c r="G622">
        <v>10005</v>
      </c>
      <c r="H622" s="1" t="s">
        <v>49</v>
      </c>
      <c r="I622" s="1" t="str">
        <f>VLOOKUP(JOYERIA_JPV[[#This Row],[ID_VENDEDOR]],FOTO_VENDEDOR[#All],3,0)</f>
        <v>https://dl.dropboxusercontent.com/s/id0gj57k6z3m73q/A34.png</v>
      </c>
      <c r="J622">
        <v>5</v>
      </c>
      <c r="K622" s="9">
        <v>216.19</v>
      </c>
      <c r="L622" s="9">
        <v>300</v>
      </c>
      <c r="M622" s="2">
        <v>44453</v>
      </c>
    </row>
    <row r="623" spans="1:13" x14ac:dyDescent="0.25">
      <c r="A623">
        <v>622</v>
      </c>
      <c r="B623" t="s">
        <v>8</v>
      </c>
      <c r="C623" s="3">
        <v>18</v>
      </c>
      <c r="D623" s="3" t="str">
        <f>VLOOKUP(JOYERIA_JPV[[#This Row],[ID_PRODUCTOS]],PRODUCTOS[#All],2,0)</f>
        <v>Anillo Gemas</v>
      </c>
      <c r="E6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623" s="15">
        <f>VLOOKUP(JOYERIA_JPV[[#This Row],[ID_PRODUCTOS]],PRODUCTOS[#All],5,0)-JOYERIA_JPV[[#This Row],[CANTIDAD]]</f>
        <v>19755</v>
      </c>
      <c r="G623">
        <v>10006</v>
      </c>
      <c r="H623" s="1" t="s">
        <v>51</v>
      </c>
      <c r="I623" s="1" t="str">
        <f>VLOOKUP(JOYERIA_JPV[[#This Row],[ID_VENDEDOR]],FOTO_VENDEDOR[#All],3,0)</f>
        <v>https://dl.dropbox.com/s/1f9hzgblcmuen4a/A10.png</v>
      </c>
      <c r="J623">
        <v>245</v>
      </c>
      <c r="K623" s="9">
        <v>1063.04</v>
      </c>
      <c r="L623" s="9">
        <v>1500</v>
      </c>
      <c r="M623" s="2">
        <v>44454</v>
      </c>
    </row>
    <row r="624" spans="1:13" x14ac:dyDescent="0.25">
      <c r="A624">
        <v>623</v>
      </c>
      <c r="B624" t="s">
        <v>14</v>
      </c>
      <c r="C624" s="3">
        <v>19</v>
      </c>
      <c r="D624" s="3" t="str">
        <f>VLOOKUP(JOYERIA_JPV[[#This Row],[ID_PRODUCTOS]],PRODUCTOS[#All],2,0)</f>
        <v>Collar Perlas</v>
      </c>
      <c r="E624" s="8" t="str">
        <f>VLOOKUP(JOYERIA_JPV[[#This Row],[ID_PRODUCTOS]],PRODUCTOS[#All],4,0)</f>
        <v>https://yanesmadrid.com/10619-large_default/collar-bolzano-perlas-plata-dorada.jpg</v>
      </c>
      <c r="F624" s="15">
        <f>VLOOKUP(JOYERIA_JPV[[#This Row],[ID_PRODUCTOS]],PRODUCTOS[#All],5,0)-JOYERIA_JPV[[#This Row],[CANTIDAD]]</f>
        <v>797</v>
      </c>
      <c r="G624">
        <v>10007</v>
      </c>
      <c r="H624" s="1" t="s">
        <v>53</v>
      </c>
      <c r="I624" s="1" t="str">
        <f>VLOOKUP(JOYERIA_JPV[[#This Row],[ID_VENDEDOR]],FOTO_VENDEDOR[#All],3,0)</f>
        <v>https://dl.dropbox.com/s/jveyj0btov87izo/A38.png</v>
      </c>
      <c r="J624">
        <v>3</v>
      </c>
      <c r="K624" s="9">
        <v>757.81</v>
      </c>
      <c r="L624" s="9">
        <v>950</v>
      </c>
      <c r="M624" s="2">
        <v>44455</v>
      </c>
    </row>
    <row r="625" spans="1:13" x14ac:dyDescent="0.25">
      <c r="A625">
        <v>624</v>
      </c>
      <c r="B625" t="s">
        <v>29</v>
      </c>
      <c r="C625" s="3">
        <v>20</v>
      </c>
      <c r="D625" s="3" t="str">
        <f>VLOOKUP(JOYERIA_JPV[[#This Row],[ID_PRODUCTOS]],PRODUCTOS[#All],2,0)</f>
        <v>Cadena Oro</v>
      </c>
      <c r="E625" s="8" t="str">
        <f>VLOOKUP(JOYERIA_JPV[[#This Row],[ID_PRODUCTOS]],PRODUCTOS[#All],4,0)</f>
        <v>https://www.joyeriasanchez.com/50236-large_default/gargantilla-visalia-personalizada-oro-18k.jpg</v>
      </c>
      <c r="F625" s="15">
        <f>VLOOKUP(JOYERIA_JPV[[#This Row],[ID_PRODUCTOS]],PRODUCTOS[#All],5,0)-JOYERIA_JPV[[#This Row],[CANTIDAD]]</f>
        <v>3969</v>
      </c>
      <c r="G625">
        <v>10008</v>
      </c>
      <c r="H625" s="1" t="s">
        <v>73</v>
      </c>
      <c r="I625" s="1" t="str">
        <f>VLOOKUP(JOYERIA_JPV[[#This Row],[ID_VENDEDOR]],FOTO_VENDEDOR[#All],3,0)</f>
        <v>https://dl.dropbox.com/s/z4geyw1u2psmm47/A16.png</v>
      </c>
      <c r="J625">
        <v>31</v>
      </c>
      <c r="K625" s="9">
        <v>211.41</v>
      </c>
      <c r="L625" s="9">
        <v>300</v>
      </c>
      <c r="M625" s="2">
        <v>44456</v>
      </c>
    </row>
    <row r="626" spans="1:13" x14ac:dyDescent="0.25">
      <c r="A626">
        <v>625</v>
      </c>
      <c r="B626" t="s">
        <v>6</v>
      </c>
      <c r="C626" s="3">
        <v>1</v>
      </c>
      <c r="D626" s="3" t="str">
        <f>VLOOKUP(JOYERIA_JPV[[#This Row],[ID_PRODUCTOS]],PRODUCTOS[#All],2,0)</f>
        <v>Anillo Oro 18k</v>
      </c>
      <c r="E626" s="8" t="str">
        <f>VLOOKUP(JOYERIA_JPV[[#This Row],[ID_PRODUCTOS]],PRODUCTOS[#All],4,0)</f>
        <v>https://i.pinimg.com/originals/99/f6/cc/99f6cc0f226be0aa4d25ea9959e06099.png</v>
      </c>
      <c r="F626" s="15">
        <f>VLOOKUP(JOYERIA_JPV[[#This Row],[ID_PRODUCTOS]],PRODUCTOS[#All],5,0)-JOYERIA_JPV[[#This Row],[CANTIDAD]]</f>
        <v>19900</v>
      </c>
      <c r="G626">
        <v>10009</v>
      </c>
      <c r="H626" s="1" t="s">
        <v>57</v>
      </c>
      <c r="I626" s="1" t="str">
        <f>VLOOKUP(JOYERIA_JPV[[#This Row],[ID_VENDEDOR]],FOTO_VENDEDOR[#All],3,0)</f>
        <v>https://dl.dropbox.com/s/0jkab8w6ie0h91z/A42.png</v>
      </c>
      <c r="J626">
        <v>100</v>
      </c>
      <c r="K626" s="9">
        <v>1483.61</v>
      </c>
      <c r="L626" s="9">
        <v>2000</v>
      </c>
      <c r="M626" s="2">
        <v>44457</v>
      </c>
    </row>
    <row r="627" spans="1:13" x14ac:dyDescent="0.25">
      <c r="A627">
        <v>626</v>
      </c>
      <c r="B627" t="s">
        <v>20</v>
      </c>
      <c r="C627" s="3">
        <v>2</v>
      </c>
      <c r="D627" s="3" t="str">
        <f>VLOOKUP(JOYERIA_JPV[[#This Row],[ID_PRODUCTOS]],PRODUCTOS[#All],2,0)</f>
        <v>Aretes Plata 925</v>
      </c>
      <c r="E627" s="8" t="str">
        <f>VLOOKUP(JOYERIA_JPV[[#This Row],[ID_PRODUCTOS]],PRODUCTOS[#All],4,0)</f>
        <v>https://baroqoficial.com/cdn/shop/products/Aretesdeplata925.png?v=1643904073&amp;width=2048</v>
      </c>
      <c r="F627" s="15">
        <f>VLOOKUP(JOYERIA_JPV[[#This Row],[ID_PRODUCTOS]],PRODUCTOS[#All],5,0)-JOYERIA_JPV[[#This Row],[CANTIDAD]]</f>
        <v>3761</v>
      </c>
      <c r="G627">
        <v>10001</v>
      </c>
      <c r="H627" s="1" t="s">
        <v>41</v>
      </c>
      <c r="I627" s="1" t="str">
        <f>VLOOKUP(JOYERIA_JPV[[#This Row],[ID_VENDEDOR]],FOTO_VENDEDOR[#All],3,0)</f>
        <v>https://dl.dropbox.com/s/4bz1xriny7ro04g/A40.png</v>
      </c>
      <c r="J627">
        <v>39</v>
      </c>
      <c r="K627" s="9">
        <v>1049.51</v>
      </c>
      <c r="L627" s="9">
        <v>1300</v>
      </c>
      <c r="M627" s="2">
        <v>44458</v>
      </c>
    </row>
    <row r="628" spans="1:13" x14ac:dyDescent="0.25">
      <c r="A628">
        <v>627</v>
      </c>
      <c r="B628" t="s">
        <v>13</v>
      </c>
      <c r="C628" s="3">
        <v>3</v>
      </c>
      <c r="D628" s="3" t="str">
        <f>VLOOKUP(JOYERIA_JPV[[#This Row],[ID_PRODUCTOS]],PRODUCTOS[#All],2,0)</f>
        <v>Brazalete Oro 14k</v>
      </c>
      <c r="E6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628" s="15">
        <f>VLOOKUP(JOYERIA_JPV[[#This Row],[ID_PRODUCTOS]],PRODUCTOS[#All],5,0)-JOYERIA_JPV[[#This Row],[CANTIDAD]]</f>
        <v>716</v>
      </c>
      <c r="G628">
        <v>10002</v>
      </c>
      <c r="H628" s="1" t="s">
        <v>43</v>
      </c>
      <c r="I628" s="1" t="str">
        <f>VLOOKUP(JOYERIA_JPV[[#This Row],[ID_VENDEDOR]],FOTO_VENDEDOR[#All],3,0)</f>
        <v>https://dl.dropbox.com/s/yxe96df3xrzoc4y/A44.png</v>
      </c>
      <c r="J628">
        <v>4</v>
      </c>
      <c r="K628" s="9">
        <v>966.38</v>
      </c>
      <c r="L628" s="9">
        <v>1200</v>
      </c>
      <c r="M628" s="2">
        <v>44459</v>
      </c>
    </row>
    <row r="629" spans="1:13" x14ac:dyDescent="0.25">
      <c r="A629">
        <v>628</v>
      </c>
      <c r="B629" t="s">
        <v>9</v>
      </c>
      <c r="C629" s="3">
        <v>4</v>
      </c>
      <c r="D629" s="3" t="str">
        <f>VLOOKUP(JOYERIA_JPV[[#This Row],[ID_PRODUCTOS]],PRODUCTOS[#All],2,0)</f>
        <v>Collar Oro Diam.</v>
      </c>
      <c r="E629" s="8" t="str">
        <f>VLOOKUP(JOYERIA_JPV[[#This Row],[ID_PRODUCTOS]],PRODUCTOS[#All],4,0)</f>
        <v>https://img.edenly.com/pt/40/precioso-secreto-n8__8047249_1.png</v>
      </c>
      <c r="F629" s="15">
        <f>VLOOKUP(JOYERIA_JPV[[#This Row],[ID_PRODUCTOS]],PRODUCTOS[#All],5,0)-JOYERIA_JPV[[#This Row],[CANTIDAD]]</f>
        <v>1496</v>
      </c>
      <c r="G629">
        <v>10003</v>
      </c>
      <c r="H629" s="1" t="s">
        <v>45</v>
      </c>
      <c r="I629" s="1" t="str">
        <f>VLOOKUP(JOYERIA_JPV[[#This Row],[ID_VENDEDOR]],FOTO_VENDEDOR[#All],3,0)</f>
        <v>https://dl.dropboxusercontent.com/s/2lks10yyiurw2b0/A33.png</v>
      </c>
      <c r="J629">
        <v>4</v>
      </c>
      <c r="K629" s="9">
        <v>938.42</v>
      </c>
      <c r="L629" s="9">
        <v>1100</v>
      </c>
      <c r="M629" s="2">
        <v>44460</v>
      </c>
    </row>
    <row r="630" spans="1:13" x14ac:dyDescent="0.25">
      <c r="A630">
        <v>629</v>
      </c>
      <c r="B630" t="s">
        <v>5</v>
      </c>
      <c r="C630" s="3">
        <v>5</v>
      </c>
      <c r="D630" s="3" t="str">
        <f>VLOOKUP(JOYERIA_JPV[[#This Row],[ID_PRODUCTOS]],PRODUCTOS[#All],2,0)</f>
        <v>Pulsera Plata 925</v>
      </c>
      <c r="E6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630" s="15">
        <f>VLOOKUP(JOYERIA_JPV[[#This Row],[ID_PRODUCTOS]],PRODUCTOS[#All],5,0)-JOYERIA_JPV[[#This Row],[CANTIDAD]]</f>
        <v>1398</v>
      </c>
      <c r="G630">
        <v>10004</v>
      </c>
      <c r="H630" s="1" t="s">
        <v>47</v>
      </c>
      <c r="I630" s="1" t="str">
        <f>VLOOKUP(JOYERIA_JPV[[#This Row],[ID_VENDEDOR]],FOTO_VENDEDOR[#All],3,0)</f>
        <v>https://dl.dropbox.com/s/zgx7g0h0mxubhao/A21.png</v>
      </c>
      <c r="J630">
        <v>2</v>
      </c>
      <c r="K630" s="9">
        <v>1053.78</v>
      </c>
      <c r="L630" s="9">
        <v>1500</v>
      </c>
      <c r="M630" s="2">
        <v>44461</v>
      </c>
    </row>
    <row r="631" spans="1:13" x14ac:dyDescent="0.25">
      <c r="A631">
        <v>630</v>
      </c>
      <c r="B631" t="s">
        <v>19</v>
      </c>
      <c r="C631" s="3">
        <v>6</v>
      </c>
      <c r="D631" s="3" t="str">
        <f>VLOOKUP(JOYERIA_JPV[[#This Row],[ID_PRODUCTOS]],PRODUCTOS[#All],2,0)</f>
        <v>Broche Platino</v>
      </c>
      <c r="E6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631" s="15">
        <f>VLOOKUP(JOYERIA_JPV[[#This Row],[ID_PRODUCTOS]],PRODUCTOS[#All],5,0)-JOYERIA_JPV[[#This Row],[CANTIDAD]]</f>
        <v>2490</v>
      </c>
      <c r="G631">
        <v>10005</v>
      </c>
      <c r="H631" s="1" t="s">
        <v>49</v>
      </c>
      <c r="I631" s="1" t="str">
        <f>VLOOKUP(JOYERIA_JPV[[#This Row],[ID_VENDEDOR]],FOTO_VENDEDOR[#All],3,0)</f>
        <v>https://dl.dropboxusercontent.com/s/id0gj57k6z3m73q/A34.png</v>
      </c>
      <c r="J631">
        <v>10</v>
      </c>
      <c r="K631" s="9">
        <v>645.70000000000005</v>
      </c>
      <c r="L631" s="9">
        <v>900</v>
      </c>
      <c r="M631" s="2">
        <v>44462</v>
      </c>
    </row>
    <row r="632" spans="1:13" x14ac:dyDescent="0.25">
      <c r="A632">
        <v>631</v>
      </c>
      <c r="B632" t="s">
        <v>28</v>
      </c>
      <c r="C632" s="3">
        <v>7</v>
      </c>
      <c r="D632" s="3" t="str">
        <f>VLOOKUP(JOYERIA_JPV[[#This Row],[ID_PRODUCTOS]],PRODUCTOS[#All],2,0)</f>
        <v>Cadena Oro 10k</v>
      </c>
      <c r="E632" s="8" t="str">
        <f>VLOOKUP(JOYERIA_JPV[[#This Row],[ID_PRODUCTOS]],PRODUCTOS[#All],4,0)</f>
        <v>https://russiangold.com/78813-large_default/amarillo-italiano-14k-585-oro-nuevo-figaro-cadena-solida-cc042y.jpg</v>
      </c>
      <c r="F632" s="15">
        <f>VLOOKUP(JOYERIA_JPV[[#This Row],[ID_PRODUCTOS]],PRODUCTOS[#All],5,0)-JOYERIA_JPV[[#This Row],[CANTIDAD]]</f>
        <v>11470</v>
      </c>
      <c r="G632">
        <v>10006</v>
      </c>
      <c r="H632" s="1" t="s">
        <v>51</v>
      </c>
      <c r="I632" s="1" t="str">
        <f>VLOOKUP(JOYERIA_JPV[[#This Row],[ID_VENDEDOR]],FOTO_VENDEDOR[#All],3,0)</f>
        <v>https://dl.dropbox.com/s/1f9hzgblcmuen4a/A10.png</v>
      </c>
      <c r="J632">
        <v>30</v>
      </c>
      <c r="K632" s="9">
        <v>1063.04</v>
      </c>
      <c r="L632" s="9">
        <v>1500</v>
      </c>
      <c r="M632" s="2">
        <v>44463</v>
      </c>
    </row>
    <row r="633" spans="1:13" x14ac:dyDescent="0.25">
      <c r="A633">
        <v>632</v>
      </c>
      <c r="B633" t="s">
        <v>6</v>
      </c>
      <c r="C633" s="3">
        <v>8</v>
      </c>
      <c r="D633" s="3" t="str">
        <f>VLOOKUP(JOYERIA_JPV[[#This Row],[ID_PRODUCTOS]],PRODUCTOS[#All],2,0)</f>
        <v>Tobillera Oro 14k</v>
      </c>
      <c r="E633" s="8" t="str">
        <f>VLOOKUP(JOYERIA_JPV[[#This Row],[ID_PRODUCTOS]],PRODUCTOS[#All],4,0)</f>
        <v>https://www.joseluisjoyerias.com/adm/files/FOTOS/PULSERA_ORO_JOSELUIS_718SPU24FK481A19_1.webp</v>
      </c>
      <c r="F633" s="15">
        <f>VLOOKUP(JOYERIA_JPV[[#This Row],[ID_PRODUCTOS]],PRODUCTOS[#All],5,0)-JOYERIA_JPV[[#This Row],[CANTIDAD]]</f>
        <v>2496</v>
      </c>
      <c r="G633">
        <v>10007</v>
      </c>
      <c r="H633" s="1" t="s">
        <v>53</v>
      </c>
      <c r="I633" s="1" t="str">
        <f>VLOOKUP(JOYERIA_JPV[[#This Row],[ID_VENDEDOR]],FOTO_VENDEDOR[#All],3,0)</f>
        <v>https://dl.dropbox.com/s/jveyj0btov87izo/A38.png</v>
      </c>
      <c r="J633">
        <v>4</v>
      </c>
      <c r="K633" s="9">
        <v>938.42</v>
      </c>
      <c r="L633" s="9">
        <v>1100</v>
      </c>
      <c r="M633" s="2">
        <v>44464</v>
      </c>
    </row>
    <row r="634" spans="1:13" x14ac:dyDescent="0.25">
      <c r="A634">
        <v>633</v>
      </c>
      <c r="B634" t="s">
        <v>8</v>
      </c>
      <c r="C634" s="3">
        <v>9</v>
      </c>
      <c r="D634" s="3" t="str">
        <f>VLOOKUP(JOYERIA_JPV[[#This Row],[ID_PRODUCTOS]],PRODUCTOS[#All],2,0)</f>
        <v>Charm Plata</v>
      </c>
      <c r="E6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634" s="15">
        <f>VLOOKUP(JOYERIA_JPV[[#This Row],[ID_PRODUCTOS]],PRODUCTOS[#All],5,0)-JOYERIA_JPV[[#This Row],[CANTIDAD]]</f>
        <v>641</v>
      </c>
      <c r="G634">
        <v>10008</v>
      </c>
      <c r="H634" s="1" t="s">
        <v>73</v>
      </c>
      <c r="I634" s="1" t="str">
        <f>VLOOKUP(JOYERIA_JPV[[#This Row],[ID_VENDEDOR]],FOTO_VENDEDOR[#All],3,0)</f>
        <v>https://dl.dropbox.com/s/z4geyw1u2psmm47/A16.png</v>
      </c>
      <c r="J634">
        <v>36</v>
      </c>
      <c r="K634" s="9">
        <v>836.75</v>
      </c>
      <c r="L634" s="9">
        <v>1000</v>
      </c>
      <c r="M634" s="2">
        <v>44465</v>
      </c>
    </row>
    <row r="635" spans="1:13" x14ac:dyDescent="0.25">
      <c r="A635">
        <v>634</v>
      </c>
      <c r="B635" t="s">
        <v>11</v>
      </c>
      <c r="C635" s="3">
        <v>10</v>
      </c>
      <c r="D635" s="3" t="str">
        <f>VLOOKUP(JOYERIA_JPV[[#This Row],[ID_PRODUCTOS]],PRODUCTOS[#All],2,0)</f>
        <v>Medallón Oro 18k</v>
      </c>
      <c r="E635" s="8" t="str">
        <f>VLOOKUP(JOYERIA_JPV[[#This Row],[ID_PRODUCTOS]],PRODUCTOS[#All],4,0)</f>
        <v>https://russiangold.com/111274-product_zoom/colgante-de-oro-rosa-rojo-14k-585-carretera-de-medusa-griega-cpn053r.jpg</v>
      </c>
      <c r="F635" s="15">
        <f>VLOOKUP(JOYERIA_JPV[[#This Row],[ID_PRODUCTOS]],PRODUCTOS[#All],5,0)-JOYERIA_JPV[[#This Row],[CANTIDAD]]</f>
        <v>596</v>
      </c>
      <c r="G635">
        <v>10009</v>
      </c>
      <c r="H635" s="1" t="s">
        <v>57</v>
      </c>
      <c r="I635" s="1" t="str">
        <f>VLOOKUP(JOYERIA_JPV[[#This Row],[ID_VENDEDOR]],FOTO_VENDEDOR[#All],3,0)</f>
        <v>https://dl.dropbox.com/s/0jkab8w6ie0h91z/A42.png</v>
      </c>
      <c r="J635">
        <v>4</v>
      </c>
      <c r="K635" s="9">
        <v>966.38</v>
      </c>
      <c r="L635" s="9">
        <v>1200</v>
      </c>
      <c r="M635" s="2">
        <v>44466</v>
      </c>
    </row>
    <row r="636" spans="1:13" x14ac:dyDescent="0.25">
      <c r="A636">
        <v>635</v>
      </c>
      <c r="B636" t="s">
        <v>13</v>
      </c>
      <c r="C636" s="3">
        <v>11</v>
      </c>
      <c r="D636" s="3" t="str">
        <f>VLOOKUP(JOYERIA_JPV[[#This Row],[ID_PRODUCTOS]],PRODUCTOS[#All],2,0)</f>
        <v>Reloj Oro 18k</v>
      </c>
      <c r="E636" s="8" t="str">
        <f>VLOOKUP(JOYERIA_JPV[[#This Row],[ID_PRODUCTOS]],PRODUCTOS[#All],4,0)</f>
        <v>https://zlotychlopak.pl/104676-large_default/amarillo-14k-585-oro-reloj-de-pulsera-para-senora-geneve-lw078ydglbw008y.jpg</v>
      </c>
      <c r="F636" s="15">
        <f>VLOOKUP(JOYERIA_JPV[[#This Row],[ID_PRODUCTOS]],PRODUCTOS[#All],5,0)-JOYERIA_JPV[[#This Row],[CANTIDAD]]</f>
        <v>1257</v>
      </c>
      <c r="G636">
        <v>10001</v>
      </c>
      <c r="H636" s="1" t="s">
        <v>41</v>
      </c>
      <c r="I636" s="1" t="str">
        <f>VLOOKUP(JOYERIA_JPV[[#This Row],[ID_VENDEDOR]],FOTO_VENDEDOR[#All],3,0)</f>
        <v>https://dl.dropbox.com/s/4bz1xriny7ro04g/A40.png</v>
      </c>
      <c r="J636">
        <v>3</v>
      </c>
      <c r="K636" s="9">
        <v>638.27</v>
      </c>
      <c r="L636" s="9">
        <v>800</v>
      </c>
      <c r="M636" s="2">
        <v>44467</v>
      </c>
    </row>
    <row r="637" spans="1:13" x14ac:dyDescent="0.25">
      <c r="A637">
        <v>636</v>
      </c>
      <c r="B637" t="s">
        <v>18</v>
      </c>
      <c r="C637" s="3">
        <v>12</v>
      </c>
      <c r="D637" s="3" t="str">
        <f>VLOOKUP(JOYERIA_JPV[[#This Row],[ID_PRODUCTOS]],PRODUCTOS[#All],2,0)</f>
        <v>Cufflink Plata 925</v>
      </c>
      <c r="E637" s="8" t="str">
        <f>VLOOKUP(JOYERIA_JPV[[#This Row],[ID_PRODUCTOS]],PRODUCTOS[#All],4,0)</f>
        <v>https://www.mesaregalos.mx/wp-content/uploads/2021/08/Cufflinks_20Pliage_20_20Sterling_20silver_06753810000001_STQP.png</v>
      </c>
      <c r="F637" s="15">
        <f>VLOOKUP(JOYERIA_JPV[[#This Row],[ID_PRODUCTOS]],PRODUCTOS[#All],5,0)-JOYERIA_JPV[[#This Row],[CANTIDAD]]</f>
        <v>597</v>
      </c>
      <c r="G637">
        <v>10002</v>
      </c>
      <c r="H637" s="1" t="s">
        <v>43</v>
      </c>
      <c r="I637" s="1" t="str">
        <f>VLOOKUP(JOYERIA_JPV[[#This Row],[ID_VENDEDOR]],FOTO_VENDEDOR[#All],3,0)</f>
        <v>https://dl.dropbox.com/s/yxe96df3xrzoc4y/A44.png</v>
      </c>
      <c r="J637">
        <v>27</v>
      </c>
      <c r="K637" s="9">
        <v>1265.2</v>
      </c>
      <c r="L637" s="9">
        <v>1800</v>
      </c>
      <c r="M637" s="2">
        <v>44468</v>
      </c>
    </row>
    <row r="638" spans="1:13" x14ac:dyDescent="0.25">
      <c r="A638">
        <v>637</v>
      </c>
      <c r="B638" t="s">
        <v>24</v>
      </c>
      <c r="C638" s="3">
        <v>13</v>
      </c>
      <c r="D638" s="3" t="str">
        <f>VLOOKUP(JOYERIA_JPV[[#This Row],[ID_PRODUCTOS]],PRODUCTOS[#All],2,0)</f>
        <v>Pendiente Diam. Oro</v>
      </c>
      <c r="E638" s="8" t="str">
        <f>VLOOKUP(JOYERIA_JPV[[#This Row],[ID_PRODUCTOS]],PRODUCTOS[#All],4,0)</f>
        <v>https://i.pinimg.com/originals/ef/2f/1e/ef2f1e78cb0658f1626038cefbdca0f7.png</v>
      </c>
      <c r="F638" s="15">
        <f>VLOOKUP(JOYERIA_JPV[[#This Row],[ID_PRODUCTOS]],PRODUCTOS[#All],5,0)-JOYERIA_JPV[[#This Row],[CANTIDAD]]</f>
        <v>3999</v>
      </c>
      <c r="G638">
        <v>10003</v>
      </c>
      <c r="H638" s="1" t="s">
        <v>45</v>
      </c>
      <c r="I638" s="1" t="str">
        <f>VLOOKUP(JOYERIA_JPV[[#This Row],[ID_VENDEDOR]],FOTO_VENDEDOR[#All],3,0)</f>
        <v>https://dl.dropboxusercontent.com/s/2lks10yyiurw2b0/A33.png</v>
      </c>
      <c r="J638">
        <v>1</v>
      </c>
      <c r="K638" s="9">
        <v>352.49</v>
      </c>
      <c r="L638" s="9">
        <v>500</v>
      </c>
      <c r="M638" s="2">
        <v>44469</v>
      </c>
    </row>
    <row r="639" spans="1:13" x14ac:dyDescent="0.25">
      <c r="A639">
        <v>638</v>
      </c>
      <c r="B639" t="s">
        <v>16</v>
      </c>
      <c r="C639" s="3">
        <v>14</v>
      </c>
      <c r="D639" s="3" t="str">
        <f>VLOOKUP(JOYERIA_JPV[[#This Row],[ID_PRODUCTOS]],PRODUCTOS[#All],2,0)</f>
        <v>Anillo Comp. Diam.</v>
      </c>
      <c r="E639" s="8" t="str">
        <f>VLOOKUP(JOYERIA_JPV[[#This Row],[ID_PRODUCTOS]],PRODUCTOS[#All],4,0)</f>
        <v>https://www.elrubi.es/wp-content/uploads/2019/03/Anillo-de-compromiso-con-piedra-diamante-1.png</v>
      </c>
      <c r="F639" s="15">
        <f>VLOOKUP(JOYERIA_JPV[[#This Row],[ID_PRODUCTOS]],PRODUCTOS[#All],5,0)-JOYERIA_JPV[[#This Row],[CANTIDAD]]</f>
        <v>1919</v>
      </c>
      <c r="G639">
        <v>10004</v>
      </c>
      <c r="H639" s="1" t="s">
        <v>47</v>
      </c>
      <c r="I639" s="1" t="str">
        <f>VLOOKUP(JOYERIA_JPV[[#This Row],[ID_VENDEDOR]],FOTO_VENDEDOR[#All],3,0)</f>
        <v>https://dl.dropbox.com/s/zgx7g0h0mxubhao/A21.png</v>
      </c>
      <c r="J639">
        <v>31</v>
      </c>
      <c r="K639" s="9">
        <v>938.42</v>
      </c>
      <c r="L639" s="9">
        <v>1100</v>
      </c>
      <c r="M639" s="2">
        <v>44470</v>
      </c>
    </row>
    <row r="640" spans="1:13" x14ac:dyDescent="0.25">
      <c r="A640">
        <v>639</v>
      </c>
      <c r="B640" t="s">
        <v>6</v>
      </c>
      <c r="C640" s="3">
        <v>15</v>
      </c>
      <c r="D640" s="3" t="str">
        <f>VLOOKUP(JOYERIA_JPV[[#This Row],[ID_PRODUCTOS]],PRODUCTOS[#All],2,0)</f>
        <v>Brazalete Cuero</v>
      </c>
      <c r="E640" s="8" t="str">
        <f>VLOOKUP(JOYERIA_JPV[[#This Row],[ID_PRODUCTOS]],PRODUCTOS[#All],4,0)</f>
        <v>https://global.zancangioielli.com/11031-large_default/pulsera-zancan-de-plata-y-piel-con-pluma.jpg</v>
      </c>
      <c r="F640" s="15">
        <f>VLOOKUP(JOYERIA_JPV[[#This Row],[ID_PRODUCTOS]],PRODUCTOS[#All],5,0)-JOYERIA_JPV[[#This Row],[CANTIDAD]]</f>
        <v>3998</v>
      </c>
      <c r="G640">
        <v>10005</v>
      </c>
      <c r="H640" s="1" t="s">
        <v>49</v>
      </c>
      <c r="I640" s="1" t="str">
        <f>VLOOKUP(JOYERIA_JPV[[#This Row],[ID_VENDEDOR]],FOTO_VENDEDOR[#All],3,0)</f>
        <v>https://dl.dropboxusercontent.com/s/id0gj57k6z3m73q/A34.png</v>
      </c>
      <c r="J640">
        <v>2</v>
      </c>
      <c r="K640" s="9">
        <v>572.95000000000005</v>
      </c>
      <c r="L640" s="9">
        <v>800</v>
      </c>
      <c r="M640" s="2">
        <v>44471</v>
      </c>
    </row>
    <row r="641" spans="1:13" x14ac:dyDescent="0.25">
      <c r="A641">
        <v>640</v>
      </c>
      <c r="B641" t="s">
        <v>11</v>
      </c>
      <c r="C641" s="3">
        <v>16</v>
      </c>
      <c r="D641" s="3" t="str">
        <f>VLOOKUP(JOYERIA_JPV[[#This Row],[ID_PRODUCTOS]],PRODUCTOS[#All],2,0)</f>
        <v>Reloj Plata</v>
      </c>
      <c r="E641" s="8" t="str">
        <f>VLOOKUP(JOYERIA_JPV[[#This Row],[ID_PRODUCTOS]],PRODUCTOS[#All],4,0)</f>
        <v>https://festina.cl/22062-large_default/timeless-chronograph-f16760-7-con-esfera-azul.jpg</v>
      </c>
      <c r="F641" s="15">
        <f>VLOOKUP(JOYERIA_JPV[[#This Row],[ID_PRODUCTOS]],PRODUCTOS[#All],5,0)-JOYERIA_JPV[[#This Row],[CANTIDAD]]</f>
        <v>1090</v>
      </c>
      <c r="G641">
        <v>10006</v>
      </c>
      <c r="H641" s="1" t="s">
        <v>51</v>
      </c>
      <c r="I641" s="1" t="str">
        <f>VLOOKUP(JOYERIA_JPV[[#This Row],[ID_VENDEDOR]],FOTO_VENDEDOR[#All],3,0)</f>
        <v>https://dl.dropbox.com/s/1f9hzgblcmuen4a/A10.png</v>
      </c>
      <c r="J641">
        <v>10</v>
      </c>
      <c r="K641" s="9">
        <v>1667.47</v>
      </c>
      <c r="L641" s="9">
        <v>2200</v>
      </c>
      <c r="M641" s="2">
        <v>44472</v>
      </c>
    </row>
    <row r="642" spans="1:13" x14ac:dyDescent="0.25">
      <c r="A642">
        <v>641</v>
      </c>
      <c r="B642" t="s">
        <v>28</v>
      </c>
      <c r="C642" s="3">
        <v>17</v>
      </c>
      <c r="D642" s="3" t="str">
        <f>VLOOKUP(JOYERIA_JPV[[#This Row],[ID_PRODUCTOS]],PRODUCTOS[#All],2,0)</f>
        <v>Broche Oro</v>
      </c>
      <c r="E6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642" s="15">
        <f>VLOOKUP(JOYERIA_JPV[[#This Row],[ID_PRODUCTOS]],PRODUCTOS[#All],5,0)-JOYERIA_JPV[[#This Row],[CANTIDAD]]</f>
        <v>2978</v>
      </c>
      <c r="G642">
        <v>10007</v>
      </c>
      <c r="H642" s="1" t="s">
        <v>53</v>
      </c>
      <c r="I642" s="1" t="str">
        <f>VLOOKUP(JOYERIA_JPV[[#This Row],[ID_VENDEDOR]],FOTO_VENDEDOR[#All],3,0)</f>
        <v>https://dl.dropbox.com/s/jveyj0btov87izo/A38.png</v>
      </c>
      <c r="J642">
        <v>22</v>
      </c>
      <c r="K642" s="9">
        <v>216.19</v>
      </c>
      <c r="L642" s="9">
        <v>300</v>
      </c>
      <c r="M642" s="2">
        <v>44473</v>
      </c>
    </row>
    <row r="643" spans="1:13" x14ac:dyDescent="0.25">
      <c r="A643">
        <v>642</v>
      </c>
      <c r="B643" t="s">
        <v>16</v>
      </c>
      <c r="C643" s="3">
        <v>18</v>
      </c>
      <c r="D643" s="3" t="str">
        <f>VLOOKUP(JOYERIA_JPV[[#This Row],[ID_PRODUCTOS]],PRODUCTOS[#All],2,0)</f>
        <v>Anillo Gemas</v>
      </c>
      <c r="E6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643" s="15">
        <f>VLOOKUP(JOYERIA_JPV[[#This Row],[ID_PRODUCTOS]],PRODUCTOS[#All],5,0)-JOYERIA_JPV[[#This Row],[CANTIDAD]]</f>
        <v>19780</v>
      </c>
      <c r="G643">
        <v>10008</v>
      </c>
      <c r="H643" s="1" t="s">
        <v>73</v>
      </c>
      <c r="I643" s="1" t="str">
        <f>VLOOKUP(JOYERIA_JPV[[#This Row],[ID_VENDEDOR]],FOTO_VENDEDOR[#All],3,0)</f>
        <v>https://dl.dropbox.com/s/z4geyw1u2psmm47/A16.png</v>
      </c>
      <c r="J643">
        <v>220</v>
      </c>
      <c r="K643" s="9">
        <v>1063.04</v>
      </c>
      <c r="L643" s="9">
        <v>1500</v>
      </c>
      <c r="M643" s="2">
        <v>44474</v>
      </c>
    </row>
    <row r="644" spans="1:13" x14ac:dyDescent="0.25">
      <c r="A644">
        <v>643</v>
      </c>
      <c r="B644" t="s">
        <v>23</v>
      </c>
      <c r="C644" s="3">
        <v>19</v>
      </c>
      <c r="D644" s="3" t="str">
        <f>VLOOKUP(JOYERIA_JPV[[#This Row],[ID_PRODUCTOS]],PRODUCTOS[#All],2,0)</f>
        <v>Collar Perlas</v>
      </c>
      <c r="E644" s="8" t="str">
        <f>VLOOKUP(JOYERIA_JPV[[#This Row],[ID_PRODUCTOS]],PRODUCTOS[#All],4,0)</f>
        <v>https://yanesmadrid.com/10619-large_default/collar-bolzano-perlas-plata-dorada.jpg</v>
      </c>
      <c r="F644" s="15">
        <f>VLOOKUP(JOYERIA_JPV[[#This Row],[ID_PRODUCTOS]],PRODUCTOS[#All],5,0)-JOYERIA_JPV[[#This Row],[CANTIDAD]]</f>
        <v>774</v>
      </c>
      <c r="G644">
        <v>10009</v>
      </c>
      <c r="H644" s="1" t="s">
        <v>57</v>
      </c>
      <c r="I644" s="1" t="str">
        <f>VLOOKUP(JOYERIA_JPV[[#This Row],[ID_VENDEDOR]],FOTO_VENDEDOR[#All],3,0)</f>
        <v>https://dl.dropbox.com/s/0jkab8w6ie0h91z/A42.png</v>
      </c>
      <c r="J644">
        <v>26</v>
      </c>
      <c r="K644" s="9">
        <v>757.81</v>
      </c>
      <c r="L644" s="9">
        <v>950</v>
      </c>
      <c r="M644" s="2">
        <v>44475</v>
      </c>
    </row>
    <row r="645" spans="1:13" x14ac:dyDescent="0.25">
      <c r="A645">
        <v>644</v>
      </c>
      <c r="B645" t="s">
        <v>24</v>
      </c>
      <c r="C645" s="3">
        <v>20</v>
      </c>
      <c r="D645" s="3" t="str">
        <f>VLOOKUP(JOYERIA_JPV[[#This Row],[ID_PRODUCTOS]],PRODUCTOS[#All],2,0)</f>
        <v>Cadena Oro</v>
      </c>
      <c r="E645" s="8" t="str">
        <f>VLOOKUP(JOYERIA_JPV[[#This Row],[ID_PRODUCTOS]],PRODUCTOS[#All],4,0)</f>
        <v>https://www.joyeriasanchez.com/50236-large_default/gargantilla-visalia-personalizada-oro-18k.jpg</v>
      </c>
      <c r="F645" s="15">
        <f>VLOOKUP(JOYERIA_JPV[[#This Row],[ID_PRODUCTOS]],PRODUCTOS[#All],5,0)-JOYERIA_JPV[[#This Row],[CANTIDAD]]</f>
        <v>3998</v>
      </c>
      <c r="G645">
        <v>10001</v>
      </c>
      <c r="H645" s="1" t="s">
        <v>41</v>
      </c>
      <c r="I645" s="1" t="str">
        <f>VLOOKUP(JOYERIA_JPV[[#This Row],[ID_VENDEDOR]],FOTO_VENDEDOR[#All],3,0)</f>
        <v>https://dl.dropbox.com/s/4bz1xriny7ro04g/A40.png</v>
      </c>
      <c r="J645">
        <v>2</v>
      </c>
      <c r="K645" s="9">
        <v>211.41</v>
      </c>
      <c r="L645" s="9">
        <v>300</v>
      </c>
      <c r="M645" s="2">
        <v>44476</v>
      </c>
    </row>
    <row r="646" spans="1:13" x14ac:dyDescent="0.25">
      <c r="A646">
        <v>645</v>
      </c>
      <c r="B646" t="s">
        <v>26</v>
      </c>
      <c r="C646" s="3">
        <v>1</v>
      </c>
      <c r="D646" s="3" t="str">
        <f>VLOOKUP(JOYERIA_JPV[[#This Row],[ID_PRODUCTOS]],PRODUCTOS[#All],2,0)</f>
        <v>Anillo Oro 18k</v>
      </c>
      <c r="E646" s="8" t="str">
        <f>VLOOKUP(JOYERIA_JPV[[#This Row],[ID_PRODUCTOS]],PRODUCTOS[#All],4,0)</f>
        <v>https://i.pinimg.com/originals/99/f6/cc/99f6cc0f226be0aa4d25ea9959e06099.png</v>
      </c>
      <c r="F646" s="15">
        <f>VLOOKUP(JOYERIA_JPV[[#This Row],[ID_PRODUCTOS]],PRODUCTOS[#All],5,0)-JOYERIA_JPV[[#This Row],[CANTIDAD]]</f>
        <v>19570</v>
      </c>
      <c r="G646">
        <v>10002</v>
      </c>
      <c r="H646" s="1" t="s">
        <v>43</v>
      </c>
      <c r="I646" s="1" t="str">
        <f>VLOOKUP(JOYERIA_JPV[[#This Row],[ID_VENDEDOR]],FOTO_VENDEDOR[#All],3,0)</f>
        <v>https://dl.dropbox.com/s/yxe96df3xrzoc4y/A44.png</v>
      </c>
      <c r="J646">
        <v>430</v>
      </c>
      <c r="K646" s="9">
        <v>1483.61</v>
      </c>
      <c r="L646" s="9">
        <v>2000</v>
      </c>
      <c r="M646" s="2">
        <v>44477</v>
      </c>
    </row>
    <row r="647" spans="1:13" x14ac:dyDescent="0.25">
      <c r="A647">
        <v>646</v>
      </c>
      <c r="B647" t="s">
        <v>29</v>
      </c>
      <c r="C647" s="3">
        <v>2</v>
      </c>
      <c r="D647" s="3" t="str">
        <f>VLOOKUP(JOYERIA_JPV[[#This Row],[ID_PRODUCTOS]],PRODUCTOS[#All],2,0)</f>
        <v>Aretes Plata 925</v>
      </c>
      <c r="E647" s="8" t="str">
        <f>VLOOKUP(JOYERIA_JPV[[#This Row],[ID_PRODUCTOS]],PRODUCTOS[#All],4,0)</f>
        <v>https://baroqoficial.com/cdn/shop/products/Aretesdeplata925.png?v=1643904073&amp;width=2048</v>
      </c>
      <c r="F647" s="15">
        <f>VLOOKUP(JOYERIA_JPV[[#This Row],[ID_PRODUCTOS]],PRODUCTOS[#All],5,0)-JOYERIA_JPV[[#This Row],[CANTIDAD]]</f>
        <v>3760</v>
      </c>
      <c r="G647">
        <v>10003</v>
      </c>
      <c r="H647" s="1" t="s">
        <v>45</v>
      </c>
      <c r="I647" s="1" t="str">
        <f>VLOOKUP(JOYERIA_JPV[[#This Row],[ID_VENDEDOR]],FOTO_VENDEDOR[#All],3,0)</f>
        <v>https://dl.dropboxusercontent.com/s/2lks10yyiurw2b0/A33.png</v>
      </c>
      <c r="J647">
        <v>40</v>
      </c>
      <c r="K647" s="9">
        <v>1049.51</v>
      </c>
      <c r="L647" s="9">
        <v>1300</v>
      </c>
      <c r="M647" s="2">
        <v>44478</v>
      </c>
    </row>
    <row r="648" spans="1:13" x14ac:dyDescent="0.25">
      <c r="A648">
        <v>647</v>
      </c>
      <c r="B648" t="s">
        <v>5</v>
      </c>
      <c r="C648" s="3">
        <v>3</v>
      </c>
      <c r="D648" s="3" t="str">
        <f>VLOOKUP(JOYERIA_JPV[[#This Row],[ID_PRODUCTOS]],PRODUCTOS[#All],2,0)</f>
        <v>Brazalete Oro 14k</v>
      </c>
      <c r="E6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648" s="15">
        <f>VLOOKUP(JOYERIA_JPV[[#This Row],[ID_PRODUCTOS]],PRODUCTOS[#All],5,0)-JOYERIA_JPV[[#This Row],[CANTIDAD]]</f>
        <v>719</v>
      </c>
      <c r="G648">
        <v>10004</v>
      </c>
      <c r="H648" s="1" t="s">
        <v>47</v>
      </c>
      <c r="I648" s="1" t="str">
        <f>VLOOKUP(JOYERIA_JPV[[#This Row],[ID_VENDEDOR]],FOTO_VENDEDOR[#All],3,0)</f>
        <v>https://dl.dropbox.com/s/zgx7g0h0mxubhao/A21.png</v>
      </c>
      <c r="J648">
        <v>1</v>
      </c>
      <c r="K648" s="9">
        <v>966.38</v>
      </c>
      <c r="L648" s="9">
        <v>1200</v>
      </c>
      <c r="M648" s="2">
        <v>44479</v>
      </c>
    </row>
    <row r="649" spans="1:13" x14ac:dyDescent="0.25">
      <c r="A649">
        <v>648</v>
      </c>
      <c r="B649" t="s">
        <v>16</v>
      </c>
      <c r="C649" s="3">
        <v>4</v>
      </c>
      <c r="D649" s="3" t="str">
        <f>VLOOKUP(JOYERIA_JPV[[#This Row],[ID_PRODUCTOS]],PRODUCTOS[#All],2,0)</f>
        <v>Collar Oro Diam.</v>
      </c>
      <c r="E649" s="8" t="str">
        <f>VLOOKUP(JOYERIA_JPV[[#This Row],[ID_PRODUCTOS]],PRODUCTOS[#All],4,0)</f>
        <v>https://img.edenly.com/pt/40/precioso-secreto-n8__8047249_1.png</v>
      </c>
      <c r="F649" s="15">
        <f>VLOOKUP(JOYERIA_JPV[[#This Row],[ID_PRODUCTOS]],PRODUCTOS[#All],5,0)-JOYERIA_JPV[[#This Row],[CANTIDAD]]</f>
        <v>1432</v>
      </c>
      <c r="G649">
        <v>10005</v>
      </c>
      <c r="H649" s="1" t="s">
        <v>49</v>
      </c>
      <c r="I649" s="1" t="str">
        <f>VLOOKUP(JOYERIA_JPV[[#This Row],[ID_VENDEDOR]],FOTO_VENDEDOR[#All],3,0)</f>
        <v>https://dl.dropboxusercontent.com/s/id0gj57k6z3m73q/A34.png</v>
      </c>
      <c r="J649">
        <v>68</v>
      </c>
      <c r="K649" s="9">
        <v>938.42</v>
      </c>
      <c r="L649" s="9">
        <v>1100</v>
      </c>
      <c r="M649" s="2">
        <v>44480</v>
      </c>
    </row>
    <row r="650" spans="1:13" x14ac:dyDescent="0.25">
      <c r="A650">
        <v>649</v>
      </c>
      <c r="B650" t="s">
        <v>8</v>
      </c>
      <c r="C650" s="3">
        <v>5</v>
      </c>
      <c r="D650" s="3" t="str">
        <f>VLOOKUP(JOYERIA_JPV[[#This Row],[ID_PRODUCTOS]],PRODUCTOS[#All],2,0)</f>
        <v>Pulsera Plata 925</v>
      </c>
      <c r="E6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650" s="15">
        <f>VLOOKUP(JOYERIA_JPV[[#This Row],[ID_PRODUCTOS]],PRODUCTOS[#All],5,0)-JOYERIA_JPV[[#This Row],[CANTIDAD]]</f>
        <v>1398</v>
      </c>
      <c r="G650">
        <v>10006</v>
      </c>
      <c r="H650" s="1" t="s">
        <v>51</v>
      </c>
      <c r="I650" s="1" t="str">
        <f>VLOOKUP(JOYERIA_JPV[[#This Row],[ID_VENDEDOR]],FOTO_VENDEDOR[#All],3,0)</f>
        <v>https://dl.dropbox.com/s/1f9hzgblcmuen4a/A10.png</v>
      </c>
      <c r="J650">
        <v>2</v>
      </c>
      <c r="K650" s="9">
        <v>1053.78</v>
      </c>
      <c r="L650" s="9">
        <v>1500</v>
      </c>
      <c r="M650" s="2">
        <v>44481</v>
      </c>
    </row>
    <row r="651" spans="1:13" x14ac:dyDescent="0.25">
      <c r="A651">
        <v>650</v>
      </c>
      <c r="B651" t="s">
        <v>25</v>
      </c>
      <c r="C651" s="3">
        <v>6</v>
      </c>
      <c r="D651" s="3" t="str">
        <f>VLOOKUP(JOYERIA_JPV[[#This Row],[ID_PRODUCTOS]],PRODUCTOS[#All],2,0)</f>
        <v>Broche Platino</v>
      </c>
      <c r="E6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651" s="15">
        <f>VLOOKUP(JOYERIA_JPV[[#This Row],[ID_PRODUCTOS]],PRODUCTOS[#All],5,0)-JOYERIA_JPV[[#This Row],[CANTIDAD]]</f>
        <v>2458</v>
      </c>
      <c r="G651">
        <v>10007</v>
      </c>
      <c r="H651" s="1" t="s">
        <v>53</v>
      </c>
      <c r="I651" s="1" t="str">
        <f>VLOOKUP(JOYERIA_JPV[[#This Row],[ID_VENDEDOR]],FOTO_VENDEDOR[#All],3,0)</f>
        <v>https://dl.dropbox.com/s/jveyj0btov87izo/A38.png</v>
      </c>
      <c r="J651">
        <v>42</v>
      </c>
      <c r="K651" s="9">
        <v>645.70000000000005</v>
      </c>
      <c r="L651" s="9">
        <v>900</v>
      </c>
      <c r="M651" s="2">
        <v>44482</v>
      </c>
    </row>
    <row r="652" spans="1:13" x14ac:dyDescent="0.25">
      <c r="A652">
        <v>651</v>
      </c>
      <c r="B652" t="s">
        <v>7</v>
      </c>
      <c r="C652" s="3">
        <v>7</v>
      </c>
      <c r="D652" s="3" t="str">
        <f>VLOOKUP(JOYERIA_JPV[[#This Row],[ID_PRODUCTOS]],PRODUCTOS[#All],2,0)</f>
        <v>Cadena Oro 10k</v>
      </c>
      <c r="E652" s="8" t="str">
        <f>VLOOKUP(JOYERIA_JPV[[#This Row],[ID_PRODUCTOS]],PRODUCTOS[#All],4,0)</f>
        <v>https://russiangold.com/78813-large_default/amarillo-italiano-14k-585-oro-nuevo-figaro-cadena-solida-cc042y.jpg</v>
      </c>
      <c r="F652" s="15">
        <f>VLOOKUP(JOYERIA_JPV[[#This Row],[ID_PRODUCTOS]],PRODUCTOS[#All],5,0)-JOYERIA_JPV[[#This Row],[CANTIDAD]]</f>
        <v>11350</v>
      </c>
      <c r="G652">
        <v>10008</v>
      </c>
      <c r="H652" s="1" t="s">
        <v>73</v>
      </c>
      <c r="I652" s="1" t="str">
        <f>VLOOKUP(JOYERIA_JPV[[#This Row],[ID_VENDEDOR]],FOTO_VENDEDOR[#All],3,0)</f>
        <v>https://dl.dropbox.com/s/z4geyw1u2psmm47/A16.png</v>
      </c>
      <c r="J652">
        <v>150</v>
      </c>
      <c r="K652" s="9">
        <v>1063.04</v>
      </c>
      <c r="L652" s="9">
        <v>1500</v>
      </c>
      <c r="M652" s="2">
        <v>44483</v>
      </c>
    </row>
    <row r="653" spans="1:13" x14ac:dyDescent="0.25">
      <c r="A653">
        <v>652</v>
      </c>
      <c r="B653" t="s">
        <v>28</v>
      </c>
      <c r="C653" s="3">
        <v>8</v>
      </c>
      <c r="D653" s="3" t="str">
        <f>VLOOKUP(JOYERIA_JPV[[#This Row],[ID_PRODUCTOS]],PRODUCTOS[#All],2,0)</f>
        <v>Tobillera Oro 14k</v>
      </c>
      <c r="E653" s="8" t="str">
        <f>VLOOKUP(JOYERIA_JPV[[#This Row],[ID_PRODUCTOS]],PRODUCTOS[#All],4,0)</f>
        <v>https://www.joseluisjoyerias.com/adm/files/FOTOS/PULSERA_ORO_JOSELUIS_718SPU24FK481A19_1.webp</v>
      </c>
      <c r="F653" s="15">
        <f>VLOOKUP(JOYERIA_JPV[[#This Row],[ID_PRODUCTOS]],PRODUCTOS[#All],5,0)-JOYERIA_JPV[[#This Row],[CANTIDAD]]</f>
        <v>2499</v>
      </c>
      <c r="G653">
        <v>10009</v>
      </c>
      <c r="H653" s="1" t="s">
        <v>57</v>
      </c>
      <c r="I653" s="1" t="str">
        <f>VLOOKUP(JOYERIA_JPV[[#This Row],[ID_VENDEDOR]],FOTO_VENDEDOR[#All],3,0)</f>
        <v>https://dl.dropbox.com/s/0jkab8w6ie0h91z/A42.png</v>
      </c>
      <c r="J653">
        <v>1</v>
      </c>
      <c r="K653" s="9">
        <v>938.42</v>
      </c>
      <c r="L653" s="9">
        <v>1100</v>
      </c>
      <c r="M653" s="2">
        <v>44484</v>
      </c>
    </row>
    <row r="654" spans="1:13" x14ac:dyDescent="0.25">
      <c r="A654">
        <v>653</v>
      </c>
      <c r="B654" t="s">
        <v>17</v>
      </c>
      <c r="C654" s="3">
        <v>9</v>
      </c>
      <c r="D654" s="3" t="str">
        <f>VLOOKUP(JOYERIA_JPV[[#This Row],[ID_PRODUCTOS]],PRODUCTOS[#All],2,0)</f>
        <v>Charm Plata</v>
      </c>
      <c r="E6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654" s="15">
        <f>VLOOKUP(JOYERIA_JPV[[#This Row],[ID_PRODUCTOS]],PRODUCTOS[#All],5,0)-JOYERIA_JPV[[#This Row],[CANTIDAD]]</f>
        <v>641</v>
      </c>
      <c r="G654">
        <v>10001</v>
      </c>
      <c r="H654" s="1" t="s">
        <v>41</v>
      </c>
      <c r="I654" s="1" t="str">
        <f>VLOOKUP(JOYERIA_JPV[[#This Row],[ID_VENDEDOR]],FOTO_VENDEDOR[#All],3,0)</f>
        <v>https://dl.dropbox.com/s/4bz1xriny7ro04g/A40.png</v>
      </c>
      <c r="J654">
        <v>36</v>
      </c>
      <c r="K654" s="9">
        <v>836.75</v>
      </c>
      <c r="L654" s="9">
        <v>1000</v>
      </c>
      <c r="M654" s="2">
        <v>44485</v>
      </c>
    </row>
    <row r="655" spans="1:13" x14ac:dyDescent="0.25">
      <c r="A655">
        <v>654</v>
      </c>
      <c r="B655" t="s">
        <v>7</v>
      </c>
      <c r="C655" s="3">
        <v>10</v>
      </c>
      <c r="D655" s="3" t="str">
        <f>VLOOKUP(JOYERIA_JPV[[#This Row],[ID_PRODUCTOS]],PRODUCTOS[#All],2,0)</f>
        <v>Medallón Oro 18k</v>
      </c>
      <c r="E655" s="8" t="str">
        <f>VLOOKUP(JOYERIA_JPV[[#This Row],[ID_PRODUCTOS]],PRODUCTOS[#All],4,0)</f>
        <v>https://russiangold.com/111274-product_zoom/colgante-de-oro-rosa-rojo-14k-585-carretera-de-medusa-griega-cpn053r.jpg</v>
      </c>
      <c r="F655" s="15">
        <f>VLOOKUP(JOYERIA_JPV[[#This Row],[ID_PRODUCTOS]],PRODUCTOS[#All],5,0)-JOYERIA_JPV[[#This Row],[CANTIDAD]]</f>
        <v>585</v>
      </c>
      <c r="G655">
        <v>10002</v>
      </c>
      <c r="H655" s="1" t="s">
        <v>43</v>
      </c>
      <c r="I655" s="1" t="str">
        <f>VLOOKUP(JOYERIA_JPV[[#This Row],[ID_VENDEDOR]],FOTO_VENDEDOR[#All],3,0)</f>
        <v>https://dl.dropbox.com/s/yxe96df3xrzoc4y/A44.png</v>
      </c>
      <c r="J655">
        <v>15</v>
      </c>
      <c r="K655" s="9">
        <v>966.38</v>
      </c>
      <c r="L655" s="9">
        <v>1200</v>
      </c>
      <c r="M655" s="2">
        <v>44486</v>
      </c>
    </row>
    <row r="656" spans="1:13" x14ac:dyDescent="0.25">
      <c r="A656">
        <v>655</v>
      </c>
      <c r="B656" t="s">
        <v>29</v>
      </c>
      <c r="C656" s="3">
        <v>11</v>
      </c>
      <c r="D656" s="3" t="str">
        <f>VLOOKUP(JOYERIA_JPV[[#This Row],[ID_PRODUCTOS]],PRODUCTOS[#All],2,0)</f>
        <v>Reloj Oro 18k</v>
      </c>
      <c r="E656" s="8" t="str">
        <f>VLOOKUP(JOYERIA_JPV[[#This Row],[ID_PRODUCTOS]],PRODUCTOS[#All],4,0)</f>
        <v>https://zlotychlopak.pl/104676-large_default/amarillo-14k-585-oro-reloj-de-pulsera-para-senora-geneve-lw078ydglbw008y.jpg</v>
      </c>
      <c r="F656" s="15">
        <f>VLOOKUP(JOYERIA_JPV[[#This Row],[ID_PRODUCTOS]],PRODUCTOS[#All],5,0)-JOYERIA_JPV[[#This Row],[CANTIDAD]]</f>
        <v>1254</v>
      </c>
      <c r="G656">
        <v>10003</v>
      </c>
      <c r="H656" s="1" t="s">
        <v>45</v>
      </c>
      <c r="I656" s="1" t="str">
        <f>VLOOKUP(JOYERIA_JPV[[#This Row],[ID_VENDEDOR]],FOTO_VENDEDOR[#All],3,0)</f>
        <v>https://dl.dropboxusercontent.com/s/2lks10yyiurw2b0/A33.png</v>
      </c>
      <c r="J656">
        <v>6</v>
      </c>
      <c r="K656" s="9">
        <v>638.27</v>
      </c>
      <c r="L656" s="9">
        <v>800</v>
      </c>
      <c r="M656" s="2">
        <v>44487</v>
      </c>
    </row>
    <row r="657" spans="1:13" x14ac:dyDescent="0.25">
      <c r="A657">
        <v>656</v>
      </c>
      <c r="B657" t="s">
        <v>12</v>
      </c>
      <c r="C657" s="3">
        <v>12</v>
      </c>
      <c r="D657" s="3" t="str">
        <f>VLOOKUP(JOYERIA_JPV[[#This Row],[ID_PRODUCTOS]],PRODUCTOS[#All],2,0)</f>
        <v>Cufflink Plata 925</v>
      </c>
      <c r="E657" s="8" t="str">
        <f>VLOOKUP(JOYERIA_JPV[[#This Row],[ID_PRODUCTOS]],PRODUCTOS[#All],4,0)</f>
        <v>https://www.mesaregalos.mx/wp-content/uploads/2021/08/Cufflinks_20Pliage_20_20Sterling_20silver_06753810000001_STQP.png</v>
      </c>
      <c r="F657" s="15">
        <f>VLOOKUP(JOYERIA_JPV[[#This Row],[ID_PRODUCTOS]],PRODUCTOS[#All],5,0)-JOYERIA_JPV[[#This Row],[CANTIDAD]]</f>
        <v>606</v>
      </c>
      <c r="G657">
        <v>10004</v>
      </c>
      <c r="H657" s="1" t="s">
        <v>47</v>
      </c>
      <c r="I657" s="1" t="str">
        <f>VLOOKUP(JOYERIA_JPV[[#This Row],[ID_VENDEDOR]],FOTO_VENDEDOR[#All],3,0)</f>
        <v>https://dl.dropbox.com/s/zgx7g0h0mxubhao/A21.png</v>
      </c>
      <c r="J657">
        <v>18</v>
      </c>
      <c r="K657" s="9">
        <v>1265.2</v>
      </c>
      <c r="L657" s="9">
        <v>1800</v>
      </c>
      <c r="M657" s="2">
        <v>44488</v>
      </c>
    </row>
    <row r="658" spans="1:13" x14ac:dyDescent="0.25">
      <c r="A658">
        <v>657</v>
      </c>
      <c r="B658" t="s">
        <v>28</v>
      </c>
      <c r="C658" s="3">
        <v>13</v>
      </c>
      <c r="D658" s="3" t="str">
        <f>VLOOKUP(JOYERIA_JPV[[#This Row],[ID_PRODUCTOS]],PRODUCTOS[#All],2,0)</f>
        <v>Pendiente Diam. Oro</v>
      </c>
      <c r="E658" s="8" t="str">
        <f>VLOOKUP(JOYERIA_JPV[[#This Row],[ID_PRODUCTOS]],PRODUCTOS[#All],4,0)</f>
        <v>https://i.pinimg.com/originals/ef/2f/1e/ef2f1e78cb0658f1626038cefbdca0f7.png</v>
      </c>
      <c r="F658" s="15">
        <f>VLOOKUP(JOYERIA_JPV[[#This Row],[ID_PRODUCTOS]],PRODUCTOS[#All],5,0)-JOYERIA_JPV[[#This Row],[CANTIDAD]]</f>
        <v>3890</v>
      </c>
      <c r="G658">
        <v>10005</v>
      </c>
      <c r="H658" s="1" t="s">
        <v>49</v>
      </c>
      <c r="I658" s="1" t="str">
        <f>VLOOKUP(JOYERIA_JPV[[#This Row],[ID_VENDEDOR]],FOTO_VENDEDOR[#All],3,0)</f>
        <v>https://dl.dropboxusercontent.com/s/id0gj57k6z3m73q/A34.png</v>
      </c>
      <c r="J658">
        <v>110</v>
      </c>
      <c r="K658" s="9">
        <v>352.49</v>
      </c>
      <c r="L658" s="9">
        <v>500</v>
      </c>
      <c r="M658" s="2">
        <v>44489</v>
      </c>
    </row>
    <row r="659" spans="1:13" x14ac:dyDescent="0.25">
      <c r="A659">
        <v>658</v>
      </c>
      <c r="B659" t="s">
        <v>12</v>
      </c>
      <c r="C659" s="3">
        <v>14</v>
      </c>
      <c r="D659" s="3" t="str">
        <f>VLOOKUP(JOYERIA_JPV[[#This Row],[ID_PRODUCTOS]],PRODUCTOS[#All],2,0)</f>
        <v>Anillo Comp. Diam.</v>
      </c>
      <c r="E659" s="8" t="str">
        <f>VLOOKUP(JOYERIA_JPV[[#This Row],[ID_PRODUCTOS]],PRODUCTOS[#All],4,0)</f>
        <v>https://www.elrubi.es/wp-content/uploads/2019/03/Anillo-de-compromiso-con-piedra-diamante-1.png</v>
      </c>
      <c r="F659" s="15">
        <f>VLOOKUP(JOYERIA_JPV[[#This Row],[ID_PRODUCTOS]],PRODUCTOS[#All],5,0)-JOYERIA_JPV[[#This Row],[CANTIDAD]]</f>
        <v>1945</v>
      </c>
      <c r="G659">
        <v>10006</v>
      </c>
      <c r="H659" s="1" t="s">
        <v>51</v>
      </c>
      <c r="I659" s="1" t="str">
        <f>VLOOKUP(JOYERIA_JPV[[#This Row],[ID_VENDEDOR]],FOTO_VENDEDOR[#All],3,0)</f>
        <v>https://dl.dropbox.com/s/1f9hzgblcmuen4a/A10.png</v>
      </c>
      <c r="J659">
        <v>5</v>
      </c>
      <c r="K659" s="9">
        <v>938.42</v>
      </c>
      <c r="L659" s="9">
        <v>1100</v>
      </c>
      <c r="M659" s="2">
        <v>44490</v>
      </c>
    </row>
    <row r="660" spans="1:13" x14ac:dyDescent="0.25">
      <c r="A660">
        <v>659</v>
      </c>
      <c r="B660" t="s">
        <v>9</v>
      </c>
      <c r="C660" s="3">
        <v>15</v>
      </c>
      <c r="D660" s="3" t="str">
        <f>VLOOKUP(JOYERIA_JPV[[#This Row],[ID_PRODUCTOS]],PRODUCTOS[#All],2,0)</f>
        <v>Brazalete Cuero</v>
      </c>
      <c r="E660" s="8" t="str">
        <f>VLOOKUP(JOYERIA_JPV[[#This Row],[ID_PRODUCTOS]],PRODUCTOS[#All],4,0)</f>
        <v>https://global.zancangioielli.com/11031-large_default/pulsera-zancan-de-plata-y-piel-con-pluma.jpg</v>
      </c>
      <c r="F660" s="15">
        <f>VLOOKUP(JOYERIA_JPV[[#This Row],[ID_PRODUCTOS]],PRODUCTOS[#All],5,0)-JOYERIA_JPV[[#This Row],[CANTIDAD]]</f>
        <v>3998</v>
      </c>
      <c r="G660">
        <v>10007</v>
      </c>
      <c r="H660" s="1" t="s">
        <v>53</v>
      </c>
      <c r="I660" s="1" t="str">
        <f>VLOOKUP(JOYERIA_JPV[[#This Row],[ID_VENDEDOR]],FOTO_VENDEDOR[#All],3,0)</f>
        <v>https://dl.dropbox.com/s/jveyj0btov87izo/A38.png</v>
      </c>
      <c r="J660">
        <v>2</v>
      </c>
      <c r="K660" s="9">
        <v>572.95000000000005</v>
      </c>
      <c r="L660" s="9">
        <v>800</v>
      </c>
      <c r="M660" s="2">
        <v>44491</v>
      </c>
    </row>
    <row r="661" spans="1:13" x14ac:dyDescent="0.25">
      <c r="A661">
        <v>660</v>
      </c>
      <c r="B661" t="s">
        <v>18</v>
      </c>
      <c r="C661" s="3">
        <v>16</v>
      </c>
      <c r="D661" s="3" t="str">
        <f>VLOOKUP(JOYERIA_JPV[[#This Row],[ID_PRODUCTOS]],PRODUCTOS[#All],2,0)</f>
        <v>Reloj Plata</v>
      </c>
      <c r="E661" s="8" t="str">
        <f>VLOOKUP(JOYERIA_JPV[[#This Row],[ID_PRODUCTOS]],PRODUCTOS[#All],4,0)</f>
        <v>https://festina.cl/22062-large_default/timeless-chronograph-f16760-7-con-esfera-azul.jpg</v>
      </c>
      <c r="F661" s="15">
        <f>VLOOKUP(JOYERIA_JPV[[#This Row],[ID_PRODUCTOS]],PRODUCTOS[#All],5,0)-JOYERIA_JPV[[#This Row],[CANTIDAD]]</f>
        <v>1097</v>
      </c>
      <c r="G661">
        <v>10008</v>
      </c>
      <c r="H661" s="1" t="s">
        <v>73</v>
      </c>
      <c r="I661" s="1" t="str">
        <f>VLOOKUP(JOYERIA_JPV[[#This Row],[ID_VENDEDOR]],FOTO_VENDEDOR[#All],3,0)</f>
        <v>https://dl.dropbox.com/s/z4geyw1u2psmm47/A16.png</v>
      </c>
      <c r="J661">
        <v>3</v>
      </c>
      <c r="K661" s="9">
        <v>1667.47</v>
      </c>
      <c r="L661" s="9">
        <v>2200</v>
      </c>
      <c r="M661" s="2">
        <v>44492</v>
      </c>
    </row>
    <row r="662" spans="1:13" x14ac:dyDescent="0.25">
      <c r="A662">
        <v>661</v>
      </c>
      <c r="B662" t="s">
        <v>9</v>
      </c>
      <c r="C662" s="3">
        <v>17</v>
      </c>
      <c r="D662" s="3" t="str">
        <f>VLOOKUP(JOYERIA_JPV[[#This Row],[ID_PRODUCTOS]],PRODUCTOS[#All],2,0)</f>
        <v>Broche Oro</v>
      </c>
      <c r="E6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662" s="15">
        <f>VLOOKUP(JOYERIA_JPV[[#This Row],[ID_PRODUCTOS]],PRODUCTOS[#All],5,0)-JOYERIA_JPV[[#This Row],[CANTIDAD]]</f>
        <v>2943</v>
      </c>
      <c r="G662">
        <v>10009</v>
      </c>
      <c r="H662" s="1" t="s">
        <v>57</v>
      </c>
      <c r="I662" s="1" t="str">
        <f>VLOOKUP(JOYERIA_JPV[[#This Row],[ID_VENDEDOR]],FOTO_VENDEDOR[#All],3,0)</f>
        <v>https://dl.dropbox.com/s/0jkab8w6ie0h91z/A42.png</v>
      </c>
      <c r="J662">
        <v>57</v>
      </c>
      <c r="K662" s="9">
        <v>216.19</v>
      </c>
      <c r="L662" s="9">
        <v>300</v>
      </c>
      <c r="M662" s="2">
        <v>44493</v>
      </c>
    </row>
    <row r="663" spans="1:13" x14ac:dyDescent="0.25">
      <c r="A663">
        <v>662</v>
      </c>
      <c r="B663" t="s">
        <v>10</v>
      </c>
      <c r="C663" s="3">
        <v>18</v>
      </c>
      <c r="D663" s="3" t="str">
        <f>VLOOKUP(JOYERIA_JPV[[#This Row],[ID_PRODUCTOS]],PRODUCTOS[#All],2,0)</f>
        <v>Anillo Gemas</v>
      </c>
      <c r="E6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663" s="15">
        <f>VLOOKUP(JOYERIA_JPV[[#This Row],[ID_PRODUCTOS]],PRODUCTOS[#All],5,0)-JOYERIA_JPV[[#This Row],[CANTIDAD]]</f>
        <v>19620</v>
      </c>
      <c r="G663">
        <v>10001</v>
      </c>
      <c r="H663" s="1" t="s">
        <v>41</v>
      </c>
      <c r="I663" s="1" t="str">
        <f>VLOOKUP(JOYERIA_JPV[[#This Row],[ID_VENDEDOR]],FOTO_VENDEDOR[#All],3,0)</f>
        <v>https://dl.dropbox.com/s/4bz1xriny7ro04g/A40.png</v>
      </c>
      <c r="J663">
        <v>380</v>
      </c>
      <c r="K663" s="9">
        <v>1063.04</v>
      </c>
      <c r="L663" s="9">
        <v>1500</v>
      </c>
      <c r="M663" s="2">
        <v>44494</v>
      </c>
    </row>
    <row r="664" spans="1:13" x14ac:dyDescent="0.25">
      <c r="A664">
        <v>663</v>
      </c>
      <c r="B664" t="s">
        <v>5</v>
      </c>
      <c r="C664" s="3">
        <v>19</v>
      </c>
      <c r="D664" s="3" t="str">
        <f>VLOOKUP(JOYERIA_JPV[[#This Row],[ID_PRODUCTOS]],PRODUCTOS[#All],2,0)</f>
        <v>Collar Perlas</v>
      </c>
      <c r="E664" s="8" t="str">
        <f>VLOOKUP(JOYERIA_JPV[[#This Row],[ID_PRODUCTOS]],PRODUCTOS[#All],4,0)</f>
        <v>https://yanesmadrid.com/10619-large_default/collar-bolzano-perlas-plata-dorada.jpg</v>
      </c>
      <c r="F664" s="15">
        <f>VLOOKUP(JOYERIA_JPV[[#This Row],[ID_PRODUCTOS]],PRODUCTOS[#All],5,0)-JOYERIA_JPV[[#This Row],[CANTIDAD]]</f>
        <v>794</v>
      </c>
      <c r="G664">
        <v>10002</v>
      </c>
      <c r="H664" s="1" t="s">
        <v>43</v>
      </c>
      <c r="I664" s="1" t="str">
        <f>VLOOKUP(JOYERIA_JPV[[#This Row],[ID_VENDEDOR]],FOTO_VENDEDOR[#All],3,0)</f>
        <v>https://dl.dropbox.com/s/yxe96df3xrzoc4y/A44.png</v>
      </c>
      <c r="J664">
        <v>6</v>
      </c>
      <c r="K664" s="9">
        <v>757.81</v>
      </c>
      <c r="L664" s="9">
        <v>950</v>
      </c>
      <c r="M664" s="2">
        <v>44495</v>
      </c>
    </row>
    <row r="665" spans="1:13" x14ac:dyDescent="0.25">
      <c r="A665">
        <v>664</v>
      </c>
      <c r="B665" t="s">
        <v>19</v>
      </c>
      <c r="C665" s="3">
        <v>20</v>
      </c>
      <c r="D665" s="3" t="str">
        <f>VLOOKUP(JOYERIA_JPV[[#This Row],[ID_PRODUCTOS]],PRODUCTOS[#All],2,0)</f>
        <v>Cadena Oro</v>
      </c>
      <c r="E665" s="8" t="str">
        <f>VLOOKUP(JOYERIA_JPV[[#This Row],[ID_PRODUCTOS]],PRODUCTOS[#All],4,0)</f>
        <v>https://www.joyeriasanchez.com/50236-large_default/gargantilla-visalia-personalizada-oro-18k.jpg</v>
      </c>
      <c r="F665" s="15">
        <f>VLOOKUP(JOYERIA_JPV[[#This Row],[ID_PRODUCTOS]],PRODUCTOS[#All],5,0)-JOYERIA_JPV[[#This Row],[CANTIDAD]]</f>
        <v>3990</v>
      </c>
      <c r="G665">
        <v>10003</v>
      </c>
      <c r="H665" s="1" t="s">
        <v>45</v>
      </c>
      <c r="I665" s="1" t="str">
        <f>VLOOKUP(JOYERIA_JPV[[#This Row],[ID_VENDEDOR]],FOTO_VENDEDOR[#All],3,0)</f>
        <v>https://dl.dropboxusercontent.com/s/2lks10yyiurw2b0/A33.png</v>
      </c>
      <c r="J665">
        <v>10</v>
      </c>
      <c r="K665" s="9">
        <v>211.41</v>
      </c>
      <c r="L665" s="9">
        <v>300</v>
      </c>
      <c r="M665" s="2">
        <v>44496</v>
      </c>
    </row>
    <row r="666" spans="1:13" x14ac:dyDescent="0.25">
      <c r="A666">
        <v>665</v>
      </c>
      <c r="B666" t="s">
        <v>5</v>
      </c>
      <c r="C666" s="3">
        <v>1</v>
      </c>
      <c r="D666" s="3" t="str">
        <f>VLOOKUP(JOYERIA_JPV[[#This Row],[ID_PRODUCTOS]],PRODUCTOS[#All],2,0)</f>
        <v>Anillo Oro 18k</v>
      </c>
      <c r="E666" s="8" t="str">
        <f>VLOOKUP(JOYERIA_JPV[[#This Row],[ID_PRODUCTOS]],PRODUCTOS[#All],4,0)</f>
        <v>https://i.pinimg.com/originals/99/f6/cc/99f6cc0f226be0aa4d25ea9959e06099.png</v>
      </c>
      <c r="F666" s="15">
        <f>VLOOKUP(JOYERIA_JPV[[#This Row],[ID_PRODUCTOS]],PRODUCTOS[#All],5,0)-JOYERIA_JPV[[#This Row],[CANTIDAD]]</f>
        <v>19699</v>
      </c>
      <c r="G666">
        <v>10004</v>
      </c>
      <c r="H666" s="1" t="s">
        <v>47</v>
      </c>
      <c r="I666" s="1" t="str">
        <f>VLOOKUP(JOYERIA_JPV[[#This Row],[ID_VENDEDOR]],FOTO_VENDEDOR[#All],3,0)</f>
        <v>https://dl.dropbox.com/s/zgx7g0h0mxubhao/A21.png</v>
      </c>
      <c r="J666">
        <v>301</v>
      </c>
      <c r="K666" s="9">
        <v>1483.61</v>
      </c>
      <c r="L666" s="9">
        <v>2000</v>
      </c>
      <c r="M666" s="2">
        <v>44497</v>
      </c>
    </row>
    <row r="667" spans="1:13" x14ac:dyDescent="0.25">
      <c r="A667">
        <v>666</v>
      </c>
      <c r="B667" t="s">
        <v>19</v>
      </c>
      <c r="C667" s="3">
        <v>2</v>
      </c>
      <c r="D667" s="3" t="str">
        <f>VLOOKUP(JOYERIA_JPV[[#This Row],[ID_PRODUCTOS]],PRODUCTOS[#All],2,0)</f>
        <v>Aretes Plata 925</v>
      </c>
      <c r="E667" s="8" t="str">
        <f>VLOOKUP(JOYERIA_JPV[[#This Row],[ID_PRODUCTOS]],PRODUCTOS[#All],4,0)</f>
        <v>https://baroqoficial.com/cdn/shop/products/Aretesdeplata925.png?v=1643904073&amp;width=2048</v>
      </c>
      <c r="F667" s="15">
        <f>VLOOKUP(JOYERIA_JPV[[#This Row],[ID_PRODUCTOS]],PRODUCTOS[#All],5,0)-JOYERIA_JPV[[#This Row],[CANTIDAD]]</f>
        <v>3748</v>
      </c>
      <c r="G667">
        <v>10005</v>
      </c>
      <c r="H667" s="1" t="s">
        <v>49</v>
      </c>
      <c r="I667" s="1" t="str">
        <f>VLOOKUP(JOYERIA_JPV[[#This Row],[ID_VENDEDOR]],FOTO_VENDEDOR[#All],3,0)</f>
        <v>https://dl.dropboxusercontent.com/s/id0gj57k6z3m73q/A34.png</v>
      </c>
      <c r="J667">
        <v>52</v>
      </c>
      <c r="K667" s="9">
        <v>1049.51</v>
      </c>
      <c r="L667" s="9">
        <v>1300</v>
      </c>
      <c r="M667" s="2">
        <v>44498</v>
      </c>
    </row>
    <row r="668" spans="1:13" x14ac:dyDescent="0.25">
      <c r="A668">
        <v>667</v>
      </c>
      <c r="B668" t="s">
        <v>12</v>
      </c>
      <c r="C668" s="3">
        <v>3</v>
      </c>
      <c r="D668" s="3" t="str">
        <f>VLOOKUP(JOYERIA_JPV[[#This Row],[ID_PRODUCTOS]],PRODUCTOS[#All],2,0)</f>
        <v>Brazalete Oro 14k</v>
      </c>
      <c r="E6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668" s="15">
        <f>VLOOKUP(JOYERIA_JPV[[#This Row],[ID_PRODUCTOS]],PRODUCTOS[#All],5,0)-JOYERIA_JPV[[#This Row],[CANTIDAD]]</f>
        <v>718</v>
      </c>
      <c r="G668">
        <v>10006</v>
      </c>
      <c r="H668" s="1" t="s">
        <v>51</v>
      </c>
      <c r="I668" s="1" t="str">
        <f>VLOOKUP(JOYERIA_JPV[[#This Row],[ID_VENDEDOR]],FOTO_VENDEDOR[#All],3,0)</f>
        <v>https://dl.dropbox.com/s/1f9hzgblcmuen4a/A10.png</v>
      </c>
      <c r="J668">
        <v>2</v>
      </c>
      <c r="K668" s="9">
        <v>966.38</v>
      </c>
      <c r="L668" s="9">
        <v>1200</v>
      </c>
      <c r="M668" s="2">
        <v>44499</v>
      </c>
    </row>
    <row r="669" spans="1:13" x14ac:dyDescent="0.25">
      <c r="A669">
        <v>668</v>
      </c>
      <c r="B669" t="s">
        <v>6</v>
      </c>
      <c r="C669" s="3">
        <v>4</v>
      </c>
      <c r="D669" s="3" t="str">
        <f>VLOOKUP(JOYERIA_JPV[[#This Row],[ID_PRODUCTOS]],PRODUCTOS[#All],2,0)</f>
        <v>Collar Oro Diam.</v>
      </c>
      <c r="E669" s="8" t="str">
        <f>VLOOKUP(JOYERIA_JPV[[#This Row],[ID_PRODUCTOS]],PRODUCTOS[#All],4,0)</f>
        <v>https://img.edenly.com/pt/40/precioso-secreto-n8__8047249_1.png</v>
      </c>
      <c r="F669" s="15">
        <f>VLOOKUP(JOYERIA_JPV[[#This Row],[ID_PRODUCTOS]],PRODUCTOS[#All],5,0)-JOYERIA_JPV[[#This Row],[CANTIDAD]]</f>
        <v>1489</v>
      </c>
      <c r="G669">
        <v>10007</v>
      </c>
      <c r="H669" s="1" t="s">
        <v>53</v>
      </c>
      <c r="I669" s="1" t="str">
        <f>VLOOKUP(JOYERIA_JPV[[#This Row],[ID_VENDEDOR]],FOTO_VENDEDOR[#All],3,0)</f>
        <v>https://dl.dropbox.com/s/jveyj0btov87izo/A38.png</v>
      </c>
      <c r="J669">
        <v>11</v>
      </c>
      <c r="K669" s="9">
        <v>938.42</v>
      </c>
      <c r="L669" s="9">
        <v>1100</v>
      </c>
      <c r="M669" s="2">
        <v>44500</v>
      </c>
    </row>
    <row r="670" spans="1:13" x14ac:dyDescent="0.25">
      <c r="A670">
        <v>669</v>
      </c>
      <c r="B670" t="s">
        <v>5</v>
      </c>
      <c r="C670" s="3">
        <v>5</v>
      </c>
      <c r="D670" s="3" t="str">
        <f>VLOOKUP(JOYERIA_JPV[[#This Row],[ID_PRODUCTOS]],PRODUCTOS[#All],2,0)</f>
        <v>Pulsera Plata 925</v>
      </c>
      <c r="E6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670" s="15">
        <f>VLOOKUP(JOYERIA_JPV[[#This Row],[ID_PRODUCTOS]],PRODUCTOS[#All],5,0)-JOYERIA_JPV[[#This Row],[CANTIDAD]]</f>
        <v>1361</v>
      </c>
      <c r="G670">
        <v>10008</v>
      </c>
      <c r="H670" s="1" t="s">
        <v>73</v>
      </c>
      <c r="I670" s="1" t="str">
        <f>VLOOKUP(JOYERIA_JPV[[#This Row],[ID_VENDEDOR]],FOTO_VENDEDOR[#All],3,0)</f>
        <v>https://dl.dropbox.com/s/z4geyw1u2psmm47/A16.png</v>
      </c>
      <c r="J670">
        <v>39</v>
      </c>
      <c r="K670" s="9">
        <v>1053.78</v>
      </c>
      <c r="L670" s="9">
        <v>1500</v>
      </c>
      <c r="M670" s="2">
        <v>44501</v>
      </c>
    </row>
    <row r="671" spans="1:13" x14ac:dyDescent="0.25">
      <c r="A671">
        <v>670</v>
      </c>
      <c r="B671" t="s">
        <v>12</v>
      </c>
      <c r="C671" s="3">
        <v>6</v>
      </c>
      <c r="D671" s="3" t="str">
        <f>VLOOKUP(JOYERIA_JPV[[#This Row],[ID_PRODUCTOS]],PRODUCTOS[#All],2,0)</f>
        <v>Broche Platino</v>
      </c>
      <c r="E6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671" s="15">
        <f>VLOOKUP(JOYERIA_JPV[[#This Row],[ID_PRODUCTOS]],PRODUCTOS[#All],5,0)-JOYERIA_JPV[[#This Row],[CANTIDAD]]</f>
        <v>2490</v>
      </c>
      <c r="G671">
        <v>10009</v>
      </c>
      <c r="H671" s="1" t="s">
        <v>57</v>
      </c>
      <c r="I671" s="1" t="str">
        <f>VLOOKUP(JOYERIA_JPV[[#This Row],[ID_VENDEDOR]],FOTO_VENDEDOR[#All],3,0)</f>
        <v>https://dl.dropbox.com/s/0jkab8w6ie0h91z/A42.png</v>
      </c>
      <c r="J671">
        <v>10</v>
      </c>
      <c r="K671" s="9">
        <v>645.70000000000005</v>
      </c>
      <c r="L671" s="9">
        <v>900</v>
      </c>
      <c r="M671" s="2">
        <v>44502</v>
      </c>
    </row>
    <row r="672" spans="1:13" x14ac:dyDescent="0.25">
      <c r="A672">
        <v>671</v>
      </c>
      <c r="B672" t="s">
        <v>9</v>
      </c>
      <c r="C672" s="3">
        <v>7</v>
      </c>
      <c r="D672" s="3" t="str">
        <f>VLOOKUP(JOYERIA_JPV[[#This Row],[ID_PRODUCTOS]],PRODUCTOS[#All],2,0)</f>
        <v>Cadena Oro 10k</v>
      </c>
      <c r="E672" s="8" t="str">
        <f>VLOOKUP(JOYERIA_JPV[[#This Row],[ID_PRODUCTOS]],PRODUCTOS[#All],4,0)</f>
        <v>https://russiangold.com/78813-large_default/amarillo-italiano-14k-585-oro-nuevo-figaro-cadena-solida-cc042y.jpg</v>
      </c>
      <c r="F672" s="15">
        <f>VLOOKUP(JOYERIA_JPV[[#This Row],[ID_PRODUCTOS]],PRODUCTOS[#All],5,0)-JOYERIA_JPV[[#This Row],[CANTIDAD]]</f>
        <v>11400</v>
      </c>
      <c r="G672">
        <v>10001</v>
      </c>
      <c r="H672" s="1" t="s">
        <v>41</v>
      </c>
      <c r="I672" s="1" t="str">
        <f>VLOOKUP(JOYERIA_JPV[[#This Row],[ID_VENDEDOR]],FOTO_VENDEDOR[#All],3,0)</f>
        <v>https://dl.dropbox.com/s/4bz1xriny7ro04g/A40.png</v>
      </c>
      <c r="J672">
        <v>100</v>
      </c>
      <c r="K672" s="9">
        <v>1063.04</v>
      </c>
      <c r="L672" s="9">
        <v>1500</v>
      </c>
      <c r="M672" s="2">
        <v>44503</v>
      </c>
    </row>
    <row r="673" spans="1:13" x14ac:dyDescent="0.25">
      <c r="A673">
        <v>672</v>
      </c>
      <c r="B673" t="s">
        <v>7</v>
      </c>
      <c r="C673" s="3">
        <v>8</v>
      </c>
      <c r="D673" s="3" t="str">
        <f>VLOOKUP(JOYERIA_JPV[[#This Row],[ID_PRODUCTOS]],PRODUCTOS[#All],2,0)</f>
        <v>Tobillera Oro 14k</v>
      </c>
      <c r="E673" s="8" t="str">
        <f>VLOOKUP(JOYERIA_JPV[[#This Row],[ID_PRODUCTOS]],PRODUCTOS[#All],4,0)</f>
        <v>https://www.joseluisjoyerias.com/adm/files/FOTOS/PULSERA_ORO_JOSELUIS_718SPU24FK481A19_1.webp</v>
      </c>
      <c r="F673" s="15">
        <f>VLOOKUP(JOYERIA_JPV[[#This Row],[ID_PRODUCTOS]],PRODUCTOS[#All],5,0)-JOYERIA_JPV[[#This Row],[CANTIDAD]]</f>
        <v>2466</v>
      </c>
      <c r="G673">
        <v>10002</v>
      </c>
      <c r="H673" s="1" t="s">
        <v>43</v>
      </c>
      <c r="I673" s="1" t="str">
        <f>VLOOKUP(JOYERIA_JPV[[#This Row],[ID_VENDEDOR]],FOTO_VENDEDOR[#All],3,0)</f>
        <v>https://dl.dropbox.com/s/yxe96df3xrzoc4y/A44.png</v>
      </c>
      <c r="J673">
        <v>34</v>
      </c>
      <c r="K673" s="9">
        <v>938.42</v>
      </c>
      <c r="L673" s="9">
        <v>1100</v>
      </c>
      <c r="M673" s="2">
        <v>44504</v>
      </c>
    </row>
    <row r="674" spans="1:13" x14ac:dyDescent="0.25">
      <c r="A674">
        <v>673</v>
      </c>
      <c r="B674" t="s">
        <v>8</v>
      </c>
      <c r="C674" s="3">
        <v>9</v>
      </c>
      <c r="D674" s="3" t="str">
        <f>VLOOKUP(JOYERIA_JPV[[#This Row],[ID_PRODUCTOS]],PRODUCTOS[#All],2,0)</f>
        <v>Charm Plata</v>
      </c>
      <c r="E6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674" s="15">
        <f>VLOOKUP(JOYERIA_JPV[[#This Row],[ID_PRODUCTOS]],PRODUCTOS[#All],5,0)-JOYERIA_JPV[[#This Row],[CANTIDAD]]</f>
        <v>676</v>
      </c>
      <c r="G674">
        <v>10003</v>
      </c>
      <c r="H674" s="1" t="s">
        <v>45</v>
      </c>
      <c r="I674" s="1" t="str">
        <f>VLOOKUP(JOYERIA_JPV[[#This Row],[ID_VENDEDOR]],FOTO_VENDEDOR[#All],3,0)</f>
        <v>https://dl.dropboxusercontent.com/s/2lks10yyiurw2b0/A33.png</v>
      </c>
      <c r="J674">
        <v>1</v>
      </c>
      <c r="K674" s="9">
        <v>836.75</v>
      </c>
      <c r="L674" s="9">
        <v>1000</v>
      </c>
      <c r="M674" s="2">
        <v>44505</v>
      </c>
    </row>
    <row r="675" spans="1:13" x14ac:dyDescent="0.25">
      <c r="A675">
        <v>674</v>
      </c>
      <c r="B675" t="s">
        <v>23</v>
      </c>
      <c r="C675" s="3">
        <v>10</v>
      </c>
      <c r="D675" s="3" t="str">
        <f>VLOOKUP(JOYERIA_JPV[[#This Row],[ID_PRODUCTOS]],PRODUCTOS[#All],2,0)</f>
        <v>Medallón Oro 18k</v>
      </c>
      <c r="E675" s="8" t="str">
        <f>VLOOKUP(JOYERIA_JPV[[#This Row],[ID_PRODUCTOS]],PRODUCTOS[#All],4,0)</f>
        <v>https://russiangold.com/111274-product_zoom/colgante-de-oro-rosa-rojo-14k-585-carretera-de-medusa-griega-cpn053r.jpg</v>
      </c>
      <c r="F675" s="15">
        <f>VLOOKUP(JOYERIA_JPV[[#This Row],[ID_PRODUCTOS]],PRODUCTOS[#All],5,0)-JOYERIA_JPV[[#This Row],[CANTIDAD]]</f>
        <v>595</v>
      </c>
      <c r="G675">
        <v>10004</v>
      </c>
      <c r="H675" s="1" t="s">
        <v>47</v>
      </c>
      <c r="I675" s="1" t="str">
        <f>VLOOKUP(JOYERIA_JPV[[#This Row],[ID_VENDEDOR]],FOTO_VENDEDOR[#All],3,0)</f>
        <v>https://dl.dropbox.com/s/zgx7g0h0mxubhao/A21.png</v>
      </c>
      <c r="J675">
        <v>5</v>
      </c>
      <c r="K675" s="9">
        <v>966.38</v>
      </c>
      <c r="L675" s="9">
        <v>1200</v>
      </c>
      <c r="M675" s="2">
        <v>44506</v>
      </c>
    </row>
    <row r="676" spans="1:13" x14ac:dyDescent="0.25">
      <c r="A676">
        <v>675</v>
      </c>
      <c r="B676" t="s">
        <v>5</v>
      </c>
      <c r="C676" s="3">
        <v>11</v>
      </c>
      <c r="D676" s="3" t="str">
        <f>VLOOKUP(JOYERIA_JPV[[#This Row],[ID_PRODUCTOS]],PRODUCTOS[#All],2,0)</f>
        <v>Reloj Oro 18k</v>
      </c>
      <c r="E676" s="8" t="str">
        <f>VLOOKUP(JOYERIA_JPV[[#This Row],[ID_PRODUCTOS]],PRODUCTOS[#All],4,0)</f>
        <v>https://zlotychlopak.pl/104676-large_default/amarillo-14k-585-oro-reloj-de-pulsera-para-senora-geneve-lw078ydglbw008y.jpg</v>
      </c>
      <c r="F676" s="15">
        <f>VLOOKUP(JOYERIA_JPV[[#This Row],[ID_PRODUCTOS]],PRODUCTOS[#All],5,0)-JOYERIA_JPV[[#This Row],[CANTIDAD]]</f>
        <v>1252</v>
      </c>
      <c r="G676">
        <v>10005</v>
      </c>
      <c r="H676" s="1" t="s">
        <v>49</v>
      </c>
      <c r="I676" s="1" t="str">
        <f>VLOOKUP(JOYERIA_JPV[[#This Row],[ID_VENDEDOR]],FOTO_VENDEDOR[#All],3,0)</f>
        <v>https://dl.dropboxusercontent.com/s/id0gj57k6z3m73q/A34.png</v>
      </c>
      <c r="J676">
        <v>8</v>
      </c>
      <c r="K676" s="9">
        <v>638.27</v>
      </c>
      <c r="L676" s="9">
        <v>800</v>
      </c>
      <c r="M676" s="2">
        <v>44507</v>
      </c>
    </row>
    <row r="677" spans="1:13" x14ac:dyDescent="0.25">
      <c r="A677">
        <v>676</v>
      </c>
      <c r="B677" t="s">
        <v>7</v>
      </c>
      <c r="C677" s="3">
        <v>12</v>
      </c>
      <c r="D677" s="3" t="str">
        <f>VLOOKUP(JOYERIA_JPV[[#This Row],[ID_PRODUCTOS]],PRODUCTOS[#All],2,0)</f>
        <v>Cufflink Plata 925</v>
      </c>
      <c r="E677" s="8" t="str">
        <f>VLOOKUP(JOYERIA_JPV[[#This Row],[ID_PRODUCTOS]],PRODUCTOS[#All],4,0)</f>
        <v>https://www.mesaregalos.mx/wp-content/uploads/2021/08/Cufflinks_20Pliage_20_20Sterling_20silver_06753810000001_STQP.png</v>
      </c>
      <c r="F677" s="15">
        <f>VLOOKUP(JOYERIA_JPV[[#This Row],[ID_PRODUCTOS]],PRODUCTOS[#All],5,0)-JOYERIA_JPV[[#This Row],[CANTIDAD]]</f>
        <v>622</v>
      </c>
      <c r="G677">
        <v>10006</v>
      </c>
      <c r="H677" s="1" t="s">
        <v>51</v>
      </c>
      <c r="I677" s="1" t="str">
        <f>VLOOKUP(JOYERIA_JPV[[#This Row],[ID_VENDEDOR]],FOTO_VENDEDOR[#All],3,0)</f>
        <v>https://dl.dropbox.com/s/1f9hzgblcmuen4a/A10.png</v>
      </c>
      <c r="J677">
        <v>2</v>
      </c>
      <c r="K677" s="9">
        <v>1265.2</v>
      </c>
      <c r="L677" s="9">
        <v>1800</v>
      </c>
      <c r="M677" s="2">
        <v>44508</v>
      </c>
    </row>
    <row r="678" spans="1:13" x14ac:dyDescent="0.25">
      <c r="A678">
        <v>677</v>
      </c>
      <c r="B678" t="s">
        <v>10</v>
      </c>
      <c r="C678" s="3">
        <v>13</v>
      </c>
      <c r="D678" s="3" t="str">
        <f>VLOOKUP(JOYERIA_JPV[[#This Row],[ID_PRODUCTOS]],PRODUCTOS[#All],2,0)</f>
        <v>Pendiente Diam. Oro</v>
      </c>
      <c r="E678" s="8" t="str">
        <f>VLOOKUP(JOYERIA_JPV[[#This Row],[ID_PRODUCTOS]],PRODUCTOS[#All],4,0)</f>
        <v>https://i.pinimg.com/originals/ef/2f/1e/ef2f1e78cb0658f1626038cefbdca0f7.png</v>
      </c>
      <c r="F678" s="15">
        <f>VLOOKUP(JOYERIA_JPV[[#This Row],[ID_PRODUCTOS]],PRODUCTOS[#All],5,0)-JOYERIA_JPV[[#This Row],[CANTIDAD]]</f>
        <v>3890</v>
      </c>
      <c r="G678">
        <v>10007</v>
      </c>
      <c r="H678" s="1" t="s">
        <v>53</v>
      </c>
      <c r="I678" s="1" t="str">
        <f>VLOOKUP(JOYERIA_JPV[[#This Row],[ID_VENDEDOR]],FOTO_VENDEDOR[#All],3,0)</f>
        <v>https://dl.dropbox.com/s/jveyj0btov87izo/A38.png</v>
      </c>
      <c r="J678">
        <v>110</v>
      </c>
      <c r="K678" s="9">
        <v>352.49</v>
      </c>
      <c r="L678" s="9">
        <v>500</v>
      </c>
      <c r="M678" s="2">
        <v>44509</v>
      </c>
    </row>
    <row r="679" spans="1:13" x14ac:dyDescent="0.25">
      <c r="A679">
        <v>678</v>
      </c>
      <c r="B679" t="s">
        <v>28</v>
      </c>
      <c r="C679" s="3">
        <v>14</v>
      </c>
      <c r="D679" s="3" t="str">
        <f>VLOOKUP(JOYERIA_JPV[[#This Row],[ID_PRODUCTOS]],PRODUCTOS[#All],2,0)</f>
        <v>Anillo Comp. Diam.</v>
      </c>
      <c r="E679" s="8" t="str">
        <f>VLOOKUP(JOYERIA_JPV[[#This Row],[ID_PRODUCTOS]],PRODUCTOS[#All],4,0)</f>
        <v>https://www.elrubi.es/wp-content/uploads/2019/03/Anillo-de-compromiso-con-piedra-diamante-1.png</v>
      </c>
      <c r="F679" s="15">
        <f>VLOOKUP(JOYERIA_JPV[[#This Row],[ID_PRODUCTOS]],PRODUCTOS[#All],5,0)-JOYERIA_JPV[[#This Row],[CANTIDAD]]</f>
        <v>1946</v>
      </c>
      <c r="G679">
        <v>10008</v>
      </c>
      <c r="H679" s="1" t="s">
        <v>73</v>
      </c>
      <c r="I679" s="1" t="str">
        <f>VLOOKUP(JOYERIA_JPV[[#This Row],[ID_VENDEDOR]],FOTO_VENDEDOR[#All],3,0)</f>
        <v>https://dl.dropbox.com/s/z4geyw1u2psmm47/A16.png</v>
      </c>
      <c r="J679">
        <v>4</v>
      </c>
      <c r="K679" s="9">
        <v>938.42</v>
      </c>
      <c r="L679" s="9">
        <v>1100</v>
      </c>
      <c r="M679" s="2">
        <v>44510</v>
      </c>
    </row>
    <row r="680" spans="1:13" x14ac:dyDescent="0.25">
      <c r="A680">
        <v>679</v>
      </c>
      <c r="B680" t="s">
        <v>26</v>
      </c>
      <c r="C680" s="3">
        <v>15</v>
      </c>
      <c r="D680" s="3" t="str">
        <f>VLOOKUP(JOYERIA_JPV[[#This Row],[ID_PRODUCTOS]],PRODUCTOS[#All],2,0)</f>
        <v>Brazalete Cuero</v>
      </c>
      <c r="E680" s="8" t="str">
        <f>VLOOKUP(JOYERIA_JPV[[#This Row],[ID_PRODUCTOS]],PRODUCTOS[#All],4,0)</f>
        <v>https://global.zancangioielli.com/11031-large_default/pulsera-zancan-de-plata-y-piel-con-pluma.jpg</v>
      </c>
      <c r="F680" s="15">
        <f>VLOOKUP(JOYERIA_JPV[[#This Row],[ID_PRODUCTOS]],PRODUCTOS[#All],5,0)-JOYERIA_JPV[[#This Row],[CANTIDAD]]</f>
        <v>3968</v>
      </c>
      <c r="G680">
        <v>10009</v>
      </c>
      <c r="H680" s="1" t="s">
        <v>57</v>
      </c>
      <c r="I680" s="1" t="str">
        <f>VLOOKUP(JOYERIA_JPV[[#This Row],[ID_VENDEDOR]],FOTO_VENDEDOR[#All],3,0)</f>
        <v>https://dl.dropbox.com/s/0jkab8w6ie0h91z/A42.png</v>
      </c>
      <c r="J680">
        <v>32</v>
      </c>
      <c r="K680" s="9">
        <v>572.95000000000005</v>
      </c>
      <c r="L680" s="9">
        <v>800</v>
      </c>
      <c r="M680" s="2">
        <v>44511</v>
      </c>
    </row>
    <row r="681" spans="1:13" x14ac:dyDescent="0.25">
      <c r="A681">
        <v>680</v>
      </c>
      <c r="B681" t="s">
        <v>25</v>
      </c>
      <c r="C681" s="3">
        <v>16</v>
      </c>
      <c r="D681" s="3" t="str">
        <f>VLOOKUP(JOYERIA_JPV[[#This Row],[ID_PRODUCTOS]],PRODUCTOS[#All],2,0)</f>
        <v>Reloj Plata</v>
      </c>
      <c r="E681" s="8" t="str">
        <f>VLOOKUP(JOYERIA_JPV[[#This Row],[ID_PRODUCTOS]],PRODUCTOS[#All],4,0)</f>
        <v>https://festina.cl/22062-large_default/timeless-chronograph-f16760-7-con-esfera-azul.jpg</v>
      </c>
      <c r="F681" s="15">
        <f>VLOOKUP(JOYERIA_JPV[[#This Row],[ID_PRODUCTOS]],PRODUCTOS[#All],5,0)-JOYERIA_JPV[[#This Row],[CANTIDAD]]</f>
        <v>1060</v>
      </c>
      <c r="G681">
        <v>10001</v>
      </c>
      <c r="H681" s="1" t="s">
        <v>41</v>
      </c>
      <c r="I681" s="1" t="str">
        <f>VLOOKUP(JOYERIA_JPV[[#This Row],[ID_VENDEDOR]],FOTO_VENDEDOR[#All],3,0)</f>
        <v>https://dl.dropbox.com/s/4bz1xriny7ro04g/A40.png</v>
      </c>
      <c r="J681">
        <v>40</v>
      </c>
      <c r="K681" s="9">
        <v>1667.47</v>
      </c>
      <c r="L681" s="9">
        <v>2200</v>
      </c>
      <c r="M681" s="2">
        <v>44512</v>
      </c>
    </row>
    <row r="682" spans="1:13" x14ac:dyDescent="0.25">
      <c r="A682">
        <v>681</v>
      </c>
      <c r="B682" t="s">
        <v>9</v>
      </c>
      <c r="C682" s="3">
        <v>17</v>
      </c>
      <c r="D682" s="3" t="str">
        <f>VLOOKUP(JOYERIA_JPV[[#This Row],[ID_PRODUCTOS]],PRODUCTOS[#All],2,0)</f>
        <v>Broche Oro</v>
      </c>
      <c r="E6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682" s="15">
        <f>VLOOKUP(JOYERIA_JPV[[#This Row],[ID_PRODUCTOS]],PRODUCTOS[#All],5,0)-JOYERIA_JPV[[#This Row],[CANTIDAD]]</f>
        <v>2996</v>
      </c>
      <c r="G682">
        <v>10002</v>
      </c>
      <c r="H682" s="1" t="s">
        <v>43</v>
      </c>
      <c r="I682" s="1" t="str">
        <f>VLOOKUP(JOYERIA_JPV[[#This Row],[ID_VENDEDOR]],FOTO_VENDEDOR[#All],3,0)</f>
        <v>https://dl.dropbox.com/s/yxe96df3xrzoc4y/A44.png</v>
      </c>
      <c r="J682">
        <v>4</v>
      </c>
      <c r="K682" s="9">
        <v>216.19</v>
      </c>
      <c r="L682" s="9">
        <v>300</v>
      </c>
      <c r="M682" s="2">
        <v>44513</v>
      </c>
    </row>
    <row r="683" spans="1:13" x14ac:dyDescent="0.25">
      <c r="A683">
        <v>682</v>
      </c>
      <c r="B683" t="s">
        <v>22</v>
      </c>
      <c r="C683" s="3">
        <v>18</v>
      </c>
      <c r="D683" s="3" t="str">
        <f>VLOOKUP(JOYERIA_JPV[[#This Row],[ID_PRODUCTOS]],PRODUCTOS[#All],2,0)</f>
        <v>Anillo Gemas</v>
      </c>
      <c r="E6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683" s="15">
        <f>VLOOKUP(JOYERIA_JPV[[#This Row],[ID_PRODUCTOS]],PRODUCTOS[#All],5,0)-JOYERIA_JPV[[#This Row],[CANTIDAD]]</f>
        <v>19720</v>
      </c>
      <c r="G683">
        <v>10003</v>
      </c>
      <c r="H683" s="1" t="s">
        <v>45</v>
      </c>
      <c r="I683" s="1" t="str">
        <f>VLOOKUP(JOYERIA_JPV[[#This Row],[ID_VENDEDOR]],FOTO_VENDEDOR[#All],3,0)</f>
        <v>https://dl.dropboxusercontent.com/s/2lks10yyiurw2b0/A33.png</v>
      </c>
      <c r="J683">
        <v>280</v>
      </c>
      <c r="K683" s="9">
        <v>1063.04</v>
      </c>
      <c r="L683" s="9">
        <v>1500</v>
      </c>
      <c r="M683" s="2">
        <v>44514</v>
      </c>
    </row>
    <row r="684" spans="1:13" x14ac:dyDescent="0.25">
      <c r="A684">
        <v>683</v>
      </c>
      <c r="B684" t="s">
        <v>13</v>
      </c>
      <c r="C684" s="3">
        <v>19</v>
      </c>
      <c r="D684" s="3" t="str">
        <f>VLOOKUP(JOYERIA_JPV[[#This Row],[ID_PRODUCTOS]],PRODUCTOS[#All],2,0)</f>
        <v>Collar Perlas</v>
      </c>
      <c r="E684" s="8" t="str">
        <f>VLOOKUP(JOYERIA_JPV[[#This Row],[ID_PRODUCTOS]],PRODUCTOS[#All],4,0)</f>
        <v>https://yanesmadrid.com/10619-large_default/collar-bolzano-perlas-plata-dorada.jpg</v>
      </c>
      <c r="F684" s="15">
        <f>VLOOKUP(JOYERIA_JPV[[#This Row],[ID_PRODUCTOS]],PRODUCTOS[#All],5,0)-JOYERIA_JPV[[#This Row],[CANTIDAD]]</f>
        <v>790</v>
      </c>
      <c r="G684">
        <v>10004</v>
      </c>
      <c r="H684" s="1" t="s">
        <v>47</v>
      </c>
      <c r="I684" s="1" t="str">
        <f>VLOOKUP(JOYERIA_JPV[[#This Row],[ID_VENDEDOR]],FOTO_VENDEDOR[#All],3,0)</f>
        <v>https://dl.dropbox.com/s/zgx7g0h0mxubhao/A21.png</v>
      </c>
      <c r="J684">
        <v>10</v>
      </c>
      <c r="K684" s="9">
        <v>757.81</v>
      </c>
      <c r="L684" s="9">
        <v>950</v>
      </c>
      <c r="M684" s="2">
        <v>44515</v>
      </c>
    </row>
    <row r="685" spans="1:13" x14ac:dyDescent="0.25">
      <c r="A685">
        <v>684</v>
      </c>
      <c r="B685" t="s">
        <v>27</v>
      </c>
      <c r="C685" s="3">
        <v>20</v>
      </c>
      <c r="D685" s="3" t="str">
        <f>VLOOKUP(JOYERIA_JPV[[#This Row],[ID_PRODUCTOS]],PRODUCTOS[#All],2,0)</f>
        <v>Cadena Oro</v>
      </c>
      <c r="E685" s="8" t="str">
        <f>VLOOKUP(JOYERIA_JPV[[#This Row],[ID_PRODUCTOS]],PRODUCTOS[#All],4,0)</f>
        <v>https://www.joyeriasanchez.com/50236-large_default/gargantilla-visalia-personalizada-oro-18k.jpg</v>
      </c>
      <c r="F685" s="15">
        <f>VLOOKUP(JOYERIA_JPV[[#This Row],[ID_PRODUCTOS]],PRODUCTOS[#All],5,0)-JOYERIA_JPV[[#This Row],[CANTIDAD]]</f>
        <v>3943</v>
      </c>
      <c r="G685">
        <v>10005</v>
      </c>
      <c r="H685" s="1" t="s">
        <v>49</v>
      </c>
      <c r="I685" s="1" t="str">
        <f>VLOOKUP(JOYERIA_JPV[[#This Row],[ID_VENDEDOR]],FOTO_VENDEDOR[#All],3,0)</f>
        <v>https://dl.dropboxusercontent.com/s/id0gj57k6z3m73q/A34.png</v>
      </c>
      <c r="J685">
        <v>57</v>
      </c>
      <c r="K685" s="9">
        <v>211.41</v>
      </c>
      <c r="L685" s="9">
        <v>300</v>
      </c>
      <c r="M685" s="2">
        <v>44516</v>
      </c>
    </row>
    <row r="686" spans="1:13" x14ac:dyDescent="0.25">
      <c r="A686">
        <v>685</v>
      </c>
      <c r="B686" t="s">
        <v>6</v>
      </c>
      <c r="C686" s="3">
        <v>1</v>
      </c>
      <c r="D686" s="3" t="str">
        <f>VLOOKUP(JOYERIA_JPV[[#This Row],[ID_PRODUCTOS]],PRODUCTOS[#All],2,0)</f>
        <v>Anillo Oro 18k</v>
      </c>
      <c r="E686" s="8" t="str">
        <f>VLOOKUP(JOYERIA_JPV[[#This Row],[ID_PRODUCTOS]],PRODUCTOS[#All],4,0)</f>
        <v>https://i.pinimg.com/originals/99/f6/cc/99f6cc0f226be0aa4d25ea9959e06099.png</v>
      </c>
      <c r="F686" s="15">
        <f>VLOOKUP(JOYERIA_JPV[[#This Row],[ID_PRODUCTOS]],PRODUCTOS[#All],5,0)-JOYERIA_JPV[[#This Row],[CANTIDAD]]</f>
        <v>19900</v>
      </c>
      <c r="G686">
        <v>10006</v>
      </c>
      <c r="H686" s="1" t="s">
        <v>51</v>
      </c>
      <c r="I686" s="1" t="str">
        <f>VLOOKUP(JOYERIA_JPV[[#This Row],[ID_VENDEDOR]],FOTO_VENDEDOR[#All],3,0)</f>
        <v>https://dl.dropbox.com/s/1f9hzgblcmuen4a/A10.png</v>
      </c>
      <c r="J686">
        <v>100</v>
      </c>
      <c r="K686" s="9">
        <v>1483.61</v>
      </c>
      <c r="L686" s="9">
        <v>2000</v>
      </c>
      <c r="M686" s="2">
        <v>44517</v>
      </c>
    </row>
    <row r="687" spans="1:13" x14ac:dyDescent="0.25">
      <c r="A687">
        <v>686</v>
      </c>
      <c r="B687" t="s">
        <v>19</v>
      </c>
      <c r="C687" s="3">
        <v>2</v>
      </c>
      <c r="D687" s="3" t="str">
        <f>VLOOKUP(JOYERIA_JPV[[#This Row],[ID_PRODUCTOS]],PRODUCTOS[#All],2,0)</f>
        <v>Aretes Plata 925</v>
      </c>
      <c r="E687" s="8" t="str">
        <f>VLOOKUP(JOYERIA_JPV[[#This Row],[ID_PRODUCTOS]],PRODUCTOS[#All],4,0)</f>
        <v>https://baroqoficial.com/cdn/shop/products/Aretesdeplata925.png?v=1643904073&amp;width=2048</v>
      </c>
      <c r="F687" s="15">
        <f>VLOOKUP(JOYERIA_JPV[[#This Row],[ID_PRODUCTOS]],PRODUCTOS[#All],5,0)-JOYERIA_JPV[[#This Row],[CANTIDAD]]</f>
        <v>3771</v>
      </c>
      <c r="G687">
        <v>10007</v>
      </c>
      <c r="H687" s="1" t="s">
        <v>53</v>
      </c>
      <c r="I687" s="1" t="str">
        <f>VLOOKUP(JOYERIA_JPV[[#This Row],[ID_VENDEDOR]],FOTO_VENDEDOR[#All],3,0)</f>
        <v>https://dl.dropbox.com/s/jveyj0btov87izo/A38.png</v>
      </c>
      <c r="J687">
        <v>29</v>
      </c>
      <c r="K687" s="9">
        <v>1049.51</v>
      </c>
      <c r="L687" s="9">
        <v>1300</v>
      </c>
      <c r="M687" s="2">
        <v>44518</v>
      </c>
    </row>
    <row r="688" spans="1:13" x14ac:dyDescent="0.25">
      <c r="A688">
        <v>687</v>
      </c>
      <c r="B688" t="s">
        <v>28</v>
      </c>
      <c r="C688" s="3">
        <v>3</v>
      </c>
      <c r="D688" s="3" t="str">
        <f>VLOOKUP(JOYERIA_JPV[[#This Row],[ID_PRODUCTOS]],PRODUCTOS[#All],2,0)</f>
        <v>Brazalete Oro 14k</v>
      </c>
      <c r="E6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688" s="15">
        <f>VLOOKUP(JOYERIA_JPV[[#This Row],[ID_PRODUCTOS]],PRODUCTOS[#All],5,0)-JOYERIA_JPV[[#This Row],[CANTIDAD]]</f>
        <v>711</v>
      </c>
      <c r="G688">
        <v>10008</v>
      </c>
      <c r="H688" s="1" t="s">
        <v>73</v>
      </c>
      <c r="I688" s="1" t="str">
        <f>VLOOKUP(JOYERIA_JPV[[#This Row],[ID_VENDEDOR]],FOTO_VENDEDOR[#All],3,0)</f>
        <v>https://dl.dropbox.com/s/z4geyw1u2psmm47/A16.png</v>
      </c>
      <c r="J688">
        <v>9</v>
      </c>
      <c r="K688" s="9">
        <v>966.38</v>
      </c>
      <c r="L688" s="9">
        <v>1200</v>
      </c>
      <c r="M688" s="2">
        <v>44519</v>
      </c>
    </row>
    <row r="689" spans="1:13" x14ac:dyDescent="0.25">
      <c r="A689">
        <v>688</v>
      </c>
      <c r="B689" t="s">
        <v>15</v>
      </c>
      <c r="C689" s="3">
        <v>4</v>
      </c>
      <c r="D689" s="3" t="str">
        <f>VLOOKUP(JOYERIA_JPV[[#This Row],[ID_PRODUCTOS]],PRODUCTOS[#All],2,0)</f>
        <v>Collar Oro Diam.</v>
      </c>
      <c r="E689" s="8" t="str">
        <f>VLOOKUP(JOYERIA_JPV[[#This Row],[ID_PRODUCTOS]],PRODUCTOS[#All],4,0)</f>
        <v>https://img.edenly.com/pt/40/precioso-secreto-n8__8047249_1.png</v>
      </c>
      <c r="F689" s="15">
        <f>VLOOKUP(JOYERIA_JPV[[#This Row],[ID_PRODUCTOS]],PRODUCTOS[#All],5,0)-JOYERIA_JPV[[#This Row],[CANTIDAD]]</f>
        <v>1498</v>
      </c>
      <c r="G689">
        <v>10009</v>
      </c>
      <c r="H689" s="1" t="s">
        <v>57</v>
      </c>
      <c r="I689" s="1" t="str">
        <f>VLOOKUP(JOYERIA_JPV[[#This Row],[ID_VENDEDOR]],FOTO_VENDEDOR[#All],3,0)</f>
        <v>https://dl.dropbox.com/s/0jkab8w6ie0h91z/A42.png</v>
      </c>
      <c r="J689">
        <v>2</v>
      </c>
      <c r="K689" s="9">
        <v>938.42</v>
      </c>
      <c r="L689" s="9">
        <v>1100</v>
      </c>
      <c r="M689" s="2">
        <v>44520</v>
      </c>
    </row>
    <row r="690" spans="1:13" x14ac:dyDescent="0.25">
      <c r="A690">
        <v>689</v>
      </c>
      <c r="B690" t="s">
        <v>6</v>
      </c>
      <c r="C690" s="3">
        <v>5</v>
      </c>
      <c r="D690" s="3" t="str">
        <f>VLOOKUP(JOYERIA_JPV[[#This Row],[ID_PRODUCTOS]],PRODUCTOS[#All],2,0)</f>
        <v>Pulsera Plata 925</v>
      </c>
      <c r="E6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690" s="15">
        <f>VLOOKUP(JOYERIA_JPV[[#This Row],[ID_PRODUCTOS]],PRODUCTOS[#All],5,0)-JOYERIA_JPV[[#This Row],[CANTIDAD]]</f>
        <v>1390</v>
      </c>
      <c r="G690">
        <v>10001</v>
      </c>
      <c r="H690" s="1" t="s">
        <v>41</v>
      </c>
      <c r="I690" s="1" t="str">
        <f>VLOOKUP(JOYERIA_JPV[[#This Row],[ID_VENDEDOR]],FOTO_VENDEDOR[#All],3,0)</f>
        <v>https://dl.dropbox.com/s/4bz1xriny7ro04g/A40.png</v>
      </c>
      <c r="J690">
        <v>10</v>
      </c>
      <c r="K690" s="9">
        <v>1053.78</v>
      </c>
      <c r="L690" s="9">
        <v>1500</v>
      </c>
      <c r="M690" s="2">
        <v>44521</v>
      </c>
    </row>
    <row r="691" spans="1:13" x14ac:dyDescent="0.25">
      <c r="A691">
        <v>690</v>
      </c>
      <c r="B691" t="s">
        <v>29</v>
      </c>
      <c r="C691" s="3">
        <v>6</v>
      </c>
      <c r="D691" s="3" t="str">
        <f>VLOOKUP(JOYERIA_JPV[[#This Row],[ID_PRODUCTOS]],PRODUCTOS[#All],2,0)</f>
        <v>Broche Platino</v>
      </c>
      <c r="E6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691" s="15">
        <f>VLOOKUP(JOYERIA_JPV[[#This Row],[ID_PRODUCTOS]],PRODUCTOS[#All],5,0)-JOYERIA_JPV[[#This Row],[CANTIDAD]]</f>
        <v>2200</v>
      </c>
      <c r="G691">
        <v>10002</v>
      </c>
      <c r="H691" s="1" t="s">
        <v>43</v>
      </c>
      <c r="I691" s="1" t="str">
        <f>VLOOKUP(JOYERIA_JPV[[#This Row],[ID_VENDEDOR]],FOTO_VENDEDOR[#All],3,0)</f>
        <v>https://dl.dropbox.com/s/yxe96df3xrzoc4y/A44.png</v>
      </c>
      <c r="J691">
        <v>300</v>
      </c>
      <c r="K691" s="9">
        <v>645.70000000000005</v>
      </c>
      <c r="L691" s="9">
        <v>900</v>
      </c>
      <c r="M691" s="2">
        <v>44522</v>
      </c>
    </row>
    <row r="692" spans="1:13" x14ac:dyDescent="0.25">
      <c r="A692">
        <v>691</v>
      </c>
      <c r="B692" t="s">
        <v>5</v>
      </c>
      <c r="C692" s="3">
        <v>7</v>
      </c>
      <c r="D692" s="3" t="str">
        <f>VLOOKUP(JOYERIA_JPV[[#This Row],[ID_PRODUCTOS]],PRODUCTOS[#All],2,0)</f>
        <v>Cadena Oro 10k</v>
      </c>
      <c r="E692" s="8" t="str">
        <f>VLOOKUP(JOYERIA_JPV[[#This Row],[ID_PRODUCTOS]],PRODUCTOS[#All],4,0)</f>
        <v>https://russiangold.com/78813-large_default/amarillo-italiano-14k-585-oro-nuevo-figaro-cadena-solida-cc042y.jpg</v>
      </c>
      <c r="F692" s="15">
        <f>VLOOKUP(JOYERIA_JPV[[#This Row],[ID_PRODUCTOS]],PRODUCTOS[#All],5,0)-JOYERIA_JPV[[#This Row],[CANTIDAD]]</f>
        <v>11380</v>
      </c>
      <c r="G692">
        <v>10003</v>
      </c>
      <c r="H692" s="1" t="s">
        <v>45</v>
      </c>
      <c r="I692" s="1" t="str">
        <f>VLOOKUP(JOYERIA_JPV[[#This Row],[ID_VENDEDOR]],FOTO_VENDEDOR[#All],3,0)</f>
        <v>https://dl.dropboxusercontent.com/s/2lks10yyiurw2b0/A33.png</v>
      </c>
      <c r="J692">
        <v>120</v>
      </c>
      <c r="K692" s="9">
        <v>1063.04</v>
      </c>
      <c r="L692" s="9">
        <v>1500</v>
      </c>
      <c r="M692" s="2">
        <v>44523</v>
      </c>
    </row>
    <row r="693" spans="1:13" x14ac:dyDescent="0.25">
      <c r="A693">
        <v>692</v>
      </c>
      <c r="B693" t="s">
        <v>14</v>
      </c>
      <c r="C693" s="3">
        <v>8</v>
      </c>
      <c r="D693" s="3" t="str">
        <f>VLOOKUP(JOYERIA_JPV[[#This Row],[ID_PRODUCTOS]],PRODUCTOS[#All],2,0)</f>
        <v>Tobillera Oro 14k</v>
      </c>
      <c r="E693" s="8" t="str">
        <f>VLOOKUP(JOYERIA_JPV[[#This Row],[ID_PRODUCTOS]],PRODUCTOS[#All],4,0)</f>
        <v>https://www.joseluisjoyerias.com/adm/files/FOTOS/PULSERA_ORO_JOSELUIS_718SPU24FK481A19_1.webp</v>
      </c>
      <c r="F693" s="15">
        <f>VLOOKUP(JOYERIA_JPV[[#This Row],[ID_PRODUCTOS]],PRODUCTOS[#All],5,0)-JOYERIA_JPV[[#This Row],[CANTIDAD]]</f>
        <v>2479</v>
      </c>
      <c r="G693">
        <v>10004</v>
      </c>
      <c r="H693" s="1" t="s">
        <v>47</v>
      </c>
      <c r="I693" s="1" t="str">
        <f>VLOOKUP(JOYERIA_JPV[[#This Row],[ID_VENDEDOR]],FOTO_VENDEDOR[#All],3,0)</f>
        <v>https://dl.dropbox.com/s/zgx7g0h0mxubhao/A21.png</v>
      </c>
      <c r="J693">
        <v>21</v>
      </c>
      <c r="K693" s="9">
        <v>938.42</v>
      </c>
      <c r="L693" s="9">
        <v>1100</v>
      </c>
      <c r="M693" s="2">
        <v>44524</v>
      </c>
    </row>
    <row r="694" spans="1:13" x14ac:dyDescent="0.25">
      <c r="A694">
        <v>693</v>
      </c>
      <c r="B694" t="s">
        <v>23</v>
      </c>
      <c r="C694" s="3">
        <v>9</v>
      </c>
      <c r="D694" s="3" t="str">
        <f>VLOOKUP(JOYERIA_JPV[[#This Row],[ID_PRODUCTOS]],PRODUCTOS[#All],2,0)</f>
        <v>Charm Plata</v>
      </c>
      <c r="E6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694" s="15">
        <f>VLOOKUP(JOYERIA_JPV[[#This Row],[ID_PRODUCTOS]],PRODUCTOS[#All],5,0)-JOYERIA_JPV[[#This Row],[CANTIDAD]]</f>
        <v>643</v>
      </c>
      <c r="G694">
        <v>10005</v>
      </c>
      <c r="H694" s="1" t="s">
        <v>49</v>
      </c>
      <c r="I694" s="1" t="str">
        <f>VLOOKUP(JOYERIA_JPV[[#This Row],[ID_VENDEDOR]],FOTO_VENDEDOR[#All],3,0)</f>
        <v>https://dl.dropboxusercontent.com/s/id0gj57k6z3m73q/A34.png</v>
      </c>
      <c r="J694">
        <v>34</v>
      </c>
      <c r="K694" s="9">
        <v>836.75</v>
      </c>
      <c r="L694" s="9">
        <v>1000</v>
      </c>
      <c r="M694" s="2">
        <v>44525</v>
      </c>
    </row>
    <row r="695" spans="1:13" x14ac:dyDescent="0.25">
      <c r="A695">
        <v>694</v>
      </c>
      <c r="B695" t="s">
        <v>17</v>
      </c>
      <c r="C695" s="3">
        <v>10</v>
      </c>
      <c r="D695" s="3" t="str">
        <f>VLOOKUP(JOYERIA_JPV[[#This Row],[ID_PRODUCTOS]],PRODUCTOS[#All],2,0)</f>
        <v>Medallón Oro 18k</v>
      </c>
      <c r="E695" s="8" t="str">
        <f>VLOOKUP(JOYERIA_JPV[[#This Row],[ID_PRODUCTOS]],PRODUCTOS[#All],4,0)</f>
        <v>https://russiangold.com/111274-product_zoom/colgante-de-oro-rosa-rojo-14k-585-carretera-de-medusa-griega-cpn053r.jpg</v>
      </c>
      <c r="F695" s="15">
        <f>VLOOKUP(JOYERIA_JPV[[#This Row],[ID_PRODUCTOS]],PRODUCTOS[#All],5,0)-JOYERIA_JPV[[#This Row],[CANTIDAD]]</f>
        <v>599</v>
      </c>
      <c r="G695">
        <v>10006</v>
      </c>
      <c r="H695" s="1" t="s">
        <v>51</v>
      </c>
      <c r="I695" s="1" t="str">
        <f>VLOOKUP(JOYERIA_JPV[[#This Row],[ID_VENDEDOR]],FOTO_VENDEDOR[#All],3,0)</f>
        <v>https://dl.dropbox.com/s/1f9hzgblcmuen4a/A10.png</v>
      </c>
      <c r="J695">
        <v>1</v>
      </c>
      <c r="K695" s="9">
        <v>966.38</v>
      </c>
      <c r="L695" s="9">
        <v>1200</v>
      </c>
      <c r="M695" s="2">
        <v>44526</v>
      </c>
    </row>
    <row r="696" spans="1:13" x14ac:dyDescent="0.25">
      <c r="A696">
        <v>695</v>
      </c>
      <c r="B696" t="s">
        <v>8</v>
      </c>
      <c r="C696" s="3">
        <v>11</v>
      </c>
      <c r="D696" s="3" t="str">
        <f>VLOOKUP(JOYERIA_JPV[[#This Row],[ID_PRODUCTOS]],PRODUCTOS[#All],2,0)</f>
        <v>Reloj Oro 18k</v>
      </c>
      <c r="E696" s="8" t="str">
        <f>VLOOKUP(JOYERIA_JPV[[#This Row],[ID_PRODUCTOS]],PRODUCTOS[#All],4,0)</f>
        <v>https://zlotychlopak.pl/104676-large_default/amarillo-14k-585-oro-reloj-de-pulsera-para-senora-geneve-lw078ydglbw008y.jpg</v>
      </c>
      <c r="F696" s="15">
        <f>VLOOKUP(JOYERIA_JPV[[#This Row],[ID_PRODUCTOS]],PRODUCTOS[#All],5,0)-JOYERIA_JPV[[#This Row],[CANTIDAD]]</f>
        <v>1257</v>
      </c>
      <c r="G696">
        <v>10007</v>
      </c>
      <c r="H696" s="1" t="s">
        <v>53</v>
      </c>
      <c r="I696" s="1" t="str">
        <f>VLOOKUP(JOYERIA_JPV[[#This Row],[ID_VENDEDOR]],FOTO_VENDEDOR[#All],3,0)</f>
        <v>https://dl.dropbox.com/s/jveyj0btov87izo/A38.png</v>
      </c>
      <c r="J696">
        <v>3</v>
      </c>
      <c r="K696" s="9">
        <v>638.27</v>
      </c>
      <c r="L696" s="9">
        <v>800</v>
      </c>
      <c r="M696" s="2">
        <v>44527</v>
      </c>
    </row>
    <row r="697" spans="1:13" x14ac:dyDescent="0.25">
      <c r="A697">
        <v>696</v>
      </c>
      <c r="B697" t="s">
        <v>23</v>
      </c>
      <c r="C697" s="3">
        <v>12</v>
      </c>
      <c r="D697" s="3" t="str">
        <f>VLOOKUP(JOYERIA_JPV[[#This Row],[ID_PRODUCTOS]],PRODUCTOS[#All],2,0)</f>
        <v>Cufflink Plata 925</v>
      </c>
      <c r="E697" s="8" t="str">
        <f>VLOOKUP(JOYERIA_JPV[[#This Row],[ID_PRODUCTOS]],PRODUCTOS[#All],4,0)</f>
        <v>https://www.mesaregalos.mx/wp-content/uploads/2021/08/Cufflinks_20Pliage_20_20Sterling_20silver_06753810000001_STQP.png</v>
      </c>
      <c r="F697" s="15">
        <f>VLOOKUP(JOYERIA_JPV[[#This Row],[ID_PRODUCTOS]],PRODUCTOS[#All],5,0)-JOYERIA_JPV[[#This Row],[CANTIDAD]]</f>
        <v>619</v>
      </c>
      <c r="G697">
        <v>10008</v>
      </c>
      <c r="H697" s="1" t="s">
        <v>73</v>
      </c>
      <c r="I697" s="1" t="str">
        <f>VLOOKUP(JOYERIA_JPV[[#This Row],[ID_VENDEDOR]],FOTO_VENDEDOR[#All],3,0)</f>
        <v>https://dl.dropbox.com/s/z4geyw1u2psmm47/A16.png</v>
      </c>
      <c r="J697">
        <v>5</v>
      </c>
      <c r="K697" s="9">
        <v>1265.2</v>
      </c>
      <c r="L697" s="9">
        <v>1800</v>
      </c>
      <c r="M697" s="2">
        <v>44528</v>
      </c>
    </row>
    <row r="698" spans="1:13" x14ac:dyDescent="0.25">
      <c r="A698">
        <v>697</v>
      </c>
      <c r="B698" t="s">
        <v>7</v>
      </c>
      <c r="C698" s="3">
        <v>13</v>
      </c>
      <c r="D698" s="3" t="str">
        <f>VLOOKUP(JOYERIA_JPV[[#This Row],[ID_PRODUCTOS]],PRODUCTOS[#All],2,0)</f>
        <v>Pendiente Diam. Oro</v>
      </c>
      <c r="E698" s="8" t="str">
        <f>VLOOKUP(JOYERIA_JPV[[#This Row],[ID_PRODUCTOS]],PRODUCTOS[#All],4,0)</f>
        <v>https://i.pinimg.com/originals/ef/2f/1e/ef2f1e78cb0658f1626038cefbdca0f7.png</v>
      </c>
      <c r="F698" s="15">
        <f>VLOOKUP(JOYERIA_JPV[[#This Row],[ID_PRODUCTOS]],PRODUCTOS[#All],5,0)-JOYERIA_JPV[[#This Row],[CANTIDAD]]</f>
        <v>3977</v>
      </c>
      <c r="G698">
        <v>10009</v>
      </c>
      <c r="H698" s="1" t="s">
        <v>57</v>
      </c>
      <c r="I698" s="1" t="str">
        <f>VLOOKUP(JOYERIA_JPV[[#This Row],[ID_VENDEDOR]],FOTO_VENDEDOR[#All],3,0)</f>
        <v>https://dl.dropbox.com/s/0jkab8w6ie0h91z/A42.png</v>
      </c>
      <c r="J698">
        <v>23</v>
      </c>
      <c r="K698" s="9">
        <v>352.49</v>
      </c>
      <c r="L698" s="9">
        <v>500</v>
      </c>
      <c r="M698" s="2">
        <v>44529</v>
      </c>
    </row>
    <row r="699" spans="1:13" x14ac:dyDescent="0.25">
      <c r="A699">
        <v>698</v>
      </c>
      <c r="B699" t="s">
        <v>8</v>
      </c>
      <c r="C699" s="3">
        <v>14</v>
      </c>
      <c r="D699" s="3" t="str">
        <f>VLOOKUP(JOYERIA_JPV[[#This Row],[ID_PRODUCTOS]],PRODUCTOS[#All],2,0)</f>
        <v>Anillo Comp. Diam.</v>
      </c>
      <c r="E699" s="8" t="str">
        <f>VLOOKUP(JOYERIA_JPV[[#This Row],[ID_PRODUCTOS]],PRODUCTOS[#All],4,0)</f>
        <v>https://www.elrubi.es/wp-content/uploads/2019/03/Anillo-de-compromiso-con-piedra-diamante-1.png</v>
      </c>
      <c r="F699" s="15">
        <f>VLOOKUP(JOYERIA_JPV[[#This Row],[ID_PRODUCTOS]],PRODUCTOS[#All],5,0)-JOYERIA_JPV[[#This Row],[CANTIDAD]]</f>
        <v>1944</v>
      </c>
      <c r="G699">
        <v>10001</v>
      </c>
      <c r="H699" s="1" t="s">
        <v>41</v>
      </c>
      <c r="I699" s="1" t="str">
        <f>VLOOKUP(JOYERIA_JPV[[#This Row],[ID_VENDEDOR]],FOTO_VENDEDOR[#All],3,0)</f>
        <v>https://dl.dropbox.com/s/4bz1xriny7ro04g/A40.png</v>
      </c>
      <c r="J699">
        <v>6</v>
      </c>
      <c r="K699" s="9">
        <v>938.42</v>
      </c>
      <c r="L699" s="9">
        <v>1100</v>
      </c>
      <c r="M699" s="2">
        <v>44530</v>
      </c>
    </row>
    <row r="700" spans="1:13" x14ac:dyDescent="0.25">
      <c r="A700">
        <v>699</v>
      </c>
      <c r="B700" t="s">
        <v>16</v>
      </c>
      <c r="C700" s="3">
        <v>15</v>
      </c>
      <c r="D700" s="3" t="str">
        <f>VLOOKUP(JOYERIA_JPV[[#This Row],[ID_PRODUCTOS]],PRODUCTOS[#All],2,0)</f>
        <v>Brazalete Cuero</v>
      </c>
      <c r="E700" s="8" t="str">
        <f>VLOOKUP(JOYERIA_JPV[[#This Row],[ID_PRODUCTOS]],PRODUCTOS[#All],4,0)</f>
        <v>https://global.zancangioielli.com/11031-large_default/pulsera-zancan-de-plata-y-piel-con-pluma.jpg</v>
      </c>
      <c r="F700" s="15">
        <f>VLOOKUP(JOYERIA_JPV[[#This Row],[ID_PRODUCTOS]],PRODUCTOS[#All],5,0)-JOYERIA_JPV[[#This Row],[CANTIDAD]]</f>
        <v>3978</v>
      </c>
      <c r="G700">
        <v>10002</v>
      </c>
      <c r="H700" s="1" t="s">
        <v>43</v>
      </c>
      <c r="I700" s="1" t="str">
        <f>VLOOKUP(JOYERIA_JPV[[#This Row],[ID_VENDEDOR]],FOTO_VENDEDOR[#All],3,0)</f>
        <v>https://dl.dropbox.com/s/yxe96df3xrzoc4y/A44.png</v>
      </c>
      <c r="J700">
        <v>22</v>
      </c>
      <c r="K700" s="9">
        <v>572.95000000000005</v>
      </c>
      <c r="L700" s="9">
        <v>800</v>
      </c>
      <c r="M700" s="2">
        <v>44531</v>
      </c>
    </row>
    <row r="701" spans="1:13" x14ac:dyDescent="0.25">
      <c r="A701">
        <v>700</v>
      </c>
      <c r="B701" t="s">
        <v>9</v>
      </c>
      <c r="C701" s="3">
        <v>16</v>
      </c>
      <c r="D701" s="3" t="str">
        <f>VLOOKUP(JOYERIA_JPV[[#This Row],[ID_PRODUCTOS]],PRODUCTOS[#All],2,0)</f>
        <v>Reloj Plata</v>
      </c>
      <c r="E701" s="8" t="str">
        <f>VLOOKUP(JOYERIA_JPV[[#This Row],[ID_PRODUCTOS]],PRODUCTOS[#All],4,0)</f>
        <v>https://festina.cl/22062-large_default/timeless-chronograph-f16760-7-con-esfera-azul.jpg</v>
      </c>
      <c r="F701" s="15">
        <f>VLOOKUP(JOYERIA_JPV[[#This Row],[ID_PRODUCTOS]],PRODUCTOS[#All],5,0)-JOYERIA_JPV[[#This Row],[CANTIDAD]]</f>
        <v>1095</v>
      </c>
      <c r="G701">
        <v>10003</v>
      </c>
      <c r="H701" s="1" t="s">
        <v>45</v>
      </c>
      <c r="I701" s="1" t="str">
        <f>VLOOKUP(JOYERIA_JPV[[#This Row],[ID_VENDEDOR]],FOTO_VENDEDOR[#All],3,0)</f>
        <v>https://dl.dropboxusercontent.com/s/2lks10yyiurw2b0/A33.png</v>
      </c>
      <c r="J701">
        <v>5</v>
      </c>
      <c r="K701" s="9">
        <v>1667.47</v>
      </c>
      <c r="L701" s="9">
        <v>2200</v>
      </c>
      <c r="M701" s="2">
        <v>44532</v>
      </c>
    </row>
    <row r="702" spans="1:13" x14ac:dyDescent="0.25">
      <c r="A702">
        <v>701</v>
      </c>
      <c r="B702" t="s">
        <v>25</v>
      </c>
      <c r="C702" s="3">
        <v>17</v>
      </c>
      <c r="D702" s="3" t="str">
        <f>VLOOKUP(JOYERIA_JPV[[#This Row],[ID_PRODUCTOS]],PRODUCTOS[#All],2,0)</f>
        <v>Broche Oro</v>
      </c>
      <c r="E7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702" s="15">
        <f>VLOOKUP(JOYERIA_JPV[[#This Row],[ID_PRODUCTOS]],PRODUCTOS[#All],5,0)-JOYERIA_JPV[[#This Row],[CANTIDAD]]</f>
        <v>2989</v>
      </c>
      <c r="G702">
        <v>10004</v>
      </c>
      <c r="H702" s="1" t="s">
        <v>47</v>
      </c>
      <c r="I702" s="1" t="str">
        <f>VLOOKUP(JOYERIA_JPV[[#This Row],[ID_VENDEDOR]],FOTO_VENDEDOR[#All],3,0)</f>
        <v>https://dl.dropbox.com/s/zgx7g0h0mxubhao/A21.png</v>
      </c>
      <c r="J702">
        <v>11</v>
      </c>
      <c r="K702" s="9">
        <v>216.19</v>
      </c>
      <c r="L702" s="9">
        <v>300</v>
      </c>
      <c r="M702" s="2">
        <v>44533</v>
      </c>
    </row>
    <row r="703" spans="1:13" x14ac:dyDescent="0.25">
      <c r="A703">
        <v>702</v>
      </c>
      <c r="B703" t="s">
        <v>25</v>
      </c>
      <c r="C703" s="3">
        <v>18</v>
      </c>
      <c r="D703" s="3" t="str">
        <f>VLOOKUP(JOYERIA_JPV[[#This Row],[ID_PRODUCTOS]],PRODUCTOS[#All],2,0)</f>
        <v>Anillo Gemas</v>
      </c>
      <c r="E7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703" s="15">
        <f>VLOOKUP(JOYERIA_JPV[[#This Row],[ID_PRODUCTOS]],PRODUCTOS[#All],5,0)-JOYERIA_JPV[[#This Row],[CANTIDAD]]</f>
        <v>19755</v>
      </c>
      <c r="G703">
        <v>10005</v>
      </c>
      <c r="H703" s="1" t="s">
        <v>49</v>
      </c>
      <c r="I703" s="1" t="str">
        <f>VLOOKUP(JOYERIA_JPV[[#This Row],[ID_VENDEDOR]],FOTO_VENDEDOR[#All],3,0)</f>
        <v>https://dl.dropboxusercontent.com/s/id0gj57k6z3m73q/A34.png</v>
      </c>
      <c r="J703">
        <v>245</v>
      </c>
      <c r="K703" s="9">
        <v>1063.04</v>
      </c>
      <c r="L703" s="9">
        <v>1500</v>
      </c>
      <c r="M703" s="2">
        <v>44534</v>
      </c>
    </row>
    <row r="704" spans="1:13" x14ac:dyDescent="0.25">
      <c r="A704">
        <v>703</v>
      </c>
      <c r="B704" t="s">
        <v>14</v>
      </c>
      <c r="C704" s="3">
        <v>19</v>
      </c>
      <c r="D704" s="3" t="str">
        <f>VLOOKUP(JOYERIA_JPV[[#This Row],[ID_PRODUCTOS]],PRODUCTOS[#All],2,0)</f>
        <v>Collar Perlas</v>
      </c>
      <c r="E704" s="8" t="str">
        <f>VLOOKUP(JOYERIA_JPV[[#This Row],[ID_PRODUCTOS]],PRODUCTOS[#All],4,0)</f>
        <v>https://yanesmadrid.com/10619-large_default/collar-bolzano-perlas-plata-dorada.jpg</v>
      </c>
      <c r="F704" s="15">
        <f>VLOOKUP(JOYERIA_JPV[[#This Row],[ID_PRODUCTOS]],PRODUCTOS[#All],5,0)-JOYERIA_JPV[[#This Row],[CANTIDAD]]</f>
        <v>799</v>
      </c>
      <c r="G704">
        <v>10006</v>
      </c>
      <c r="H704" s="1" t="s">
        <v>51</v>
      </c>
      <c r="I704" s="1" t="str">
        <f>VLOOKUP(JOYERIA_JPV[[#This Row],[ID_VENDEDOR]],FOTO_VENDEDOR[#All],3,0)</f>
        <v>https://dl.dropbox.com/s/1f9hzgblcmuen4a/A10.png</v>
      </c>
      <c r="J704">
        <v>1</v>
      </c>
      <c r="K704" s="9">
        <v>757.81</v>
      </c>
      <c r="L704" s="9">
        <v>950</v>
      </c>
      <c r="M704" s="2">
        <v>44535</v>
      </c>
    </row>
    <row r="705" spans="1:13" x14ac:dyDescent="0.25">
      <c r="A705">
        <v>704</v>
      </c>
      <c r="B705" t="s">
        <v>15</v>
      </c>
      <c r="C705" s="3">
        <v>20</v>
      </c>
      <c r="D705" s="3" t="str">
        <f>VLOOKUP(JOYERIA_JPV[[#This Row],[ID_PRODUCTOS]],PRODUCTOS[#All],2,0)</f>
        <v>Cadena Oro</v>
      </c>
      <c r="E705" s="8" t="str">
        <f>VLOOKUP(JOYERIA_JPV[[#This Row],[ID_PRODUCTOS]],PRODUCTOS[#All],4,0)</f>
        <v>https://www.joyeriasanchez.com/50236-large_default/gargantilla-visalia-personalizada-oro-18k.jpg</v>
      </c>
      <c r="F705" s="15">
        <f>VLOOKUP(JOYERIA_JPV[[#This Row],[ID_PRODUCTOS]],PRODUCTOS[#All],5,0)-JOYERIA_JPV[[#This Row],[CANTIDAD]]</f>
        <v>3990</v>
      </c>
      <c r="G705">
        <v>10007</v>
      </c>
      <c r="H705" s="1" t="s">
        <v>53</v>
      </c>
      <c r="I705" s="1" t="str">
        <f>VLOOKUP(JOYERIA_JPV[[#This Row],[ID_VENDEDOR]],FOTO_VENDEDOR[#All],3,0)</f>
        <v>https://dl.dropbox.com/s/jveyj0btov87izo/A38.png</v>
      </c>
      <c r="J705">
        <v>10</v>
      </c>
      <c r="K705" s="9">
        <v>211.41</v>
      </c>
      <c r="L705" s="9">
        <v>300</v>
      </c>
      <c r="M705" s="2">
        <v>44536</v>
      </c>
    </row>
    <row r="706" spans="1:13" x14ac:dyDescent="0.25">
      <c r="A706">
        <v>705</v>
      </c>
      <c r="B706" t="s">
        <v>26</v>
      </c>
      <c r="C706" s="3">
        <v>1</v>
      </c>
      <c r="D706" s="3" t="str">
        <f>VLOOKUP(JOYERIA_JPV[[#This Row],[ID_PRODUCTOS]],PRODUCTOS[#All],2,0)</f>
        <v>Anillo Oro 18k</v>
      </c>
      <c r="E706" s="8" t="str">
        <f>VLOOKUP(JOYERIA_JPV[[#This Row],[ID_PRODUCTOS]],PRODUCTOS[#All],4,0)</f>
        <v>https://i.pinimg.com/originals/99/f6/cc/99f6cc0f226be0aa4d25ea9959e06099.png</v>
      </c>
      <c r="F706" s="15">
        <f>VLOOKUP(JOYERIA_JPV[[#This Row],[ID_PRODUCTOS]],PRODUCTOS[#All],5,0)-JOYERIA_JPV[[#This Row],[CANTIDAD]]</f>
        <v>19880</v>
      </c>
      <c r="G706">
        <v>10008</v>
      </c>
      <c r="H706" s="1" t="s">
        <v>73</v>
      </c>
      <c r="I706" s="1" t="str">
        <f>VLOOKUP(JOYERIA_JPV[[#This Row],[ID_VENDEDOR]],FOTO_VENDEDOR[#All],3,0)</f>
        <v>https://dl.dropbox.com/s/z4geyw1u2psmm47/A16.png</v>
      </c>
      <c r="J706">
        <v>120</v>
      </c>
      <c r="K706" s="9">
        <v>1483.61</v>
      </c>
      <c r="L706" s="9">
        <v>2000</v>
      </c>
      <c r="M706" s="2">
        <v>44537</v>
      </c>
    </row>
    <row r="707" spans="1:13" x14ac:dyDescent="0.25">
      <c r="A707">
        <v>706</v>
      </c>
      <c r="B707" t="s">
        <v>11</v>
      </c>
      <c r="C707" s="3">
        <v>2</v>
      </c>
      <c r="D707" s="3" t="str">
        <f>VLOOKUP(JOYERIA_JPV[[#This Row],[ID_PRODUCTOS]],PRODUCTOS[#All],2,0)</f>
        <v>Aretes Plata 925</v>
      </c>
      <c r="E707" s="8" t="str">
        <f>VLOOKUP(JOYERIA_JPV[[#This Row],[ID_PRODUCTOS]],PRODUCTOS[#All],4,0)</f>
        <v>https://baroqoficial.com/cdn/shop/products/Aretesdeplata925.png?v=1643904073&amp;width=2048</v>
      </c>
      <c r="F707" s="15">
        <f>VLOOKUP(JOYERIA_JPV[[#This Row],[ID_PRODUCTOS]],PRODUCTOS[#All],5,0)-JOYERIA_JPV[[#This Row],[CANTIDAD]]</f>
        <v>3785</v>
      </c>
      <c r="G707">
        <v>10009</v>
      </c>
      <c r="H707" s="1" t="s">
        <v>57</v>
      </c>
      <c r="I707" s="1" t="str">
        <f>VLOOKUP(JOYERIA_JPV[[#This Row],[ID_VENDEDOR]],FOTO_VENDEDOR[#All],3,0)</f>
        <v>https://dl.dropbox.com/s/0jkab8w6ie0h91z/A42.png</v>
      </c>
      <c r="J707">
        <v>15</v>
      </c>
      <c r="K707" s="9">
        <v>1049.51</v>
      </c>
      <c r="L707" s="9">
        <v>1300</v>
      </c>
      <c r="M707" s="2">
        <v>44538</v>
      </c>
    </row>
    <row r="708" spans="1:13" x14ac:dyDescent="0.25">
      <c r="A708">
        <v>707</v>
      </c>
      <c r="B708" t="s">
        <v>18</v>
      </c>
      <c r="C708" s="3">
        <v>3</v>
      </c>
      <c r="D708" s="3" t="str">
        <f>VLOOKUP(JOYERIA_JPV[[#This Row],[ID_PRODUCTOS]],PRODUCTOS[#All],2,0)</f>
        <v>Brazalete Oro 14k</v>
      </c>
      <c r="E7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708" s="15">
        <f>VLOOKUP(JOYERIA_JPV[[#This Row],[ID_PRODUCTOS]],PRODUCTOS[#All],5,0)-JOYERIA_JPV[[#This Row],[CANTIDAD]]</f>
        <v>709</v>
      </c>
      <c r="G708">
        <v>10001</v>
      </c>
      <c r="H708" s="1" t="s">
        <v>41</v>
      </c>
      <c r="I708" s="1" t="str">
        <f>VLOOKUP(JOYERIA_JPV[[#This Row],[ID_VENDEDOR]],FOTO_VENDEDOR[#All],3,0)</f>
        <v>https://dl.dropbox.com/s/4bz1xriny7ro04g/A40.png</v>
      </c>
      <c r="J708">
        <v>11</v>
      </c>
      <c r="K708" s="9">
        <v>966.38</v>
      </c>
      <c r="L708" s="9">
        <v>1200</v>
      </c>
      <c r="M708" s="2">
        <v>44539</v>
      </c>
    </row>
    <row r="709" spans="1:13" x14ac:dyDescent="0.25">
      <c r="A709">
        <v>708</v>
      </c>
      <c r="B709" t="s">
        <v>18</v>
      </c>
      <c r="C709" s="3">
        <v>4</v>
      </c>
      <c r="D709" s="3" t="str">
        <f>VLOOKUP(JOYERIA_JPV[[#This Row],[ID_PRODUCTOS]],PRODUCTOS[#All],2,0)</f>
        <v>Collar Oro Diam.</v>
      </c>
      <c r="E709" s="8" t="str">
        <f>VLOOKUP(JOYERIA_JPV[[#This Row],[ID_PRODUCTOS]],PRODUCTOS[#All],4,0)</f>
        <v>https://img.edenly.com/pt/40/precioso-secreto-n8__8047249_1.png</v>
      </c>
      <c r="F709" s="15">
        <f>VLOOKUP(JOYERIA_JPV[[#This Row],[ID_PRODUCTOS]],PRODUCTOS[#All],5,0)-JOYERIA_JPV[[#This Row],[CANTIDAD]]</f>
        <v>1492</v>
      </c>
      <c r="G709">
        <v>10002</v>
      </c>
      <c r="H709" s="1" t="s">
        <v>43</v>
      </c>
      <c r="I709" s="1" t="str">
        <f>VLOOKUP(JOYERIA_JPV[[#This Row],[ID_VENDEDOR]],FOTO_VENDEDOR[#All],3,0)</f>
        <v>https://dl.dropbox.com/s/yxe96df3xrzoc4y/A44.png</v>
      </c>
      <c r="J709">
        <v>8</v>
      </c>
      <c r="K709" s="9">
        <v>938.42</v>
      </c>
      <c r="L709" s="9">
        <v>1100</v>
      </c>
      <c r="M709" s="2">
        <v>44540</v>
      </c>
    </row>
    <row r="710" spans="1:13" x14ac:dyDescent="0.25">
      <c r="A710">
        <v>709</v>
      </c>
      <c r="B710" t="s">
        <v>13</v>
      </c>
      <c r="C710" s="3">
        <v>5</v>
      </c>
      <c r="D710" s="3" t="str">
        <f>VLOOKUP(JOYERIA_JPV[[#This Row],[ID_PRODUCTOS]],PRODUCTOS[#All],2,0)</f>
        <v>Pulsera Plata 925</v>
      </c>
      <c r="E7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710" s="15">
        <f>VLOOKUP(JOYERIA_JPV[[#This Row],[ID_PRODUCTOS]],PRODUCTOS[#All],5,0)-JOYERIA_JPV[[#This Row],[CANTIDAD]]</f>
        <v>1398</v>
      </c>
      <c r="G710">
        <v>10003</v>
      </c>
      <c r="H710" s="1" t="s">
        <v>45</v>
      </c>
      <c r="I710" s="1" t="str">
        <f>VLOOKUP(JOYERIA_JPV[[#This Row],[ID_VENDEDOR]],FOTO_VENDEDOR[#All],3,0)</f>
        <v>https://dl.dropboxusercontent.com/s/2lks10yyiurw2b0/A33.png</v>
      </c>
      <c r="J710">
        <v>2</v>
      </c>
      <c r="K710" s="9">
        <v>1053.78</v>
      </c>
      <c r="L710" s="9">
        <v>1500</v>
      </c>
      <c r="M710" s="2">
        <v>44541</v>
      </c>
    </row>
    <row r="711" spans="1:13" x14ac:dyDescent="0.25">
      <c r="A711">
        <v>710</v>
      </c>
      <c r="B711" t="s">
        <v>14</v>
      </c>
      <c r="C711" s="3">
        <v>6</v>
      </c>
      <c r="D711" s="3" t="str">
        <f>VLOOKUP(JOYERIA_JPV[[#This Row],[ID_PRODUCTOS]],PRODUCTOS[#All],2,0)</f>
        <v>Broche Platino</v>
      </c>
      <c r="E7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711" s="15">
        <f>VLOOKUP(JOYERIA_JPV[[#This Row],[ID_PRODUCTOS]],PRODUCTOS[#All],5,0)-JOYERIA_JPV[[#This Row],[CANTIDAD]]</f>
        <v>2488</v>
      </c>
      <c r="G711">
        <v>10004</v>
      </c>
      <c r="H711" s="1" t="s">
        <v>47</v>
      </c>
      <c r="I711" s="1" t="str">
        <f>VLOOKUP(JOYERIA_JPV[[#This Row],[ID_VENDEDOR]],FOTO_VENDEDOR[#All],3,0)</f>
        <v>https://dl.dropbox.com/s/zgx7g0h0mxubhao/A21.png</v>
      </c>
      <c r="J711">
        <v>12</v>
      </c>
      <c r="K711" s="9">
        <v>645.70000000000005</v>
      </c>
      <c r="L711" s="9">
        <v>900</v>
      </c>
      <c r="M711" s="2">
        <v>44542</v>
      </c>
    </row>
    <row r="712" spans="1:13" x14ac:dyDescent="0.25">
      <c r="A712">
        <v>711</v>
      </c>
      <c r="B712" t="s">
        <v>22</v>
      </c>
      <c r="C712" s="3">
        <v>7</v>
      </c>
      <c r="D712" s="3" t="str">
        <f>VLOOKUP(JOYERIA_JPV[[#This Row],[ID_PRODUCTOS]],PRODUCTOS[#All],2,0)</f>
        <v>Cadena Oro 10k</v>
      </c>
      <c r="E712" s="8" t="str">
        <f>VLOOKUP(JOYERIA_JPV[[#This Row],[ID_PRODUCTOS]],PRODUCTOS[#All],4,0)</f>
        <v>https://russiangold.com/78813-large_default/amarillo-italiano-14k-585-oro-nuevo-figaro-cadena-solida-cc042y.jpg</v>
      </c>
      <c r="F712" s="15">
        <f>VLOOKUP(JOYERIA_JPV[[#This Row],[ID_PRODUCTOS]],PRODUCTOS[#All],5,0)-JOYERIA_JPV[[#This Row],[CANTIDAD]]</f>
        <v>11375</v>
      </c>
      <c r="G712">
        <v>10005</v>
      </c>
      <c r="H712" s="1" t="s">
        <v>49</v>
      </c>
      <c r="I712" s="1" t="str">
        <f>VLOOKUP(JOYERIA_JPV[[#This Row],[ID_VENDEDOR]],FOTO_VENDEDOR[#All],3,0)</f>
        <v>https://dl.dropboxusercontent.com/s/id0gj57k6z3m73q/A34.png</v>
      </c>
      <c r="J712">
        <v>125</v>
      </c>
      <c r="K712" s="9">
        <v>1063.04</v>
      </c>
      <c r="L712" s="9">
        <v>1500</v>
      </c>
      <c r="M712" s="2">
        <v>44543</v>
      </c>
    </row>
    <row r="713" spans="1:13" x14ac:dyDescent="0.25">
      <c r="A713">
        <v>712</v>
      </c>
      <c r="B713" t="s">
        <v>26</v>
      </c>
      <c r="C713" s="3">
        <v>8</v>
      </c>
      <c r="D713" s="3" t="str">
        <f>VLOOKUP(JOYERIA_JPV[[#This Row],[ID_PRODUCTOS]],PRODUCTOS[#All],2,0)</f>
        <v>Tobillera Oro 14k</v>
      </c>
      <c r="E713" s="8" t="str">
        <f>VLOOKUP(JOYERIA_JPV[[#This Row],[ID_PRODUCTOS]],PRODUCTOS[#All],4,0)</f>
        <v>https://www.joseluisjoyerias.com/adm/files/FOTOS/PULSERA_ORO_JOSELUIS_718SPU24FK481A19_1.webp</v>
      </c>
      <c r="F713" s="15">
        <f>VLOOKUP(JOYERIA_JPV[[#This Row],[ID_PRODUCTOS]],PRODUCTOS[#All],5,0)-JOYERIA_JPV[[#This Row],[CANTIDAD]]</f>
        <v>2478</v>
      </c>
      <c r="G713">
        <v>10006</v>
      </c>
      <c r="H713" s="1" t="s">
        <v>51</v>
      </c>
      <c r="I713" s="1" t="str">
        <f>VLOOKUP(JOYERIA_JPV[[#This Row],[ID_VENDEDOR]],FOTO_VENDEDOR[#All],3,0)</f>
        <v>https://dl.dropbox.com/s/1f9hzgblcmuen4a/A10.png</v>
      </c>
      <c r="J713">
        <v>22</v>
      </c>
      <c r="K713" s="9">
        <v>938.42</v>
      </c>
      <c r="L713" s="9">
        <v>1100</v>
      </c>
      <c r="M713" s="2">
        <v>44544</v>
      </c>
    </row>
    <row r="714" spans="1:13" x14ac:dyDescent="0.25">
      <c r="A714">
        <v>713</v>
      </c>
      <c r="B714" t="s">
        <v>18</v>
      </c>
      <c r="C714" s="3">
        <v>9</v>
      </c>
      <c r="D714" s="3" t="str">
        <f>VLOOKUP(JOYERIA_JPV[[#This Row],[ID_PRODUCTOS]],PRODUCTOS[#All],2,0)</f>
        <v>Charm Plata</v>
      </c>
      <c r="E7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714" s="15">
        <f>VLOOKUP(JOYERIA_JPV[[#This Row],[ID_PRODUCTOS]],PRODUCTOS[#All],5,0)-JOYERIA_JPV[[#This Row],[CANTIDAD]]</f>
        <v>669</v>
      </c>
      <c r="G714">
        <v>10007</v>
      </c>
      <c r="H714" s="1" t="s">
        <v>53</v>
      </c>
      <c r="I714" s="1" t="str">
        <f>VLOOKUP(JOYERIA_JPV[[#This Row],[ID_VENDEDOR]],FOTO_VENDEDOR[#All],3,0)</f>
        <v>https://dl.dropbox.com/s/jveyj0btov87izo/A38.png</v>
      </c>
      <c r="J714">
        <v>8</v>
      </c>
      <c r="K714" s="9">
        <v>836.75</v>
      </c>
      <c r="L714" s="9">
        <v>1000</v>
      </c>
      <c r="M714" s="2">
        <v>44545</v>
      </c>
    </row>
    <row r="715" spans="1:13" x14ac:dyDescent="0.25">
      <c r="A715">
        <v>714</v>
      </c>
      <c r="B715" t="s">
        <v>7</v>
      </c>
      <c r="C715" s="3">
        <v>10</v>
      </c>
      <c r="D715" s="3" t="str">
        <f>VLOOKUP(JOYERIA_JPV[[#This Row],[ID_PRODUCTOS]],PRODUCTOS[#All],2,0)</f>
        <v>Medallón Oro 18k</v>
      </c>
      <c r="E715" s="8" t="str">
        <f>VLOOKUP(JOYERIA_JPV[[#This Row],[ID_PRODUCTOS]],PRODUCTOS[#All],4,0)</f>
        <v>https://russiangold.com/111274-product_zoom/colgante-de-oro-rosa-rojo-14k-585-carretera-de-medusa-griega-cpn053r.jpg</v>
      </c>
      <c r="F715" s="15">
        <f>VLOOKUP(JOYERIA_JPV[[#This Row],[ID_PRODUCTOS]],PRODUCTOS[#All],5,0)-JOYERIA_JPV[[#This Row],[CANTIDAD]]</f>
        <v>597</v>
      </c>
      <c r="G715">
        <v>10008</v>
      </c>
      <c r="H715" s="1" t="s">
        <v>73</v>
      </c>
      <c r="I715" s="1" t="str">
        <f>VLOOKUP(JOYERIA_JPV[[#This Row],[ID_VENDEDOR]],FOTO_VENDEDOR[#All],3,0)</f>
        <v>https://dl.dropbox.com/s/z4geyw1u2psmm47/A16.png</v>
      </c>
      <c r="J715">
        <v>3</v>
      </c>
      <c r="K715" s="9">
        <v>966.38</v>
      </c>
      <c r="L715" s="9">
        <v>1200</v>
      </c>
      <c r="M715" s="2">
        <v>44546</v>
      </c>
    </row>
    <row r="716" spans="1:13" x14ac:dyDescent="0.25">
      <c r="A716">
        <v>715</v>
      </c>
      <c r="B716" t="s">
        <v>8</v>
      </c>
      <c r="C716" s="3">
        <v>11</v>
      </c>
      <c r="D716" s="3" t="str">
        <f>VLOOKUP(JOYERIA_JPV[[#This Row],[ID_PRODUCTOS]],PRODUCTOS[#All],2,0)</f>
        <v>Reloj Oro 18k</v>
      </c>
      <c r="E716" s="8" t="str">
        <f>VLOOKUP(JOYERIA_JPV[[#This Row],[ID_PRODUCTOS]],PRODUCTOS[#All],4,0)</f>
        <v>https://zlotychlopak.pl/104676-large_default/amarillo-14k-585-oro-reloj-de-pulsera-para-senora-geneve-lw078ydglbw008y.jpg</v>
      </c>
      <c r="F716" s="15">
        <f>VLOOKUP(JOYERIA_JPV[[#This Row],[ID_PRODUCTOS]],PRODUCTOS[#All],5,0)-JOYERIA_JPV[[#This Row],[CANTIDAD]]</f>
        <v>1248</v>
      </c>
      <c r="G716">
        <v>10009</v>
      </c>
      <c r="H716" s="1" t="s">
        <v>57</v>
      </c>
      <c r="I716" s="1" t="str">
        <f>VLOOKUP(JOYERIA_JPV[[#This Row],[ID_VENDEDOR]],FOTO_VENDEDOR[#All],3,0)</f>
        <v>https://dl.dropbox.com/s/0jkab8w6ie0h91z/A42.png</v>
      </c>
      <c r="J716">
        <v>12</v>
      </c>
      <c r="K716" s="9">
        <v>638.27</v>
      </c>
      <c r="L716" s="9">
        <v>800</v>
      </c>
      <c r="M716" s="2">
        <v>44547</v>
      </c>
    </row>
    <row r="717" spans="1:13" x14ac:dyDescent="0.25">
      <c r="A717">
        <v>716</v>
      </c>
      <c r="B717" t="s">
        <v>27</v>
      </c>
      <c r="C717" s="3">
        <v>12</v>
      </c>
      <c r="D717" s="3" t="str">
        <f>VLOOKUP(JOYERIA_JPV[[#This Row],[ID_PRODUCTOS]],PRODUCTOS[#All],2,0)</f>
        <v>Cufflink Plata 925</v>
      </c>
      <c r="E717" s="8" t="str">
        <f>VLOOKUP(JOYERIA_JPV[[#This Row],[ID_PRODUCTOS]],PRODUCTOS[#All],4,0)</f>
        <v>https://www.mesaregalos.mx/wp-content/uploads/2021/08/Cufflinks_20Pliage_20_20Sterling_20silver_06753810000001_STQP.png</v>
      </c>
      <c r="F717" s="15">
        <f>VLOOKUP(JOYERIA_JPV[[#This Row],[ID_PRODUCTOS]],PRODUCTOS[#All],5,0)-JOYERIA_JPV[[#This Row],[CANTIDAD]]</f>
        <v>619</v>
      </c>
      <c r="G717">
        <v>10001</v>
      </c>
      <c r="H717" s="1" t="s">
        <v>41</v>
      </c>
      <c r="I717" s="1" t="str">
        <f>VLOOKUP(JOYERIA_JPV[[#This Row],[ID_VENDEDOR]],FOTO_VENDEDOR[#All],3,0)</f>
        <v>https://dl.dropbox.com/s/4bz1xriny7ro04g/A40.png</v>
      </c>
      <c r="J717">
        <v>5</v>
      </c>
      <c r="K717" s="9">
        <v>1265.2</v>
      </c>
      <c r="L717" s="9">
        <v>1800</v>
      </c>
      <c r="M717" s="2">
        <v>44548</v>
      </c>
    </row>
    <row r="718" spans="1:13" x14ac:dyDescent="0.25">
      <c r="A718">
        <v>717</v>
      </c>
      <c r="B718" t="s">
        <v>15</v>
      </c>
      <c r="C718" s="3">
        <v>13</v>
      </c>
      <c r="D718" s="3" t="str">
        <f>VLOOKUP(JOYERIA_JPV[[#This Row],[ID_PRODUCTOS]],PRODUCTOS[#All],2,0)</f>
        <v>Pendiente Diam. Oro</v>
      </c>
      <c r="E718" s="8" t="str">
        <f>VLOOKUP(JOYERIA_JPV[[#This Row],[ID_PRODUCTOS]],PRODUCTOS[#All],4,0)</f>
        <v>https://i.pinimg.com/originals/ef/2f/1e/ef2f1e78cb0658f1626038cefbdca0f7.png</v>
      </c>
      <c r="F718" s="15">
        <f>VLOOKUP(JOYERIA_JPV[[#This Row],[ID_PRODUCTOS]],PRODUCTOS[#All],5,0)-JOYERIA_JPV[[#This Row],[CANTIDAD]]</f>
        <v>3963</v>
      </c>
      <c r="G718">
        <v>10002</v>
      </c>
      <c r="H718" s="1" t="s">
        <v>43</v>
      </c>
      <c r="I718" s="1" t="str">
        <f>VLOOKUP(JOYERIA_JPV[[#This Row],[ID_VENDEDOR]],FOTO_VENDEDOR[#All],3,0)</f>
        <v>https://dl.dropbox.com/s/yxe96df3xrzoc4y/A44.png</v>
      </c>
      <c r="J718">
        <v>37</v>
      </c>
      <c r="K718" s="9">
        <v>352.49</v>
      </c>
      <c r="L718" s="9">
        <v>500</v>
      </c>
      <c r="M718" s="2">
        <v>44549</v>
      </c>
    </row>
    <row r="719" spans="1:13" x14ac:dyDescent="0.25">
      <c r="A719">
        <v>718</v>
      </c>
      <c r="B719" t="s">
        <v>21</v>
      </c>
      <c r="C719" s="3">
        <v>14</v>
      </c>
      <c r="D719" s="3" t="str">
        <f>VLOOKUP(JOYERIA_JPV[[#This Row],[ID_PRODUCTOS]],PRODUCTOS[#All],2,0)</f>
        <v>Anillo Comp. Diam.</v>
      </c>
      <c r="E719" s="8" t="str">
        <f>VLOOKUP(JOYERIA_JPV[[#This Row],[ID_PRODUCTOS]],PRODUCTOS[#All],4,0)</f>
        <v>https://www.elrubi.es/wp-content/uploads/2019/03/Anillo-de-compromiso-con-piedra-diamante-1.png</v>
      </c>
      <c r="F719" s="15">
        <f>VLOOKUP(JOYERIA_JPV[[#This Row],[ID_PRODUCTOS]],PRODUCTOS[#All],5,0)-JOYERIA_JPV[[#This Row],[CANTIDAD]]</f>
        <v>1938</v>
      </c>
      <c r="G719">
        <v>10003</v>
      </c>
      <c r="H719" s="1" t="s">
        <v>45</v>
      </c>
      <c r="I719" s="1" t="str">
        <f>VLOOKUP(JOYERIA_JPV[[#This Row],[ID_VENDEDOR]],FOTO_VENDEDOR[#All],3,0)</f>
        <v>https://dl.dropboxusercontent.com/s/2lks10yyiurw2b0/A33.png</v>
      </c>
      <c r="J719">
        <v>12</v>
      </c>
      <c r="K719" s="9">
        <v>938.42</v>
      </c>
      <c r="L719" s="9">
        <v>1100</v>
      </c>
      <c r="M719" s="2">
        <v>44550</v>
      </c>
    </row>
    <row r="720" spans="1:13" x14ac:dyDescent="0.25">
      <c r="A720">
        <v>719</v>
      </c>
      <c r="B720" t="s">
        <v>25</v>
      </c>
      <c r="C720" s="3">
        <v>15</v>
      </c>
      <c r="D720" s="3" t="str">
        <f>VLOOKUP(JOYERIA_JPV[[#This Row],[ID_PRODUCTOS]],PRODUCTOS[#All],2,0)</f>
        <v>Brazalete Cuero</v>
      </c>
      <c r="E720" s="8" t="str">
        <f>VLOOKUP(JOYERIA_JPV[[#This Row],[ID_PRODUCTOS]],PRODUCTOS[#All],4,0)</f>
        <v>https://global.zancangioielli.com/11031-large_default/pulsera-zancan-de-plata-y-piel-con-pluma.jpg</v>
      </c>
      <c r="F720" s="15">
        <f>VLOOKUP(JOYERIA_JPV[[#This Row],[ID_PRODUCTOS]],PRODUCTOS[#All],5,0)-JOYERIA_JPV[[#This Row],[CANTIDAD]]</f>
        <v>3990</v>
      </c>
      <c r="G720">
        <v>10004</v>
      </c>
      <c r="H720" s="1" t="s">
        <v>47</v>
      </c>
      <c r="I720" s="1" t="str">
        <f>VLOOKUP(JOYERIA_JPV[[#This Row],[ID_VENDEDOR]],FOTO_VENDEDOR[#All],3,0)</f>
        <v>https://dl.dropbox.com/s/zgx7g0h0mxubhao/A21.png</v>
      </c>
      <c r="J720">
        <v>10</v>
      </c>
      <c r="K720" s="9">
        <v>572.95000000000005</v>
      </c>
      <c r="L720" s="9">
        <v>800</v>
      </c>
      <c r="M720" s="2">
        <v>44551</v>
      </c>
    </row>
    <row r="721" spans="1:13" x14ac:dyDescent="0.25">
      <c r="A721">
        <v>720</v>
      </c>
      <c r="B721" t="s">
        <v>13</v>
      </c>
      <c r="C721" s="3">
        <v>16</v>
      </c>
      <c r="D721" s="3" t="str">
        <f>VLOOKUP(JOYERIA_JPV[[#This Row],[ID_PRODUCTOS]],PRODUCTOS[#All],2,0)</f>
        <v>Reloj Plata</v>
      </c>
      <c r="E721" s="8" t="str">
        <f>VLOOKUP(JOYERIA_JPV[[#This Row],[ID_PRODUCTOS]],PRODUCTOS[#All],4,0)</f>
        <v>https://festina.cl/22062-large_default/timeless-chronograph-f16760-7-con-esfera-azul.jpg</v>
      </c>
      <c r="F721" s="15">
        <f>VLOOKUP(JOYERIA_JPV[[#This Row],[ID_PRODUCTOS]],PRODUCTOS[#All],5,0)-JOYERIA_JPV[[#This Row],[CANTIDAD]]</f>
        <v>1077</v>
      </c>
      <c r="G721">
        <v>10005</v>
      </c>
      <c r="H721" s="1" t="s">
        <v>49</v>
      </c>
      <c r="I721" s="1" t="str">
        <f>VLOOKUP(JOYERIA_JPV[[#This Row],[ID_VENDEDOR]],FOTO_VENDEDOR[#All],3,0)</f>
        <v>https://dl.dropboxusercontent.com/s/id0gj57k6z3m73q/A34.png</v>
      </c>
      <c r="J721">
        <v>23</v>
      </c>
      <c r="K721" s="9">
        <v>1667.47</v>
      </c>
      <c r="L721" s="9">
        <v>2200</v>
      </c>
      <c r="M721" s="2">
        <v>44552</v>
      </c>
    </row>
    <row r="722" spans="1:13" x14ac:dyDescent="0.25">
      <c r="A722">
        <v>721</v>
      </c>
      <c r="B722" t="s">
        <v>9</v>
      </c>
      <c r="C722" s="3">
        <v>17</v>
      </c>
      <c r="D722" s="3" t="str">
        <f>VLOOKUP(JOYERIA_JPV[[#This Row],[ID_PRODUCTOS]],PRODUCTOS[#All],2,0)</f>
        <v>Broche Oro</v>
      </c>
      <c r="E7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722" s="15">
        <f>VLOOKUP(JOYERIA_JPV[[#This Row],[ID_PRODUCTOS]],PRODUCTOS[#All],5,0)-JOYERIA_JPV[[#This Row],[CANTIDAD]]</f>
        <v>2995</v>
      </c>
      <c r="G722">
        <v>10006</v>
      </c>
      <c r="H722" s="1" t="s">
        <v>51</v>
      </c>
      <c r="I722" s="1" t="str">
        <f>VLOOKUP(JOYERIA_JPV[[#This Row],[ID_VENDEDOR]],FOTO_VENDEDOR[#All],3,0)</f>
        <v>https://dl.dropbox.com/s/1f9hzgblcmuen4a/A10.png</v>
      </c>
      <c r="J722">
        <v>5</v>
      </c>
      <c r="K722" s="9">
        <v>216.19</v>
      </c>
      <c r="L722" s="9">
        <v>300</v>
      </c>
      <c r="M722" s="2">
        <v>44553</v>
      </c>
    </row>
    <row r="723" spans="1:13" x14ac:dyDescent="0.25">
      <c r="A723">
        <v>722</v>
      </c>
      <c r="B723" t="s">
        <v>20</v>
      </c>
      <c r="C723" s="3">
        <v>18</v>
      </c>
      <c r="D723" s="3" t="str">
        <f>VLOOKUP(JOYERIA_JPV[[#This Row],[ID_PRODUCTOS]],PRODUCTOS[#All],2,0)</f>
        <v>Anillo Gemas</v>
      </c>
      <c r="E7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723" s="15">
        <f>VLOOKUP(JOYERIA_JPV[[#This Row],[ID_PRODUCTOS]],PRODUCTOS[#All],5,0)-JOYERIA_JPV[[#This Row],[CANTIDAD]]</f>
        <v>19678</v>
      </c>
      <c r="G723">
        <v>10007</v>
      </c>
      <c r="H723" s="1" t="s">
        <v>53</v>
      </c>
      <c r="I723" s="1" t="str">
        <f>VLOOKUP(JOYERIA_JPV[[#This Row],[ID_VENDEDOR]],FOTO_VENDEDOR[#All],3,0)</f>
        <v>https://dl.dropbox.com/s/jveyj0btov87izo/A38.png</v>
      </c>
      <c r="J723">
        <v>322</v>
      </c>
      <c r="K723" s="9">
        <v>1063.04</v>
      </c>
      <c r="L723" s="9">
        <v>1500</v>
      </c>
      <c r="M723" s="2">
        <v>44554</v>
      </c>
    </row>
    <row r="724" spans="1:13" x14ac:dyDescent="0.25">
      <c r="A724">
        <v>723</v>
      </c>
      <c r="B724" t="s">
        <v>8</v>
      </c>
      <c r="C724" s="3">
        <v>19</v>
      </c>
      <c r="D724" s="3" t="str">
        <f>VLOOKUP(JOYERIA_JPV[[#This Row],[ID_PRODUCTOS]],PRODUCTOS[#All],2,0)</f>
        <v>Collar Perlas</v>
      </c>
      <c r="E724" s="8" t="str">
        <f>VLOOKUP(JOYERIA_JPV[[#This Row],[ID_PRODUCTOS]],PRODUCTOS[#All],4,0)</f>
        <v>https://yanesmadrid.com/10619-large_default/collar-bolzano-perlas-plata-dorada.jpg</v>
      </c>
      <c r="F724" s="15">
        <f>VLOOKUP(JOYERIA_JPV[[#This Row],[ID_PRODUCTOS]],PRODUCTOS[#All],5,0)-JOYERIA_JPV[[#This Row],[CANTIDAD]]</f>
        <v>786</v>
      </c>
      <c r="G724">
        <v>10008</v>
      </c>
      <c r="H724" s="1" t="s">
        <v>73</v>
      </c>
      <c r="I724" s="1" t="str">
        <f>VLOOKUP(JOYERIA_JPV[[#This Row],[ID_VENDEDOR]],FOTO_VENDEDOR[#All],3,0)</f>
        <v>https://dl.dropbox.com/s/z4geyw1u2psmm47/A16.png</v>
      </c>
      <c r="J724">
        <v>14</v>
      </c>
      <c r="K724" s="9">
        <v>757.81</v>
      </c>
      <c r="L724" s="9">
        <v>950</v>
      </c>
      <c r="M724" s="2">
        <v>44555</v>
      </c>
    </row>
    <row r="725" spans="1:13" x14ac:dyDescent="0.25">
      <c r="A725">
        <v>724</v>
      </c>
      <c r="B725" t="s">
        <v>24</v>
      </c>
      <c r="C725" s="3">
        <v>20</v>
      </c>
      <c r="D725" s="3" t="str">
        <f>VLOOKUP(JOYERIA_JPV[[#This Row],[ID_PRODUCTOS]],PRODUCTOS[#All],2,0)</f>
        <v>Cadena Oro</v>
      </c>
      <c r="E725" s="8" t="str">
        <f>VLOOKUP(JOYERIA_JPV[[#This Row],[ID_PRODUCTOS]],PRODUCTOS[#All],4,0)</f>
        <v>https://www.joyeriasanchez.com/50236-large_default/gargantilla-visalia-personalizada-oro-18k.jpg</v>
      </c>
      <c r="F725" s="15">
        <f>VLOOKUP(JOYERIA_JPV[[#This Row],[ID_PRODUCTOS]],PRODUCTOS[#All],5,0)-JOYERIA_JPV[[#This Row],[CANTIDAD]]</f>
        <v>3995</v>
      </c>
      <c r="G725">
        <v>10009</v>
      </c>
      <c r="H725" s="1" t="s">
        <v>57</v>
      </c>
      <c r="I725" s="1" t="str">
        <f>VLOOKUP(JOYERIA_JPV[[#This Row],[ID_VENDEDOR]],FOTO_VENDEDOR[#All],3,0)</f>
        <v>https://dl.dropbox.com/s/0jkab8w6ie0h91z/A42.png</v>
      </c>
      <c r="J725">
        <v>5</v>
      </c>
      <c r="K725" s="9">
        <v>211.41</v>
      </c>
      <c r="L725" s="9">
        <v>300</v>
      </c>
      <c r="M725" s="2">
        <v>44556</v>
      </c>
    </row>
    <row r="726" spans="1:13" x14ac:dyDescent="0.25">
      <c r="A726">
        <v>725</v>
      </c>
      <c r="B726" t="s">
        <v>23</v>
      </c>
      <c r="C726" s="3">
        <v>1</v>
      </c>
      <c r="D726" s="3" t="str">
        <f>VLOOKUP(JOYERIA_JPV[[#This Row],[ID_PRODUCTOS]],PRODUCTOS[#All],2,0)</f>
        <v>Anillo Oro 18k</v>
      </c>
      <c r="E726" s="8" t="str">
        <f>VLOOKUP(JOYERIA_JPV[[#This Row],[ID_PRODUCTOS]],PRODUCTOS[#All],4,0)</f>
        <v>https://i.pinimg.com/originals/99/f6/cc/99f6cc0f226be0aa4d25ea9959e06099.png</v>
      </c>
      <c r="F726" s="15">
        <f>VLOOKUP(JOYERIA_JPV[[#This Row],[ID_PRODUCTOS]],PRODUCTOS[#All],5,0)-JOYERIA_JPV[[#This Row],[CANTIDAD]]</f>
        <v>19920</v>
      </c>
      <c r="G726">
        <v>10001</v>
      </c>
      <c r="H726" s="1" t="s">
        <v>41</v>
      </c>
      <c r="I726" s="1" t="str">
        <f>VLOOKUP(JOYERIA_JPV[[#This Row],[ID_VENDEDOR]],FOTO_VENDEDOR[#All],3,0)</f>
        <v>https://dl.dropbox.com/s/4bz1xriny7ro04g/A40.png</v>
      </c>
      <c r="J726">
        <v>80</v>
      </c>
      <c r="K726" s="9">
        <v>1483.61</v>
      </c>
      <c r="L726" s="9">
        <v>2000</v>
      </c>
      <c r="M726" s="2">
        <v>44557</v>
      </c>
    </row>
    <row r="727" spans="1:13" x14ac:dyDescent="0.25">
      <c r="A727">
        <v>726</v>
      </c>
      <c r="B727" t="s">
        <v>29</v>
      </c>
      <c r="C727" s="3">
        <v>2</v>
      </c>
      <c r="D727" s="3" t="str">
        <f>VLOOKUP(JOYERIA_JPV[[#This Row],[ID_PRODUCTOS]],PRODUCTOS[#All],2,0)</f>
        <v>Aretes Plata 925</v>
      </c>
      <c r="E727" s="8" t="str">
        <f>VLOOKUP(JOYERIA_JPV[[#This Row],[ID_PRODUCTOS]],PRODUCTOS[#All],4,0)</f>
        <v>https://baroqoficial.com/cdn/shop/products/Aretesdeplata925.png?v=1643904073&amp;width=2048</v>
      </c>
      <c r="F727" s="15">
        <f>VLOOKUP(JOYERIA_JPV[[#This Row],[ID_PRODUCTOS]],PRODUCTOS[#All],5,0)-JOYERIA_JPV[[#This Row],[CANTIDAD]]</f>
        <v>3797</v>
      </c>
      <c r="G727">
        <v>10002</v>
      </c>
      <c r="H727" s="1" t="s">
        <v>43</v>
      </c>
      <c r="I727" s="1" t="str">
        <f>VLOOKUP(JOYERIA_JPV[[#This Row],[ID_VENDEDOR]],FOTO_VENDEDOR[#All],3,0)</f>
        <v>https://dl.dropbox.com/s/yxe96df3xrzoc4y/A44.png</v>
      </c>
      <c r="J727">
        <v>3</v>
      </c>
      <c r="K727" s="9">
        <v>1049.51</v>
      </c>
      <c r="L727" s="9">
        <v>1300</v>
      </c>
      <c r="M727" s="2">
        <v>44558</v>
      </c>
    </row>
    <row r="728" spans="1:13" x14ac:dyDescent="0.25">
      <c r="A728">
        <v>727</v>
      </c>
      <c r="B728" t="s">
        <v>6</v>
      </c>
      <c r="C728" s="3">
        <v>3</v>
      </c>
      <c r="D728" s="3" t="str">
        <f>VLOOKUP(JOYERIA_JPV[[#This Row],[ID_PRODUCTOS]],PRODUCTOS[#All],2,0)</f>
        <v>Brazalete Oro 14k</v>
      </c>
      <c r="E7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728" s="15">
        <f>VLOOKUP(JOYERIA_JPV[[#This Row],[ID_PRODUCTOS]],PRODUCTOS[#All],5,0)-JOYERIA_JPV[[#This Row],[CANTIDAD]]</f>
        <v>716</v>
      </c>
      <c r="G728">
        <v>10003</v>
      </c>
      <c r="H728" s="1" t="s">
        <v>45</v>
      </c>
      <c r="I728" s="1" t="str">
        <f>VLOOKUP(JOYERIA_JPV[[#This Row],[ID_VENDEDOR]],FOTO_VENDEDOR[#All],3,0)</f>
        <v>https://dl.dropboxusercontent.com/s/2lks10yyiurw2b0/A33.png</v>
      </c>
      <c r="J728">
        <v>4</v>
      </c>
      <c r="K728" s="9">
        <v>966.38</v>
      </c>
      <c r="L728" s="9">
        <v>1200</v>
      </c>
      <c r="M728" s="2">
        <v>44559</v>
      </c>
    </row>
    <row r="729" spans="1:13" x14ac:dyDescent="0.25">
      <c r="A729">
        <v>728</v>
      </c>
      <c r="B729" t="s">
        <v>7</v>
      </c>
      <c r="C729" s="3">
        <v>4</v>
      </c>
      <c r="D729" s="3" t="str">
        <f>VLOOKUP(JOYERIA_JPV[[#This Row],[ID_PRODUCTOS]],PRODUCTOS[#All],2,0)</f>
        <v>Collar Oro Diam.</v>
      </c>
      <c r="E729" s="8" t="str">
        <f>VLOOKUP(JOYERIA_JPV[[#This Row],[ID_PRODUCTOS]],PRODUCTOS[#All],4,0)</f>
        <v>https://img.edenly.com/pt/40/precioso-secreto-n8__8047249_1.png</v>
      </c>
      <c r="F729" s="15">
        <f>VLOOKUP(JOYERIA_JPV[[#This Row],[ID_PRODUCTOS]],PRODUCTOS[#All],5,0)-JOYERIA_JPV[[#This Row],[CANTIDAD]]</f>
        <v>1467</v>
      </c>
      <c r="G729">
        <v>10004</v>
      </c>
      <c r="H729" s="1" t="s">
        <v>47</v>
      </c>
      <c r="I729" s="1" t="str">
        <f>VLOOKUP(JOYERIA_JPV[[#This Row],[ID_VENDEDOR]],FOTO_VENDEDOR[#All],3,0)</f>
        <v>https://dl.dropbox.com/s/zgx7g0h0mxubhao/A21.png</v>
      </c>
      <c r="J729">
        <v>33</v>
      </c>
      <c r="K729" s="9">
        <v>938.42</v>
      </c>
      <c r="L729" s="9">
        <v>1100</v>
      </c>
      <c r="M729" s="2">
        <v>44560</v>
      </c>
    </row>
    <row r="730" spans="1:13" x14ac:dyDescent="0.25">
      <c r="A730">
        <v>729</v>
      </c>
      <c r="B730" t="s">
        <v>8</v>
      </c>
      <c r="C730" s="3">
        <v>5</v>
      </c>
      <c r="D730" s="3" t="str">
        <f>VLOOKUP(JOYERIA_JPV[[#This Row],[ID_PRODUCTOS]],PRODUCTOS[#All],2,0)</f>
        <v>Pulsera Plata 925</v>
      </c>
      <c r="E7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730" s="15">
        <f>VLOOKUP(JOYERIA_JPV[[#This Row],[ID_PRODUCTOS]],PRODUCTOS[#All],5,0)-JOYERIA_JPV[[#This Row],[CANTIDAD]]</f>
        <v>1397</v>
      </c>
      <c r="G730">
        <v>10005</v>
      </c>
      <c r="H730" s="1" t="s">
        <v>49</v>
      </c>
      <c r="I730" s="1" t="str">
        <f>VLOOKUP(JOYERIA_JPV[[#This Row],[ID_VENDEDOR]],FOTO_VENDEDOR[#All],3,0)</f>
        <v>https://dl.dropboxusercontent.com/s/id0gj57k6z3m73q/A34.png</v>
      </c>
      <c r="J730">
        <v>3</v>
      </c>
      <c r="K730" s="9">
        <v>1053.78</v>
      </c>
      <c r="L730" s="9">
        <v>1500</v>
      </c>
      <c r="M730" s="2">
        <v>44561</v>
      </c>
    </row>
    <row r="731" spans="1:13" x14ac:dyDescent="0.25">
      <c r="A731">
        <v>730</v>
      </c>
      <c r="B731" t="s">
        <v>12</v>
      </c>
      <c r="C731" s="3">
        <v>6</v>
      </c>
      <c r="D731" s="3" t="str">
        <f>VLOOKUP(JOYERIA_JPV[[#This Row],[ID_PRODUCTOS]],PRODUCTOS[#All],2,0)</f>
        <v>Broche Platino</v>
      </c>
      <c r="E7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731" s="15">
        <f>VLOOKUP(JOYERIA_JPV[[#This Row],[ID_PRODUCTOS]],PRODUCTOS[#All],5,0)-JOYERIA_JPV[[#This Row],[CANTIDAD]]</f>
        <v>2492</v>
      </c>
      <c r="G731">
        <v>10006</v>
      </c>
      <c r="H731" s="1" t="s">
        <v>51</v>
      </c>
      <c r="I731" s="1" t="str">
        <f>VLOOKUP(JOYERIA_JPV[[#This Row],[ID_VENDEDOR]],FOTO_VENDEDOR[#All],3,0)</f>
        <v>https://dl.dropbox.com/s/1f9hzgblcmuen4a/A10.png</v>
      </c>
      <c r="J731">
        <v>8</v>
      </c>
      <c r="K731" s="9">
        <v>645.70000000000005</v>
      </c>
      <c r="L731" s="9">
        <v>900</v>
      </c>
      <c r="M731" s="2">
        <v>44562</v>
      </c>
    </row>
    <row r="732" spans="1:13" x14ac:dyDescent="0.25">
      <c r="A732">
        <v>731</v>
      </c>
      <c r="B732" t="s">
        <v>27</v>
      </c>
      <c r="C732" s="3">
        <v>7</v>
      </c>
      <c r="D732" s="3" t="str">
        <f>VLOOKUP(JOYERIA_JPV[[#This Row],[ID_PRODUCTOS]],PRODUCTOS[#All],2,0)</f>
        <v>Cadena Oro 10k</v>
      </c>
      <c r="E732" s="8" t="str">
        <f>VLOOKUP(JOYERIA_JPV[[#This Row],[ID_PRODUCTOS]],PRODUCTOS[#All],4,0)</f>
        <v>https://russiangold.com/78813-large_default/amarillo-italiano-14k-585-oro-nuevo-figaro-cadena-solida-cc042y.jpg</v>
      </c>
      <c r="F732" s="15">
        <f>VLOOKUP(JOYERIA_JPV[[#This Row],[ID_PRODUCTOS]],PRODUCTOS[#All],5,0)-JOYERIA_JPV[[#This Row],[CANTIDAD]]</f>
        <v>11400</v>
      </c>
      <c r="G732">
        <v>10007</v>
      </c>
      <c r="H732" s="1" t="s">
        <v>53</v>
      </c>
      <c r="I732" s="1" t="str">
        <f>VLOOKUP(JOYERIA_JPV[[#This Row],[ID_VENDEDOR]],FOTO_VENDEDOR[#All],3,0)</f>
        <v>https://dl.dropbox.com/s/jveyj0btov87izo/A38.png</v>
      </c>
      <c r="J732">
        <v>100</v>
      </c>
      <c r="K732" s="9">
        <v>1063.04</v>
      </c>
      <c r="L732" s="9">
        <v>1500</v>
      </c>
      <c r="M732" s="2">
        <v>44563</v>
      </c>
    </row>
    <row r="733" spans="1:13" x14ac:dyDescent="0.25">
      <c r="A733">
        <v>732</v>
      </c>
      <c r="B733" t="s">
        <v>22</v>
      </c>
      <c r="C733" s="3">
        <v>8</v>
      </c>
      <c r="D733" s="3" t="str">
        <f>VLOOKUP(JOYERIA_JPV[[#This Row],[ID_PRODUCTOS]],PRODUCTOS[#All],2,0)</f>
        <v>Tobillera Oro 14k</v>
      </c>
      <c r="E733" s="8" t="str">
        <f>VLOOKUP(JOYERIA_JPV[[#This Row],[ID_PRODUCTOS]],PRODUCTOS[#All],4,0)</f>
        <v>https://www.joseluisjoyerias.com/adm/files/FOTOS/PULSERA_ORO_JOSELUIS_718SPU24FK481A19_1.webp</v>
      </c>
      <c r="F733" s="15">
        <f>VLOOKUP(JOYERIA_JPV[[#This Row],[ID_PRODUCTOS]],PRODUCTOS[#All],5,0)-JOYERIA_JPV[[#This Row],[CANTIDAD]]</f>
        <v>2488</v>
      </c>
      <c r="G733">
        <v>10008</v>
      </c>
      <c r="H733" s="1" t="s">
        <v>73</v>
      </c>
      <c r="I733" s="1" t="str">
        <f>VLOOKUP(JOYERIA_JPV[[#This Row],[ID_VENDEDOR]],FOTO_VENDEDOR[#All],3,0)</f>
        <v>https://dl.dropbox.com/s/z4geyw1u2psmm47/A16.png</v>
      </c>
      <c r="J733">
        <v>12</v>
      </c>
      <c r="K733" s="9">
        <v>938.42</v>
      </c>
      <c r="L733" s="9">
        <v>1100</v>
      </c>
      <c r="M733" s="2">
        <v>44564</v>
      </c>
    </row>
    <row r="734" spans="1:13" x14ac:dyDescent="0.25">
      <c r="A734">
        <v>733</v>
      </c>
      <c r="B734" t="s">
        <v>14</v>
      </c>
      <c r="C734" s="3">
        <v>9</v>
      </c>
      <c r="D734" s="3" t="str">
        <f>VLOOKUP(JOYERIA_JPV[[#This Row],[ID_PRODUCTOS]],PRODUCTOS[#All],2,0)</f>
        <v>Charm Plata</v>
      </c>
      <c r="E7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734" s="15">
        <f>VLOOKUP(JOYERIA_JPV[[#This Row],[ID_PRODUCTOS]],PRODUCTOS[#All],5,0)-JOYERIA_JPV[[#This Row],[CANTIDAD]]</f>
        <v>674</v>
      </c>
      <c r="G734">
        <v>10009</v>
      </c>
      <c r="H734" s="1" t="s">
        <v>57</v>
      </c>
      <c r="I734" s="1" t="str">
        <f>VLOOKUP(JOYERIA_JPV[[#This Row],[ID_VENDEDOR]],FOTO_VENDEDOR[#All],3,0)</f>
        <v>https://dl.dropbox.com/s/0jkab8w6ie0h91z/A42.png</v>
      </c>
      <c r="J734">
        <v>3</v>
      </c>
      <c r="K734" s="9">
        <v>836.75</v>
      </c>
      <c r="L734" s="9">
        <v>1000</v>
      </c>
      <c r="M734" s="2">
        <v>44565</v>
      </c>
    </row>
    <row r="735" spans="1:13" x14ac:dyDescent="0.25">
      <c r="A735">
        <v>734</v>
      </c>
      <c r="B735" t="s">
        <v>8</v>
      </c>
      <c r="C735" s="3">
        <v>10</v>
      </c>
      <c r="D735" s="3" t="str">
        <f>VLOOKUP(JOYERIA_JPV[[#This Row],[ID_PRODUCTOS]],PRODUCTOS[#All],2,0)</f>
        <v>Medallón Oro 18k</v>
      </c>
      <c r="E735" s="8" t="str">
        <f>VLOOKUP(JOYERIA_JPV[[#This Row],[ID_PRODUCTOS]],PRODUCTOS[#All],4,0)</f>
        <v>https://russiangold.com/111274-product_zoom/colgante-de-oro-rosa-rojo-14k-585-carretera-de-medusa-griega-cpn053r.jpg</v>
      </c>
      <c r="F735" s="15">
        <f>VLOOKUP(JOYERIA_JPV[[#This Row],[ID_PRODUCTOS]],PRODUCTOS[#All],5,0)-JOYERIA_JPV[[#This Row],[CANTIDAD]]</f>
        <v>597</v>
      </c>
      <c r="G735">
        <v>10001</v>
      </c>
      <c r="H735" s="1" t="s">
        <v>41</v>
      </c>
      <c r="I735" s="1" t="str">
        <f>VLOOKUP(JOYERIA_JPV[[#This Row],[ID_VENDEDOR]],FOTO_VENDEDOR[#All],3,0)</f>
        <v>https://dl.dropbox.com/s/4bz1xriny7ro04g/A40.png</v>
      </c>
      <c r="J735">
        <v>3</v>
      </c>
      <c r="K735" s="9">
        <v>966.38</v>
      </c>
      <c r="L735" s="9">
        <v>1200</v>
      </c>
      <c r="M735" s="2">
        <v>44566</v>
      </c>
    </row>
    <row r="736" spans="1:13" x14ac:dyDescent="0.25">
      <c r="A736">
        <v>735</v>
      </c>
      <c r="B736" t="s">
        <v>14</v>
      </c>
      <c r="C736" s="3">
        <v>11</v>
      </c>
      <c r="D736" s="3" t="str">
        <f>VLOOKUP(JOYERIA_JPV[[#This Row],[ID_PRODUCTOS]],PRODUCTOS[#All],2,0)</f>
        <v>Reloj Oro 18k</v>
      </c>
      <c r="E736" s="8" t="str">
        <f>VLOOKUP(JOYERIA_JPV[[#This Row],[ID_PRODUCTOS]],PRODUCTOS[#All],4,0)</f>
        <v>https://zlotychlopak.pl/104676-large_default/amarillo-14k-585-oro-reloj-de-pulsera-para-senora-geneve-lw078ydglbw008y.jpg</v>
      </c>
      <c r="F736" s="15">
        <f>VLOOKUP(JOYERIA_JPV[[#This Row],[ID_PRODUCTOS]],PRODUCTOS[#All],5,0)-JOYERIA_JPV[[#This Row],[CANTIDAD]]</f>
        <v>1247</v>
      </c>
      <c r="G736">
        <v>10002</v>
      </c>
      <c r="H736" s="1" t="s">
        <v>43</v>
      </c>
      <c r="I736" s="1" t="str">
        <f>VLOOKUP(JOYERIA_JPV[[#This Row],[ID_VENDEDOR]],FOTO_VENDEDOR[#All],3,0)</f>
        <v>https://dl.dropbox.com/s/yxe96df3xrzoc4y/A44.png</v>
      </c>
      <c r="J736">
        <v>13</v>
      </c>
      <c r="K736" s="9">
        <v>638.27</v>
      </c>
      <c r="L736" s="9">
        <v>800</v>
      </c>
      <c r="M736" s="2">
        <v>44567</v>
      </c>
    </row>
    <row r="737" spans="1:13" x14ac:dyDescent="0.25">
      <c r="A737">
        <v>736</v>
      </c>
      <c r="B737" t="s">
        <v>26</v>
      </c>
      <c r="C737" s="3">
        <v>12</v>
      </c>
      <c r="D737" s="3" t="str">
        <f>VLOOKUP(JOYERIA_JPV[[#This Row],[ID_PRODUCTOS]],PRODUCTOS[#All],2,0)</f>
        <v>Cufflink Plata 925</v>
      </c>
      <c r="E737" s="8" t="str">
        <f>VLOOKUP(JOYERIA_JPV[[#This Row],[ID_PRODUCTOS]],PRODUCTOS[#All],4,0)</f>
        <v>https://www.mesaregalos.mx/wp-content/uploads/2021/08/Cufflinks_20Pliage_20_20Sterling_20silver_06753810000001_STQP.png</v>
      </c>
      <c r="F737" s="15">
        <f>VLOOKUP(JOYERIA_JPV[[#This Row],[ID_PRODUCTOS]],PRODUCTOS[#All],5,0)-JOYERIA_JPV[[#This Row],[CANTIDAD]]</f>
        <v>623</v>
      </c>
      <c r="G737">
        <v>10003</v>
      </c>
      <c r="H737" s="1" t="s">
        <v>45</v>
      </c>
      <c r="I737" s="1" t="str">
        <f>VLOOKUP(JOYERIA_JPV[[#This Row],[ID_VENDEDOR]],FOTO_VENDEDOR[#All],3,0)</f>
        <v>https://dl.dropboxusercontent.com/s/2lks10yyiurw2b0/A33.png</v>
      </c>
      <c r="J737">
        <v>1</v>
      </c>
      <c r="K737" s="9">
        <v>1265.2</v>
      </c>
      <c r="L737" s="9">
        <v>1800</v>
      </c>
      <c r="M737" s="2">
        <v>44568</v>
      </c>
    </row>
    <row r="738" spans="1:13" x14ac:dyDescent="0.25">
      <c r="A738">
        <v>737</v>
      </c>
      <c r="B738" t="s">
        <v>15</v>
      </c>
      <c r="C738" s="3">
        <v>13</v>
      </c>
      <c r="D738" s="3" t="str">
        <f>VLOOKUP(JOYERIA_JPV[[#This Row],[ID_PRODUCTOS]],PRODUCTOS[#All],2,0)</f>
        <v>Pendiente Diam. Oro</v>
      </c>
      <c r="E738" s="8" t="str">
        <f>VLOOKUP(JOYERIA_JPV[[#This Row],[ID_PRODUCTOS]],PRODUCTOS[#All],4,0)</f>
        <v>https://i.pinimg.com/originals/ef/2f/1e/ef2f1e78cb0658f1626038cefbdca0f7.png</v>
      </c>
      <c r="F738" s="15">
        <f>VLOOKUP(JOYERIA_JPV[[#This Row],[ID_PRODUCTOS]],PRODUCTOS[#All],5,0)-JOYERIA_JPV[[#This Row],[CANTIDAD]]</f>
        <v>3890</v>
      </c>
      <c r="G738">
        <v>10004</v>
      </c>
      <c r="H738" s="1" t="s">
        <v>47</v>
      </c>
      <c r="I738" s="1" t="str">
        <f>VLOOKUP(JOYERIA_JPV[[#This Row],[ID_VENDEDOR]],FOTO_VENDEDOR[#All],3,0)</f>
        <v>https://dl.dropbox.com/s/zgx7g0h0mxubhao/A21.png</v>
      </c>
      <c r="J738">
        <v>110</v>
      </c>
      <c r="K738" s="9">
        <v>352.49</v>
      </c>
      <c r="L738" s="9">
        <v>500</v>
      </c>
      <c r="M738" s="2">
        <v>44569</v>
      </c>
    </row>
    <row r="739" spans="1:13" x14ac:dyDescent="0.25">
      <c r="A739">
        <v>738</v>
      </c>
      <c r="B739" t="s">
        <v>10</v>
      </c>
      <c r="C739" s="3">
        <v>14</v>
      </c>
      <c r="D739" s="3" t="str">
        <f>VLOOKUP(JOYERIA_JPV[[#This Row],[ID_PRODUCTOS]],PRODUCTOS[#All],2,0)</f>
        <v>Anillo Comp. Diam.</v>
      </c>
      <c r="E739" s="8" t="str">
        <f>VLOOKUP(JOYERIA_JPV[[#This Row],[ID_PRODUCTOS]],PRODUCTOS[#All],4,0)</f>
        <v>https://www.elrubi.es/wp-content/uploads/2019/03/Anillo-de-compromiso-con-piedra-diamante-1.png</v>
      </c>
      <c r="F739" s="15">
        <f>VLOOKUP(JOYERIA_JPV[[#This Row],[ID_PRODUCTOS]],PRODUCTOS[#All],5,0)-JOYERIA_JPV[[#This Row],[CANTIDAD]]</f>
        <v>1938</v>
      </c>
      <c r="G739">
        <v>10005</v>
      </c>
      <c r="H739" s="1" t="s">
        <v>49</v>
      </c>
      <c r="I739" s="1" t="str">
        <f>VLOOKUP(JOYERIA_JPV[[#This Row],[ID_VENDEDOR]],FOTO_VENDEDOR[#All],3,0)</f>
        <v>https://dl.dropboxusercontent.com/s/id0gj57k6z3m73q/A34.png</v>
      </c>
      <c r="J739">
        <v>12</v>
      </c>
      <c r="K739" s="9">
        <v>938.42</v>
      </c>
      <c r="L739" s="9">
        <v>1100</v>
      </c>
      <c r="M739" s="2">
        <v>44570</v>
      </c>
    </row>
    <row r="740" spans="1:13" x14ac:dyDescent="0.25">
      <c r="A740">
        <v>739</v>
      </c>
      <c r="B740" t="s">
        <v>5</v>
      </c>
      <c r="C740" s="3">
        <v>15</v>
      </c>
      <c r="D740" s="3" t="str">
        <f>VLOOKUP(JOYERIA_JPV[[#This Row],[ID_PRODUCTOS]],PRODUCTOS[#All],2,0)</f>
        <v>Brazalete Cuero</v>
      </c>
      <c r="E740" s="8" t="str">
        <f>VLOOKUP(JOYERIA_JPV[[#This Row],[ID_PRODUCTOS]],PRODUCTOS[#All],4,0)</f>
        <v>https://global.zancangioielli.com/11031-large_default/pulsera-zancan-de-plata-y-piel-con-pluma.jpg</v>
      </c>
      <c r="F740" s="15">
        <f>VLOOKUP(JOYERIA_JPV[[#This Row],[ID_PRODUCTOS]],PRODUCTOS[#All],5,0)-JOYERIA_JPV[[#This Row],[CANTIDAD]]</f>
        <v>3990</v>
      </c>
      <c r="G740">
        <v>10006</v>
      </c>
      <c r="H740" s="1" t="s">
        <v>51</v>
      </c>
      <c r="I740" s="1" t="str">
        <f>VLOOKUP(JOYERIA_JPV[[#This Row],[ID_VENDEDOR]],FOTO_VENDEDOR[#All],3,0)</f>
        <v>https://dl.dropbox.com/s/1f9hzgblcmuen4a/A10.png</v>
      </c>
      <c r="J740">
        <v>10</v>
      </c>
      <c r="K740" s="9">
        <v>572.95000000000005</v>
      </c>
      <c r="L740" s="9">
        <v>800</v>
      </c>
      <c r="M740" s="2">
        <v>44571</v>
      </c>
    </row>
    <row r="741" spans="1:13" x14ac:dyDescent="0.25">
      <c r="A741">
        <v>740</v>
      </c>
      <c r="B741" t="s">
        <v>21</v>
      </c>
      <c r="C741" s="3">
        <v>16</v>
      </c>
      <c r="D741" s="3" t="str">
        <f>VLOOKUP(JOYERIA_JPV[[#This Row],[ID_PRODUCTOS]],PRODUCTOS[#All],2,0)</f>
        <v>Reloj Plata</v>
      </c>
      <c r="E741" s="8" t="str">
        <f>VLOOKUP(JOYERIA_JPV[[#This Row],[ID_PRODUCTOS]],PRODUCTOS[#All],4,0)</f>
        <v>https://festina.cl/22062-large_default/timeless-chronograph-f16760-7-con-esfera-azul.jpg</v>
      </c>
      <c r="F741" s="15">
        <f>VLOOKUP(JOYERIA_JPV[[#This Row],[ID_PRODUCTOS]],PRODUCTOS[#All],5,0)-JOYERIA_JPV[[#This Row],[CANTIDAD]]</f>
        <v>1097</v>
      </c>
      <c r="G741">
        <v>10007</v>
      </c>
      <c r="H741" s="1" t="s">
        <v>53</v>
      </c>
      <c r="I741" s="1" t="str">
        <f>VLOOKUP(JOYERIA_JPV[[#This Row],[ID_VENDEDOR]],FOTO_VENDEDOR[#All],3,0)</f>
        <v>https://dl.dropbox.com/s/jveyj0btov87izo/A38.png</v>
      </c>
      <c r="J741">
        <v>3</v>
      </c>
      <c r="K741" s="9">
        <v>1667.47</v>
      </c>
      <c r="L741" s="9">
        <v>2200</v>
      </c>
      <c r="M741" s="2">
        <v>44572</v>
      </c>
    </row>
    <row r="742" spans="1:13" x14ac:dyDescent="0.25">
      <c r="A742">
        <v>741</v>
      </c>
      <c r="B742" t="s">
        <v>5</v>
      </c>
      <c r="C742" s="3">
        <v>17</v>
      </c>
      <c r="D742" s="3" t="str">
        <f>VLOOKUP(JOYERIA_JPV[[#This Row],[ID_PRODUCTOS]],PRODUCTOS[#All],2,0)</f>
        <v>Broche Oro</v>
      </c>
      <c r="E7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742" s="15">
        <f>VLOOKUP(JOYERIA_JPV[[#This Row],[ID_PRODUCTOS]],PRODUCTOS[#All],5,0)-JOYERIA_JPV[[#This Row],[CANTIDAD]]</f>
        <v>2998</v>
      </c>
      <c r="G742">
        <v>10008</v>
      </c>
      <c r="H742" s="1" t="s">
        <v>73</v>
      </c>
      <c r="I742" s="1" t="str">
        <f>VLOOKUP(JOYERIA_JPV[[#This Row],[ID_VENDEDOR]],FOTO_VENDEDOR[#All],3,0)</f>
        <v>https://dl.dropbox.com/s/z4geyw1u2psmm47/A16.png</v>
      </c>
      <c r="J742">
        <v>2</v>
      </c>
      <c r="K742" s="9">
        <v>216.19</v>
      </c>
      <c r="L742" s="9">
        <v>300</v>
      </c>
      <c r="M742" s="2">
        <v>44573</v>
      </c>
    </row>
    <row r="743" spans="1:13" x14ac:dyDescent="0.25">
      <c r="A743">
        <v>742</v>
      </c>
      <c r="B743" t="s">
        <v>8</v>
      </c>
      <c r="C743" s="3">
        <v>18</v>
      </c>
      <c r="D743" s="3" t="str">
        <f>VLOOKUP(JOYERIA_JPV[[#This Row],[ID_PRODUCTOS]],PRODUCTOS[#All],2,0)</f>
        <v>Anillo Gemas</v>
      </c>
      <c r="E7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743" s="15">
        <f>VLOOKUP(JOYERIA_JPV[[#This Row],[ID_PRODUCTOS]],PRODUCTOS[#All],5,0)-JOYERIA_JPV[[#This Row],[CANTIDAD]]</f>
        <v>19850</v>
      </c>
      <c r="G743">
        <v>10009</v>
      </c>
      <c r="H743" s="1" t="s">
        <v>57</v>
      </c>
      <c r="I743" s="1" t="str">
        <f>VLOOKUP(JOYERIA_JPV[[#This Row],[ID_VENDEDOR]],FOTO_VENDEDOR[#All],3,0)</f>
        <v>https://dl.dropbox.com/s/0jkab8w6ie0h91z/A42.png</v>
      </c>
      <c r="J743">
        <v>150</v>
      </c>
      <c r="K743" s="9">
        <v>1063.04</v>
      </c>
      <c r="L743" s="9">
        <v>1500</v>
      </c>
      <c r="M743" s="2">
        <v>44574</v>
      </c>
    </row>
    <row r="744" spans="1:13" x14ac:dyDescent="0.25">
      <c r="A744">
        <v>743</v>
      </c>
      <c r="B744" t="s">
        <v>20</v>
      </c>
      <c r="C744" s="3">
        <v>19</v>
      </c>
      <c r="D744" s="3" t="str">
        <f>VLOOKUP(JOYERIA_JPV[[#This Row],[ID_PRODUCTOS]],PRODUCTOS[#All],2,0)</f>
        <v>Collar Perlas</v>
      </c>
      <c r="E744" s="8" t="str">
        <f>VLOOKUP(JOYERIA_JPV[[#This Row],[ID_PRODUCTOS]],PRODUCTOS[#All],4,0)</f>
        <v>https://yanesmadrid.com/10619-large_default/collar-bolzano-perlas-plata-dorada.jpg</v>
      </c>
      <c r="F744" s="15">
        <f>VLOOKUP(JOYERIA_JPV[[#This Row],[ID_PRODUCTOS]],PRODUCTOS[#All],5,0)-JOYERIA_JPV[[#This Row],[CANTIDAD]]</f>
        <v>792</v>
      </c>
      <c r="G744">
        <v>10001</v>
      </c>
      <c r="H744" s="1" t="s">
        <v>41</v>
      </c>
      <c r="I744" s="1" t="str">
        <f>VLOOKUP(JOYERIA_JPV[[#This Row],[ID_VENDEDOR]],FOTO_VENDEDOR[#All],3,0)</f>
        <v>https://dl.dropbox.com/s/4bz1xriny7ro04g/A40.png</v>
      </c>
      <c r="J744">
        <v>8</v>
      </c>
      <c r="K744" s="9">
        <v>757.81</v>
      </c>
      <c r="L744" s="9">
        <v>950</v>
      </c>
      <c r="M744" s="2">
        <v>44575</v>
      </c>
    </row>
    <row r="745" spans="1:13" x14ac:dyDescent="0.25">
      <c r="A745">
        <v>744</v>
      </c>
      <c r="B745" t="s">
        <v>5</v>
      </c>
      <c r="C745" s="3">
        <v>20</v>
      </c>
      <c r="D745" s="3" t="str">
        <f>VLOOKUP(JOYERIA_JPV[[#This Row],[ID_PRODUCTOS]],PRODUCTOS[#All],2,0)</f>
        <v>Cadena Oro</v>
      </c>
      <c r="E745" s="8" t="str">
        <f>VLOOKUP(JOYERIA_JPV[[#This Row],[ID_PRODUCTOS]],PRODUCTOS[#All],4,0)</f>
        <v>https://www.joyeriasanchez.com/50236-large_default/gargantilla-visalia-personalizada-oro-18k.jpg</v>
      </c>
      <c r="F745" s="15">
        <f>VLOOKUP(JOYERIA_JPV[[#This Row],[ID_PRODUCTOS]],PRODUCTOS[#All],5,0)-JOYERIA_JPV[[#This Row],[CANTIDAD]]</f>
        <v>3985</v>
      </c>
      <c r="G745">
        <v>10002</v>
      </c>
      <c r="H745" s="1" t="s">
        <v>43</v>
      </c>
      <c r="I745" s="1" t="str">
        <f>VLOOKUP(JOYERIA_JPV[[#This Row],[ID_VENDEDOR]],FOTO_VENDEDOR[#All],3,0)</f>
        <v>https://dl.dropbox.com/s/yxe96df3xrzoc4y/A44.png</v>
      </c>
      <c r="J745">
        <v>15</v>
      </c>
      <c r="K745" s="9">
        <v>211.41</v>
      </c>
      <c r="L745" s="9">
        <v>300</v>
      </c>
      <c r="M745" s="2">
        <v>44576</v>
      </c>
    </row>
    <row r="746" spans="1:13" x14ac:dyDescent="0.25">
      <c r="A746">
        <v>745</v>
      </c>
      <c r="B746" t="s">
        <v>11</v>
      </c>
      <c r="C746" s="3">
        <v>1</v>
      </c>
      <c r="D746" s="3" t="str">
        <f>VLOOKUP(JOYERIA_JPV[[#This Row],[ID_PRODUCTOS]],PRODUCTOS[#All],2,0)</f>
        <v>Anillo Oro 18k</v>
      </c>
      <c r="E746" s="8" t="str">
        <f>VLOOKUP(JOYERIA_JPV[[#This Row],[ID_PRODUCTOS]],PRODUCTOS[#All],4,0)</f>
        <v>https://i.pinimg.com/originals/99/f6/cc/99f6cc0f226be0aa4d25ea9959e06099.png</v>
      </c>
      <c r="F746" s="15">
        <f>VLOOKUP(JOYERIA_JPV[[#This Row],[ID_PRODUCTOS]],PRODUCTOS[#All],5,0)-JOYERIA_JPV[[#This Row],[CANTIDAD]]</f>
        <v>19840</v>
      </c>
      <c r="G746">
        <v>10003</v>
      </c>
      <c r="H746" s="1" t="s">
        <v>45</v>
      </c>
      <c r="I746" s="1" t="str">
        <f>VLOOKUP(JOYERIA_JPV[[#This Row],[ID_VENDEDOR]],FOTO_VENDEDOR[#All],3,0)</f>
        <v>https://dl.dropboxusercontent.com/s/2lks10yyiurw2b0/A33.png</v>
      </c>
      <c r="J746">
        <v>160</v>
      </c>
      <c r="K746" s="9">
        <v>1483.61</v>
      </c>
      <c r="L746" s="9">
        <v>2000</v>
      </c>
      <c r="M746" s="2">
        <v>44577</v>
      </c>
    </row>
    <row r="747" spans="1:13" x14ac:dyDescent="0.25">
      <c r="A747">
        <v>746</v>
      </c>
      <c r="B747" t="s">
        <v>8</v>
      </c>
      <c r="C747" s="3">
        <v>2</v>
      </c>
      <c r="D747" s="3" t="str">
        <f>VLOOKUP(JOYERIA_JPV[[#This Row],[ID_PRODUCTOS]],PRODUCTOS[#All],2,0)</f>
        <v>Aretes Plata 925</v>
      </c>
      <c r="E747" s="8" t="str">
        <f>VLOOKUP(JOYERIA_JPV[[#This Row],[ID_PRODUCTOS]],PRODUCTOS[#All],4,0)</f>
        <v>https://baroqoficial.com/cdn/shop/products/Aretesdeplata925.png?v=1643904073&amp;width=2048</v>
      </c>
      <c r="F747" s="15">
        <f>VLOOKUP(JOYERIA_JPV[[#This Row],[ID_PRODUCTOS]],PRODUCTOS[#All],5,0)-JOYERIA_JPV[[#This Row],[CANTIDAD]]</f>
        <v>3795</v>
      </c>
      <c r="G747">
        <v>10004</v>
      </c>
      <c r="H747" s="1" t="s">
        <v>47</v>
      </c>
      <c r="I747" s="1" t="str">
        <f>VLOOKUP(JOYERIA_JPV[[#This Row],[ID_VENDEDOR]],FOTO_VENDEDOR[#All],3,0)</f>
        <v>https://dl.dropbox.com/s/zgx7g0h0mxubhao/A21.png</v>
      </c>
      <c r="J747">
        <v>5</v>
      </c>
      <c r="K747" s="9">
        <v>1049.51</v>
      </c>
      <c r="L747" s="9">
        <v>1300</v>
      </c>
      <c r="M747" s="2">
        <v>44578</v>
      </c>
    </row>
    <row r="748" spans="1:13" x14ac:dyDescent="0.25">
      <c r="A748">
        <v>747</v>
      </c>
      <c r="B748" t="s">
        <v>5</v>
      </c>
      <c r="C748" s="3">
        <v>3</v>
      </c>
      <c r="D748" s="3" t="str">
        <f>VLOOKUP(JOYERIA_JPV[[#This Row],[ID_PRODUCTOS]],PRODUCTOS[#All],2,0)</f>
        <v>Brazalete Oro 14k</v>
      </c>
      <c r="E7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748" s="15">
        <f>VLOOKUP(JOYERIA_JPV[[#This Row],[ID_PRODUCTOS]],PRODUCTOS[#All],5,0)-JOYERIA_JPV[[#This Row],[CANTIDAD]]</f>
        <v>710</v>
      </c>
      <c r="G748">
        <v>10005</v>
      </c>
      <c r="H748" s="1" t="s">
        <v>49</v>
      </c>
      <c r="I748" s="1" t="str">
        <f>VLOOKUP(JOYERIA_JPV[[#This Row],[ID_VENDEDOR]],FOTO_VENDEDOR[#All],3,0)</f>
        <v>https://dl.dropboxusercontent.com/s/id0gj57k6z3m73q/A34.png</v>
      </c>
      <c r="J748">
        <v>10</v>
      </c>
      <c r="K748" s="9">
        <v>966.38</v>
      </c>
      <c r="L748" s="9">
        <v>1200</v>
      </c>
      <c r="M748" s="2">
        <v>44579</v>
      </c>
    </row>
    <row r="749" spans="1:13" x14ac:dyDescent="0.25">
      <c r="A749">
        <v>748</v>
      </c>
      <c r="B749" t="s">
        <v>9</v>
      </c>
      <c r="C749" s="3">
        <v>4</v>
      </c>
      <c r="D749" s="3" t="str">
        <f>VLOOKUP(JOYERIA_JPV[[#This Row],[ID_PRODUCTOS]],PRODUCTOS[#All],2,0)</f>
        <v>Collar Oro Diam.</v>
      </c>
      <c r="E749" s="8" t="str">
        <f>VLOOKUP(JOYERIA_JPV[[#This Row],[ID_PRODUCTOS]],PRODUCTOS[#All],4,0)</f>
        <v>https://img.edenly.com/pt/40/precioso-secreto-n8__8047249_1.png</v>
      </c>
      <c r="F749" s="15">
        <f>VLOOKUP(JOYERIA_JPV[[#This Row],[ID_PRODUCTOS]],PRODUCTOS[#All],5,0)-JOYERIA_JPV[[#This Row],[CANTIDAD]]</f>
        <v>1496</v>
      </c>
      <c r="G749">
        <v>10006</v>
      </c>
      <c r="H749" s="1" t="s">
        <v>51</v>
      </c>
      <c r="I749" s="1" t="str">
        <f>VLOOKUP(JOYERIA_JPV[[#This Row],[ID_VENDEDOR]],FOTO_VENDEDOR[#All],3,0)</f>
        <v>https://dl.dropbox.com/s/1f9hzgblcmuen4a/A10.png</v>
      </c>
      <c r="J749">
        <v>4</v>
      </c>
      <c r="K749" s="9">
        <v>938.42</v>
      </c>
      <c r="L749" s="9">
        <v>1100</v>
      </c>
      <c r="M749" s="2">
        <v>44580</v>
      </c>
    </row>
    <row r="750" spans="1:13" x14ac:dyDescent="0.25">
      <c r="A750">
        <v>749</v>
      </c>
      <c r="B750" t="s">
        <v>9</v>
      </c>
      <c r="C750" s="3">
        <v>5</v>
      </c>
      <c r="D750" s="3" t="str">
        <f>VLOOKUP(JOYERIA_JPV[[#This Row],[ID_PRODUCTOS]],PRODUCTOS[#All],2,0)</f>
        <v>Pulsera Plata 925</v>
      </c>
      <c r="E7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750" s="15">
        <f>VLOOKUP(JOYERIA_JPV[[#This Row],[ID_PRODUCTOS]],PRODUCTOS[#All],5,0)-JOYERIA_JPV[[#This Row],[CANTIDAD]]</f>
        <v>1389</v>
      </c>
      <c r="G750">
        <v>10007</v>
      </c>
      <c r="H750" s="1" t="s">
        <v>53</v>
      </c>
      <c r="I750" s="1" t="str">
        <f>VLOOKUP(JOYERIA_JPV[[#This Row],[ID_VENDEDOR]],FOTO_VENDEDOR[#All],3,0)</f>
        <v>https://dl.dropbox.com/s/jveyj0btov87izo/A38.png</v>
      </c>
      <c r="J750">
        <v>11</v>
      </c>
      <c r="K750" s="9">
        <v>1053.78</v>
      </c>
      <c r="L750" s="9">
        <v>1500</v>
      </c>
      <c r="M750" s="2">
        <v>44581</v>
      </c>
    </row>
    <row r="751" spans="1:13" x14ac:dyDescent="0.25">
      <c r="A751">
        <v>750</v>
      </c>
      <c r="B751" t="s">
        <v>6</v>
      </c>
      <c r="C751" s="3">
        <v>6</v>
      </c>
      <c r="D751" s="3" t="str">
        <f>VLOOKUP(JOYERIA_JPV[[#This Row],[ID_PRODUCTOS]],PRODUCTOS[#All],2,0)</f>
        <v>Broche Platino</v>
      </c>
      <c r="E7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751" s="15">
        <f>VLOOKUP(JOYERIA_JPV[[#This Row],[ID_PRODUCTOS]],PRODUCTOS[#All],5,0)-JOYERIA_JPV[[#This Row],[CANTIDAD]]</f>
        <v>2495</v>
      </c>
      <c r="G751">
        <v>10008</v>
      </c>
      <c r="H751" s="1" t="s">
        <v>73</v>
      </c>
      <c r="I751" s="1" t="str">
        <f>VLOOKUP(JOYERIA_JPV[[#This Row],[ID_VENDEDOR]],FOTO_VENDEDOR[#All],3,0)</f>
        <v>https://dl.dropbox.com/s/z4geyw1u2psmm47/A16.png</v>
      </c>
      <c r="J751">
        <v>5</v>
      </c>
      <c r="K751" s="9">
        <v>645.70000000000005</v>
      </c>
      <c r="L751" s="9">
        <v>900</v>
      </c>
      <c r="M751" s="2">
        <v>44582</v>
      </c>
    </row>
    <row r="752" spans="1:13" x14ac:dyDescent="0.25">
      <c r="A752">
        <v>751</v>
      </c>
      <c r="B752" t="s">
        <v>26</v>
      </c>
      <c r="C752" s="3">
        <v>7</v>
      </c>
      <c r="D752" s="3" t="str">
        <f>VLOOKUP(JOYERIA_JPV[[#This Row],[ID_PRODUCTOS]],PRODUCTOS[#All],2,0)</f>
        <v>Cadena Oro 10k</v>
      </c>
      <c r="E752" s="8" t="str">
        <f>VLOOKUP(JOYERIA_JPV[[#This Row],[ID_PRODUCTOS]],PRODUCTOS[#All],4,0)</f>
        <v>https://russiangold.com/78813-large_default/amarillo-italiano-14k-585-oro-nuevo-figaro-cadena-solida-cc042y.jpg</v>
      </c>
      <c r="F752" s="15">
        <f>VLOOKUP(JOYERIA_JPV[[#This Row],[ID_PRODUCTOS]],PRODUCTOS[#All],5,0)-JOYERIA_JPV[[#This Row],[CANTIDAD]]</f>
        <v>11378</v>
      </c>
      <c r="G752">
        <v>10009</v>
      </c>
      <c r="H752" s="1" t="s">
        <v>57</v>
      </c>
      <c r="I752" s="1" t="str">
        <f>VLOOKUP(JOYERIA_JPV[[#This Row],[ID_VENDEDOR]],FOTO_VENDEDOR[#All],3,0)</f>
        <v>https://dl.dropbox.com/s/0jkab8w6ie0h91z/A42.png</v>
      </c>
      <c r="J752">
        <v>122</v>
      </c>
      <c r="K752" s="9">
        <v>1063.04</v>
      </c>
      <c r="L752" s="9">
        <v>1500</v>
      </c>
      <c r="M752" s="2">
        <v>44583</v>
      </c>
    </row>
    <row r="753" spans="1:13" x14ac:dyDescent="0.25">
      <c r="A753">
        <v>752</v>
      </c>
      <c r="B753" t="s">
        <v>27</v>
      </c>
      <c r="C753" s="3">
        <v>8</v>
      </c>
      <c r="D753" s="3" t="str">
        <f>VLOOKUP(JOYERIA_JPV[[#This Row],[ID_PRODUCTOS]],PRODUCTOS[#All],2,0)</f>
        <v>Tobillera Oro 14k</v>
      </c>
      <c r="E753" s="8" t="str">
        <f>VLOOKUP(JOYERIA_JPV[[#This Row],[ID_PRODUCTOS]],PRODUCTOS[#All],4,0)</f>
        <v>https://www.joseluisjoyerias.com/adm/files/FOTOS/PULSERA_ORO_JOSELUIS_718SPU24FK481A19_1.webp</v>
      </c>
      <c r="F753" s="15">
        <f>VLOOKUP(JOYERIA_JPV[[#This Row],[ID_PRODUCTOS]],PRODUCTOS[#All],5,0)-JOYERIA_JPV[[#This Row],[CANTIDAD]]</f>
        <v>2467</v>
      </c>
      <c r="G753">
        <v>10001</v>
      </c>
      <c r="H753" s="1" t="s">
        <v>41</v>
      </c>
      <c r="I753" s="1" t="str">
        <f>VLOOKUP(JOYERIA_JPV[[#This Row],[ID_VENDEDOR]],FOTO_VENDEDOR[#All],3,0)</f>
        <v>https://dl.dropbox.com/s/4bz1xriny7ro04g/A40.png</v>
      </c>
      <c r="J753">
        <v>33</v>
      </c>
      <c r="K753" s="9">
        <v>938.42</v>
      </c>
      <c r="L753" s="9">
        <v>1100</v>
      </c>
      <c r="M753" s="2">
        <v>44584</v>
      </c>
    </row>
    <row r="754" spans="1:13" x14ac:dyDescent="0.25">
      <c r="A754">
        <v>753</v>
      </c>
      <c r="B754" t="s">
        <v>10</v>
      </c>
      <c r="C754" s="3">
        <v>9</v>
      </c>
      <c r="D754" s="3" t="str">
        <f>VLOOKUP(JOYERIA_JPV[[#This Row],[ID_PRODUCTOS]],PRODUCTOS[#All],2,0)</f>
        <v>Charm Plata</v>
      </c>
      <c r="E7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754" s="15">
        <f>VLOOKUP(JOYERIA_JPV[[#This Row],[ID_PRODUCTOS]],PRODUCTOS[#All],5,0)-JOYERIA_JPV[[#This Row],[CANTIDAD]]</f>
        <v>676</v>
      </c>
      <c r="G754">
        <v>10002</v>
      </c>
      <c r="H754" s="1" t="s">
        <v>43</v>
      </c>
      <c r="I754" s="1" t="str">
        <f>VLOOKUP(JOYERIA_JPV[[#This Row],[ID_VENDEDOR]],FOTO_VENDEDOR[#All],3,0)</f>
        <v>https://dl.dropbox.com/s/yxe96df3xrzoc4y/A44.png</v>
      </c>
      <c r="J754">
        <v>1</v>
      </c>
      <c r="K754" s="9">
        <v>836.75</v>
      </c>
      <c r="L754" s="9">
        <v>1000</v>
      </c>
      <c r="M754" s="2">
        <v>44585</v>
      </c>
    </row>
    <row r="755" spans="1:13" x14ac:dyDescent="0.25">
      <c r="A755">
        <v>754</v>
      </c>
      <c r="B755" t="s">
        <v>15</v>
      </c>
      <c r="C755" s="3">
        <v>10</v>
      </c>
      <c r="D755" s="3" t="str">
        <f>VLOOKUP(JOYERIA_JPV[[#This Row],[ID_PRODUCTOS]],PRODUCTOS[#All],2,0)</f>
        <v>Medallón Oro 18k</v>
      </c>
      <c r="E755" s="8" t="str">
        <f>VLOOKUP(JOYERIA_JPV[[#This Row],[ID_PRODUCTOS]],PRODUCTOS[#All],4,0)</f>
        <v>https://russiangold.com/111274-product_zoom/colgante-de-oro-rosa-rojo-14k-585-carretera-de-medusa-griega-cpn053r.jpg</v>
      </c>
      <c r="F755" s="15">
        <f>VLOOKUP(JOYERIA_JPV[[#This Row],[ID_PRODUCTOS]],PRODUCTOS[#All],5,0)-JOYERIA_JPV[[#This Row],[CANTIDAD]]</f>
        <v>588</v>
      </c>
      <c r="G755">
        <v>10003</v>
      </c>
      <c r="H755" s="1" t="s">
        <v>45</v>
      </c>
      <c r="I755" s="1" t="str">
        <f>VLOOKUP(JOYERIA_JPV[[#This Row],[ID_VENDEDOR]],FOTO_VENDEDOR[#All],3,0)</f>
        <v>https://dl.dropboxusercontent.com/s/2lks10yyiurw2b0/A33.png</v>
      </c>
      <c r="J755">
        <v>12</v>
      </c>
      <c r="K755" s="9">
        <v>966.38</v>
      </c>
      <c r="L755" s="9">
        <v>1200</v>
      </c>
      <c r="M755" s="2">
        <v>44586</v>
      </c>
    </row>
    <row r="756" spans="1:13" x14ac:dyDescent="0.25">
      <c r="A756">
        <v>755</v>
      </c>
      <c r="B756" t="s">
        <v>16</v>
      </c>
      <c r="C756" s="3">
        <v>11</v>
      </c>
      <c r="D756" s="3" t="str">
        <f>VLOOKUP(JOYERIA_JPV[[#This Row],[ID_PRODUCTOS]],PRODUCTOS[#All],2,0)</f>
        <v>Reloj Oro 18k</v>
      </c>
      <c r="E756" s="8" t="str">
        <f>VLOOKUP(JOYERIA_JPV[[#This Row],[ID_PRODUCTOS]],PRODUCTOS[#All],4,0)</f>
        <v>https://zlotychlopak.pl/104676-large_default/amarillo-14k-585-oro-reloj-de-pulsera-para-senora-geneve-lw078ydglbw008y.jpg</v>
      </c>
      <c r="F756" s="15">
        <f>VLOOKUP(JOYERIA_JPV[[#This Row],[ID_PRODUCTOS]],PRODUCTOS[#All],5,0)-JOYERIA_JPV[[#This Row],[CANTIDAD]]</f>
        <v>1233</v>
      </c>
      <c r="G756">
        <v>10004</v>
      </c>
      <c r="H756" s="1" t="s">
        <v>47</v>
      </c>
      <c r="I756" s="1" t="str">
        <f>VLOOKUP(JOYERIA_JPV[[#This Row],[ID_VENDEDOR]],FOTO_VENDEDOR[#All],3,0)</f>
        <v>https://dl.dropbox.com/s/zgx7g0h0mxubhao/A21.png</v>
      </c>
      <c r="J756">
        <v>27</v>
      </c>
      <c r="K756" s="9">
        <v>638.27</v>
      </c>
      <c r="L756" s="9">
        <v>800</v>
      </c>
      <c r="M756" s="2">
        <v>44587</v>
      </c>
    </row>
    <row r="757" spans="1:13" x14ac:dyDescent="0.25">
      <c r="A757">
        <v>756</v>
      </c>
      <c r="B757" t="s">
        <v>19</v>
      </c>
      <c r="C757" s="3">
        <v>12</v>
      </c>
      <c r="D757" s="3" t="str">
        <f>VLOOKUP(JOYERIA_JPV[[#This Row],[ID_PRODUCTOS]],PRODUCTOS[#All],2,0)</f>
        <v>Cufflink Plata 925</v>
      </c>
      <c r="E757" s="8" t="str">
        <f>VLOOKUP(JOYERIA_JPV[[#This Row],[ID_PRODUCTOS]],PRODUCTOS[#All],4,0)</f>
        <v>https://www.mesaregalos.mx/wp-content/uploads/2021/08/Cufflinks_20Pliage_20_20Sterling_20silver_06753810000001_STQP.png</v>
      </c>
      <c r="F757" s="15">
        <f>VLOOKUP(JOYERIA_JPV[[#This Row],[ID_PRODUCTOS]],PRODUCTOS[#All],5,0)-JOYERIA_JPV[[#This Row],[CANTIDAD]]</f>
        <v>620</v>
      </c>
      <c r="G757">
        <v>10005</v>
      </c>
      <c r="H757" s="1" t="s">
        <v>49</v>
      </c>
      <c r="I757" s="1" t="str">
        <f>VLOOKUP(JOYERIA_JPV[[#This Row],[ID_VENDEDOR]],FOTO_VENDEDOR[#All],3,0)</f>
        <v>https://dl.dropboxusercontent.com/s/id0gj57k6z3m73q/A34.png</v>
      </c>
      <c r="J757">
        <v>4</v>
      </c>
      <c r="K757" s="9">
        <v>1265.2</v>
      </c>
      <c r="L757" s="9">
        <v>1800</v>
      </c>
      <c r="M757" s="2">
        <v>44588</v>
      </c>
    </row>
    <row r="758" spans="1:13" x14ac:dyDescent="0.25">
      <c r="A758">
        <v>757</v>
      </c>
      <c r="B758" t="s">
        <v>7</v>
      </c>
      <c r="C758" s="3">
        <v>13</v>
      </c>
      <c r="D758" s="3" t="str">
        <f>VLOOKUP(JOYERIA_JPV[[#This Row],[ID_PRODUCTOS]],PRODUCTOS[#All],2,0)</f>
        <v>Pendiente Diam. Oro</v>
      </c>
      <c r="E758" s="8" t="str">
        <f>VLOOKUP(JOYERIA_JPV[[#This Row],[ID_PRODUCTOS]],PRODUCTOS[#All],4,0)</f>
        <v>https://i.pinimg.com/originals/ef/2f/1e/ef2f1e78cb0658f1626038cefbdca0f7.png</v>
      </c>
      <c r="F758" s="15">
        <f>VLOOKUP(JOYERIA_JPV[[#This Row],[ID_PRODUCTOS]],PRODUCTOS[#All],5,0)-JOYERIA_JPV[[#This Row],[CANTIDAD]]</f>
        <v>3992</v>
      </c>
      <c r="G758">
        <v>10006</v>
      </c>
      <c r="H758" s="1" t="s">
        <v>51</v>
      </c>
      <c r="I758" s="1" t="str">
        <f>VLOOKUP(JOYERIA_JPV[[#This Row],[ID_VENDEDOR]],FOTO_VENDEDOR[#All],3,0)</f>
        <v>https://dl.dropbox.com/s/1f9hzgblcmuen4a/A10.png</v>
      </c>
      <c r="J758">
        <v>8</v>
      </c>
      <c r="K758" s="9">
        <v>352.49</v>
      </c>
      <c r="L758" s="9">
        <v>500</v>
      </c>
      <c r="M758" s="2">
        <v>44589</v>
      </c>
    </row>
    <row r="759" spans="1:13" x14ac:dyDescent="0.25">
      <c r="A759">
        <v>758</v>
      </c>
      <c r="B759" t="s">
        <v>6</v>
      </c>
      <c r="C759" s="3">
        <v>14</v>
      </c>
      <c r="D759" s="3" t="str">
        <f>VLOOKUP(JOYERIA_JPV[[#This Row],[ID_PRODUCTOS]],PRODUCTOS[#All],2,0)</f>
        <v>Anillo Comp. Diam.</v>
      </c>
      <c r="E759" s="8" t="str">
        <f>VLOOKUP(JOYERIA_JPV[[#This Row],[ID_PRODUCTOS]],PRODUCTOS[#All],4,0)</f>
        <v>https://www.elrubi.es/wp-content/uploads/2019/03/Anillo-de-compromiso-con-piedra-diamante-1.png</v>
      </c>
      <c r="F759" s="15">
        <f>VLOOKUP(JOYERIA_JPV[[#This Row],[ID_PRODUCTOS]],PRODUCTOS[#All],5,0)-JOYERIA_JPV[[#This Row],[CANTIDAD]]</f>
        <v>1596</v>
      </c>
      <c r="G759">
        <v>10007</v>
      </c>
      <c r="H759" s="1" t="s">
        <v>53</v>
      </c>
      <c r="I759" s="1" t="str">
        <f>VLOOKUP(JOYERIA_JPV[[#This Row],[ID_VENDEDOR]],FOTO_VENDEDOR[#All],3,0)</f>
        <v>https://dl.dropbox.com/s/jveyj0btov87izo/A38.png</v>
      </c>
      <c r="J759">
        <v>354</v>
      </c>
      <c r="K759" s="9">
        <v>938.42</v>
      </c>
      <c r="L759" s="9">
        <v>1100</v>
      </c>
      <c r="M759" s="2">
        <v>44590</v>
      </c>
    </row>
    <row r="760" spans="1:13" x14ac:dyDescent="0.25">
      <c r="A760">
        <v>759</v>
      </c>
      <c r="B760" t="s">
        <v>7</v>
      </c>
      <c r="C760" s="3">
        <v>15</v>
      </c>
      <c r="D760" s="3" t="str">
        <f>VLOOKUP(JOYERIA_JPV[[#This Row],[ID_PRODUCTOS]],PRODUCTOS[#All],2,0)</f>
        <v>Brazalete Cuero</v>
      </c>
      <c r="E760" s="8" t="str">
        <f>VLOOKUP(JOYERIA_JPV[[#This Row],[ID_PRODUCTOS]],PRODUCTOS[#All],4,0)</f>
        <v>https://global.zancangioielli.com/11031-large_default/pulsera-zancan-de-plata-y-piel-con-pluma.jpg</v>
      </c>
      <c r="F760" s="15">
        <f>VLOOKUP(JOYERIA_JPV[[#This Row],[ID_PRODUCTOS]],PRODUCTOS[#All],5,0)-JOYERIA_JPV[[#This Row],[CANTIDAD]]</f>
        <v>3993</v>
      </c>
      <c r="G760">
        <v>10008</v>
      </c>
      <c r="H760" s="1" t="s">
        <v>73</v>
      </c>
      <c r="I760" s="1" t="str">
        <f>VLOOKUP(JOYERIA_JPV[[#This Row],[ID_VENDEDOR]],FOTO_VENDEDOR[#All],3,0)</f>
        <v>https://dl.dropbox.com/s/z4geyw1u2psmm47/A16.png</v>
      </c>
      <c r="J760">
        <v>7</v>
      </c>
      <c r="K760" s="9">
        <v>572.95000000000005</v>
      </c>
      <c r="L760" s="9">
        <v>800</v>
      </c>
      <c r="M760" s="2">
        <v>44591</v>
      </c>
    </row>
    <row r="761" spans="1:13" x14ac:dyDescent="0.25">
      <c r="A761">
        <v>760</v>
      </c>
      <c r="B761" t="s">
        <v>24</v>
      </c>
      <c r="C761" s="3">
        <v>16</v>
      </c>
      <c r="D761" s="3" t="str">
        <f>VLOOKUP(JOYERIA_JPV[[#This Row],[ID_PRODUCTOS]],PRODUCTOS[#All],2,0)</f>
        <v>Reloj Plata</v>
      </c>
      <c r="E761" s="8" t="str">
        <f>VLOOKUP(JOYERIA_JPV[[#This Row],[ID_PRODUCTOS]],PRODUCTOS[#All],4,0)</f>
        <v>https://festina.cl/22062-large_default/timeless-chronograph-f16760-7-con-esfera-azul.jpg</v>
      </c>
      <c r="F761" s="15">
        <f>VLOOKUP(JOYERIA_JPV[[#This Row],[ID_PRODUCTOS]],PRODUCTOS[#All],5,0)-JOYERIA_JPV[[#This Row],[CANTIDAD]]</f>
        <v>1088</v>
      </c>
      <c r="G761">
        <v>10009</v>
      </c>
      <c r="H761" s="1" t="s">
        <v>57</v>
      </c>
      <c r="I761" s="1" t="str">
        <f>VLOOKUP(JOYERIA_JPV[[#This Row],[ID_VENDEDOR]],FOTO_VENDEDOR[#All],3,0)</f>
        <v>https://dl.dropbox.com/s/0jkab8w6ie0h91z/A42.png</v>
      </c>
      <c r="J761">
        <v>12</v>
      </c>
      <c r="K761" s="9">
        <v>1667.47</v>
      </c>
      <c r="L761" s="9">
        <v>2200</v>
      </c>
      <c r="M761" s="2">
        <v>44592</v>
      </c>
    </row>
    <row r="762" spans="1:13" x14ac:dyDescent="0.25">
      <c r="A762">
        <v>761</v>
      </c>
      <c r="B762" t="s">
        <v>9</v>
      </c>
      <c r="C762" s="3">
        <v>17</v>
      </c>
      <c r="D762" s="3" t="str">
        <f>VLOOKUP(JOYERIA_JPV[[#This Row],[ID_PRODUCTOS]],PRODUCTOS[#All],2,0)</f>
        <v>Broche Oro</v>
      </c>
      <c r="E7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762" s="15">
        <f>VLOOKUP(JOYERIA_JPV[[#This Row],[ID_PRODUCTOS]],PRODUCTOS[#All],5,0)-JOYERIA_JPV[[#This Row],[CANTIDAD]]</f>
        <v>2985</v>
      </c>
      <c r="G762">
        <v>10001</v>
      </c>
      <c r="H762" s="1" t="s">
        <v>41</v>
      </c>
      <c r="I762" s="1" t="str">
        <f>VLOOKUP(JOYERIA_JPV[[#This Row],[ID_VENDEDOR]],FOTO_VENDEDOR[#All],3,0)</f>
        <v>https://dl.dropbox.com/s/4bz1xriny7ro04g/A40.png</v>
      </c>
      <c r="J762">
        <v>15</v>
      </c>
      <c r="K762" s="9">
        <v>216.19</v>
      </c>
      <c r="L762" s="9">
        <v>300</v>
      </c>
      <c r="M762" s="2">
        <v>44593</v>
      </c>
    </row>
    <row r="763" spans="1:13" x14ac:dyDescent="0.25">
      <c r="A763">
        <v>762</v>
      </c>
      <c r="B763" t="s">
        <v>24</v>
      </c>
      <c r="C763" s="3">
        <v>18</v>
      </c>
      <c r="D763" s="3" t="str">
        <f>VLOOKUP(JOYERIA_JPV[[#This Row],[ID_PRODUCTOS]],PRODUCTOS[#All],2,0)</f>
        <v>Anillo Gemas</v>
      </c>
      <c r="E7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763" s="15">
        <f>VLOOKUP(JOYERIA_JPV[[#This Row],[ID_PRODUCTOS]],PRODUCTOS[#All],5,0)-JOYERIA_JPV[[#This Row],[CANTIDAD]]</f>
        <v>19601</v>
      </c>
      <c r="G763">
        <v>10002</v>
      </c>
      <c r="H763" s="1" t="s">
        <v>43</v>
      </c>
      <c r="I763" s="1" t="str">
        <f>VLOOKUP(JOYERIA_JPV[[#This Row],[ID_VENDEDOR]],FOTO_VENDEDOR[#All],3,0)</f>
        <v>https://dl.dropbox.com/s/yxe96df3xrzoc4y/A44.png</v>
      </c>
      <c r="J763">
        <v>399</v>
      </c>
      <c r="K763" s="9">
        <v>1063.04</v>
      </c>
      <c r="L763" s="9">
        <v>1500</v>
      </c>
      <c r="M763" s="2">
        <v>44594</v>
      </c>
    </row>
    <row r="764" spans="1:13" x14ac:dyDescent="0.25">
      <c r="A764">
        <v>763</v>
      </c>
      <c r="B764" t="s">
        <v>9</v>
      </c>
      <c r="C764" s="3">
        <v>19</v>
      </c>
      <c r="D764" s="3" t="str">
        <f>VLOOKUP(JOYERIA_JPV[[#This Row],[ID_PRODUCTOS]],PRODUCTOS[#All],2,0)</f>
        <v>Collar Perlas</v>
      </c>
      <c r="E764" s="8" t="str">
        <f>VLOOKUP(JOYERIA_JPV[[#This Row],[ID_PRODUCTOS]],PRODUCTOS[#All],4,0)</f>
        <v>https://yanesmadrid.com/10619-large_default/collar-bolzano-perlas-plata-dorada.jpg</v>
      </c>
      <c r="F764" s="15">
        <f>VLOOKUP(JOYERIA_JPV[[#This Row],[ID_PRODUCTOS]],PRODUCTOS[#All],5,0)-JOYERIA_JPV[[#This Row],[CANTIDAD]]</f>
        <v>787</v>
      </c>
      <c r="G764">
        <v>10003</v>
      </c>
      <c r="H764" s="1" t="s">
        <v>45</v>
      </c>
      <c r="I764" s="1" t="str">
        <f>VLOOKUP(JOYERIA_JPV[[#This Row],[ID_VENDEDOR]],FOTO_VENDEDOR[#All],3,0)</f>
        <v>https://dl.dropboxusercontent.com/s/2lks10yyiurw2b0/A33.png</v>
      </c>
      <c r="J764">
        <v>13</v>
      </c>
      <c r="K764" s="9">
        <v>757.81</v>
      </c>
      <c r="L764" s="9">
        <v>950</v>
      </c>
      <c r="M764" s="2">
        <v>44595</v>
      </c>
    </row>
    <row r="765" spans="1:13" x14ac:dyDescent="0.25">
      <c r="A765">
        <v>764</v>
      </c>
      <c r="B765" t="s">
        <v>27</v>
      </c>
      <c r="C765" s="3">
        <v>20</v>
      </c>
      <c r="D765" s="3" t="str">
        <f>VLOOKUP(JOYERIA_JPV[[#This Row],[ID_PRODUCTOS]],PRODUCTOS[#All],2,0)</f>
        <v>Cadena Oro</v>
      </c>
      <c r="E765" s="8" t="str">
        <f>VLOOKUP(JOYERIA_JPV[[#This Row],[ID_PRODUCTOS]],PRODUCTOS[#All],4,0)</f>
        <v>https://www.joyeriasanchez.com/50236-large_default/gargantilla-visalia-personalizada-oro-18k.jpg</v>
      </c>
      <c r="F765" s="15">
        <f>VLOOKUP(JOYERIA_JPV[[#This Row],[ID_PRODUCTOS]],PRODUCTOS[#All],5,0)-JOYERIA_JPV[[#This Row],[CANTIDAD]]</f>
        <v>3684</v>
      </c>
      <c r="G765">
        <v>10004</v>
      </c>
      <c r="H765" s="1" t="s">
        <v>47</v>
      </c>
      <c r="I765" s="1" t="str">
        <f>VLOOKUP(JOYERIA_JPV[[#This Row],[ID_VENDEDOR]],FOTO_VENDEDOR[#All],3,0)</f>
        <v>https://dl.dropbox.com/s/zgx7g0h0mxubhao/A21.png</v>
      </c>
      <c r="J765">
        <v>316</v>
      </c>
      <c r="K765" s="9">
        <v>211.41</v>
      </c>
      <c r="L765" s="9">
        <v>300</v>
      </c>
      <c r="M765" s="2">
        <v>44596</v>
      </c>
    </row>
    <row r="766" spans="1:13" x14ac:dyDescent="0.25">
      <c r="A766">
        <v>765</v>
      </c>
      <c r="B766" t="s">
        <v>6</v>
      </c>
      <c r="C766" s="3">
        <v>1</v>
      </c>
      <c r="D766" s="3" t="str">
        <f>VLOOKUP(JOYERIA_JPV[[#This Row],[ID_PRODUCTOS]],PRODUCTOS[#All],2,0)</f>
        <v>Anillo Oro 18k</v>
      </c>
      <c r="E766" s="8" t="str">
        <f>VLOOKUP(JOYERIA_JPV[[#This Row],[ID_PRODUCTOS]],PRODUCTOS[#All],4,0)</f>
        <v>https://i.pinimg.com/originals/99/f6/cc/99f6cc0f226be0aa4d25ea9959e06099.png</v>
      </c>
      <c r="F766" s="15">
        <f>VLOOKUP(JOYERIA_JPV[[#This Row],[ID_PRODUCTOS]],PRODUCTOS[#All],5,0)-JOYERIA_JPV[[#This Row],[CANTIDAD]]</f>
        <v>19860</v>
      </c>
      <c r="G766">
        <v>10005</v>
      </c>
      <c r="H766" s="1" t="s">
        <v>49</v>
      </c>
      <c r="I766" s="1" t="str">
        <f>VLOOKUP(JOYERIA_JPV[[#This Row],[ID_VENDEDOR]],FOTO_VENDEDOR[#All],3,0)</f>
        <v>https://dl.dropboxusercontent.com/s/id0gj57k6z3m73q/A34.png</v>
      </c>
      <c r="J766">
        <v>140</v>
      </c>
      <c r="K766" s="9">
        <v>1483.61</v>
      </c>
      <c r="L766" s="9">
        <v>2000</v>
      </c>
      <c r="M766" s="2">
        <v>44597</v>
      </c>
    </row>
    <row r="767" spans="1:13" x14ac:dyDescent="0.25">
      <c r="A767">
        <v>766</v>
      </c>
      <c r="B767" t="s">
        <v>6</v>
      </c>
      <c r="C767" s="3">
        <v>2</v>
      </c>
      <c r="D767" s="3" t="str">
        <f>VLOOKUP(JOYERIA_JPV[[#This Row],[ID_PRODUCTOS]],PRODUCTOS[#All],2,0)</f>
        <v>Aretes Plata 925</v>
      </c>
      <c r="E767" s="8" t="str">
        <f>VLOOKUP(JOYERIA_JPV[[#This Row],[ID_PRODUCTOS]],PRODUCTOS[#All],4,0)</f>
        <v>https://baroqoficial.com/cdn/shop/products/Aretesdeplata925.png?v=1643904073&amp;width=2048</v>
      </c>
      <c r="F767" s="15">
        <f>VLOOKUP(JOYERIA_JPV[[#This Row],[ID_PRODUCTOS]],PRODUCTOS[#All],5,0)-JOYERIA_JPV[[#This Row],[CANTIDAD]]</f>
        <v>3785</v>
      </c>
      <c r="G767">
        <v>10006</v>
      </c>
      <c r="H767" s="1" t="s">
        <v>51</v>
      </c>
      <c r="I767" s="1" t="str">
        <f>VLOOKUP(JOYERIA_JPV[[#This Row],[ID_VENDEDOR]],FOTO_VENDEDOR[#All],3,0)</f>
        <v>https://dl.dropbox.com/s/1f9hzgblcmuen4a/A10.png</v>
      </c>
      <c r="J767">
        <v>15</v>
      </c>
      <c r="K767" s="9">
        <v>1049.51</v>
      </c>
      <c r="L767" s="9">
        <v>1300</v>
      </c>
      <c r="M767" s="2">
        <v>44598</v>
      </c>
    </row>
    <row r="768" spans="1:13" x14ac:dyDescent="0.25">
      <c r="A768">
        <v>767</v>
      </c>
      <c r="B768" t="s">
        <v>19</v>
      </c>
      <c r="C768" s="3">
        <v>3</v>
      </c>
      <c r="D768" s="3" t="str">
        <f>VLOOKUP(JOYERIA_JPV[[#This Row],[ID_PRODUCTOS]],PRODUCTOS[#All],2,0)</f>
        <v>Brazalete Oro 14k</v>
      </c>
      <c r="E7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768" s="15">
        <f>VLOOKUP(JOYERIA_JPV[[#This Row],[ID_PRODUCTOS]],PRODUCTOS[#All],5,0)-JOYERIA_JPV[[#This Row],[CANTIDAD]]</f>
        <v>717</v>
      </c>
      <c r="G768">
        <v>10007</v>
      </c>
      <c r="H768" s="1" t="s">
        <v>53</v>
      </c>
      <c r="I768" s="1" t="str">
        <f>VLOOKUP(JOYERIA_JPV[[#This Row],[ID_VENDEDOR]],FOTO_VENDEDOR[#All],3,0)</f>
        <v>https://dl.dropbox.com/s/jveyj0btov87izo/A38.png</v>
      </c>
      <c r="J768">
        <v>3</v>
      </c>
      <c r="K768" s="9">
        <v>966.38</v>
      </c>
      <c r="L768" s="9">
        <v>1200</v>
      </c>
      <c r="M768" s="2">
        <v>44599</v>
      </c>
    </row>
    <row r="769" spans="1:13" x14ac:dyDescent="0.25">
      <c r="A769">
        <v>768</v>
      </c>
      <c r="B769" t="s">
        <v>7</v>
      </c>
      <c r="C769" s="3">
        <v>4</v>
      </c>
      <c r="D769" s="3" t="str">
        <f>VLOOKUP(JOYERIA_JPV[[#This Row],[ID_PRODUCTOS]],PRODUCTOS[#All],2,0)</f>
        <v>Collar Oro Diam.</v>
      </c>
      <c r="E769" s="8" t="str">
        <f>VLOOKUP(JOYERIA_JPV[[#This Row],[ID_PRODUCTOS]],PRODUCTOS[#All],4,0)</f>
        <v>https://img.edenly.com/pt/40/precioso-secreto-n8__8047249_1.png</v>
      </c>
      <c r="F769" s="15">
        <f>VLOOKUP(JOYERIA_JPV[[#This Row],[ID_PRODUCTOS]],PRODUCTOS[#All],5,0)-JOYERIA_JPV[[#This Row],[CANTIDAD]]</f>
        <v>1489</v>
      </c>
      <c r="G769">
        <v>10008</v>
      </c>
      <c r="H769" s="1" t="s">
        <v>73</v>
      </c>
      <c r="I769" s="1" t="str">
        <f>VLOOKUP(JOYERIA_JPV[[#This Row],[ID_VENDEDOR]],FOTO_VENDEDOR[#All],3,0)</f>
        <v>https://dl.dropbox.com/s/z4geyw1u2psmm47/A16.png</v>
      </c>
      <c r="J769">
        <v>11</v>
      </c>
      <c r="K769" s="9">
        <v>938.42</v>
      </c>
      <c r="L769" s="9">
        <v>1100</v>
      </c>
      <c r="M769" s="2">
        <v>44600</v>
      </c>
    </row>
    <row r="770" spans="1:13" x14ac:dyDescent="0.25">
      <c r="A770">
        <v>769</v>
      </c>
      <c r="B770" t="s">
        <v>28</v>
      </c>
      <c r="C770" s="3">
        <v>5</v>
      </c>
      <c r="D770" s="3" t="str">
        <f>VLOOKUP(JOYERIA_JPV[[#This Row],[ID_PRODUCTOS]],PRODUCTOS[#All],2,0)</f>
        <v>Pulsera Plata 925</v>
      </c>
      <c r="E7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770" s="15">
        <f>VLOOKUP(JOYERIA_JPV[[#This Row],[ID_PRODUCTOS]],PRODUCTOS[#All],5,0)-JOYERIA_JPV[[#This Row],[CANTIDAD]]</f>
        <v>1358</v>
      </c>
      <c r="G770">
        <v>10009</v>
      </c>
      <c r="H770" s="1" t="s">
        <v>57</v>
      </c>
      <c r="I770" s="1" t="str">
        <f>VLOOKUP(JOYERIA_JPV[[#This Row],[ID_VENDEDOR]],FOTO_VENDEDOR[#All],3,0)</f>
        <v>https://dl.dropbox.com/s/0jkab8w6ie0h91z/A42.png</v>
      </c>
      <c r="J770">
        <v>42</v>
      </c>
      <c r="K770" s="9">
        <v>1053.78</v>
      </c>
      <c r="L770" s="9">
        <v>1500</v>
      </c>
      <c r="M770" s="2">
        <v>44601</v>
      </c>
    </row>
    <row r="771" spans="1:13" x14ac:dyDescent="0.25">
      <c r="A771">
        <v>770</v>
      </c>
      <c r="B771" t="s">
        <v>20</v>
      </c>
      <c r="C771" s="3">
        <v>6</v>
      </c>
      <c r="D771" s="3" t="str">
        <f>VLOOKUP(JOYERIA_JPV[[#This Row],[ID_PRODUCTOS]],PRODUCTOS[#All],2,0)</f>
        <v>Broche Platino</v>
      </c>
      <c r="E7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771" s="15">
        <f>VLOOKUP(JOYERIA_JPV[[#This Row],[ID_PRODUCTOS]],PRODUCTOS[#All],5,0)-JOYERIA_JPV[[#This Row],[CANTIDAD]]</f>
        <v>2400</v>
      </c>
      <c r="G771">
        <v>10001</v>
      </c>
      <c r="H771" s="1" t="s">
        <v>41</v>
      </c>
      <c r="I771" s="1" t="str">
        <f>VLOOKUP(JOYERIA_JPV[[#This Row],[ID_VENDEDOR]],FOTO_VENDEDOR[#All],3,0)</f>
        <v>https://dl.dropbox.com/s/4bz1xriny7ro04g/A40.png</v>
      </c>
      <c r="J771">
        <v>100</v>
      </c>
      <c r="K771" s="9">
        <v>645.70000000000005</v>
      </c>
      <c r="L771" s="9">
        <v>900</v>
      </c>
      <c r="M771" s="2">
        <v>44602</v>
      </c>
    </row>
    <row r="772" spans="1:13" x14ac:dyDescent="0.25">
      <c r="A772">
        <v>771</v>
      </c>
      <c r="B772" t="s">
        <v>17</v>
      </c>
      <c r="C772" s="3">
        <v>7</v>
      </c>
      <c r="D772" s="3" t="str">
        <f>VLOOKUP(JOYERIA_JPV[[#This Row],[ID_PRODUCTOS]],PRODUCTOS[#All],2,0)</f>
        <v>Cadena Oro 10k</v>
      </c>
      <c r="E772" s="8" t="str">
        <f>VLOOKUP(JOYERIA_JPV[[#This Row],[ID_PRODUCTOS]],PRODUCTOS[#All],4,0)</f>
        <v>https://russiangold.com/78813-large_default/amarillo-italiano-14k-585-oro-nuevo-figaro-cadena-solida-cc042y.jpg</v>
      </c>
      <c r="F772" s="15">
        <f>VLOOKUP(JOYERIA_JPV[[#This Row],[ID_PRODUCTOS]],PRODUCTOS[#All],5,0)-JOYERIA_JPV[[#This Row],[CANTIDAD]]</f>
        <v>11470</v>
      </c>
      <c r="G772">
        <v>10002</v>
      </c>
      <c r="H772" s="1" t="s">
        <v>43</v>
      </c>
      <c r="I772" s="1" t="str">
        <f>VLOOKUP(JOYERIA_JPV[[#This Row],[ID_VENDEDOR]],FOTO_VENDEDOR[#All],3,0)</f>
        <v>https://dl.dropbox.com/s/yxe96df3xrzoc4y/A44.png</v>
      </c>
      <c r="J772">
        <v>30</v>
      </c>
      <c r="K772" s="9">
        <v>1063.04</v>
      </c>
      <c r="L772" s="9">
        <v>1500</v>
      </c>
      <c r="M772" s="2">
        <v>44603</v>
      </c>
    </row>
    <row r="773" spans="1:13" x14ac:dyDescent="0.25">
      <c r="A773">
        <v>772</v>
      </c>
      <c r="B773" t="s">
        <v>20</v>
      </c>
      <c r="C773" s="3">
        <v>8</v>
      </c>
      <c r="D773" s="3" t="str">
        <f>VLOOKUP(JOYERIA_JPV[[#This Row],[ID_PRODUCTOS]],PRODUCTOS[#All],2,0)</f>
        <v>Tobillera Oro 14k</v>
      </c>
      <c r="E773" s="8" t="str">
        <f>VLOOKUP(JOYERIA_JPV[[#This Row],[ID_PRODUCTOS]],PRODUCTOS[#All],4,0)</f>
        <v>https://www.joseluisjoyerias.com/adm/files/FOTOS/PULSERA_ORO_JOSELUIS_718SPU24FK481A19_1.webp</v>
      </c>
      <c r="F773" s="15">
        <f>VLOOKUP(JOYERIA_JPV[[#This Row],[ID_PRODUCTOS]],PRODUCTOS[#All],5,0)-JOYERIA_JPV[[#This Row],[CANTIDAD]]</f>
        <v>2484</v>
      </c>
      <c r="G773">
        <v>10003</v>
      </c>
      <c r="H773" s="1" t="s">
        <v>45</v>
      </c>
      <c r="I773" s="1" t="str">
        <f>VLOOKUP(JOYERIA_JPV[[#This Row],[ID_VENDEDOR]],FOTO_VENDEDOR[#All],3,0)</f>
        <v>https://dl.dropboxusercontent.com/s/2lks10yyiurw2b0/A33.png</v>
      </c>
      <c r="J773">
        <v>16</v>
      </c>
      <c r="K773" s="9">
        <v>938.42</v>
      </c>
      <c r="L773" s="9">
        <v>1100</v>
      </c>
      <c r="M773" s="2">
        <v>44604</v>
      </c>
    </row>
    <row r="774" spans="1:13" x14ac:dyDescent="0.25">
      <c r="A774">
        <v>773</v>
      </c>
      <c r="B774" t="s">
        <v>21</v>
      </c>
      <c r="C774" s="3">
        <v>9</v>
      </c>
      <c r="D774" s="3" t="str">
        <f>VLOOKUP(JOYERIA_JPV[[#This Row],[ID_PRODUCTOS]],PRODUCTOS[#All],2,0)</f>
        <v>Charm Plata</v>
      </c>
      <c r="E7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774" s="15">
        <f>VLOOKUP(JOYERIA_JPV[[#This Row],[ID_PRODUCTOS]],PRODUCTOS[#All],5,0)-JOYERIA_JPV[[#This Row],[CANTIDAD]]</f>
        <v>666</v>
      </c>
      <c r="G774">
        <v>10004</v>
      </c>
      <c r="H774" s="1" t="s">
        <v>47</v>
      </c>
      <c r="I774" s="1" t="str">
        <f>VLOOKUP(JOYERIA_JPV[[#This Row],[ID_VENDEDOR]],FOTO_VENDEDOR[#All],3,0)</f>
        <v>https://dl.dropbox.com/s/zgx7g0h0mxubhao/A21.png</v>
      </c>
      <c r="J774">
        <v>11</v>
      </c>
      <c r="K774" s="9">
        <v>836.75</v>
      </c>
      <c r="L774" s="9">
        <v>1000</v>
      </c>
      <c r="M774" s="2">
        <v>44605</v>
      </c>
    </row>
    <row r="775" spans="1:13" x14ac:dyDescent="0.25">
      <c r="A775">
        <v>774</v>
      </c>
      <c r="B775" t="s">
        <v>22</v>
      </c>
      <c r="C775" s="3">
        <v>10</v>
      </c>
      <c r="D775" s="3" t="str">
        <f>VLOOKUP(JOYERIA_JPV[[#This Row],[ID_PRODUCTOS]],PRODUCTOS[#All],2,0)</f>
        <v>Medallón Oro 18k</v>
      </c>
      <c r="E775" s="8" t="str">
        <f>VLOOKUP(JOYERIA_JPV[[#This Row],[ID_PRODUCTOS]],PRODUCTOS[#All],4,0)</f>
        <v>https://russiangold.com/111274-product_zoom/colgante-de-oro-rosa-rojo-14k-585-carretera-de-medusa-griega-cpn053r.jpg</v>
      </c>
      <c r="F775" s="15">
        <f>VLOOKUP(JOYERIA_JPV[[#This Row],[ID_PRODUCTOS]],PRODUCTOS[#All],5,0)-JOYERIA_JPV[[#This Row],[CANTIDAD]]</f>
        <v>595</v>
      </c>
      <c r="G775">
        <v>10005</v>
      </c>
      <c r="H775" s="1" t="s">
        <v>49</v>
      </c>
      <c r="I775" s="1" t="str">
        <f>VLOOKUP(JOYERIA_JPV[[#This Row],[ID_VENDEDOR]],FOTO_VENDEDOR[#All],3,0)</f>
        <v>https://dl.dropboxusercontent.com/s/id0gj57k6z3m73q/A34.png</v>
      </c>
      <c r="J775">
        <v>5</v>
      </c>
      <c r="K775" s="9">
        <v>966.38</v>
      </c>
      <c r="L775" s="9">
        <v>1200</v>
      </c>
      <c r="M775" s="2">
        <v>44606</v>
      </c>
    </row>
    <row r="776" spans="1:13" x14ac:dyDescent="0.25">
      <c r="A776">
        <v>775</v>
      </c>
      <c r="B776" t="s">
        <v>27</v>
      </c>
      <c r="C776" s="3">
        <v>11</v>
      </c>
      <c r="D776" s="3" t="str">
        <f>VLOOKUP(JOYERIA_JPV[[#This Row],[ID_PRODUCTOS]],PRODUCTOS[#All],2,0)</f>
        <v>Reloj Oro 18k</v>
      </c>
      <c r="E776" s="8" t="str">
        <f>VLOOKUP(JOYERIA_JPV[[#This Row],[ID_PRODUCTOS]],PRODUCTOS[#All],4,0)</f>
        <v>https://zlotychlopak.pl/104676-large_default/amarillo-14k-585-oro-reloj-de-pulsera-para-senora-geneve-lw078ydglbw008y.jpg</v>
      </c>
      <c r="F776" s="15">
        <f>VLOOKUP(JOYERIA_JPV[[#This Row],[ID_PRODUCTOS]],PRODUCTOS[#All],5,0)-JOYERIA_JPV[[#This Row],[CANTIDAD]]</f>
        <v>1248</v>
      </c>
      <c r="G776">
        <v>10006</v>
      </c>
      <c r="H776" s="1" t="s">
        <v>51</v>
      </c>
      <c r="I776" s="1" t="str">
        <f>VLOOKUP(JOYERIA_JPV[[#This Row],[ID_VENDEDOR]],FOTO_VENDEDOR[#All],3,0)</f>
        <v>https://dl.dropbox.com/s/1f9hzgblcmuen4a/A10.png</v>
      </c>
      <c r="J776">
        <v>12</v>
      </c>
      <c r="K776" s="9">
        <v>638.27</v>
      </c>
      <c r="L776" s="9">
        <v>800</v>
      </c>
      <c r="M776" s="2">
        <v>44607</v>
      </c>
    </row>
    <row r="777" spans="1:13" x14ac:dyDescent="0.25">
      <c r="A777">
        <v>776</v>
      </c>
      <c r="B777" t="s">
        <v>25</v>
      </c>
      <c r="C777" s="3">
        <v>12</v>
      </c>
      <c r="D777" s="3" t="str">
        <f>VLOOKUP(JOYERIA_JPV[[#This Row],[ID_PRODUCTOS]],PRODUCTOS[#All],2,0)</f>
        <v>Cufflink Plata 925</v>
      </c>
      <c r="E777" s="8" t="str">
        <f>VLOOKUP(JOYERIA_JPV[[#This Row],[ID_PRODUCTOS]],PRODUCTOS[#All],4,0)</f>
        <v>https://www.mesaregalos.mx/wp-content/uploads/2021/08/Cufflinks_20Pliage_20_20Sterling_20silver_06753810000001_STQP.png</v>
      </c>
      <c r="F777" s="15">
        <f>VLOOKUP(JOYERIA_JPV[[#This Row],[ID_PRODUCTOS]],PRODUCTOS[#All],5,0)-JOYERIA_JPV[[#This Row],[CANTIDAD]]</f>
        <v>620</v>
      </c>
      <c r="G777">
        <v>10007</v>
      </c>
      <c r="H777" s="1" t="s">
        <v>53</v>
      </c>
      <c r="I777" s="1" t="str">
        <f>VLOOKUP(JOYERIA_JPV[[#This Row],[ID_VENDEDOR]],FOTO_VENDEDOR[#All],3,0)</f>
        <v>https://dl.dropbox.com/s/jveyj0btov87izo/A38.png</v>
      </c>
      <c r="J777">
        <v>4</v>
      </c>
      <c r="K777" s="9">
        <v>1265.2</v>
      </c>
      <c r="L777" s="9">
        <v>1800</v>
      </c>
      <c r="M777" s="2">
        <v>44608</v>
      </c>
    </row>
    <row r="778" spans="1:13" x14ac:dyDescent="0.25">
      <c r="A778">
        <v>777</v>
      </c>
      <c r="B778" t="s">
        <v>5</v>
      </c>
      <c r="C778" s="3">
        <v>13</v>
      </c>
      <c r="D778" s="3" t="str">
        <f>VLOOKUP(JOYERIA_JPV[[#This Row],[ID_PRODUCTOS]],PRODUCTOS[#All],2,0)</f>
        <v>Pendiente Diam. Oro</v>
      </c>
      <c r="E778" s="8" t="str">
        <f>VLOOKUP(JOYERIA_JPV[[#This Row],[ID_PRODUCTOS]],PRODUCTOS[#All],4,0)</f>
        <v>https://i.pinimg.com/originals/ef/2f/1e/ef2f1e78cb0658f1626038cefbdca0f7.png</v>
      </c>
      <c r="F778" s="15">
        <f>VLOOKUP(JOYERIA_JPV[[#This Row],[ID_PRODUCTOS]],PRODUCTOS[#All],5,0)-JOYERIA_JPV[[#This Row],[CANTIDAD]]</f>
        <v>3878</v>
      </c>
      <c r="G778">
        <v>10008</v>
      </c>
      <c r="H778" s="1" t="s">
        <v>73</v>
      </c>
      <c r="I778" s="1" t="str">
        <f>VLOOKUP(JOYERIA_JPV[[#This Row],[ID_VENDEDOR]],FOTO_VENDEDOR[#All],3,0)</f>
        <v>https://dl.dropbox.com/s/z4geyw1u2psmm47/A16.png</v>
      </c>
      <c r="J778">
        <v>122</v>
      </c>
      <c r="K778" s="9">
        <v>352.49</v>
      </c>
      <c r="L778" s="9">
        <v>500</v>
      </c>
      <c r="M778" s="2">
        <v>44609</v>
      </c>
    </row>
    <row r="779" spans="1:13" x14ac:dyDescent="0.25">
      <c r="A779">
        <v>778</v>
      </c>
      <c r="B779" t="s">
        <v>7</v>
      </c>
      <c r="C779" s="3">
        <v>14</v>
      </c>
      <c r="D779" s="3" t="str">
        <f>VLOOKUP(JOYERIA_JPV[[#This Row],[ID_PRODUCTOS]],PRODUCTOS[#All],2,0)</f>
        <v>Anillo Comp. Diam.</v>
      </c>
      <c r="E779" s="8" t="str">
        <f>VLOOKUP(JOYERIA_JPV[[#This Row],[ID_PRODUCTOS]],PRODUCTOS[#All],4,0)</f>
        <v>https://www.elrubi.es/wp-content/uploads/2019/03/Anillo-de-compromiso-con-piedra-diamante-1.png</v>
      </c>
      <c r="F779" s="15">
        <f>VLOOKUP(JOYERIA_JPV[[#This Row],[ID_PRODUCTOS]],PRODUCTOS[#All],5,0)-JOYERIA_JPV[[#This Row],[CANTIDAD]]</f>
        <v>1935</v>
      </c>
      <c r="G779">
        <v>10009</v>
      </c>
      <c r="H779" s="1" t="s">
        <v>57</v>
      </c>
      <c r="I779" s="1" t="str">
        <f>VLOOKUP(JOYERIA_JPV[[#This Row],[ID_VENDEDOR]],FOTO_VENDEDOR[#All],3,0)</f>
        <v>https://dl.dropbox.com/s/0jkab8w6ie0h91z/A42.png</v>
      </c>
      <c r="J779">
        <v>15</v>
      </c>
      <c r="K779" s="9">
        <v>938.42</v>
      </c>
      <c r="L779" s="9">
        <v>1100</v>
      </c>
      <c r="M779" s="2">
        <v>44610</v>
      </c>
    </row>
    <row r="780" spans="1:13" x14ac:dyDescent="0.25">
      <c r="A780">
        <v>779</v>
      </c>
      <c r="B780" t="s">
        <v>29</v>
      </c>
      <c r="C780" s="3">
        <v>15</v>
      </c>
      <c r="D780" s="3" t="str">
        <f>VLOOKUP(JOYERIA_JPV[[#This Row],[ID_PRODUCTOS]],PRODUCTOS[#All],2,0)</f>
        <v>Brazalete Cuero</v>
      </c>
      <c r="E780" s="8" t="str">
        <f>VLOOKUP(JOYERIA_JPV[[#This Row],[ID_PRODUCTOS]],PRODUCTOS[#All],4,0)</f>
        <v>https://global.zancangioielli.com/11031-large_default/pulsera-zancan-de-plata-y-piel-con-pluma.jpg</v>
      </c>
      <c r="F780" s="15">
        <f>VLOOKUP(JOYERIA_JPV[[#This Row],[ID_PRODUCTOS]],PRODUCTOS[#All],5,0)-JOYERIA_JPV[[#This Row],[CANTIDAD]]</f>
        <v>3990</v>
      </c>
      <c r="G780">
        <v>10001</v>
      </c>
      <c r="H780" s="1" t="s">
        <v>41</v>
      </c>
      <c r="I780" s="1" t="str">
        <f>VLOOKUP(JOYERIA_JPV[[#This Row],[ID_VENDEDOR]],FOTO_VENDEDOR[#All],3,0)</f>
        <v>https://dl.dropbox.com/s/4bz1xriny7ro04g/A40.png</v>
      </c>
      <c r="J780">
        <v>10</v>
      </c>
      <c r="K780" s="9">
        <v>572.95000000000005</v>
      </c>
      <c r="L780" s="9">
        <v>800</v>
      </c>
      <c r="M780" s="2">
        <v>44611</v>
      </c>
    </row>
    <row r="781" spans="1:13" x14ac:dyDescent="0.25">
      <c r="A781">
        <v>780</v>
      </c>
      <c r="B781" t="s">
        <v>23</v>
      </c>
      <c r="C781" s="3">
        <v>16</v>
      </c>
      <c r="D781" s="3" t="str">
        <f>VLOOKUP(JOYERIA_JPV[[#This Row],[ID_PRODUCTOS]],PRODUCTOS[#All],2,0)</f>
        <v>Reloj Plata</v>
      </c>
      <c r="E781" s="8" t="str">
        <f>VLOOKUP(JOYERIA_JPV[[#This Row],[ID_PRODUCTOS]],PRODUCTOS[#All],4,0)</f>
        <v>https://festina.cl/22062-large_default/timeless-chronograph-f16760-7-con-esfera-azul.jpg</v>
      </c>
      <c r="F781" s="15">
        <f>VLOOKUP(JOYERIA_JPV[[#This Row],[ID_PRODUCTOS]],PRODUCTOS[#All],5,0)-JOYERIA_JPV[[#This Row],[CANTIDAD]]</f>
        <v>1087</v>
      </c>
      <c r="G781">
        <v>10002</v>
      </c>
      <c r="H781" s="1" t="s">
        <v>43</v>
      </c>
      <c r="I781" s="1" t="str">
        <f>VLOOKUP(JOYERIA_JPV[[#This Row],[ID_VENDEDOR]],FOTO_VENDEDOR[#All],3,0)</f>
        <v>https://dl.dropbox.com/s/yxe96df3xrzoc4y/A44.png</v>
      </c>
      <c r="J781">
        <v>13</v>
      </c>
      <c r="K781" s="9">
        <v>1667.47</v>
      </c>
      <c r="L781" s="9">
        <v>2200</v>
      </c>
      <c r="M781" s="2">
        <v>44612</v>
      </c>
    </row>
    <row r="782" spans="1:13" x14ac:dyDescent="0.25">
      <c r="A782">
        <v>781</v>
      </c>
      <c r="B782" t="s">
        <v>20</v>
      </c>
      <c r="C782" s="3">
        <v>17</v>
      </c>
      <c r="D782" s="3" t="str">
        <f>VLOOKUP(JOYERIA_JPV[[#This Row],[ID_PRODUCTOS]],PRODUCTOS[#All],2,0)</f>
        <v>Broche Oro</v>
      </c>
      <c r="E7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782" s="15">
        <f>VLOOKUP(JOYERIA_JPV[[#This Row],[ID_PRODUCTOS]],PRODUCTOS[#All],5,0)-JOYERIA_JPV[[#This Row],[CANTIDAD]]</f>
        <v>2994</v>
      </c>
      <c r="G782">
        <v>10003</v>
      </c>
      <c r="H782" s="1" t="s">
        <v>45</v>
      </c>
      <c r="I782" s="1" t="str">
        <f>VLOOKUP(JOYERIA_JPV[[#This Row],[ID_VENDEDOR]],FOTO_VENDEDOR[#All],3,0)</f>
        <v>https://dl.dropboxusercontent.com/s/2lks10yyiurw2b0/A33.png</v>
      </c>
      <c r="J782">
        <v>6</v>
      </c>
      <c r="K782" s="9">
        <v>216.19</v>
      </c>
      <c r="L782" s="9">
        <v>300</v>
      </c>
      <c r="M782" s="2">
        <v>44613</v>
      </c>
    </row>
    <row r="783" spans="1:13" x14ac:dyDescent="0.25">
      <c r="A783">
        <v>782</v>
      </c>
      <c r="B783" t="s">
        <v>10</v>
      </c>
      <c r="C783" s="3">
        <v>18</v>
      </c>
      <c r="D783" s="3" t="str">
        <f>VLOOKUP(JOYERIA_JPV[[#This Row],[ID_PRODUCTOS]],PRODUCTOS[#All],2,0)</f>
        <v>Anillo Gemas</v>
      </c>
      <c r="E7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783" s="15">
        <f>VLOOKUP(JOYERIA_JPV[[#This Row],[ID_PRODUCTOS]],PRODUCTOS[#All],5,0)-JOYERIA_JPV[[#This Row],[CANTIDAD]]</f>
        <v>19670</v>
      </c>
      <c r="G783">
        <v>10004</v>
      </c>
      <c r="H783" s="1" t="s">
        <v>47</v>
      </c>
      <c r="I783" s="1" t="str">
        <f>VLOOKUP(JOYERIA_JPV[[#This Row],[ID_VENDEDOR]],FOTO_VENDEDOR[#All],3,0)</f>
        <v>https://dl.dropbox.com/s/zgx7g0h0mxubhao/A21.png</v>
      </c>
      <c r="J783">
        <v>330</v>
      </c>
      <c r="K783" s="9">
        <v>1063.04</v>
      </c>
      <c r="L783" s="9">
        <v>1500</v>
      </c>
      <c r="M783" s="2">
        <v>44614</v>
      </c>
    </row>
    <row r="784" spans="1:13" x14ac:dyDescent="0.25">
      <c r="A784">
        <v>783</v>
      </c>
      <c r="B784" t="s">
        <v>6</v>
      </c>
      <c r="C784" s="3">
        <v>19</v>
      </c>
      <c r="D784" s="3" t="str">
        <f>VLOOKUP(JOYERIA_JPV[[#This Row],[ID_PRODUCTOS]],PRODUCTOS[#All],2,0)</f>
        <v>Collar Perlas</v>
      </c>
      <c r="E784" s="8" t="str">
        <f>VLOOKUP(JOYERIA_JPV[[#This Row],[ID_PRODUCTOS]],PRODUCTOS[#All],4,0)</f>
        <v>https://yanesmadrid.com/10619-large_default/collar-bolzano-perlas-plata-dorada.jpg</v>
      </c>
      <c r="F784" s="15">
        <f>VLOOKUP(JOYERIA_JPV[[#This Row],[ID_PRODUCTOS]],PRODUCTOS[#All],5,0)-JOYERIA_JPV[[#This Row],[CANTIDAD]]</f>
        <v>785</v>
      </c>
      <c r="G784">
        <v>10005</v>
      </c>
      <c r="H784" s="1" t="s">
        <v>49</v>
      </c>
      <c r="I784" s="1" t="str">
        <f>VLOOKUP(JOYERIA_JPV[[#This Row],[ID_VENDEDOR]],FOTO_VENDEDOR[#All],3,0)</f>
        <v>https://dl.dropboxusercontent.com/s/id0gj57k6z3m73q/A34.png</v>
      </c>
      <c r="J784">
        <v>15</v>
      </c>
      <c r="K784" s="9">
        <v>757.81</v>
      </c>
      <c r="L784" s="9">
        <v>950</v>
      </c>
      <c r="M784" s="2">
        <v>44615</v>
      </c>
    </row>
    <row r="785" spans="1:13" x14ac:dyDescent="0.25">
      <c r="A785">
        <v>784</v>
      </c>
      <c r="B785" t="s">
        <v>22</v>
      </c>
      <c r="C785" s="3">
        <v>20</v>
      </c>
      <c r="D785" s="3" t="str">
        <f>VLOOKUP(JOYERIA_JPV[[#This Row],[ID_PRODUCTOS]],PRODUCTOS[#All],2,0)</f>
        <v>Cadena Oro</v>
      </c>
      <c r="E785" s="8" t="str">
        <f>VLOOKUP(JOYERIA_JPV[[#This Row],[ID_PRODUCTOS]],PRODUCTOS[#All],4,0)</f>
        <v>https://www.joyeriasanchez.com/50236-large_default/gargantilla-visalia-personalizada-oro-18k.jpg</v>
      </c>
      <c r="F785" s="15">
        <f>VLOOKUP(JOYERIA_JPV[[#This Row],[ID_PRODUCTOS]],PRODUCTOS[#All],5,0)-JOYERIA_JPV[[#This Row],[CANTIDAD]]</f>
        <v>3994</v>
      </c>
      <c r="G785">
        <v>10006</v>
      </c>
      <c r="H785" s="1" t="s">
        <v>51</v>
      </c>
      <c r="I785" s="1" t="str">
        <f>VLOOKUP(JOYERIA_JPV[[#This Row],[ID_VENDEDOR]],FOTO_VENDEDOR[#All],3,0)</f>
        <v>https://dl.dropbox.com/s/1f9hzgblcmuen4a/A10.png</v>
      </c>
      <c r="J785">
        <v>6</v>
      </c>
      <c r="K785" s="9">
        <v>211.41</v>
      </c>
      <c r="L785" s="9">
        <v>300</v>
      </c>
      <c r="M785" s="2">
        <v>44616</v>
      </c>
    </row>
    <row r="786" spans="1:13" x14ac:dyDescent="0.25">
      <c r="A786">
        <v>785</v>
      </c>
      <c r="B786" t="s">
        <v>15</v>
      </c>
      <c r="C786" s="3">
        <v>1</v>
      </c>
      <c r="D786" s="3" t="str">
        <f>VLOOKUP(JOYERIA_JPV[[#This Row],[ID_PRODUCTOS]],PRODUCTOS[#All],2,0)</f>
        <v>Anillo Oro 18k</v>
      </c>
      <c r="E786" s="8" t="str">
        <f>VLOOKUP(JOYERIA_JPV[[#This Row],[ID_PRODUCTOS]],PRODUCTOS[#All],4,0)</f>
        <v>https://i.pinimg.com/originals/99/f6/cc/99f6cc0f226be0aa4d25ea9959e06099.png</v>
      </c>
      <c r="F786" s="15">
        <f>VLOOKUP(JOYERIA_JPV[[#This Row],[ID_PRODUCTOS]],PRODUCTOS[#All],5,0)-JOYERIA_JPV[[#This Row],[CANTIDAD]]</f>
        <v>19900</v>
      </c>
      <c r="G786">
        <v>10007</v>
      </c>
      <c r="H786" s="1" t="s">
        <v>53</v>
      </c>
      <c r="I786" s="1" t="str">
        <f>VLOOKUP(JOYERIA_JPV[[#This Row],[ID_VENDEDOR]],FOTO_VENDEDOR[#All],3,0)</f>
        <v>https://dl.dropbox.com/s/jveyj0btov87izo/A38.png</v>
      </c>
      <c r="J786">
        <v>100</v>
      </c>
      <c r="K786" s="9">
        <v>1483.61</v>
      </c>
      <c r="L786" s="9">
        <v>2000</v>
      </c>
      <c r="M786" s="2">
        <v>44617</v>
      </c>
    </row>
    <row r="787" spans="1:13" x14ac:dyDescent="0.25">
      <c r="A787">
        <v>786</v>
      </c>
      <c r="B787" t="s">
        <v>17</v>
      </c>
      <c r="C787" s="3">
        <v>2</v>
      </c>
      <c r="D787" s="3" t="str">
        <f>VLOOKUP(JOYERIA_JPV[[#This Row],[ID_PRODUCTOS]],PRODUCTOS[#All],2,0)</f>
        <v>Aretes Plata 925</v>
      </c>
      <c r="E787" s="8" t="str">
        <f>VLOOKUP(JOYERIA_JPV[[#This Row],[ID_PRODUCTOS]],PRODUCTOS[#All],4,0)</f>
        <v>https://baroqoficial.com/cdn/shop/products/Aretesdeplata925.png?v=1643904073&amp;width=2048</v>
      </c>
      <c r="F787" s="15">
        <f>VLOOKUP(JOYERIA_JPV[[#This Row],[ID_PRODUCTOS]],PRODUCTOS[#All],5,0)-JOYERIA_JPV[[#This Row],[CANTIDAD]]</f>
        <v>3740</v>
      </c>
      <c r="G787">
        <v>10008</v>
      </c>
      <c r="H787" s="1" t="s">
        <v>73</v>
      </c>
      <c r="I787" s="1" t="str">
        <f>VLOOKUP(JOYERIA_JPV[[#This Row],[ID_VENDEDOR]],FOTO_VENDEDOR[#All],3,0)</f>
        <v>https://dl.dropbox.com/s/z4geyw1u2psmm47/A16.png</v>
      </c>
      <c r="J787">
        <v>60</v>
      </c>
      <c r="K787" s="9">
        <v>1049.51</v>
      </c>
      <c r="L787" s="9">
        <v>1300</v>
      </c>
      <c r="M787" s="2">
        <v>44618</v>
      </c>
    </row>
    <row r="788" spans="1:13" x14ac:dyDescent="0.25">
      <c r="A788">
        <v>787</v>
      </c>
      <c r="B788" t="s">
        <v>10</v>
      </c>
      <c r="C788" s="3">
        <v>3</v>
      </c>
      <c r="D788" s="3" t="str">
        <f>VLOOKUP(JOYERIA_JPV[[#This Row],[ID_PRODUCTOS]],PRODUCTOS[#All],2,0)</f>
        <v>Brazalete Oro 14k</v>
      </c>
      <c r="E7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788" s="15">
        <f>VLOOKUP(JOYERIA_JPV[[#This Row],[ID_PRODUCTOS]],PRODUCTOS[#All],5,0)-JOYERIA_JPV[[#This Row],[CANTIDAD]]</f>
        <v>696</v>
      </c>
      <c r="G788">
        <v>10009</v>
      </c>
      <c r="H788" s="1" t="s">
        <v>57</v>
      </c>
      <c r="I788" s="1" t="str">
        <f>VLOOKUP(JOYERIA_JPV[[#This Row],[ID_VENDEDOR]],FOTO_VENDEDOR[#All],3,0)</f>
        <v>https://dl.dropbox.com/s/0jkab8w6ie0h91z/A42.png</v>
      </c>
      <c r="J788">
        <v>24</v>
      </c>
      <c r="K788" s="9">
        <v>966.38</v>
      </c>
      <c r="L788" s="9">
        <v>1200</v>
      </c>
      <c r="M788" s="2">
        <v>44619</v>
      </c>
    </row>
    <row r="789" spans="1:13" x14ac:dyDescent="0.25">
      <c r="A789">
        <v>788</v>
      </c>
      <c r="B789" t="s">
        <v>5</v>
      </c>
      <c r="C789" s="3">
        <v>4</v>
      </c>
      <c r="D789" s="3" t="str">
        <f>VLOOKUP(JOYERIA_JPV[[#This Row],[ID_PRODUCTOS]],PRODUCTOS[#All],2,0)</f>
        <v>Collar Oro Diam.</v>
      </c>
      <c r="E789" s="8" t="str">
        <f>VLOOKUP(JOYERIA_JPV[[#This Row],[ID_PRODUCTOS]],PRODUCTOS[#All],4,0)</f>
        <v>https://img.edenly.com/pt/40/precioso-secreto-n8__8047249_1.png</v>
      </c>
      <c r="F789" s="15">
        <f>VLOOKUP(JOYERIA_JPV[[#This Row],[ID_PRODUCTOS]],PRODUCTOS[#All],5,0)-JOYERIA_JPV[[#This Row],[CANTIDAD]]</f>
        <v>1495</v>
      </c>
      <c r="G789">
        <v>10001</v>
      </c>
      <c r="H789" s="1" t="s">
        <v>41</v>
      </c>
      <c r="I789" s="1" t="str">
        <f>VLOOKUP(JOYERIA_JPV[[#This Row],[ID_VENDEDOR]],FOTO_VENDEDOR[#All],3,0)</f>
        <v>https://dl.dropbox.com/s/4bz1xriny7ro04g/A40.png</v>
      </c>
      <c r="J789">
        <v>5</v>
      </c>
      <c r="K789" s="9">
        <v>938.42</v>
      </c>
      <c r="L789" s="9">
        <v>1100</v>
      </c>
      <c r="M789" s="2">
        <v>44620</v>
      </c>
    </row>
    <row r="790" spans="1:13" x14ac:dyDescent="0.25">
      <c r="A790">
        <v>789</v>
      </c>
      <c r="B790" t="s">
        <v>21</v>
      </c>
      <c r="C790" s="3">
        <v>5</v>
      </c>
      <c r="D790" s="3" t="str">
        <f>VLOOKUP(JOYERIA_JPV[[#This Row],[ID_PRODUCTOS]],PRODUCTOS[#All],2,0)</f>
        <v>Pulsera Plata 925</v>
      </c>
      <c r="E7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790" s="15">
        <f>VLOOKUP(JOYERIA_JPV[[#This Row],[ID_PRODUCTOS]],PRODUCTOS[#All],5,0)-JOYERIA_JPV[[#This Row],[CANTIDAD]]</f>
        <v>1391</v>
      </c>
      <c r="G790">
        <v>10002</v>
      </c>
      <c r="H790" s="1" t="s">
        <v>43</v>
      </c>
      <c r="I790" s="1" t="str">
        <f>VLOOKUP(JOYERIA_JPV[[#This Row],[ID_VENDEDOR]],FOTO_VENDEDOR[#All],3,0)</f>
        <v>https://dl.dropbox.com/s/yxe96df3xrzoc4y/A44.png</v>
      </c>
      <c r="J790">
        <v>9</v>
      </c>
      <c r="K790" s="9">
        <v>1053.78</v>
      </c>
      <c r="L790" s="9">
        <v>1500</v>
      </c>
      <c r="M790" s="2">
        <v>44621</v>
      </c>
    </row>
    <row r="791" spans="1:13" x14ac:dyDescent="0.25">
      <c r="A791">
        <v>790</v>
      </c>
      <c r="B791" t="s">
        <v>16</v>
      </c>
      <c r="C791" s="3">
        <v>6</v>
      </c>
      <c r="D791" s="3" t="str">
        <f>VLOOKUP(JOYERIA_JPV[[#This Row],[ID_PRODUCTOS]],PRODUCTOS[#All],2,0)</f>
        <v>Broche Platino</v>
      </c>
      <c r="E7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791" s="15">
        <f>VLOOKUP(JOYERIA_JPV[[#This Row],[ID_PRODUCTOS]],PRODUCTOS[#All],5,0)-JOYERIA_JPV[[#This Row],[CANTIDAD]]</f>
        <v>2482</v>
      </c>
      <c r="G791">
        <v>10003</v>
      </c>
      <c r="H791" s="1" t="s">
        <v>45</v>
      </c>
      <c r="I791" s="1" t="str">
        <f>VLOOKUP(JOYERIA_JPV[[#This Row],[ID_VENDEDOR]],FOTO_VENDEDOR[#All],3,0)</f>
        <v>https://dl.dropboxusercontent.com/s/2lks10yyiurw2b0/A33.png</v>
      </c>
      <c r="J791">
        <v>18</v>
      </c>
      <c r="K791" s="9">
        <v>645.70000000000005</v>
      </c>
      <c r="L791" s="9">
        <v>900</v>
      </c>
      <c r="M791" s="2">
        <v>44622</v>
      </c>
    </row>
    <row r="792" spans="1:13" x14ac:dyDescent="0.25">
      <c r="A792">
        <v>791</v>
      </c>
      <c r="B792" t="s">
        <v>17</v>
      </c>
      <c r="C792" s="3">
        <v>7</v>
      </c>
      <c r="D792" s="3" t="str">
        <f>VLOOKUP(JOYERIA_JPV[[#This Row],[ID_PRODUCTOS]],PRODUCTOS[#All],2,0)</f>
        <v>Cadena Oro 10k</v>
      </c>
      <c r="E792" s="8" t="str">
        <f>VLOOKUP(JOYERIA_JPV[[#This Row],[ID_PRODUCTOS]],PRODUCTOS[#All],4,0)</f>
        <v>https://russiangold.com/78813-large_default/amarillo-italiano-14k-585-oro-nuevo-figaro-cadena-solida-cc042y.jpg</v>
      </c>
      <c r="F792" s="15">
        <f>VLOOKUP(JOYERIA_JPV[[#This Row],[ID_PRODUCTOS]],PRODUCTOS[#All],5,0)-JOYERIA_JPV[[#This Row],[CANTIDAD]]</f>
        <v>11380</v>
      </c>
      <c r="G792">
        <v>10004</v>
      </c>
      <c r="H792" s="1" t="s">
        <v>47</v>
      </c>
      <c r="I792" s="1" t="str">
        <f>VLOOKUP(JOYERIA_JPV[[#This Row],[ID_VENDEDOR]],FOTO_VENDEDOR[#All],3,0)</f>
        <v>https://dl.dropbox.com/s/zgx7g0h0mxubhao/A21.png</v>
      </c>
      <c r="J792">
        <v>120</v>
      </c>
      <c r="K792" s="9">
        <v>1063.04</v>
      </c>
      <c r="L792" s="9">
        <v>1500</v>
      </c>
      <c r="M792" s="2">
        <v>44623</v>
      </c>
    </row>
    <row r="793" spans="1:13" x14ac:dyDescent="0.25">
      <c r="A793">
        <v>792</v>
      </c>
      <c r="B793" t="s">
        <v>6</v>
      </c>
      <c r="C793" s="3">
        <v>8</v>
      </c>
      <c r="D793" s="3" t="str">
        <f>VLOOKUP(JOYERIA_JPV[[#This Row],[ID_PRODUCTOS]],PRODUCTOS[#All],2,0)</f>
        <v>Tobillera Oro 14k</v>
      </c>
      <c r="E793" s="8" t="str">
        <f>VLOOKUP(JOYERIA_JPV[[#This Row],[ID_PRODUCTOS]],PRODUCTOS[#All],4,0)</f>
        <v>https://www.joseluisjoyerias.com/adm/files/FOTOS/PULSERA_ORO_JOSELUIS_718SPU24FK481A19_1.webp</v>
      </c>
      <c r="F793" s="15">
        <f>VLOOKUP(JOYERIA_JPV[[#This Row],[ID_PRODUCTOS]],PRODUCTOS[#All],5,0)-JOYERIA_JPV[[#This Row],[CANTIDAD]]</f>
        <v>2492</v>
      </c>
      <c r="G793">
        <v>10005</v>
      </c>
      <c r="H793" s="1" t="s">
        <v>49</v>
      </c>
      <c r="I793" s="1" t="str">
        <f>VLOOKUP(JOYERIA_JPV[[#This Row],[ID_VENDEDOR]],FOTO_VENDEDOR[#All],3,0)</f>
        <v>https://dl.dropboxusercontent.com/s/id0gj57k6z3m73q/A34.png</v>
      </c>
      <c r="J793">
        <v>8</v>
      </c>
      <c r="K793" s="9">
        <v>938.42</v>
      </c>
      <c r="L793" s="9">
        <v>1100</v>
      </c>
      <c r="M793" s="2">
        <v>44624</v>
      </c>
    </row>
    <row r="794" spans="1:13" x14ac:dyDescent="0.25">
      <c r="A794">
        <v>793</v>
      </c>
      <c r="B794" t="s">
        <v>17</v>
      </c>
      <c r="C794" s="3">
        <v>9</v>
      </c>
      <c r="D794" s="3" t="str">
        <f>VLOOKUP(JOYERIA_JPV[[#This Row],[ID_PRODUCTOS]],PRODUCTOS[#All],2,0)</f>
        <v>Charm Plata</v>
      </c>
      <c r="E7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794" s="15">
        <f>VLOOKUP(JOYERIA_JPV[[#This Row],[ID_PRODUCTOS]],PRODUCTOS[#All],5,0)-JOYERIA_JPV[[#This Row],[CANTIDAD]]</f>
        <v>670</v>
      </c>
      <c r="G794">
        <v>10006</v>
      </c>
      <c r="H794" s="1" t="s">
        <v>51</v>
      </c>
      <c r="I794" s="1" t="str">
        <f>VLOOKUP(JOYERIA_JPV[[#This Row],[ID_VENDEDOR]],FOTO_VENDEDOR[#All],3,0)</f>
        <v>https://dl.dropbox.com/s/1f9hzgblcmuen4a/A10.png</v>
      </c>
      <c r="J794">
        <v>7</v>
      </c>
      <c r="K794" s="9">
        <v>836.75</v>
      </c>
      <c r="L794" s="9">
        <v>1000</v>
      </c>
      <c r="M794" s="2">
        <v>44625</v>
      </c>
    </row>
    <row r="795" spans="1:13" x14ac:dyDescent="0.25">
      <c r="A795">
        <v>794</v>
      </c>
      <c r="B795" t="s">
        <v>20</v>
      </c>
      <c r="C795" s="3">
        <v>10</v>
      </c>
      <c r="D795" s="3" t="str">
        <f>VLOOKUP(JOYERIA_JPV[[#This Row],[ID_PRODUCTOS]],PRODUCTOS[#All],2,0)</f>
        <v>Medallón Oro 18k</v>
      </c>
      <c r="E795" s="8" t="str">
        <f>VLOOKUP(JOYERIA_JPV[[#This Row],[ID_PRODUCTOS]],PRODUCTOS[#All],4,0)</f>
        <v>https://russiangold.com/111274-product_zoom/colgante-de-oro-rosa-rojo-14k-585-carretera-de-medusa-griega-cpn053r.jpg</v>
      </c>
      <c r="F795" s="15">
        <f>VLOOKUP(JOYERIA_JPV[[#This Row],[ID_PRODUCTOS]],PRODUCTOS[#All],5,0)-JOYERIA_JPV[[#This Row],[CANTIDAD]]</f>
        <v>598</v>
      </c>
      <c r="G795">
        <v>10007</v>
      </c>
      <c r="H795" s="1" t="s">
        <v>53</v>
      </c>
      <c r="I795" s="1" t="str">
        <f>VLOOKUP(JOYERIA_JPV[[#This Row],[ID_VENDEDOR]],FOTO_VENDEDOR[#All],3,0)</f>
        <v>https://dl.dropbox.com/s/jveyj0btov87izo/A38.png</v>
      </c>
      <c r="J795">
        <v>2</v>
      </c>
      <c r="K795" s="9">
        <v>966.38</v>
      </c>
      <c r="L795" s="9">
        <v>1200</v>
      </c>
      <c r="M795" s="2">
        <v>44626</v>
      </c>
    </row>
    <row r="796" spans="1:13" x14ac:dyDescent="0.25">
      <c r="A796">
        <v>795</v>
      </c>
      <c r="B796" t="s">
        <v>11</v>
      </c>
      <c r="C796" s="3">
        <v>11</v>
      </c>
      <c r="D796" s="3" t="str">
        <f>VLOOKUP(JOYERIA_JPV[[#This Row],[ID_PRODUCTOS]],PRODUCTOS[#All],2,0)</f>
        <v>Reloj Oro 18k</v>
      </c>
      <c r="E796" s="8" t="str">
        <f>VLOOKUP(JOYERIA_JPV[[#This Row],[ID_PRODUCTOS]],PRODUCTOS[#All],4,0)</f>
        <v>https://zlotychlopak.pl/104676-large_default/amarillo-14k-585-oro-reloj-de-pulsera-para-senora-geneve-lw078ydglbw008y.jpg</v>
      </c>
      <c r="F796" s="15">
        <f>VLOOKUP(JOYERIA_JPV[[#This Row],[ID_PRODUCTOS]],PRODUCTOS[#All],5,0)-JOYERIA_JPV[[#This Row],[CANTIDAD]]</f>
        <v>1252</v>
      </c>
      <c r="G796">
        <v>10008</v>
      </c>
      <c r="H796" s="1" t="s">
        <v>73</v>
      </c>
      <c r="I796" s="1" t="str">
        <f>VLOOKUP(JOYERIA_JPV[[#This Row],[ID_VENDEDOR]],FOTO_VENDEDOR[#All],3,0)</f>
        <v>https://dl.dropbox.com/s/z4geyw1u2psmm47/A16.png</v>
      </c>
      <c r="J796">
        <v>8</v>
      </c>
      <c r="K796" s="9">
        <v>638.27</v>
      </c>
      <c r="L796" s="9">
        <v>800</v>
      </c>
      <c r="M796" s="2">
        <v>44627</v>
      </c>
    </row>
    <row r="797" spans="1:13" x14ac:dyDescent="0.25">
      <c r="A797">
        <v>796</v>
      </c>
      <c r="B797" t="s">
        <v>19</v>
      </c>
      <c r="C797" s="3">
        <v>12</v>
      </c>
      <c r="D797" s="3" t="str">
        <f>VLOOKUP(JOYERIA_JPV[[#This Row],[ID_PRODUCTOS]],PRODUCTOS[#All],2,0)</f>
        <v>Cufflink Plata 925</v>
      </c>
      <c r="E797" s="8" t="str">
        <f>VLOOKUP(JOYERIA_JPV[[#This Row],[ID_PRODUCTOS]],PRODUCTOS[#All],4,0)</f>
        <v>https://www.mesaregalos.mx/wp-content/uploads/2021/08/Cufflinks_20Pliage_20_20Sterling_20silver_06753810000001_STQP.png</v>
      </c>
      <c r="F797" s="15">
        <f>VLOOKUP(JOYERIA_JPV[[#This Row],[ID_PRODUCTOS]],PRODUCTOS[#All],5,0)-JOYERIA_JPV[[#This Row],[CANTIDAD]]</f>
        <v>623</v>
      </c>
      <c r="G797">
        <v>10009</v>
      </c>
      <c r="H797" s="1" t="s">
        <v>57</v>
      </c>
      <c r="I797" s="1" t="str">
        <f>VLOOKUP(JOYERIA_JPV[[#This Row],[ID_VENDEDOR]],FOTO_VENDEDOR[#All],3,0)</f>
        <v>https://dl.dropbox.com/s/0jkab8w6ie0h91z/A42.png</v>
      </c>
      <c r="J797">
        <v>1</v>
      </c>
      <c r="K797" s="9">
        <v>1265.2</v>
      </c>
      <c r="L797" s="9">
        <v>1800</v>
      </c>
      <c r="M797" s="2">
        <v>44628</v>
      </c>
    </row>
    <row r="798" spans="1:13" x14ac:dyDescent="0.25">
      <c r="A798">
        <v>797</v>
      </c>
      <c r="B798" t="s">
        <v>11</v>
      </c>
      <c r="C798" s="3">
        <v>13</v>
      </c>
      <c r="D798" s="3" t="str">
        <f>VLOOKUP(JOYERIA_JPV[[#This Row],[ID_PRODUCTOS]],PRODUCTOS[#All],2,0)</f>
        <v>Pendiente Diam. Oro</v>
      </c>
      <c r="E798" s="8" t="str">
        <f>VLOOKUP(JOYERIA_JPV[[#This Row],[ID_PRODUCTOS]],PRODUCTOS[#All],4,0)</f>
        <v>https://i.pinimg.com/originals/ef/2f/1e/ef2f1e78cb0658f1626038cefbdca0f7.png</v>
      </c>
      <c r="F798" s="15">
        <f>VLOOKUP(JOYERIA_JPV[[#This Row],[ID_PRODUCTOS]],PRODUCTOS[#All],5,0)-JOYERIA_JPV[[#This Row],[CANTIDAD]]</f>
        <v>3990</v>
      </c>
      <c r="G798">
        <v>10001</v>
      </c>
      <c r="H798" s="1" t="s">
        <v>41</v>
      </c>
      <c r="I798" s="1" t="str">
        <f>VLOOKUP(JOYERIA_JPV[[#This Row],[ID_VENDEDOR]],FOTO_VENDEDOR[#All],3,0)</f>
        <v>https://dl.dropbox.com/s/4bz1xriny7ro04g/A40.png</v>
      </c>
      <c r="J798">
        <v>10</v>
      </c>
      <c r="K798" s="9">
        <v>352.49</v>
      </c>
      <c r="L798" s="9">
        <v>500</v>
      </c>
      <c r="M798" s="2">
        <v>44629</v>
      </c>
    </row>
    <row r="799" spans="1:13" x14ac:dyDescent="0.25">
      <c r="A799">
        <v>798</v>
      </c>
      <c r="B799" t="s">
        <v>6</v>
      </c>
      <c r="C799" s="3">
        <v>14</v>
      </c>
      <c r="D799" s="3" t="str">
        <f>VLOOKUP(JOYERIA_JPV[[#This Row],[ID_PRODUCTOS]],PRODUCTOS[#All],2,0)</f>
        <v>Anillo Comp. Diam.</v>
      </c>
      <c r="E799" s="8" t="str">
        <f>VLOOKUP(JOYERIA_JPV[[#This Row],[ID_PRODUCTOS]],PRODUCTOS[#All],4,0)</f>
        <v>https://www.elrubi.es/wp-content/uploads/2019/03/Anillo-de-compromiso-con-piedra-diamante-1.png</v>
      </c>
      <c r="F799" s="15">
        <f>VLOOKUP(JOYERIA_JPV[[#This Row],[ID_PRODUCTOS]],PRODUCTOS[#All],5,0)-JOYERIA_JPV[[#This Row],[CANTIDAD]]</f>
        <v>1947</v>
      </c>
      <c r="G799">
        <v>10002</v>
      </c>
      <c r="H799" s="1" t="s">
        <v>43</v>
      </c>
      <c r="I799" s="1" t="str">
        <f>VLOOKUP(JOYERIA_JPV[[#This Row],[ID_VENDEDOR]],FOTO_VENDEDOR[#All],3,0)</f>
        <v>https://dl.dropbox.com/s/yxe96df3xrzoc4y/A44.png</v>
      </c>
      <c r="J799">
        <v>3</v>
      </c>
      <c r="K799" s="9">
        <v>938.42</v>
      </c>
      <c r="L799" s="9">
        <v>1100</v>
      </c>
      <c r="M799" s="2">
        <v>44630</v>
      </c>
    </row>
    <row r="800" spans="1:13" x14ac:dyDescent="0.25">
      <c r="A800">
        <v>799</v>
      </c>
      <c r="B800" t="s">
        <v>8</v>
      </c>
      <c r="C800" s="3">
        <v>15</v>
      </c>
      <c r="D800" s="3" t="str">
        <f>VLOOKUP(JOYERIA_JPV[[#This Row],[ID_PRODUCTOS]],PRODUCTOS[#All],2,0)</f>
        <v>Brazalete Cuero</v>
      </c>
      <c r="E800" s="8" t="str">
        <f>VLOOKUP(JOYERIA_JPV[[#This Row],[ID_PRODUCTOS]],PRODUCTOS[#All],4,0)</f>
        <v>https://global.zancangioielli.com/11031-large_default/pulsera-zancan-de-plata-y-piel-con-pluma.jpg</v>
      </c>
      <c r="F800" s="15">
        <f>VLOOKUP(JOYERIA_JPV[[#This Row],[ID_PRODUCTOS]],PRODUCTOS[#All],5,0)-JOYERIA_JPV[[#This Row],[CANTIDAD]]</f>
        <v>3977</v>
      </c>
      <c r="G800">
        <v>10003</v>
      </c>
      <c r="H800" s="1" t="s">
        <v>45</v>
      </c>
      <c r="I800" s="1" t="str">
        <f>VLOOKUP(JOYERIA_JPV[[#This Row],[ID_VENDEDOR]],FOTO_VENDEDOR[#All],3,0)</f>
        <v>https://dl.dropboxusercontent.com/s/2lks10yyiurw2b0/A33.png</v>
      </c>
      <c r="J800">
        <v>23</v>
      </c>
      <c r="K800" s="9">
        <v>572.95000000000005</v>
      </c>
      <c r="L800" s="9">
        <v>800</v>
      </c>
      <c r="M800" s="2">
        <v>44631</v>
      </c>
    </row>
    <row r="801" spans="1:13" x14ac:dyDescent="0.25">
      <c r="A801">
        <v>800</v>
      </c>
      <c r="B801" t="s">
        <v>13</v>
      </c>
      <c r="C801" s="3">
        <v>16</v>
      </c>
      <c r="D801" s="3" t="str">
        <f>VLOOKUP(JOYERIA_JPV[[#This Row],[ID_PRODUCTOS]],PRODUCTOS[#All],2,0)</f>
        <v>Reloj Plata</v>
      </c>
      <c r="E801" s="8" t="str">
        <f>VLOOKUP(JOYERIA_JPV[[#This Row],[ID_PRODUCTOS]],PRODUCTOS[#All],4,0)</f>
        <v>https://festina.cl/22062-large_default/timeless-chronograph-f16760-7-con-esfera-azul.jpg</v>
      </c>
      <c r="F801" s="15">
        <f>VLOOKUP(JOYERIA_JPV[[#This Row],[ID_PRODUCTOS]],PRODUCTOS[#All],5,0)-JOYERIA_JPV[[#This Row],[CANTIDAD]]</f>
        <v>1061</v>
      </c>
      <c r="G801">
        <v>10004</v>
      </c>
      <c r="H801" s="1" t="s">
        <v>47</v>
      </c>
      <c r="I801" s="1" t="str">
        <f>VLOOKUP(JOYERIA_JPV[[#This Row],[ID_VENDEDOR]],FOTO_VENDEDOR[#All],3,0)</f>
        <v>https://dl.dropbox.com/s/zgx7g0h0mxubhao/A21.png</v>
      </c>
      <c r="J801">
        <v>39</v>
      </c>
      <c r="K801" s="9">
        <v>1667.47</v>
      </c>
      <c r="L801" s="9">
        <v>2200</v>
      </c>
      <c r="M801" s="2">
        <v>44632</v>
      </c>
    </row>
    <row r="802" spans="1:13" x14ac:dyDescent="0.25">
      <c r="A802">
        <v>801</v>
      </c>
      <c r="B802" t="s">
        <v>24</v>
      </c>
      <c r="C802" s="3">
        <v>17</v>
      </c>
      <c r="D802" s="3" t="str">
        <f>VLOOKUP(JOYERIA_JPV[[#This Row],[ID_PRODUCTOS]],PRODUCTOS[#All],2,0)</f>
        <v>Broche Oro</v>
      </c>
      <c r="E8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802" s="15">
        <f>VLOOKUP(JOYERIA_JPV[[#This Row],[ID_PRODUCTOS]],PRODUCTOS[#All],5,0)-JOYERIA_JPV[[#This Row],[CANTIDAD]]</f>
        <v>2995</v>
      </c>
      <c r="G802">
        <v>10005</v>
      </c>
      <c r="H802" s="1" t="s">
        <v>49</v>
      </c>
      <c r="I802" s="1" t="str">
        <f>VLOOKUP(JOYERIA_JPV[[#This Row],[ID_VENDEDOR]],FOTO_VENDEDOR[#All],3,0)</f>
        <v>https://dl.dropboxusercontent.com/s/id0gj57k6z3m73q/A34.png</v>
      </c>
      <c r="J802">
        <v>5</v>
      </c>
      <c r="K802" s="9">
        <v>216.19</v>
      </c>
      <c r="L802" s="9">
        <v>300</v>
      </c>
      <c r="M802" s="2">
        <v>44633</v>
      </c>
    </row>
    <row r="803" spans="1:13" x14ac:dyDescent="0.25">
      <c r="A803">
        <v>802</v>
      </c>
      <c r="B803" t="s">
        <v>22</v>
      </c>
      <c r="C803" s="3">
        <v>18</v>
      </c>
      <c r="D803" s="3" t="str">
        <f>VLOOKUP(JOYERIA_JPV[[#This Row],[ID_PRODUCTOS]],PRODUCTOS[#All],2,0)</f>
        <v>Anillo Gemas</v>
      </c>
      <c r="E8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803" s="15">
        <f>VLOOKUP(JOYERIA_JPV[[#This Row],[ID_PRODUCTOS]],PRODUCTOS[#All],5,0)-JOYERIA_JPV[[#This Row],[CANTIDAD]]</f>
        <v>19750</v>
      </c>
      <c r="G803">
        <v>10006</v>
      </c>
      <c r="H803" s="1" t="s">
        <v>51</v>
      </c>
      <c r="I803" s="1" t="str">
        <f>VLOOKUP(JOYERIA_JPV[[#This Row],[ID_VENDEDOR]],FOTO_VENDEDOR[#All],3,0)</f>
        <v>https://dl.dropbox.com/s/1f9hzgblcmuen4a/A10.png</v>
      </c>
      <c r="J803">
        <v>250</v>
      </c>
      <c r="K803" s="9">
        <v>1063.04</v>
      </c>
      <c r="L803" s="9">
        <v>1500</v>
      </c>
      <c r="M803" s="2">
        <v>44634</v>
      </c>
    </row>
    <row r="804" spans="1:13" x14ac:dyDescent="0.25">
      <c r="A804">
        <v>803</v>
      </c>
      <c r="B804" t="s">
        <v>29</v>
      </c>
      <c r="C804" s="3">
        <v>19</v>
      </c>
      <c r="D804" s="3" t="str">
        <f>VLOOKUP(JOYERIA_JPV[[#This Row],[ID_PRODUCTOS]],PRODUCTOS[#All],2,0)</f>
        <v>Collar Perlas</v>
      </c>
      <c r="E804" s="8" t="str">
        <f>VLOOKUP(JOYERIA_JPV[[#This Row],[ID_PRODUCTOS]],PRODUCTOS[#All],4,0)</f>
        <v>https://yanesmadrid.com/10619-large_default/collar-bolzano-perlas-plata-dorada.jpg</v>
      </c>
      <c r="F804" s="15">
        <f>VLOOKUP(JOYERIA_JPV[[#This Row],[ID_PRODUCTOS]],PRODUCTOS[#All],5,0)-JOYERIA_JPV[[#This Row],[CANTIDAD]]</f>
        <v>775</v>
      </c>
      <c r="G804">
        <v>10007</v>
      </c>
      <c r="H804" s="1" t="s">
        <v>53</v>
      </c>
      <c r="I804" s="1" t="str">
        <f>VLOOKUP(JOYERIA_JPV[[#This Row],[ID_VENDEDOR]],FOTO_VENDEDOR[#All],3,0)</f>
        <v>https://dl.dropbox.com/s/jveyj0btov87izo/A38.png</v>
      </c>
      <c r="J804">
        <v>25</v>
      </c>
      <c r="K804" s="9">
        <v>757.81</v>
      </c>
      <c r="L804" s="9">
        <v>950</v>
      </c>
      <c r="M804" s="2">
        <v>44635</v>
      </c>
    </row>
    <row r="805" spans="1:13" x14ac:dyDescent="0.25">
      <c r="A805">
        <v>804</v>
      </c>
      <c r="B805" t="s">
        <v>9</v>
      </c>
      <c r="C805" s="3">
        <v>20</v>
      </c>
      <c r="D805" s="3" t="str">
        <f>VLOOKUP(JOYERIA_JPV[[#This Row],[ID_PRODUCTOS]],PRODUCTOS[#All],2,0)</f>
        <v>Cadena Oro</v>
      </c>
      <c r="E805" s="8" t="str">
        <f>VLOOKUP(JOYERIA_JPV[[#This Row],[ID_PRODUCTOS]],PRODUCTOS[#All],4,0)</f>
        <v>https://www.joyeriasanchez.com/50236-large_default/gargantilla-visalia-personalizada-oro-18k.jpg</v>
      </c>
      <c r="F805" s="15">
        <f>VLOOKUP(JOYERIA_JPV[[#This Row],[ID_PRODUCTOS]],PRODUCTOS[#All],5,0)-JOYERIA_JPV[[#This Row],[CANTIDAD]]</f>
        <v>3992</v>
      </c>
      <c r="G805">
        <v>10008</v>
      </c>
      <c r="H805" s="1" t="s">
        <v>73</v>
      </c>
      <c r="I805" s="1" t="str">
        <f>VLOOKUP(JOYERIA_JPV[[#This Row],[ID_VENDEDOR]],FOTO_VENDEDOR[#All],3,0)</f>
        <v>https://dl.dropbox.com/s/z4geyw1u2psmm47/A16.png</v>
      </c>
      <c r="J805">
        <v>8</v>
      </c>
      <c r="K805" s="9">
        <v>211.41</v>
      </c>
      <c r="L805" s="9">
        <v>300</v>
      </c>
      <c r="M805" s="2">
        <v>44636</v>
      </c>
    </row>
    <row r="806" spans="1:13" x14ac:dyDescent="0.25">
      <c r="A806">
        <v>805</v>
      </c>
      <c r="B806" t="s">
        <v>11</v>
      </c>
      <c r="C806" s="3">
        <v>1</v>
      </c>
      <c r="D806" s="3" t="str">
        <f>VLOOKUP(JOYERIA_JPV[[#This Row],[ID_PRODUCTOS]],PRODUCTOS[#All],2,0)</f>
        <v>Anillo Oro 18k</v>
      </c>
      <c r="E806" s="8" t="str">
        <f>VLOOKUP(JOYERIA_JPV[[#This Row],[ID_PRODUCTOS]],PRODUCTOS[#All],4,0)</f>
        <v>https://i.pinimg.com/originals/99/f6/cc/99f6cc0f226be0aa4d25ea9959e06099.png</v>
      </c>
      <c r="F806" s="15">
        <f>VLOOKUP(JOYERIA_JPV[[#This Row],[ID_PRODUCTOS]],PRODUCTOS[#All],5,0)-JOYERIA_JPV[[#This Row],[CANTIDAD]]</f>
        <v>19900</v>
      </c>
      <c r="G806">
        <v>10009</v>
      </c>
      <c r="H806" s="1" t="s">
        <v>57</v>
      </c>
      <c r="I806" s="1" t="str">
        <f>VLOOKUP(JOYERIA_JPV[[#This Row],[ID_VENDEDOR]],FOTO_VENDEDOR[#All],3,0)</f>
        <v>https://dl.dropbox.com/s/0jkab8w6ie0h91z/A42.png</v>
      </c>
      <c r="J806">
        <v>100</v>
      </c>
      <c r="K806" s="9">
        <v>1483.61</v>
      </c>
      <c r="L806" s="9">
        <v>2000</v>
      </c>
      <c r="M806" s="2">
        <v>44637</v>
      </c>
    </row>
    <row r="807" spans="1:13" x14ac:dyDescent="0.25">
      <c r="A807">
        <v>806</v>
      </c>
      <c r="B807" t="s">
        <v>14</v>
      </c>
      <c r="C807" s="3">
        <v>2</v>
      </c>
      <c r="D807" s="3" t="str">
        <f>VLOOKUP(JOYERIA_JPV[[#This Row],[ID_PRODUCTOS]],PRODUCTOS[#All],2,0)</f>
        <v>Aretes Plata 925</v>
      </c>
      <c r="E807" s="8" t="str">
        <f>VLOOKUP(JOYERIA_JPV[[#This Row],[ID_PRODUCTOS]],PRODUCTOS[#All],4,0)</f>
        <v>https://baroqoficial.com/cdn/shop/products/Aretesdeplata925.png?v=1643904073&amp;width=2048</v>
      </c>
      <c r="F807" s="15">
        <f>VLOOKUP(JOYERIA_JPV[[#This Row],[ID_PRODUCTOS]],PRODUCTOS[#All],5,0)-JOYERIA_JPV[[#This Row],[CANTIDAD]]</f>
        <v>3794</v>
      </c>
      <c r="G807">
        <v>10001</v>
      </c>
      <c r="H807" s="1" t="s">
        <v>41</v>
      </c>
      <c r="I807" s="1" t="str">
        <f>VLOOKUP(JOYERIA_JPV[[#This Row],[ID_VENDEDOR]],FOTO_VENDEDOR[#All],3,0)</f>
        <v>https://dl.dropbox.com/s/4bz1xriny7ro04g/A40.png</v>
      </c>
      <c r="J807">
        <v>6</v>
      </c>
      <c r="K807" s="9">
        <v>1049.51</v>
      </c>
      <c r="L807" s="9">
        <v>1300</v>
      </c>
      <c r="M807" s="2">
        <v>44638</v>
      </c>
    </row>
    <row r="808" spans="1:13" x14ac:dyDescent="0.25">
      <c r="A808">
        <v>807</v>
      </c>
      <c r="B808" t="s">
        <v>12</v>
      </c>
      <c r="C808" s="3">
        <v>3</v>
      </c>
      <c r="D808" s="3" t="str">
        <f>VLOOKUP(JOYERIA_JPV[[#This Row],[ID_PRODUCTOS]],PRODUCTOS[#All],2,0)</f>
        <v>Brazalete Oro 14k</v>
      </c>
      <c r="E8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808" s="15">
        <f>VLOOKUP(JOYERIA_JPV[[#This Row],[ID_PRODUCTOS]],PRODUCTOS[#All],5,0)-JOYERIA_JPV[[#This Row],[CANTIDAD]]</f>
        <v>708</v>
      </c>
      <c r="G808">
        <v>10002</v>
      </c>
      <c r="H808" s="1" t="s">
        <v>43</v>
      </c>
      <c r="I808" s="1" t="str">
        <f>VLOOKUP(JOYERIA_JPV[[#This Row],[ID_VENDEDOR]],FOTO_VENDEDOR[#All],3,0)</f>
        <v>https://dl.dropbox.com/s/yxe96df3xrzoc4y/A44.png</v>
      </c>
      <c r="J808">
        <v>12</v>
      </c>
      <c r="K808" s="9">
        <v>966.38</v>
      </c>
      <c r="L808" s="9">
        <v>1200</v>
      </c>
      <c r="M808" s="2">
        <v>44639</v>
      </c>
    </row>
    <row r="809" spans="1:13" x14ac:dyDescent="0.25">
      <c r="A809">
        <v>808</v>
      </c>
      <c r="B809" t="s">
        <v>13</v>
      </c>
      <c r="C809" s="3">
        <v>4</v>
      </c>
      <c r="D809" s="3" t="str">
        <f>VLOOKUP(JOYERIA_JPV[[#This Row],[ID_PRODUCTOS]],PRODUCTOS[#All],2,0)</f>
        <v>Collar Oro Diam.</v>
      </c>
      <c r="E809" s="8" t="str">
        <f>VLOOKUP(JOYERIA_JPV[[#This Row],[ID_PRODUCTOS]],PRODUCTOS[#All],4,0)</f>
        <v>https://img.edenly.com/pt/40/precioso-secreto-n8__8047249_1.png</v>
      </c>
      <c r="F809" s="15">
        <f>VLOOKUP(JOYERIA_JPV[[#This Row],[ID_PRODUCTOS]],PRODUCTOS[#All],5,0)-JOYERIA_JPV[[#This Row],[CANTIDAD]]</f>
        <v>1499</v>
      </c>
      <c r="G809">
        <v>10003</v>
      </c>
      <c r="H809" s="1" t="s">
        <v>45</v>
      </c>
      <c r="I809" s="1" t="str">
        <f>VLOOKUP(JOYERIA_JPV[[#This Row],[ID_VENDEDOR]],FOTO_VENDEDOR[#All],3,0)</f>
        <v>https://dl.dropboxusercontent.com/s/2lks10yyiurw2b0/A33.png</v>
      </c>
      <c r="J809">
        <v>1</v>
      </c>
      <c r="K809" s="9">
        <v>938.42</v>
      </c>
      <c r="L809" s="9">
        <v>1100</v>
      </c>
      <c r="M809" s="2">
        <v>44640</v>
      </c>
    </row>
    <row r="810" spans="1:13" x14ac:dyDescent="0.25">
      <c r="A810">
        <v>809</v>
      </c>
      <c r="B810" t="s">
        <v>9</v>
      </c>
      <c r="C810" s="3">
        <v>5</v>
      </c>
      <c r="D810" s="3" t="str">
        <f>VLOOKUP(JOYERIA_JPV[[#This Row],[ID_PRODUCTOS]],PRODUCTOS[#All],2,0)</f>
        <v>Pulsera Plata 925</v>
      </c>
      <c r="E8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810" s="15">
        <f>VLOOKUP(JOYERIA_JPV[[#This Row],[ID_PRODUCTOS]],PRODUCTOS[#All],5,0)-JOYERIA_JPV[[#This Row],[CANTIDAD]]</f>
        <v>1399</v>
      </c>
      <c r="G810">
        <v>10004</v>
      </c>
      <c r="H810" s="1" t="s">
        <v>47</v>
      </c>
      <c r="I810" s="1" t="str">
        <f>VLOOKUP(JOYERIA_JPV[[#This Row],[ID_VENDEDOR]],FOTO_VENDEDOR[#All],3,0)</f>
        <v>https://dl.dropbox.com/s/zgx7g0h0mxubhao/A21.png</v>
      </c>
      <c r="J810">
        <v>1</v>
      </c>
      <c r="K810" s="9">
        <v>1053.78</v>
      </c>
      <c r="L810" s="9">
        <v>1500</v>
      </c>
      <c r="M810" s="2">
        <v>44641</v>
      </c>
    </row>
    <row r="811" spans="1:13" x14ac:dyDescent="0.25">
      <c r="A811">
        <v>810</v>
      </c>
      <c r="B811" t="s">
        <v>7</v>
      </c>
      <c r="C811" s="3">
        <v>6</v>
      </c>
      <c r="D811" s="3" t="str">
        <f>VLOOKUP(JOYERIA_JPV[[#This Row],[ID_PRODUCTOS]],PRODUCTOS[#All],2,0)</f>
        <v>Broche Platino</v>
      </c>
      <c r="E8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811" s="15">
        <f>VLOOKUP(JOYERIA_JPV[[#This Row],[ID_PRODUCTOS]],PRODUCTOS[#All],5,0)-JOYERIA_JPV[[#This Row],[CANTIDAD]]</f>
        <v>2499</v>
      </c>
      <c r="G811">
        <v>10005</v>
      </c>
      <c r="H811" s="1" t="s">
        <v>49</v>
      </c>
      <c r="I811" s="1" t="str">
        <f>VLOOKUP(JOYERIA_JPV[[#This Row],[ID_VENDEDOR]],FOTO_VENDEDOR[#All],3,0)</f>
        <v>https://dl.dropboxusercontent.com/s/id0gj57k6z3m73q/A34.png</v>
      </c>
      <c r="J811">
        <v>1</v>
      </c>
      <c r="K811" s="9">
        <v>645.70000000000005</v>
      </c>
      <c r="L811" s="9">
        <v>900</v>
      </c>
      <c r="M811" s="2">
        <v>44642</v>
      </c>
    </row>
    <row r="812" spans="1:13" x14ac:dyDescent="0.25">
      <c r="A812">
        <v>811</v>
      </c>
      <c r="B812" t="s">
        <v>21</v>
      </c>
      <c r="C812" s="3">
        <v>7</v>
      </c>
      <c r="D812" s="3" t="str">
        <f>VLOOKUP(JOYERIA_JPV[[#This Row],[ID_PRODUCTOS]],PRODUCTOS[#All],2,0)</f>
        <v>Cadena Oro 10k</v>
      </c>
      <c r="E812" s="8" t="str">
        <f>VLOOKUP(JOYERIA_JPV[[#This Row],[ID_PRODUCTOS]],PRODUCTOS[#All],4,0)</f>
        <v>https://russiangold.com/78813-large_default/amarillo-italiano-14k-585-oro-nuevo-figaro-cadena-solida-cc042y.jpg</v>
      </c>
      <c r="F812" s="15">
        <f>VLOOKUP(JOYERIA_JPV[[#This Row],[ID_PRODUCTOS]],PRODUCTOS[#All],5,0)-JOYERIA_JPV[[#This Row],[CANTIDAD]]</f>
        <v>11250</v>
      </c>
      <c r="G812">
        <v>10006</v>
      </c>
      <c r="H812" s="1" t="s">
        <v>51</v>
      </c>
      <c r="I812" s="1" t="str">
        <f>VLOOKUP(JOYERIA_JPV[[#This Row],[ID_VENDEDOR]],FOTO_VENDEDOR[#All],3,0)</f>
        <v>https://dl.dropbox.com/s/1f9hzgblcmuen4a/A10.png</v>
      </c>
      <c r="J812">
        <v>250</v>
      </c>
      <c r="K812" s="9">
        <v>1063.04</v>
      </c>
      <c r="L812" s="9">
        <v>1500</v>
      </c>
      <c r="M812" s="2">
        <v>44643</v>
      </c>
    </row>
    <row r="813" spans="1:13" x14ac:dyDescent="0.25">
      <c r="A813">
        <v>812</v>
      </c>
      <c r="B813" t="s">
        <v>21</v>
      </c>
      <c r="C813" s="3">
        <v>8</v>
      </c>
      <c r="D813" s="3" t="str">
        <f>VLOOKUP(JOYERIA_JPV[[#This Row],[ID_PRODUCTOS]],PRODUCTOS[#All],2,0)</f>
        <v>Tobillera Oro 14k</v>
      </c>
      <c r="E813" s="8" t="str">
        <f>VLOOKUP(JOYERIA_JPV[[#This Row],[ID_PRODUCTOS]],PRODUCTOS[#All],4,0)</f>
        <v>https://www.joseluisjoyerias.com/adm/files/FOTOS/PULSERA_ORO_JOSELUIS_718SPU24FK481A19_1.webp</v>
      </c>
      <c r="F813" s="15">
        <f>VLOOKUP(JOYERIA_JPV[[#This Row],[ID_PRODUCTOS]],PRODUCTOS[#All],5,0)-JOYERIA_JPV[[#This Row],[CANTIDAD]]</f>
        <v>2489</v>
      </c>
      <c r="G813">
        <v>10007</v>
      </c>
      <c r="H813" s="1" t="s">
        <v>53</v>
      </c>
      <c r="I813" s="1" t="str">
        <f>VLOOKUP(JOYERIA_JPV[[#This Row],[ID_VENDEDOR]],FOTO_VENDEDOR[#All],3,0)</f>
        <v>https://dl.dropbox.com/s/jveyj0btov87izo/A38.png</v>
      </c>
      <c r="J813">
        <v>11</v>
      </c>
      <c r="K813" s="9">
        <v>938.42</v>
      </c>
      <c r="L813" s="9">
        <v>1100</v>
      </c>
      <c r="M813" s="2">
        <v>44644</v>
      </c>
    </row>
    <row r="814" spans="1:13" x14ac:dyDescent="0.25">
      <c r="A814">
        <v>813</v>
      </c>
      <c r="B814" t="s">
        <v>8</v>
      </c>
      <c r="C814" s="3">
        <v>9</v>
      </c>
      <c r="D814" s="3" t="str">
        <f>VLOOKUP(JOYERIA_JPV[[#This Row],[ID_PRODUCTOS]],PRODUCTOS[#All],2,0)</f>
        <v>Charm Plata</v>
      </c>
      <c r="E8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814" s="15">
        <f>VLOOKUP(JOYERIA_JPV[[#This Row],[ID_PRODUCTOS]],PRODUCTOS[#All],5,0)-JOYERIA_JPV[[#This Row],[CANTIDAD]]</f>
        <v>667</v>
      </c>
      <c r="G814">
        <v>10008</v>
      </c>
      <c r="H814" s="1" t="s">
        <v>73</v>
      </c>
      <c r="I814" s="1" t="str">
        <f>VLOOKUP(JOYERIA_JPV[[#This Row],[ID_VENDEDOR]],FOTO_VENDEDOR[#All],3,0)</f>
        <v>https://dl.dropbox.com/s/z4geyw1u2psmm47/A16.png</v>
      </c>
      <c r="J814">
        <v>10</v>
      </c>
      <c r="K814" s="9">
        <v>836.75</v>
      </c>
      <c r="L814" s="9">
        <v>1000</v>
      </c>
      <c r="M814" s="2">
        <v>44645</v>
      </c>
    </row>
    <row r="815" spans="1:13" x14ac:dyDescent="0.25">
      <c r="A815">
        <v>814</v>
      </c>
      <c r="B815" t="s">
        <v>18</v>
      </c>
      <c r="C815" s="3">
        <v>10</v>
      </c>
      <c r="D815" s="3" t="str">
        <f>VLOOKUP(JOYERIA_JPV[[#This Row],[ID_PRODUCTOS]],PRODUCTOS[#All],2,0)</f>
        <v>Medallón Oro 18k</v>
      </c>
      <c r="E815" s="8" t="str">
        <f>VLOOKUP(JOYERIA_JPV[[#This Row],[ID_PRODUCTOS]],PRODUCTOS[#All],4,0)</f>
        <v>https://russiangold.com/111274-product_zoom/colgante-de-oro-rosa-rojo-14k-585-carretera-de-medusa-griega-cpn053r.jpg</v>
      </c>
      <c r="F815" s="15">
        <f>VLOOKUP(JOYERIA_JPV[[#This Row],[ID_PRODUCTOS]],PRODUCTOS[#All],5,0)-JOYERIA_JPV[[#This Row],[CANTIDAD]]</f>
        <v>593</v>
      </c>
      <c r="G815">
        <v>10009</v>
      </c>
      <c r="H815" s="1" t="s">
        <v>57</v>
      </c>
      <c r="I815" s="1" t="str">
        <f>VLOOKUP(JOYERIA_JPV[[#This Row],[ID_VENDEDOR]],FOTO_VENDEDOR[#All],3,0)</f>
        <v>https://dl.dropbox.com/s/0jkab8w6ie0h91z/A42.png</v>
      </c>
      <c r="J815">
        <v>7</v>
      </c>
      <c r="K815" s="9">
        <v>966.38</v>
      </c>
      <c r="L815" s="9">
        <v>1200</v>
      </c>
      <c r="M815" s="2">
        <v>44646</v>
      </c>
    </row>
    <row r="816" spans="1:13" x14ac:dyDescent="0.25">
      <c r="A816">
        <v>815</v>
      </c>
      <c r="B816" t="s">
        <v>7</v>
      </c>
      <c r="C816" s="3">
        <v>11</v>
      </c>
      <c r="D816" s="3" t="str">
        <f>VLOOKUP(JOYERIA_JPV[[#This Row],[ID_PRODUCTOS]],PRODUCTOS[#All],2,0)</f>
        <v>Reloj Oro 18k</v>
      </c>
      <c r="E816" s="8" t="str">
        <f>VLOOKUP(JOYERIA_JPV[[#This Row],[ID_PRODUCTOS]],PRODUCTOS[#All],4,0)</f>
        <v>https://zlotychlopak.pl/104676-large_default/amarillo-14k-585-oro-reloj-de-pulsera-para-senora-geneve-lw078ydglbw008y.jpg</v>
      </c>
      <c r="F816" s="15">
        <f>VLOOKUP(JOYERIA_JPV[[#This Row],[ID_PRODUCTOS]],PRODUCTOS[#All],5,0)-JOYERIA_JPV[[#This Row],[CANTIDAD]]</f>
        <v>1251</v>
      </c>
      <c r="G816">
        <v>10001</v>
      </c>
      <c r="H816" s="1" t="s">
        <v>41</v>
      </c>
      <c r="I816" s="1" t="str">
        <f>VLOOKUP(JOYERIA_JPV[[#This Row],[ID_VENDEDOR]],FOTO_VENDEDOR[#All],3,0)</f>
        <v>https://dl.dropbox.com/s/4bz1xriny7ro04g/A40.png</v>
      </c>
      <c r="J816">
        <v>9</v>
      </c>
      <c r="K816" s="9">
        <v>638.27</v>
      </c>
      <c r="L816" s="9">
        <v>800</v>
      </c>
      <c r="M816" s="2">
        <v>44647</v>
      </c>
    </row>
    <row r="817" spans="1:13" x14ac:dyDescent="0.25">
      <c r="A817">
        <v>816</v>
      </c>
      <c r="B817" t="s">
        <v>7</v>
      </c>
      <c r="C817" s="3">
        <v>12</v>
      </c>
      <c r="D817" s="3" t="str">
        <f>VLOOKUP(JOYERIA_JPV[[#This Row],[ID_PRODUCTOS]],PRODUCTOS[#All],2,0)</f>
        <v>Cufflink Plata 925</v>
      </c>
      <c r="E817" s="8" t="str">
        <f>VLOOKUP(JOYERIA_JPV[[#This Row],[ID_PRODUCTOS]],PRODUCTOS[#All],4,0)</f>
        <v>https://www.mesaregalos.mx/wp-content/uploads/2021/08/Cufflinks_20Pliage_20_20Sterling_20silver_06753810000001_STQP.png</v>
      </c>
      <c r="F817" s="15">
        <f>VLOOKUP(JOYERIA_JPV[[#This Row],[ID_PRODUCTOS]],PRODUCTOS[#All],5,0)-JOYERIA_JPV[[#This Row],[CANTIDAD]]</f>
        <v>616</v>
      </c>
      <c r="G817">
        <v>10002</v>
      </c>
      <c r="H817" s="1" t="s">
        <v>43</v>
      </c>
      <c r="I817" s="1" t="str">
        <f>VLOOKUP(JOYERIA_JPV[[#This Row],[ID_VENDEDOR]],FOTO_VENDEDOR[#All],3,0)</f>
        <v>https://dl.dropbox.com/s/yxe96df3xrzoc4y/A44.png</v>
      </c>
      <c r="J817">
        <v>8</v>
      </c>
      <c r="K817" s="9">
        <v>1265.2</v>
      </c>
      <c r="L817" s="9">
        <v>1800</v>
      </c>
      <c r="M817" s="2">
        <v>44648</v>
      </c>
    </row>
    <row r="818" spans="1:13" x14ac:dyDescent="0.25">
      <c r="A818">
        <v>817</v>
      </c>
      <c r="B818" t="s">
        <v>21</v>
      </c>
      <c r="C818" s="3">
        <v>13</v>
      </c>
      <c r="D818" s="3" t="str">
        <f>VLOOKUP(JOYERIA_JPV[[#This Row],[ID_PRODUCTOS]],PRODUCTOS[#All],2,0)</f>
        <v>Pendiente Diam. Oro</v>
      </c>
      <c r="E818" s="8" t="str">
        <f>VLOOKUP(JOYERIA_JPV[[#This Row],[ID_PRODUCTOS]],PRODUCTOS[#All],4,0)</f>
        <v>https://i.pinimg.com/originals/ef/2f/1e/ef2f1e78cb0658f1626038cefbdca0f7.png</v>
      </c>
      <c r="F818" s="15">
        <f>VLOOKUP(JOYERIA_JPV[[#This Row],[ID_PRODUCTOS]],PRODUCTOS[#All],5,0)-JOYERIA_JPV[[#This Row],[CANTIDAD]]</f>
        <v>3996</v>
      </c>
      <c r="G818">
        <v>10003</v>
      </c>
      <c r="H818" s="1" t="s">
        <v>45</v>
      </c>
      <c r="I818" s="1" t="str">
        <f>VLOOKUP(JOYERIA_JPV[[#This Row],[ID_VENDEDOR]],FOTO_VENDEDOR[#All],3,0)</f>
        <v>https://dl.dropboxusercontent.com/s/2lks10yyiurw2b0/A33.png</v>
      </c>
      <c r="J818">
        <v>4</v>
      </c>
      <c r="K818" s="9">
        <v>352.49</v>
      </c>
      <c r="L818" s="9">
        <v>500</v>
      </c>
      <c r="M818" s="2">
        <v>44649</v>
      </c>
    </row>
    <row r="819" spans="1:13" x14ac:dyDescent="0.25">
      <c r="A819">
        <v>818</v>
      </c>
      <c r="B819" t="s">
        <v>11</v>
      </c>
      <c r="C819" s="3">
        <v>14</v>
      </c>
      <c r="D819" s="3" t="str">
        <f>VLOOKUP(JOYERIA_JPV[[#This Row],[ID_PRODUCTOS]],PRODUCTOS[#All],2,0)</f>
        <v>Anillo Comp. Diam.</v>
      </c>
      <c r="E819" s="8" t="str">
        <f>VLOOKUP(JOYERIA_JPV[[#This Row],[ID_PRODUCTOS]],PRODUCTOS[#All],4,0)</f>
        <v>https://www.elrubi.es/wp-content/uploads/2019/03/Anillo-de-compromiso-con-piedra-diamante-1.png</v>
      </c>
      <c r="F819" s="15">
        <f>VLOOKUP(JOYERIA_JPV[[#This Row],[ID_PRODUCTOS]],PRODUCTOS[#All],5,0)-JOYERIA_JPV[[#This Row],[CANTIDAD]]</f>
        <v>1938</v>
      </c>
      <c r="G819">
        <v>10004</v>
      </c>
      <c r="H819" s="1" t="s">
        <v>47</v>
      </c>
      <c r="I819" s="1" t="str">
        <f>VLOOKUP(JOYERIA_JPV[[#This Row],[ID_VENDEDOR]],FOTO_VENDEDOR[#All],3,0)</f>
        <v>https://dl.dropbox.com/s/zgx7g0h0mxubhao/A21.png</v>
      </c>
      <c r="J819">
        <v>12</v>
      </c>
      <c r="K819" s="9">
        <v>938.42</v>
      </c>
      <c r="L819" s="9">
        <v>1100</v>
      </c>
      <c r="M819" s="2">
        <v>44650</v>
      </c>
    </row>
    <row r="820" spans="1:13" x14ac:dyDescent="0.25">
      <c r="A820">
        <v>819</v>
      </c>
      <c r="B820" t="s">
        <v>24</v>
      </c>
      <c r="C820" s="3">
        <v>15</v>
      </c>
      <c r="D820" s="3" t="str">
        <f>VLOOKUP(JOYERIA_JPV[[#This Row],[ID_PRODUCTOS]],PRODUCTOS[#All],2,0)</f>
        <v>Brazalete Cuero</v>
      </c>
      <c r="E820" s="8" t="str">
        <f>VLOOKUP(JOYERIA_JPV[[#This Row],[ID_PRODUCTOS]],PRODUCTOS[#All],4,0)</f>
        <v>https://global.zancangioielli.com/11031-large_default/pulsera-zancan-de-plata-y-piel-con-pluma.jpg</v>
      </c>
      <c r="F820" s="15">
        <f>VLOOKUP(JOYERIA_JPV[[#This Row],[ID_PRODUCTOS]],PRODUCTOS[#All],5,0)-JOYERIA_JPV[[#This Row],[CANTIDAD]]</f>
        <v>3991</v>
      </c>
      <c r="G820">
        <v>10005</v>
      </c>
      <c r="H820" s="1" t="s">
        <v>49</v>
      </c>
      <c r="I820" s="1" t="str">
        <f>VLOOKUP(JOYERIA_JPV[[#This Row],[ID_VENDEDOR]],FOTO_VENDEDOR[#All],3,0)</f>
        <v>https://dl.dropboxusercontent.com/s/id0gj57k6z3m73q/A34.png</v>
      </c>
      <c r="J820">
        <v>9</v>
      </c>
      <c r="K820" s="9">
        <v>572.95000000000005</v>
      </c>
      <c r="L820" s="9">
        <v>800</v>
      </c>
      <c r="M820" s="2">
        <v>44651</v>
      </c>
    </row>
    <row r="821" spans="1:13" x14ac:dyDescent="0.25">
      <c r="A821">
        <v>820</v>
      </c>
      <c r="B821" t="s">
        <v>21</v>
      </c>
      <c r="C821" s="3">
        <v>16</v>
      </c>
      <c r="D821" s="3" t="str">
        <f>VLOOKUP(JOYERIA_JPV[[#This Row],[ID_PRODUCTOS]],PRODUCTOS[#All],2,0)</f>
        <v>Reloj Plata</v>
      </c>
      <c r="E821" s="8" t="str">
        <f>VLOOKUP(JOYERIA_JPV[[#This Row],[ID_PRODUCTOS]],PRODUCTOS[#All],4,0)</f>
        <v>https://festina.cl/22062-large_default/timeless-chronograph-f16760-7-con-esfera-azul.jpg</v>
      </c>
      <c r="F821" s="15">
        <f>VLOOKUP(JOYERIA_JPV[[#This Row],[ID_PRODUCTOS]],PRODUCTOS[#All],5,0)-JOYERIA_JPV[[#This Row],[CANTIDAD]]</f>
        <v>1082</v>
      </c>
      <c r="G821">
        <v>10006</v>
      </c>
      <c r="H821" s="1" t="s">
        <v>51</v>
      </c>
      <c r="I821" s="1" t="str">
        <f>VLOOKUP(JOYERIA_JPV[[#This Row],[ID_VENDEDOR]],FOTO_VENDEDOR[#All],3,0)</f>
        <v>https://dl.dropbox.com/s/1f9hzgblcmuen4a/A10.png</v>
      </c>
      <c r="J821">
        <v>18</v>
      </c>
      <c r="K821" s="9">
        <v>1667.47</v>
      </c>
      <c r="L821" s="9">
        <v>2200</v>
      </c>
      <c r="M821" s="2">
        <v>44652</v>
      </c>
    </row>
    <row r="822" spans="1:13" x14ac:dyDescent="0.25">
      <c r="A822">
        <v>821</v>
      </c>
      <c r="B822" t="s">
        <v>9</v>
      </c>
      <c r="C822" s="3">
        <v>17</v>
      </c>
      <c r="D822" s="3" t="str">
        <f>VLOOKUP(JOYERIA_JPV[[#This Row],[ID_PRODUCTOS]],PRODUCTOS[#All],2,0)</f>
        <v>Broche Oro</v>
      </c>
      <c r="E8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822" s="15">
        <f>VLOOKUP(JOYERIA_JPV[[#This Row],[ID_PRODUCTOS]],PRODUCTOS[#All],5,0)-JOYERIA_JPV[[#This Row],[CANTIDAD]]</f>
        <v>2999</v>
      </c>
      <c r="G822">
        <v>10007</v>
      </c>
      <c r="H822" s="1" t="s">
        <v>53</v>
      </c>
      <c r="I822" s="1" t="str">
        <f>VLOOKUP(JOYERIA_JPV[[#This Row],[ID_VENDEDOR]],FOTO_VENDEDOR[#All],3,0)</f>
        <v>https://dl.dropbox.com/s/jveyj0btov87izo/A38.png</v>
      </c>
      <c r="J822">
        <v>1</v>
      </c>
      <c r="K822" s="9">
        <v>216.19</v>
      </c>
      <c r="L822" s="9">
        <v>300</v>
      </c>
      <c r="M822" s="2">
        <v>44653</v>
      </c>
    </row>
    <row r="823" spans="1:13" x14ac:dyDescent="0.25">
      <c r="A823">
        <v>822</v>
      </c>
      <c r="B823" t="s">
        <v>10</v>
      </c>
      <c r="C823" s="3">
        <v>18</v>
      </c>
      <c r="D823" s="3" t="str">
        <f>VLOOKUP(JOYERIA_JPV[[#This Row],[ID_PRODUCTOS]],PRODUCTOS[#All],2,0)</f>
        <v>Anillo Gemas</v>
      </c>
      <c r="E8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823" s="15">
        <f>VLOOKUP(JOYERIA_JPV[[#This Row],[ID_PRODUCTOS]],PRODUCTOS[#All],5,0)-JOYERIA_JPV[[#This Row],[CANTIDAD]]</f>
        <v>19910</v>
      </c>
      <c r="G823">
        <v>10008</v>
      </c>
      <c r="H823" s="1" t="s">
        <v>73</v>
      </c>
      <c r="I823" s="1" t="str">
        <f>VLOOKUP(JOYERIA_JPV[[#This Row],[ID_VENDEDOR]],FOTO_VENDEDOR[#All],3,0)</f>
        <v>https://dl.dropbox.com/s/z4geyw1u2psmm47/A16.png</v>
      </c>
      <c r="J823">
        <v>90</v>
      </c>
      <c r="K823" s="9">
        <v>1063.04</v>
      </c>
      <c r="L823" s="9">
        <v>1500</v>
      </c>
      <c r="M823" s="2">
        <v>44654</v>
      </c>
    </row>
    <row r="824" spans="1:13" x14ac:dyDescent="0.25">
      <c r="A824">
        <v>823</v>
      </c>
      <c r="B824" t="s">
        <v>6</v>
      </c>
      <c r="C824" s="3">
        <v>19</v>
      </c>
      <c r="D824" s="3" t="str">
        <f>VLOOKUP(JOYERIA_JPV[[#This Row],[ID_PRODUCTOS]],PRODUCTOS[#All],2,0)</f>
        <v>Collar Perlas</v>
      </c>
      <c r="E824" s="8" t="str">
        <f>VLOOKUP(JOYERIA_JPV[[#This Row],[ID_PRODUCTOS]],PRODUCTOS[#All],4,0)</f>
        <v>https://yanesmadrid.com/10619-large_default/collar-bolzano-perlas-plata-dorada.jpg</v>
      </c>
      <c r="F824" s="15">
        <f>VLOOKUP(JOYERIA_JPV[[#This Row],[ID_PRODUCTOS]],PRODUCTOS[#All],5,0)-JOYERIA_JPV[[#This Row],[CANTIDAD]]</f>
        <v>773</v>
      </c>
      <c r="G824">
        <v>10009</v>
      </c>
      <c r="H824" s="1" t="s">
        <v>57</v>
      </c>
      <c r="I824" s="1" t="str">
        <f>VLOOKUP(JOYERIA_JPV[[#This Row],[ID_VENDEDOR]],FOTO_VENDEDOR[#All],3,0)</f>
        <v>https://dl.dropbox.com/s/0jkab8w6ie0h91z/A42.png</v>
      </c>
      <c r="J824">
        <v>27</v>
      </c>
      <c r="K824" s="9">
        <v>757.81</v>
      </c>
      <c r="L824" s="9">
        <v>950</v>
      </c>
      <c r="M824" s="2">
        <v>44655</v>
      </c>
    </row>
    <row r="825" spans="1:13" x14ac:dyDescent="0.25">
      <c r="A825">
        <v>824</v>
      </c>
      <c r="B825" t="s">
        <v>13</v>
      </c>
      <c r="C825" s="3">
        <v>20</v>
      </c>
      <c r="D825" s="3" t="str">
        <f>VLOOKUP(JOYERIA_JPV[[#This Row],[ID_PRODUCTOS]],PRODUCTOS[#All],2,0)</f>
        <v>Cadena Oro</v>
      </c>
      <c r="E825" s="8" t="str">
        <f>VLOOKUP(JOYERIA_JPV[[#This Row],[ID_PRODUCTOS]],PRODUCTOS[#All],4,0)</f>
        <v>https://www.joyeriasanchez.com/50236-large_default/gargantilla-visalia-personalizada-oro-18k.jpg</v>
      </c>
      <c r="F825" s="15">
        <f>VLOOKUP(JOYERIA_JPV[[#This Row],[ID_PRODUCTOS]],PRODUCTOS[#All],5,0)-JOYERIA_JPV[[#This Row],[CANTIDAD]]</f>
        <v>3988</v>
      </c>
      <c r="G825">
        <v>10001</v>
      </c>
      <c r="H825" s="1" t="s">
        <v>41</v>
      </c>
      <c r="I825" s="1" t="str">
        <f>VLOOKUP(JOYERIA_JPV[[#This Row],[ID_VENDEDOR]],FOTO_VENDEDOR[#All],3,0)</f>
        <v>https://dl.dropbox.com/s/4bz1xriny7ro04g/A40.png</v>
      </c>
      <c r="J825">
        <v>12</v>
      </c>
      <c r="K825" s="9">
        <v>211.41</v>
      </c>
      <c r="L825" s="9">
        <v>300</v>
      </c>
      <c r="M825" s="2">
        <v>44656</v>
      </c>
    </row>
    <row r="826" spans="1:13" x14ac:dyDescent="0.25">
      <c r="A826">
        <v>825</v>
      </c>
      <c r="B826" t="s">
        <v>6</v>
      </c>
      <c r="C826" s="3">
        <v>1</v>
      </c>
      <c r="D826" s="3" t="str">
        <f>VLOOKUP(JOYERIA_JPV[[#This Row],[ID_PRODUCTOS]],PRODUCTOS[#All],2,0)</f>
        <v>Anillo Oro 18k</v>
      </c>
      <c r="E826" s="8" t="str">
        <f>VLOOKUP(JOYERIA_JPV[[#This Row],[ID_PRODUCTOS]],PRODUCTOS[#All],4,0)</f>
        <v>https://i.pinimg.com/originals/99/f6/cc/99f6cc0f226be0aa4d25ea9959e06099.png</v>
      </c>
      <c r="F826" s="15">
        <f>VLOOKUP(JOYERIA_JPV[[#This Row],[ID_PRODUCTOS]],PRODUCTOS[#All],5,0)-JOYERIA_JPV[[#This Row],[CANTIDAD]]</f>
        <v>19650</v>
      </c>
      <c r="G826">
        <v>10002</v>
      </c>
      <c r="H826" s="1" t="s">
        <v>43</v>
      </c>
      <c r="I826" s="1" t="str">
        <f>VLOOKUP(JOYERIA_JPV[[#This Row],[ID_VENDEDOR]],FOTO_VENDEDOR[#All],3,0)</f>
        <v>https://dl.dropbox.com/s/yxe96df3xrzoc4y/A44.png</v>
      </c>
      <c r="J826">
        <v>350</v>
      </c>
      <c r="K826" s="9">
        <v>1483.61</v>
      </c>
      <c r="L826" s="9">
        <v>2000</v>
      </c>
      <c r="M826" s="2">
        <v>44657</v>
      </c>
    </row>
    <row r="827" spans="1:13" x14ac:dyDescent="0.25">
      <c r="A827">
        <v>826</v>
      </c>
      <c r="B827" t="s">
        <v>18</v>
      </c>
      <c r="C827" s="3">
        <v>2</v>
      </c>
      <c r="D827" s="3" t="str">
        <f>VLOOKUP(JOYERIA_JPV[[#This Row],[ID_PRODUCTOS]],PRODUCTOS[#All],2,0)</f>
        <v>Aretes Plata 925</v>
      </c>
      <c r="E827" s="8" t="str">
        <f>VLOOKUP(JOYERIA_JPV[[#This Row],[ID_PRODUCTOS]],PRODUCTOS[#All],4,0)</f>
        <v>https://baroqoficial.com/cdn/shop/products/Aretesdeplata925.png?v=1643904073&amp;width=2048</v>
      </c>
      <c r="F827" s="15">
        <f>VLOOKUP(JOYERIA_JPV[[#This Row],[ID_PRODUCTOS]],PRODUCTOS[#All],5,0)-JOYERIA_JPV[[#This Row],[CANTIDAD]]</f>
        <v>3755</v>
      </c>
      <c r="G827">
        <v>10003</v>
      </c>
      <c r="H827" s="1" t="s">
        <v>45</v>
      </c>
      <c r="I827" s="1" t="str">
        <f>VLOOKUP(JOYERIA_JPV[[#This Row],[ID_VENDEDOR]],FOTO_VENDEDOR[#All],3,0)</f>
        <v>https://dl.dropboxusercontent.com/s/2lks10yyiurw2b0/A33.png</v>
      </c>
      <c r="J827">
        <v>45</v>
      </c>
      <c r="K827" s="9">
        <v>1049.51</v>
      </c>
      <c r="L827" s="9">
        <v>1300</v>
      </c>
      <c r="M827" s="2">
        <v>44658</v>
      </c>
    </row>
    <row r="828" spans="1:13" x14ac:dyDescent="0.25">
      <c r="A828">
        <v>827</v>
      </c>
      <c r="B828" t="s">
        <v>5</v>
      </c>
      <c r="C828" s="3">
        <v>3</v>
      </c>
      <c r="D828" s="3" t="str">
        <f>VLOOKUP(JOYERIA_JPV[[#This Row],[ID_PRODUCTOS]],PRODUCTOS[#All],2,0)</f>
        <v>Brazalete Oro 14k</v>
      </c>
      <c r="E8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828" s="15">
        <f>VLOOKUP(JOYERIA_JPV[[#This Row],[ID_PRODUCTOS]],PRODUCTOS[#All],5,0)-JOYERIA_JPV[[#This Row],[CANTIDAD]]</f>
        <v>717</v>
      </c>
      <c r="G828">
        <v>10004</v>
      </c>
      <c r="H828" s="1" t="s">
        <v>47</v>
      </c>
      <c r="I828" s="1" t="str">
        <f>VLOOKUP(JOYERIA_JPV[[#This Row],[ID_VENDEDOR]],FOTO_VENDEDOR[#All],3,0)</f>
        <v>https://dl.dropbox.com/s/zgx7g0h0mxubhao/A21.png</v>
      </c>
      <c r="J828">
        <v>3</v>
      </c>
      <c r="K828" s="9">
        <v>966.38</v>
      </c>
      <c r="L828" s="9">
        <v>1200</v>
      </c>
      <c r="M828" s="2">
        <v>44659</v>
      </c>
    </row>
    <row r="829" spans="1:13" x14ac:dyDescent="0.25">
      <c r="A829">
        <v>828</v>
      </c>
      <c r="B829" t="s">
        <v>18</v>
      </c>
      <c r="C829" s="3">
        <v>4</v>
      </c>
      <c r="D829" s="3" t="str">
        <f>VLOOKUP(JOYERIA_JPV[[#This Row],[ID_PRODUCTOS]],PRODUCTOS[#All],2,0)</f>
        <v>Collar Oro Diam.</v>
      </c>
      <c r="E829" s="8" t="str">
        <f>VLOOKUP(JOYERIA_JPV[[#This Row],[ID_PRODUCTOS]],PRODUCTOS[#All],4,0)</f>
        <v>https://img.edenly.com/pt/40/precioso-secreto-n8__8047249_1.png</v>
      </c>
      <c r="F829" s="15">
        <f>VLOOKUP(JOYERIA_JPV[[#This Row],[ID_PRODUCTOS]],PRODUCTOS[#All],5,0)-JOYERIA_JPV[[#This Row],[CANTIDAD]]</f>
        <v>1460</v>
      </c>
      <c r="G829">
        <v>10005</v>
      </c>
      <c r="H829" s="1" t="s">
        <v>49</v>
      </c>
      <c r="I829" s="1" t="str">
        <f>VLOOKUP(JOYERIA_JPV[[#This Row],[ID_VENDEDOR]],FOTO_VENDEDOR[#All],3,0)</f>
        <v>https://dl.dropboxusercontent.com/s/id0gj57k6z3m73q/A34.png</v>
      </c>
      <c r="J829">
        <v>40</v>
      </c>
      <c r="K829" s="9">
        <v>938.42</v>
      </c>
      <c r="L829" s="9">
        <v>1100</v>
      </c>
      <c r="M829" s="2">
        <v>44660</v>
      </c>
    </row>
    <row r="830" spans="1:13" x14ac:dyDescent="0.25">
      <c r="A830">
        <v>829</v>
      </c>
      <c r="B830" t="s">
        <v>10</v>
      </c>
      <c r="C830" s="3">
        <v>5</v>
      </c>
      <c r="D830" s="3" t="str">
        <f>VLOOKUP(JOYERIA_JPV[[#This Row],[ID_PRODUCTOS]],PRODUCTOS[#All],2,0)</f>
        <v>Pulsera Plata 925</v>
      </c>
      <c r="E8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830" s="15">
        <f>VLOOKUP(JOYERIA_JPV[[#This Row],[ID_PRODUCTOS]],PRODUCTOS[#All],5,0)-JOYERIA_JPV[[#This Row],[CANTIDAD]]</f>
        <v>1355</v>
      </c>
      <c r="G830">
        <v>10006</v>
      </c>
      <c r="H830" s="1" t="s">
        <v>51</v>
      </c>
      <c r="I830" s="1" t="str">
        <f>VLOOKUP(JOYERIA_JPV[[#This Row],[ID_VENDEDOR]],FOTO_VENDEDOR[#All],3,0)</f>
        <v>https://dl.dropbox.com/s/1f9hzgblcmuen4a/A10.png</v>
      </c>
      <c r="J830">
        <v>45</v>
      </c>
      <c r="K830" s="9">
        <v>1053.78</v>
      </c>
      <c r="L830" s="9">
        <v>1500</v>
      </c>
      <c r="M830" s="2">
        <v>44661</v>
      </c>
    </row>
    <row r="831" spans="1:13" x14ac:dyDescent="0.25">
      <c r="A831">
        <v>830</v>
      </c>
      <c r="B831" t="s">
        <v>12</v>
      </c>
      <c r="C831" s="3">
        <v>6</v>
      </c>
      <c r="D831" s="3" t="str">
        <f>VLOOKUP(JOYERIA_JPV[[#This Row],[ID_PRODUCTOS]],PRODUCTOS[#All],2,0)</f>
        <v>Broche Platino</v>
      </c>
      <c r="E8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831" s="15">
        <f>VLOOKUP(JOYERIA_JPV[[#This Row],[ID_PRODUCTOS]],PRODUCTOS[#All],5,0)-JOYERIA_JPV[[#This Row],[CANTIDAD]]</f>
        <v>2420</v>
      </c>
      <c r="G831">
        <v>10007</v>
      </c>
      <c r="H831" s="1" t="s">
        <v>53</v>
      </c>
      <c r="I831" s="1" t="str">
        <f>VLOOKUP(JOYERIA_JPV[[#This Row],[ID_VENDEDOR]],FOTO_VENDEDOR[#All],3,0)</f>
        <v>https://dl.dropbox.com/s/jveyj0btov87izo/A38.png</v>
      </c>
      <c r="J831">
        <v>80</v>
      </c>
      <c r="K831" s="9">
        <v>645.70000000000005</v>
      </c>
      <c r="L831" s="9">
        <v>900</v>
      </c>
      <c r="M831" s="2">
        <v>44662</v>
      </c>
    </row>
    <row r="832" spans="1:13" x14ac:dyDescent="0.25">
      <c r="A832">
        <v>831</v>
      </c>
      <c r="B832" t="s">
        <v>28</v>
      </c>
      <c r="C832" s="3">
        <v>7</v>
      </c>
      <c r="D832" s="3" t="str">
        <f>VLOOKUP(JOYERIA_JPV[[#This Row],[ID_PRODUCTOS]],PRODUCTOS[#All],2,0)</f>
        <v>Cadena Oro 10k</v>
      </c>
      <c r="E832" s="8" t="str">
        <f>VLOOKUP(JOYERIA_JPV[[#This Row],[ID_PRODUCTOS]],PRODUCTOS[#All],4,0)</f>
        <v>https://russiangold.com/78813-large_default/amarillo-italiano-14k-585-oro-nuevo-figaro-cadena-solida-cc042y.jpg</v>
      </c>
      <c r="F832" s="15">
        <f>VLOOKUP(JOYERIA_JPV[[#This Row],[ID_PRODUCTOS]],PRODUCTOS[#All],5,0)-JOYERIA_JPV[[#This Row],[CANTIDAD]]</f>
        <v>11448</v>
      </c>
      <c r="G832">
        <v>10008</v>
      </c>
      <c r="H832" s="1" t="s">
        <v>73</v>
      </c>
      <c r="I832" s="1" t="str">
        <f>VLOOKUP(JOYERIA_JPV[[#This Row],[ID_VENDEDOR]],FOTO_VENDEDOR[#All],3,0)</f>
        <v>https://dl.dropbox.com/s/z4geyw1u2psmm47/A16.png</v>
      </c>
      <c r="J832">
        <v>52</v>
      </c>
      <c r="K832" s="9">
        <v>1063.04</v>
      </c>
      <c r="L832" s="9">
        <v>1500</v>
      </c>
      <c r="M832" s="2">
        <v>44663</v>
      </c>
    </row>
    <row r="833" spans="1:13" x14ac:dyDescent="0.25">
      <c r="A833">
        <v>832</v>
      </c>
      <c r="B833" t="s">
        <v>7</v>
      </c>
      <c r="C833" s="3">
        <v>8</v>
      </c>
      <c r="D833" s="3" t="str">
        <f>VLOOKUP(JOYERIA_JPV[[#This Row],[ID_PRODUCTOS]],PRODUCTOS[#All],2,0)</f>
        <v>Tobillera Oro 14k</v>
      </c>
      <c r="E833" s="8" t="str">
        <f>VLOOKUP(JOYERIA_JPV[[#This Row],[ID_PRODUCTOS]],PRODUCTOS[#All],4,0)</f>
        <v>https://www.joseluisjoyerias.com/adm/files/FOTOS/PULSERA_ORO_JOSELUIS_718SPU24FK481A19_1.webp</v>
      </c>
      <c r="F833" s="15">
        <f>VLOOKUP(JOYERIA_JPV[[#This Row],[ID_PRODUCTOS]],PRODUCTOS[#All],5,0)-JOYERIA_JPV[[#This Row],[CANTIDAD]]</f>
        <v>2490</v>
      </c>
      <c r="G833">
        <v>10009</v>
      </c>
      <c r="H833" s="1" t="s">
        <v>57</v>
      </c>
      <c r="I833" s="1" t="str">
        <f>VLOOKUP(JOYERIA_JPV[[#This Row],[ID_VENDEDOR]],FOTO_VENDEDOR[#All],3,0)</f>
        <v>https://dl.dropbox.com/s/0jkab8w6ie0h91z/A42.png</v>
      </c>
      <c r="J833">
        <v>10</v>
      </c>
      <c r="K833" s="9">
        <v>938.42</v>
      </c>
      <c r="L833" s="9">
        <v>1100</v>
      </c>
      <c r="M833" s="2">
        <v>44664</v>
      </c>
    </row>
    <row r="834" spans="1:13" x14ac:dyDescent="0.25">
      <c r="A834">
        <v>833</v>
      </c>
      <c r="B834" t="s">
        <v>9</v>
      </c>
      <c r="C834" s="3">
        <v>9</v>
      </c>
      <c r="D834" s="3" t="str">
        <f>VLOOKUP(JOYERIA_JPV[[#This Row],[ID_PRODUCTOS]],PRODUCTOS[#All],2,0)</f>
        <v>Charm Plata</v>
      </c>
      <c r="E8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834" s="15">
        <f>VLOOKUP(JOYERIA_JPV[[#This Row],[ID_PRODUCTOS]],PRODUCTOS[#All],5,0)-JOYERIA_JPV[[#This Row],[CANTIDAD]]</f>
        <v>676</v>
      </c>
      <c r="G834">
        <v>10001</v>
      </c>
      <c r="H834" s="1" t="s">
        <v>41</v>
      </c>
      <c r="I834" s="1" t="str">
        <f>VLOOKUP(JOYERIA_JPV[[#This Row],[ID_VENDEDOR]],FOTO_VENDEDOR[#All],3,0)</f>
        <v>https://dl.dropbox.com/s/4bz1xriny7ro04g/A40.png</v>
      </c>
      <c r="J834">
        <v>1</v>
      </c>
      <c r="K834" s="9">
        <v>836.75</v>
      </c>
      <c r="L834" s="9">
        <v>1000</v>
      </c>
      <c r="M834" s="2">
        <v>44665</v>
      </c>
    </row>
    <row r="835" spans="1:13" x14ac:dyDescent="0.25">
      <c r="A835">
        <v>834</v>
      </c>
      <c r="B835" t="s">
        <v>9</v>
      </c>
      <c r="C835" s="3">
        <v>10</v>
      </c>
      <c r="D835" s="3" t="str">
        <f>VLOOKUP(JOYERIA_JPV[[#This Row],[ID_PRODUCTOS]],PRODUCTOS[#All],2,0)</f>
        <v>Medallón Oro 18k</v>
      </c>
      <c r="E835" s="8" t="str">
        <f>VLOOKUP(JOYERIA_JPV[[#This Row],[ID_PRODUCTOS]],PRODUCTOS[#All],4,0)</f>
        <v>https://russiangold.com/111274-product_zoom/colgante-de-oro-rosa-rojo-14k-585-carretera-de-medusa-griega-cpn053r.jpg</v>
      </c>
      <c r="F835" s="15">
        <f>VLOOKUP(JOYERIA_JPV[[#This Row],[ID_PRODUCTOS]],PRODUCTOS[#All],5,0)-JOYERIA_JPV[[#This Row],[CANTIDAD]]</f>
        <v>588</v>
      </c>
      <c r="G835">
        <v>10002</v>
      </c>
      <c r="H835" s="1" t="s">
        <v>43</v>
      </c>
      <c r="I835" s="1" t="str">
        <f>VLOOKUP(JOYERIA_JPV[[#This Row],[ID_VENDEDOR]],FOTO_VENDEDOR[#All],3,0)</f>
        <v>https://dl.dropbox.com/s/yxe96df3xrzoc4y/A44.png</v>
      </c>
      <c r="J835">
        <v>12</v>
      </c>
      <c r="K835" s="9">
        <v>966.38</v>
      </c>
      <c r="L835" s="9">
        <v>1200</v>
      </c>
      <c r="M835" s="2">
        <v>44666</v>
      </c>
    </row>
    <row r="836" spans="1:13" x14ac:dyDescent="0.25">
      <c r="A836">
        <v>835</v>
      </c>
      <c r="B836" t="s">
        <v>9</v>
      </c>
      <c r="C836" s="3">
        <v>11</v>
      </c>
      <c r="D836" s="3" t="str">
        <f>VLOOKUP(JOYERIA_JPV[[#This Row],[ID_PRODUCTOS]],PRODUCTOS[#All],2,0)</f>
        <v>Reloj Oro 18k</v>
      </c>
      <c r="E836" s="8" t="str">
        <f>VLOOKUP(JOYERIA_JPV[[#This Row],[ID_PRODUCTOS]],PRODUCTOS[#All],4,0)</f>
        <v>https://zlotychlopak.pl/104676-large_default/amarillo-14k-585-oro-reloj-de-pulsera-para-senora-geneve-lw078ydglbw008y.jpg</v>
      </c>
      <c r="F836" s="15">
        <f>VLOOKUP(JOYERIA_JPV[[#This Row],[ID_PRODUCTOS]],PRODUCTOS[#All],5,0)-JOYERIA_JPV[[#This Row],[CANTIDAD]]</f>
        <v>1160</v>
      </c>
      <c r="G836">
        <v>10003</v>
      </c>
      <c r="H836" s="1" t="s">
        <v>45</v>
      </c>
      <c r="I836" s="1" t="str">
        <f>VLOOKUP(JOYERIA_JPV[[#This Row],[ID_VENDEDOR]],FOTO_VENDEDOR[#All],3,0)</f>
        <v>https://dl.dropboxusercontent.com/s/2lks10yyiurw2b0/A33.png</v>
      </c>
      <c r="J836">
        <v>100</v>
      </c>
      <c r="K836" s="9">
        <v>638.27</v>
      </c>
      <c r="L836" s="9">
        <v>800</v>
      </c>
      <c r="M836" s="2">
        <v>44667</v>
      </c>
    </row>
    <row r="837" spans="1:13" x14ac:dyDescent="0.25">
      <c r="A837">
        <v>836</v>
      </c>
      <c r="B837" t="s">
        <v>26</v>
      </c>
      <c r="C837" s="3">
        <v>12</v>
      </c>
      <c r="D837" s="3" t="str">
        <f>VLOOKUP(JOYERIA_JPV[[#This Row],[ID_PRODUCTOS]],PRODUCTOS[#All],2,0)</f>
        <v>Cufflink Plata 925</v>
      </c>
      <c r="E837" s="8" t="str">
        <f>VLOOKUP(JOYERIA_JPV[[#This Row],[ID_PRODUCTOS]],PRODUCTOS[#All],4,0)</f>
        <v>https://www.mesaregalos.mx/wp-content/uploads/2021/08/Cufflinks_20Pliage_20_20Sterling_20silver_06753810000001_STQP.png</v>
      </c>
      <c r="F837" s="15">
        <f>VLOOKUP(JOYERIA_JPV[[#This Row],[ID_PRODUCTOS]],PRODUCTOS[#All],5,0)-JOYERIA_JPV[[#This Row],[CANTIDAD]]</f>
        <v>621</v>
      </c>
      <c r="G837">
        <v>10004</v>
      </c>
      <c r="H837" s="1" t="s">
        <v>47</v>
      </c>
      <c r="I837" s="1" t="str">
        <f>VLOOKUP(JOYERIA_JPV[[#This Row],[ID_VENDEDOR]],FOTO_VENDEDOR[#All],3,0)</f>
        <v>https://dl.dropbox.com/s/zgx7g0h0mxubhao/A21.png</v>
      </c>
      <c r="J837">
        <v>3</v>
      </c>
      <c r="K837" s="9">
        <v>1265.2</v>
      </c>
      <c r="L837" s="9">
        <v>1800</v>
      </c>
      <c r="M837" s="2">
        <v>44668</v>
      </c>
    </row>
    <row r="838" spans="1:13" x14ac:dyDescent="0.25">
      <c r="A838">
        <v>837</v>
      </c>
      <c r="B838" t="s">
        <v>18</v>
      </c>
      <c r="C838" s="3">
        <v>13</v>
      </c>
      <c r="D838" s="3" t="str">
        <f>VLOOKUP(JOYERIA_JPV[[#This Row],[ID_PRODUCTOS]],PRODUCTOS[#All],2,0)</f>
        <v>Pendiente Diam. Oro</v>
      </c>
      <c r="E838" s="8" t="str">
        <f>VLOOKUP(JOYERIA_JPV[[#This Row],[ID_PRODUCTOS]],PRODUCTOS[#All],4,0)</f>
        <v>https://i.pinimg.com/originals/ef/2f/1e/ef2f1e78cb0658f1626038cefbdca0f7.png</v>
      </c>
      <c r="F838" s="15">
        <f>VLOOKUP(JOYERIA_JPV[[#This Row],[ID_PRODUCTOS]],PRODUCTOS[#All],5,0)-JOYERIA_JPV[[#This Row],[CANTIDAD]]</f>
        <v>3850</v>
      </c>
      <c r="G838">
        <v>10005</v>
      </c>
      <c r="H838" s="1" t="s">
        <v>49</v>
      </c>
      <c r="I838" s="1" t="str">
        <f>VLOOKUP(JOYERIA_JPV[[#This Row],[ID_VENDEDOR]],FOTO_VENDEDOR[#All],3,0)</f>
        <v>https://dl.dropboxusercontent.com/s/id0gj57k6z3m73q/A34.png</v>
      </c>
      <c r="J838">
        <v>150</v>
      </c>
      <c r="K838" s="9">
        <v>352.49</v>
      </c>
      <c r="L838" s="9">
        <v>500</v>
      </c>
      <c r="M838" s="2">
        <v>44669</v>
      </c>
    </row>
    <row r="839" spans="1:13" x14ac:dyDescent="0.25">
      <c r="A839">
        <v>838</v>
      </c>
      <c r="B839" t="s">
        <v>28</v>
      </c>
      <c r="C839" s="3">
        <v>14</v>
      </c>
      <c r="D839" s="3" t="str">
        <f>VLOOKUP(JOYERIA_JPV[[#This Row],[ID_PRODUCTOS]],PRODUCTOS[#All],2,0)</f>
        <v>Anillo Comp. Diam.</v>
      </c>
      <c r="E839" s="8" t="str">
        <f>VLOOKUP(JOYERIA_JPV[[#This Row],[ID_PRODUCTOS]],PRODUCTOS[#All],4,0)</f>
        <v>https://www.elrubi.es/wp-content/uploads/2019/03/Anillo-de-compromiso-con-piedra-diamante-1.png</v>
      </c>
      <c r="F839" s="15">
        <f>VLOOKUP(JOYERIA_JPV[[#This Row],[ID_PRODUCTOS]],PRODUCTOS[#All],5,0)-JOYERIA_JPV[[#This Row],[CANTIDAD]]</f>
        <v>1920</v>
      </c>
      <c r="G839">
        <v>10006</v>
      </c>
      <c r="H839" s="1" t="s">
        <v>51</v>
      </c>
      <c r="I839" s="1" t="str">
        <f>VLOOKUP(JOYERIA_JPV[[#This Row],[ID_VENDEDOR]],FOTO_VENDEDOR[#All],3,0)</f>
        <v>https://dl.dropbox.com/s/1f9hzgblcmuen4a/A10.png</v>
      </c>
      <c r="J839">
        <v>30</v>
      </c>
      <c r="K839" s="9">
        <v>938.42</v>
      </c>
      <c r="L839" s="9">
        <v>1100</v>
      </c>
      <c r="M839" s="2">
        <v>44670</v>
      </c>
    </row>
    <row r="840" spans="1:13" x14ac:dyDescent="0.25">
      <c r="A840">
        <v>839</v>
      </c>
      <c r="B840" t="s">
        <v>22</v>
      </c>
      <c r="C840" s="3">
        <v>15</v>
      </c>
      <c r="D840" s="3" t="str">
        <f>VLOOKUP(JOYERIA_JPV[[#This Row],[ID_PRODUCTOS]],PRODUCTOS[#All],2,0)</f>
        <v>Brazalete Cuero</v>
      </c>
      <c r="E840" s="8" t="str">
        <f>VLOOKUP(JOYERIA_JPV[[#This Row],[ID_PRODUCTOS]],PRODUCTOS[#All],4,0)</f>
        <v>https://global.zancangioielli.com/11031-large_default/pulsera-zancan-de-plata-y-piel-con-pluma.jpg</v>
      </c>
      <c r="F840" s="15">
        <f>VLOOKUP(JOYERIA_JPV[[#This Row],[ID_PRODUCTOS]],PRODUCTOS[#All],5,0)-JOYERIA_JPV[[#This Row],[CANTIDAD]]</f>
        <v>3940</v>
      </c>
      <c r="G840">
        <v>10007</v>
      </c>
      <c r="H840" s="1" t="s">
        <v>53</v>
      </c>
      <c r="I840" s="1" t="str">
        <f>VLOOKUP(JOYERIA_JPV[[#This Row],[ID_VENDEDOR]],FOTO_VENDEDOR[#All],3,0)</f>
        <v>https://dl.dropbox.com/s/jveyj0btov87izo/A38.png</v>
      </c>
      <c r="J840">
        <v>60</v>
      </c>
      <c r="K840" s="9">
        <v>572.95000000000005</v>
      </c>
      <c r="L840" s="9">
        <v>800</v>
      </c>
      <c r="M840" s="2">
        <v>44671</v>
      </c>
    </row>
    <row r="841" spans="1:13" x14ac:dyDescent="0.25">
      <c r="A841">
        <v>840</v>
      </c>
      <c r="B841" t="s">
        <v>15</v>
      </c>
      <c r="C841" s="3">
        <v>16</v>
      </c>
      <c r="D841" s="3" t="str">
        <f>VLOOKUP(JOYERIA_JPV[[#This Row],[ID_PRODUCTOS]],PRODUCTOS[#All],2,0)</f>
        <v>Reloj Plata</v>
      </c>
      <c r="E841" s="8" t="str">
        <f>VLOOKUP(JOYERIA_JPV[[#This Row],[ID_PRODUCTOS]],PRODUCTOS[#All],4,0)</f>
        <v>https://festina.cl/22062-large_default/timeless-chronograph-f16760-7-con-esfera-azul.jpg</v>
      </c>
      <c r="F841" s="15">
        <f>VLOOKUP(JOYERIA_JPV[[#This Row],[ID_PRODUCTOS]],PRODUCTOS[#All],5,0)-JOYERIA_JPV[[#This Row],[CANTIDAD]]</f>
        <v>1050</v>
      </c>
      <c r="G841">
        <v>10008</v>
      </c>
      <c r="H841" s="1" t="s">
        <v>73</v>
      </c>
      <c r="I841" s="1" t="str">
        <f>VLOOKUP(JOYERIA_JPV[[#This Row],[ID_VENDEDOR]],FOTO_VENDEDOR[#All],3,0)</f>
        <v>https://dl.dropbox.com/s/z4geyw1u2psmm47/A16.png</v>
      </c>
      <c r="J841">
        <v>50</v>
      </c>
      <c r="K841" s="9">
        <v>1667.47</v>
      </c>
      <c r="L841" s="9">
        <v>2200</v>
      </c>
      <c r="M841" s="2">
        <v>44672</v>
      </c>
    </row>
    <row r="842" spans="1:13" x14ac:dyDescent="0.25">
      <c r="A842">
        <v>841</v>
      </c>
      <c r="B842" t="s">
        <v>6</v>
      </c>
      <c r="C842" s="3">
        <v>17</v>
      </c>
      <c r="D842" s="3" t="str">
        <f>VLOOKUP(JOYERIA_JPV[[#This Row],[ID_PRODUCTOS]],PRODUCTOS[#All],2,0)</f>
        <v>Broche Oro</v>
      </c>
      <c r="E8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842" s="15">
        <f>VLOOKUP(JOYERIA_JPV[[#This Row],[ID_PRODUCTOS]],PRODUCTOS[#All],5,0)-JOYERIA_JPV[[#This Row],[CANTIDAD]]</f>
        <v>2998</v>
      </c>
      <c r="G842">
        <v>10009</v>
      </c>
      <c r="H842" s="1" t="s">
        <v>57</v>
      </c>
      <c r="I842" s="1" t="str">
        <f>VLOOKUP(JOYERIA_JPV[[#This Row],[ID_VENDEDOR]],FOTO_VENDEDOR[#All],3,0)</f>
        <v>https://dl.dropbox.com/s/0jkab8w6ie0h91z/A42.png</v>
      </c>
      <c r="J842">
        <v>2</v>
      </c>
      <c r="K842" s="9">
        <v>216.19</v>
      </c>
      <c r="L842" s="9">
        <v>300</v>
      </c>
      <c r="M842" s="2">
        <v>44673</v>
      </c>
    </row>
    <row r="843" spans="1:13" x14ac:dyDescent="0.25">
      <c r="A843">
        <v>842</v>
      </c>
      <c r="B843" t="s">
        <v>25</v>
      </c>
      <c r="C843" s="3">
        <v>18</v>
      </c>
      <c r="D843" s="3" t="str">
        <f>VLOOKUP(JOYERIA_JPV[[#This Row],[ID_PRODUCTOS]],PRODUCTOS[#All],2,0)</f>
        <v>Anillo Gemas</v>
      </c>
      <c r="E8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843" s="15">
        <f>VLOOKUP(JOYERIA_JPV[[#This Row],[ID_PRODUCTOS]],PRODUCTOS[#All],5,0)-JOYERIA_JPV[[#This Row],[CANTIDAD]]</f>
        <v>19650</v>
      </c>
      <c r="G843">
        <v>10001</v>
      </c>
      <c r="H843" s="1" t="s">
        <v>41</v>
      </c>
      <c r="I843" s="1" t="str">
        <f>VLOOKUP(JOYERIA_JPV[[#This Row],[ID_VENDEDOR]],FOTO_VENDEDOR[#All],3,0)</f>
        <v>https://dl.dropbox.com/s/4bz1xriny7ro04g/A40.png</v>
      </c>
      <c r="J843">
        <v>350</v>
      </c>
      <c r="K843" s="9">
        <v>1063.04</v>
      </c>
      <c r="L843" s="9">
        <v>1500</v>
      </c>
      <c r="M843" s="2">
        <v>44674</v>
      </c>
    </row>
    <row r="844" spans="1:13" x14ac:dyDescent="0.25">
      <c r="A844">
        <v>843</v>
      </c>
      <c r="B844" t="s">
        <v>20</v>
      </c>
      <c r="C844" s="3">
        <v>19</v>
      </c>
      <c r="D844" s="3" t="str">
        <f>VLOOKUP(JOYERIA_JPV[[#This Row],[ID_PRODUCTOS]],PRODUCTOS[#All],2,0)</f>
        <v>Collar Perlas</v>
      </c>
      <c r="E844" s="8" t="str">
        <f>VLOOKUP(JOYERIA_JPV[[#This Row],[ID_PRODUCTOS]],PRODUCTOS[#All],4,0)</f>
        <v>https://yanesmadrid.com/10619-large_default/collar-bolzano-perlas-plata-dorada.jpg</v>
      </c>
      <c r="F844" s="15">
        <f>VLOOKUP(JOYERIA_JPV[[#This Row],[ID_PRODUCTOS]],PRODUCTOS[#All],5,0)-JOYERIA_JPV[[#This Row],[CANTIDAD]]</f>
        <v>799</v>
      </c>
      <c r="G844">
        <v>10002</v>
      </c>
      <c r="H844" s="1" t="s">
        <v>43</v>
      </c>
      <c r="I844" s="1" t="str">
        <f>VLOOKUP(JOYERIA_JPV[[#This Row],[ID_VENDEDOR]],FOTO_VENDEDOR[#All],3,0)</f>
        <v>https://dl.dropbox.com/s/yxe96df3xrzoc4y/A44.png</v>
      </c>
      <c r="J844">
        <v>1</v>
      </c>
      <c r="K844" s="9">
        <v>757.81</v>
      </c>
      <c r="L844" s="9">
        <v>950</v>
      </c>
      <c r="M844" s="2">
        <v>44675</v>
      </c>
    </row>
    <row r="845" spans="1:13" x14ac:dyDescent="0.25">
      <c r="A845">
        <v>844</v>
      </c>
      <c r="B845" t="s">
        <v>27</v>
      </c>
      <c r="C845" s="3">
        <v>20</v>
      </c>
      <c r="D845" s="3" t="str">
        <f>VLOOKUP(JOYERIA_JPV[[#This Row],[ID_PRODUCTOS]],PRODUCTOS[#All],2,0)</f>
        <v>Cadena Oro</v>
      </c>
      <c r="E845" s="8" t="str">
        <f>VLOOKUP(JOYERIA_JPV[[#This Row],[ID_PRODUCTOS]],PRODUCTOS[#All],4,0)</f>
        <v>https://www.joyeriasanchez.com/50236-large_default/gargantilla-visalia-personalizada-oro-18k.jpg</v>
      </c>
      <c r="F845" s="15">
        <f>VLOOKUP(JOYERIA_JPV[[#This Row],[ID_PRODUCTOS]],PRODUCTOS[#All],5,0)-JOYERIA_JPV[[#This Row],[CANTIDAD]]</f>
        <v>3961</v>
      </c>
      <c r="G845">
        <v>10003</v>
      </c>
      <c r="H845" s="1" t="s">
        <v>45</v>
      </c>
      <c r="I845" s="1" t="str">
        <f>VLOOKUP(JOYERIA_JPV[[#This Row],[ID_VENDEDOR]],FOTO_VENDEDOR[#All],3,0)</f>
        <v>https://dl.dropboxusercontent.com/s/2lks10yyiurw2b0/A33.png</v>
      </c>
      <c r="J845">
        <v>39</v>
      </c>
      <c r="K845" s="9">
        <v>211.41</v>
      </c>
      <c r="L845" s="9">
        <v>300</v>
      </c>
      <c r="M845" s="2">
        <v>44676</v>
      </c>
    </row>
    <row r="846" spans="1:13" x14ac:dyDescent="0.25">
      <c r="A846">
        <v>845</v>
      </c>
      <c r="B846" t="s">
        <v>22</v>
      </c>
      <c r="C846" s="3">
        <v>1</v>
      </c>
      <c r="D846" s="3" t="str">
        <f>VLOOKUP(JOYERIA_JPV[[#This Row],[ID_PRODUCTOS]],PRODUCTOS[#All],2,0)</f>
        <v>Anillo Oro 18k</v>
      </c>
      <c r="E846" s="8" t="str">
        <f>VLOOKUP(JOYERIA_JPV[[#This Row],[ID_PRODUCTOS]],PRODUCTOS[#All],4,0)</f>
        <v>https://i.pinimg.com/originals/99/f6/cc/99f6cc0f226be0aa4d25ea9959e06099.png</v>
      </c>
      <c r="F846" s="15">
        <f>VLOOKUP(JOYERIA_JPV[[#This Row],[ID_PRODUCTOS]],PRODUCTOS[#All],5,0)-JOYERIA_JPV[[#This Row],[CANTIDAD]]</f>
        <v>19600</v>
      </c>
      <c r="G846">
        <v>10004</v>
      </c>
      <c r="H846" s="1" t="s">
        <v>47</v>
      </c>
      <c r="I846" s="1" t="str">
        <f>VLOOKUP(JOYERIA_JPV[[#This Row],[ID_VENDEDOR]],FOTO_VENDEDOR[#All],3,0)</f>
        <v>https://dl.dropbox.com/s/zgx7g0h0mxubhao/A21.png</v>
      </c>
      <c r="J846">
        <v>400</v>
      </c>
      <c r="K846" s="9">
        <v>1483.61</v>
      </c>
      <c r="L846" s="9">
        <v>2000</v>
      </c>
      <c r="M846" s="2">
        <v>44677</v>
      </c>
    </row>
    <row r="847" spans="1:13" x14ac:dyDescent="0.25">
      <c r="A847">
        <v>846</v>
      </c>
      <c r="B847" t="s">
        <v>14</v>
      </c>
      <c r="C847" s="3">
        <v>2</v>
      </c>
      <c r="D847" s="3" t="str">
        <f>VLOOKUP(JOYERIA_JPV[[#This Row],[ID_PRODUCTOS]],PRODUCTOS[#All],2,0)</f>
        <v>Aretes Plata 925</v>
      </c>
      <c r="E847" s="8" t="str">
        <f>VLOOKUP(JOYERIA_JPV[[#This Row],[ID_PRODUCTOS]],PRODUCTOS[#All],4,0)</f>
        <v>https://baroqoficial.com/cdn/shop/products/Aretesdeplata925.png?v=1643904073&amp;width=2048</v>
      </c>
      <c r="F847" s="15">
        <f>VLOOKUP(JOYERIA_JPV[[#This Row],[ID_PRODUCTOS]],PRODUCTOS[#All],5,0)-JOYERIA_JPV[[#This Row],[CANTIDAD]]</f>
        <v>3755</v>
      </c>
      <c r="G847">
        <v>10005</v>
      </c>
      <c r="H847" s="1" t="s">
        <v>49</v>
      </c>
      <c r="I847" s="1" t="str">
        <f>VLOOKUP(JOYERIA_JPV[[#This Row],[ID_VENDEDOR]],FOTO_VENDEDOR[#All],3,0)</f>
        <v>https://dl.dropboxusercontent.com/s/id0gj57k6z3m73q/A34.png</v>
      </c>
      <c r="J847">
        <v>45</v>
      </c>
      <c r="K847" s="9">
        <v>1049.51</v>
      </c>
      <c r="L847" s="9">
        <v>1300</v>
      </c>
      <c r="M847" s="2">
        <v>44678</v>
      </c>
    </row>
    <row r="848" spans="1:13" x14ac:dyDescent="0.25">
      <c r="A848">
        <v>847</v>
      </c>
      <c r="B848" t="s">
        <v>7</v>
      </c>
      <c r="C848" s="3">
        <v>3</v>
      </c>
      <c r="D848" s="3" t="str">
        <f>VLOOKUP(JOYERIA_JPV[[#This Row],[ID_PRODUCTOS]],PRODUCTOS[#All],2,0)</f>
        <v>Brazalete Oro 14k</v>
      </c>
      <c r="E8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848" s="15">
        <f>VLOOKUP(JOYERIA_JPV[[#This Row],[ID_PRODUCTOS]],PRODUCTOS[#All],5,0)-JOYERIA_JPV[[#This Row],[CANTIDAD]]</f>
        <v>719</v>
      </c>
      <c r="G848">
        <v>10006</v>
      </c>
      <c r="H848" s="1" t="s">
        <v>51</v>
      </c>
      <c r="I848" s="1" t="str">
        <f>VLOOKUP(JOYERIA_JPV[[#This Row],[ID_VENDEDOR]],FOTO_VENDEDOR[#All],3,0)</f>
        <v>https://dl.dropbox.com/s/1f9hzgblcmuen4a/A10.png</v>
      </c>
      <c r="J848">
        <v>1</v>
      </c>
      <c r="K848" s="9">
        <v>966.38</v>
      </c>
      <c r="L848" s="9">
        <v>1200</v>
      </c>
      <c r="M848" s="2">
        <v>44679</v>
      </c>
    </row>
    <row r="849" spans="1:13" x14ac:dyDescent="0.25">
      <c r="A849">
        <v>848</v>
      </c>
      <c r="B849" t="s">
        <v>8</v>
      </c>
      <c r="C849" s="3">
        <v>4</v>
      </c>
      <c r="D849" s="3" t="str">
        <f>VLOOKUP(JOYERIA_JPV[[#This Row],[ID_PRODUCTOS]],PRODUCTOS[#All],2,0)</f>
        <v>Collar Oro Diam.</v>
      </c>
      <c r="E849" s="8" t="str">
        <f>VLOOKUP(JOYERIA_JPV[[#This Row],[ID_PRODUCTOS]],PRODUCTOS[#All],4,0)</f>
        <v>https://img.edenly.com/pt/40/precioso-secreto-n8__8047249_1.png</v>
      </c>
      <c r="F849" s="15">
        <f>VLOOKUP(JOYERIA_JPV[[#This Row],[ID_PRODUCTOS]],PRODUCTOS[#All],5,0)-JOYERIA_JPV[[#This Row],[CANTIDAD]]</f>
        <v>1448</v>
      </c>
      <c r="G849">
        <v>10007</v>
      </c>
      <c r="H849" s="1" t="s">
        <v>53</v>
      </c>
      <c r="I849" s="1" t="str">
        <f>VLOOKUP(JOYERIA_JPV[[#This Row],[ID_VENDEDOR]],FOTO_VENDEDOR[#All],3,0)</f>
        <v>https://dl.dropbox.com/s/jveyj0btov87izo/A38.png</v>
      </c>
      <c r="J849">
        <v>52</v>
      </c>
      <c r="K849" s="9">
        <v>938.42</v>
      </c>
      <c r="L849" s="9">
        <v>1100</v>
      </c>
      <c r="M849" s="2">
        <v>44680</v>
      </c>
    </row>
    <row r="850" spans="1:13" x14ac:dyDescent="0.25">
      <c r="A850">
        <v>849</v>
      </c>
      <c r="B850" t="s">
        <v>24</v>
      </c>
      <c r="C850" s="3">
        <v>5</v>
      </c>
      <c r="D850" s="3" t="str">
        <f>VLOOKUP(JOYERIA_JPV[[#This Row],[ID_PRODUCTOS]],PRODUCTOS[#All],2,0)</f>
        <v>Pulsera Plata 925</v>
      </c>
      <c r="E8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850" s="15">
        <f>VLOOKUP(JOYERIA_JPV[[#This Row],[ID_PRODUCTOS]],PRODUCTOS[#All],5,0)-JOYERIA_JPV[[#This Row],[CANTIDAD]]</f>
        <v>1390</v>
      </c>
      <c r="G850">
        <v>10008</v>
      </c>
      <c r="H850" s="1" t="s">
        <v>73</v>
      </c>
      <c r="I850" s="1" t="str">
        <f>VLOOKUP(JOYERIA_JPV[[#This Row],[ID_VENDEDOR]],FOTO_VENDEDOR[#All],3,0)</f>
        <v>https://dl.dropbox.com/s/z4geyw1u2psmm47/A16.png</v>
      </c>
      <c r="J850">
        <v>10</v>
      </c>
      <c r="K850" s="9">
        <v>1053.78</v>
      </c>
      <c r="L850" s="9">
        <v>1500</v>
      </c>
      <c r="M850" s="2">
        <v>44681</v>
      </c>
    </row>
    <row r="851" spans="1:13" x14ac:dyDescent="0.25">
      <c r="A851">
        <v>850</v>
      </c>
      <c r="B851" t="s">
        <v>15</v>
      </c>
      <c r="C851" s="3">
        <v>6</v>
      </c>
      <c r="D851" s="3" t="str">
        <f>VLOOKUP(JOYERIA_JPV[[#This Row],[ID_PRODUCTOS]],PRODUCTOS[#All],2,0)</f>
        <v>Broche Platino</v>
      </c>
      <c r="E8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851" s="15">
        <f>VLOOKUP(JOYERIA_JPV[[#This Row],[ID_PRODUCTOS]],PRODUCTOS[#All],5,0)-JOYERIA_JPV[[#This Row],[CANTIDAD]]</f>
        <v>2455</v>
      </c>
      <c r="G851">
        <v>10009</v>
      </c>
      <c r="H851" s="1" t="s">
        <v>57</v>
      </c>
      <c r="I851" s="1" t="str">
        <f>VLOOKUP(JOYERIA_JPV[[#This Row],[ID_VENDEDOR]],FOTO_VENDEDOR[#All],3,0)</f>
        <v>https://dl.dropbox.com/s/0jkab8w6ie0h91z/A42.png</v>
      </c>
      <c r="J851">
        <v>45</v>
      </c>
      <c r="K851" s="9">
        <v>645.70000000000005</v>
      </c>
      <c r="L851" s="9">
        <v>900</v>
      </c>
      <c r="M851" s="2">
        <v>44682</v>
      </c>
    </row>
    <row r="852" spans="1:13" x14ac:dyDescent="0.25">
      <c r="A852">
        <v>851</v>
      </c>
      <c r="B852" t="s">
        <v>8</v>
      </c>
      <c r="C852" s="3">
        <v>7</v>
      </c>
      <c r="D852" s="3" t="str">
        <f>VLOOKUP(JOYERIA_JPV[[#This Row],[ID_PRODUCTOS]],PRODUCTOS[#All],2,0)</f>
        <v>Cadena Oro 10k</v>
      </c>
      <c r="E852" s="8" t="str">
        <f>VLOOKUP(JOYERIA_JPV[[#This Row],[ID_PRODUCTOS]],PRODUCTOS[#All],4,0)</f>
        <v>https://russiangold.com/78813-large_default/amarillo-italiano-14k-585-oro-nuevo-figaro-cadena-solida-cc042y.jpg</v>
      </c>
      <c r="F852" s="15">
        <f>VLOOKUP(JOYERIA_JPV[[#This Row],[ID_PRODUCTOS]],PRODUCTOS[#All],5,0)-JOYERIA_JPV[[#This Row],[CANTIDAD]]</f>
        <v>11380</v>
      </c>
      <c r="G852">
        <v>10001</v>
      </c>
      <c r="H852" s="1" t="s">
        <v>41</v>
      </c>
      <c r="I852" s="1" t="str">
        <f>VLOOKUP(JOYERIA_JPV[[#This Row],[ID_VENDEDOR]],FOTO_VENDEDOR[#All],3,0)</f>
        <v>https://dl.dropbox.com/s/4bz1xriny7ro04g/A40.png</v>
      </c>
      <c r="J852">
        <v>120</v>
      </c>
      <c r="K852" s="9">
        <v>1063.04</v>
      </c>
      <c r="L852" s="9">
        <v>1500</v>
      </c>
      <c r="M852" s="2">
        <v>44683</v>
      </c>
    </row>
    <row r="853" spans="1:13" x14ac:dyDescent="0.25">
      <c r="A853">
        <v>852</v>
      </c>
      <c r="B853" t="s">
        <v>26</v>
      </c>
      <c r="C853" s="3">
        <v>8</v>
      </c>
      <c r="D853" s="3" t="str">
        <f>VLOOKUP(JOYERIA_JPV[[#This Row],[ID_PRODUCTOS]],PRODUCTOS[#All],2,0)</f>
        <v>Tobillera Oro 14k</v>
      </c>
      <c r="E853" s="8" t="str">
        <f>VLOOKUP(JOYERIA_JPV[[#This Row],[ID_PRODUCTOS]],PRODUCTOS[#All],4,0)</f>
        <v>https://www.joseluisjoyerias.com/adm/files/FOTOS/PULSERA_ORO_JOSELUIS_718SPU24FK481A19_1.webp</v>
      </c>
      <c r="F853" s="15">
        <f>VLOOKUP(JOYERIA_JPV[[#This Row],[ID_PRODUCTOS]],PRODUCTOS[#All],5,0)-JOYERIA_JPV[[#This Row],[CANTIDAD]]</f>
        <v>2400</v>
      </c>
      <c r="G853">
        <v>10002</v>
      </c>
      <c r="H853" s="1" t="s">
        <v>43</v>
      </c>
      <c r="I853" s="1" t="str">
        <f>VLOOKUP(JOYERIA_JPV[[#This Row],[ID_VENDEDOR]],FOTO_VENDEDOR[#All],3,0)</f>
        <v>https://dl.dropbox.com/s/yxe96df3xrzoc4y/A44.png</v>
      </c>
      <c r="J853">
        <v>100</v>
      </c>
      <c r="K853" s="9">
        <v>938.42</v>
      </c>
      <c r="L853" s="9">
        <v>1100</v>
      </c>
      <c r="M853" s="2">
        <v>44684</v>
      </c>
    </row>
    <row r="854" spans="1:13" x14ac:dyDescent="0.25">
      <c r="A854">
        <v>853</v>
      </c>
      <c r="B854" t="s">
        <v>17</v>
      </c>
      <c r="C854" s="3">
        <v>9</v>
      </c>
      <c r="D854" s="3" t="str">
        <f>VLOOKUP(JOYERIA_JPV[[#This Row],[ID_PRODUCTOS]],PRODUCTOS[#All],2,0)</f>
        <v>Charm Plata</v>
      </c>
      <c r="E8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854" s="15">
        <f>VLOOKUP(JOYERIA_JPV[[#This Row],[ID_PRODUCTOS]],PRODUCTOS[#All],5,0)-JOYERIA_JPV[[#This Row],[CANTIDAD]]</f>
        <v>675</v>
      </c>
      <c r="G854">
        <v>10003</v>
      </c>
      <c r="H854" s="1" t="s">
        <v>45</v>
      </c>
      <c r="I854" s="1" t="str">
        <f>VLOOKUP(JOYERIA_JPV[[#This Row],[ID_VENDEDOR]],FOTO_VENDEDOR[#All],3,0)</f>
        <v>https://dl.dropboxusercontent.com/s/2lks10yyiurw2b0/A33.png</v>
      </c>
      <c r="J854">
        <v>2</v>
      </c>
      <c r="K854" s="9">
        <v>836.75</v>
      </c>
      <c r="L854" s="9">
        <v>1000</v>
      </c>
      <c r="M854" s="2">
        <v>44685</v>
      </c>
    </row>
    <row r="855" spans="1:13" x14ac:dyDescent="0.25">
      <c r="A855">
        <v>854</v>
      </c>
      <c r="B855" t="s">
        <v>8</v>
      </c>
      <c r="C855" s="3">
        <v>10</v>
      </c>
      <c r="D855" s="3" t="str">
        <f>VLOOKUP(JOYERIA_JPV[[#This Row],[ID_PRODUCTOS]],PRODUCTOS[#All],2,0)</f>
        <v>Medallón Oro 18k</v>
      </c>
      <c r="E855" s="8" t="str">
        <f>VLOOKUP(JOYERIA_JPV[[#This Row],[ID_PRODUCTOS]],PRODUCTOS[#All],4,0)</f>
        <v>https://russiangold.com/111274-product_zoom/colgante-de-oro-rosa-rojo-14k-585-carretera-de-medusa-griega-cpn053r.jpg</v>
      </c>
      <c r="F855" s="15">
        <f>VLOOKUP(JOYERIA_JPV[[#This Row],[ID_PRODUCTOS]],PRODUCTOS[#All],5,0)-JOYERIA_JPV[[#This Row],[CANTIDAD]]</f>
        <v>599</v>
      </c>
      <c r="G855">
        <v>10004</v>
      </c>
      <c r="H855" s="1" t="s">
        <v>47</v>
      </c>
      <c r="I855" s="1" t="str">
        <f>VLOOKUP(JOYERIA_JPV[[#This Row],[ID_VENDEDOR]],FOTO_VENDEDOR[#All],3,0)</f>
        <v>https://dl.dropbox.com/s/zgx7g0h0mxubhao/A21.png</v>
      </c>
      <c r="J855">
        <v>1</v>
      </c>
      <c r="K855" s="9">
        <v>966.38</v>
      </c>
      <c r="L855" s="9">
        <v>1200</v>
      </c>
      <c r="M855" s="2">
        <v>44686</v>
      </c>
    </row>
    <row r="856" spans="1:13" x14ac:dyDescent="0.25">
      <c r="A856">
        <v>855</v>
      </c>
      <c r="B856" t="s">
        <v>23</v>
      </c>
      <c r="C856" s="3">
        <v>11</v>
      </c>
      <c r="D856" s="3" t="str">
        <f>VLOOKUP(JOYERIA_JPV[[#This Row],[ID_PRODUCTOS]],PRODUCTOS[#All],2,0)</f>
        <v>Reloj Oro 18k</v>
      </c>
      <c r="E856" s="8" t="str">
        <f>VLOOKUP(JOYERIA_JPV[[#This Row],[ID_PRODUCTOS]],PRODUCTOS[#All],4,0)</f>
        <v>https://zlotychlopak.pl/104676-large_default/amarillo-14k-585-oro-reloj-de-pulsera-para-senora-geneve-lw078ydglbw008y.jpg</v>
      </c>
      <c r="F856" s="15">
        <f>VLOOKUP(JOYERIA_JPV[[#This Row],[ID_PRODUCTOS]],PRODUCTOS[#All],5,0)-JOYERIA_JPV[[#This Row],[CANTIDAD]]</f>
        <v>1230</v>
      </c>
      <c r="G856">
        <v>10005</v>
      </c>
      <c r="H856" s="1" t="s">
        <v>49</v>
      </c>
      <c r="I856" s="1" t="str">
        <f>VLOOKUP(JOYERIA_JPV[[#This Row],[ID_VENDEDOR]],FOTO_VENDEDOR[#All],3,0)</f>
        <v>https://dl.dropboxusercontent.com/s/id0gj57k6z3m73q/A34.png</v>
      </c>
      <c r="J856">
        <v>30</v>
      </c>
      <c r="K856" s="9">
        <v>638.27</v>
      </c>
      <c r="L856" s="9">
        <v>800</v>
      </c>
      <c r="M856" s="2">
        <v>44687</v>
      </c>
    </row>
    <row r="857" spans="1:13" x14ac:dyDescent="0.25">
      <c r="A857">
        <v>856</v>
      </c>
      <c r="B857" t="s">
        <v>23</v>
      </c>
      <c r="C857" s="3">
        <v>12</v>
      </c>
      <c r="D857" s="3" t="str">
        <f>VLOOKUP(JOYERIA_JPV[[#This Row],[ID_PRODUCTOS]],PRODUCTOS[#All],2,0)</f>
        <v>Cufflink Plata 925</v>
      </c>
      <c r="E857" s="8" t="str">
        <f>VLOOKUP(JOYERIA_JPV[[#This Row],[ID_PRODUCTOS]],PRODUCTOS[#All],4,0)</f>
        <v>https://www.mesaregalos.mx/wp-content/uploads/2021/08/Cufflinks_20Pliage_20_20Sterling_20silver_06753810000001_STQP.png</v>
      </c>
      <c r="F857" s="15">
        <f>VLOOKUP(JOYERIA_JPV[[#This Row],[ID_PRODUCTOS]],PRODUCTOS[#All],5,0)-JOYERIA_JPV[[#This Row],[CANTIDAD]]</f>
        <v>623</v>
      </c>
      <c r="G857">
        <v>10006</v>
      </c>
      <c r="H857" s="1" t="s">
        <v>51</v>
      </c>
      <c r="I857" s="1" t="str">
        <f>VLOOKUP(JOYERIA_JPV[[#This Row],[ID_VENDEDOR]],FOTO_VENDEDOR[#All],3,0)</f>
        <v>https://dl.dropbox.com/s/1f9hzgblcmuen4a/A10.png</v>
      </c>
      <c r="J857">
        <v>1</v>
      </c>
      <c r="K857" s="9">
        <v>1265.2</v>
      </c>
      <c r="L857" s="9">
        <v>1800</v>
      </c>
      <c r="M857" s="2">
        <v>44688</v>
      </c>
    </row>
    <row r="858" spans="1:13" x14ac:dyDescent="0.25">
      <c r="A858">
        <v>857</v>
      </c>
      <c r="B858" t="s">
        <v>29</v>
      </c>
      <c r="C858" s="3">
        <v>13</v>
      </c>
      <c r="D858" s="3" t="str">
        <f>VLOOKUP(JOYERIA_JPV[[#This Row],[ID_PRODUCTOS]],PRODUCTOS[#All],2,0)</f>
        <v>Pendiente Diam. Oro</v>
      </c>
      <c r="E858" s="8" t="str">
        <f>VLOOKUP(JOYERIA_JPV[[#This Row],[ID_PRODUCTOS]],PRODUCTOS[#All],4,0)</f>
        <v>https://i.pinimg.com/originals/ef/2f/1e/ef2f1e78cb0658f1626038cefbdca0f7.png</v>
      </c>
      <c r="F858" s="15">
        <f>VLOOKUP(JOYERIA_JPV[[#This Row],[ID_PRODUCTOS]],PRODUCTOS[#All],5,0)-JOYERIA_JPV[[#This Row],[CANTIDAD]]</f>
        <v>3950</v>
      </c>
      <c r="G858">
        <v>10007</v>
      </c>
      <c r="H858" s="1" t="s">
        <v>53</v>
      </c>
      <c r="I858" s="1" t="str">
        <f>VLOOKUP(JOYERIA_JPV[[#This Row],[ID_VENDEDOR]],FOTO_VENDEDOR[#All],3,0)</f>
        <v>https://dl.dropbox.com/s/jveyj0btov87izo/A38.png</v>
      </c>
      <c r="J858">
        <v>50</v>
      </c>
      <c r="K858" s="9">
        <v>352.49</v>
      </c>
      <c r="L858" s="9">
        <v>500</v>
      </c>
      <c r="M858" s="2">
        <v>44689</v>
      </c>
    </row>
    <row r="859" spans="1:13" x14ac:dyDescent="0.25">
      <c r="A859">
        <v>858</v>
      </c>
      <c r="B859" t="s">
        <v>7</v>
      </c>
      <c r="C859" s="3">
        <v>14</v>
      </c>
      <c r="D859" s="3" t="str">
        <f>VLOOKUP(JOYERIA_JPV[[#This Row],[ID_PRODUCTOS]],PRODUCTOS[#All],2,0)</f>
        <v>Anillo Comp. Diam.</v>
      </c>
      <c r="E859" s="8" t="str">
        <f>VLOOKUP(JOYERIA_JPV[[#This Row],[ID_PRODUCTOS]],PRODUCTOS[#All],4,0)</f>
        <v>https://www.elrubi.es/wp-content/uploads/2019/03/Anillo-de-compromiso-con-piedra-diamante-1.png</v>
      </c>
      <c r="F859" s="15">
        <f>VLOOKUP(JOYERIA_JPV[[#This Row],[ID_PRODUCTOS]],PRODUCTOS[#All],5,0)-JOYERIA_JPV[[#This Row],[CANTIDAD]]</f>
        <v>1945</v>
      </c>
      <c r="G859">
        <v>10008</v>
      </c>
      <c r="H859" s="1" t="s">
        <v>73</v>
      </c>
      <c r="I859" s="1" t="str">
        <f>VLOOKUP(JOYERIA_JPV[[#This Row],[ID_VENDEDOR]],FOTO_VENDEDOR[#All],3,0)</f>
        <v>https://dl.dropbox.com/s/z4geyw1u2psmm47/A16.png</v>
      </c>
      <c r="J859">
        <v>5</v>
      </c>
      <c r="K859" s="9">
        <v>938.42</v>
      </c>
      <c r="L859" s="9">
        <v>1100</v>
      </c>
      <c r="M859" s="2">
        <v>44690</v>
      </c>
    </row>
    <row r="860" spans="1:13" x14ac:dyDescent="0.25">
      <c r="A860">
        <v>859</v>
      </c>
      <c r="B860" t="s">
        <v>14</v>
      </c>
      <c r="C860" s="3">
        <v>15</v>
      </c>
      <c r="D860" s="3" t="str">
        <f>VLOOKUP(JOYERIA_JPV[[#This Row],[ID_PRODUCTOS]],PRODUCTOS[#All],2,0)</f>
        <v>Brazalete Cuero</v>
      </c>
      <c r="E860" s="8" t="str">
        <f>VLOOKUP(JOYERIA_JPV[[#This Row],[ID_PRODUCTOS]],PRODUCTOS[#All],4,0)</f>
        <v>https://global.zancangioielli.com/11031-large_default/pulsera-zancan-de-plata-y-piel-con-pluma.jpg</v>
      </c>
      <c r="F860" s="15">
        <f>VLOOKUP(JOYERIA_JPV[[#This Row],[ID_PRODUCTOS]],PRODUCTOS[#All],5,0)-JOYERIA_JPV[[#This Row],[CANTIDAD]]</f>
        <v>3935</v>
      </c>
      <c r="G860">
        <v>10009</v>
      </c>
      <c r="H860" s="1" t="s">
        <v>57</v>
      </c>
      <c r="I860" s="1" t="str">
        <f>VLOOKUP(JOYERIA_JPV[[#This Row],[ID_VENDEDOR]],FOTO_VENDEDOR[#All],3,0)</f>
        <v>https://dl.dropbox.com/s/0jkab8w6ie0h91z/A42.png</v>
      </c>
      <c r="J860">
        <v>65</v>
      </c>
      <c r="K860" s="9">
        <v>572.95000000000005</v>
      </c>
      <c r="L860" s="9">
        <v>800</v>
      </c>
      <c r="M860" s="2">
        <v>44691</v>
      </c>
    </row>
    <row r="861" spans="1:13" x14ac:dyDescent="0.25">
      <c r="A861">
        <v>860</v>
      </c>
      <c r="B861" t="s">
        <v>8</v>
      </c>
      <c r="C861" s="3">
        <v>16</v>
      </c>
      <c r="D861" s="3" t="str">
        <f>VLOOKUP(JOYERIA_JPV[[#This Row],[ID_PRODUCTOS]],PRODUCTOS[#All],2,0)</f>
        <v>Reloj Plata</v>
      </c>
      <c r="E861" s="8" t="str">
        <f>VLOOKUP(JOYERIA_JPV[[#This Row],[ID_PRODUCTOS]],PRODUCTOS[#All],4,0)</f>
        <v>https://festina.cl/22062-large_default/timeless-chronograph-f16760-7-con-esfera-azul.jpg</v>
      </c>
      <c r="F861" s="15">
        <f>VLOOKUP(JOYERIA_JPV[[#This Row],[ID_PRODUCTOS]],PRODUCTOS[#All],5,0)-JOYERIA_JPV[[#This Row],[CANTIDAD]]</f>
        <v>1095</v>
      </c>
      <c r="G861">
        <v>10001</v>
      </c>
      <c r="H861" s="1" t="s">
        <v>41</v>
      </c>
      <c r="I861" s="1" t="str">
        <f>VLOOKUP(JOYERIA_JPV[[#This Row],[ID_VENDEDOR]],FOTO_VENDEDOR[#All],3,0)</f>
        <v>https://dl.dropbox.com/s/4bz1xriny7ro04g/A40.png</v>
      </c>
      <c r="J861">
        <v>5</v>
      </c>
      <c r="K861" s="9">
        <v>1667.47</v>
      </c>
      <c r="L861" s="9">
        <v>2200</v>
      </c>
      <c r="M861" s="2">
        <v>44692</v>
      </c>
    </row>
    <row r="862" spans="1:13" x14ac:dyDescent="0.25">
      <c r="A862">
        <v>861</v>
      </c>
      <c r="B862" t="s">
        <v>29</v>
      </c>
      <c r="C862" s="3">
        <v>17</v>
      </c>
      <c r="D862" s="3" t="str">
        <f>VLOOKUP(JOYERIA_JPV[[#This Row],[ID_PRODUCTOS]],PRODUCTOS[#All],2,0)</f>
        <v>Broche Oro</v>
      </c>
      <c r="E8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862" s="15">
        <f>VLOOKUP(JOYERIA_JPV[[#This Row],[ID_PRODUCTOS]],PRODUCTOS[#All],5,0)-JOYERIA_JPV[[#This Row],[CANTIDAD]]</f>
        <v>2989</v>
      </c>
      <c r="G862">
        <v>10002</v>
      </c>
      <c r="H862" s="1" t="s">
        <v>43</v>
      </c>
      <c r="I862" s="1" t="str">
        <f>VLOOKUP(JOYERIA_JPV[[#This Row],[ID_VENDEDOR]],FOTO_VENDEDOR[#All],3,0)</f>
        <v>https://dl.dropbox.com/s/yxe96df3xrzoc4y/A44.png</v>
      </c>
      <c r="J862">
        <v>11</v>
      </c>
      <c r="K862" s="9">
        <v>216.19</v>
      </c>
      <c r="L862" s="9">
        <v>300</v>
      </c>
      <c r="M862" s="2">
        <v>44693</v>
      </c>
    </row>
    <row r="863" spans="1:13" x14ac:dyDescent="0.25">
      <c r="A863">
        <v>862</v>
      </c>
      <c r="B863" t="s">
        <v>12</v>
      </c>
      <c r="C863" s="3">
        <v>18</v>
      </c>
      <c r="D863" s="3" t="str">
        <f>VLOOKUP(JOYERIA_JPV[[#This Row],[ID_PRODUCTOS]],PRODUCTOS[#All],2,0)</f>
        <v>Anillo Gemas</v>
      </c>
      <c r="E8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863" s="15">
        <f>VLOOKUP(JOYERIA_JPV[[#This Row],[ID_PRODUCTOS]],PRODUCTOS[#All],5,0)-JOYERIA_JPV[[#This Row],[CANTIDAD]]</f>
        <v>19700</v>
      </c>
      <c r="G863">
        <v>10003</v>
      </c>
      <c r="H863" s="1" t="s">
        <v>45</v>
      </c>
      <c r="I863" s="1" t="str">
        <f>VLOOKUP(JOYERIA_JPV[[#This Row],[ID_VENDEDOR]],FOTO_VENDEDOR[#All],3,0)</f>
        <v>https://dl.dropboxusercontent.com/s/2lks10yyiurw2b0/A33.png</v>
      </c>
      <c r="J863">
        <v>300</v>
      </c>
      <c r="K863" s="9">
        <v>1063.04</v>
      </c>
      <c r="L863" s="9">
        <v>1500</v>
      </c>
      <c r="M863" s="2">
        <v>44694</v>
      </c>
    </row>
    <row r="864" spans="1:13" x14ac:dyDescent="0.25">
      <c r="A864">
        <v>863</v>
      </c>
      <c r="B864" t="s">
        <v>16</v>
      </c>
      <c r="C864" s="3">
        <v>19</v>
      </c>
      <c r="D864" s="3" t="str">
        <f>VLOOKUP(JOYERIA_JPV[[#This Row],[ID_PRODUCTOS]],PRODUCTOS[#All],2,0)</f>
        <v>Collar Perlas</v>
      </c>
      <c r="E864" s="8" t="str">
        <f>VLOOKUP(JOYERIA_JPV[[#This Row],[ID_PRODUCTOS]],PRODUCTOS[#All],4,0)</f>
        <v>https://yanesmadrid.com/10619-large_default/collar-bolzano-perlas-plata-dorada.jpg</v>
      </c>
      <c r="F864" s="15">
        <f>VLOOKUP(JOYERIA_JPV[[#This Row],[ID_PRODUCTOS]],PRODUCTOS[#All],5,0)-JOYERIA_JPV[[#This Row],[CANTIDAD]]</f>
        <v>797</v>
      </c>
      <c r="G864">
        <v>10004</v>
      </c>
      <c r="H864" s="1" t="s">
        <v>47</v>
      </c>
      <c r="I864" s="1" t="str">
        <f>VLOOKUP(JOYERIA_JPV[[#This Row],[ID_VENDEDOR]],FOTO_VENDEDOR[#All],3,0)</f>
        <v>https://dl.dropbox.com/s/zgx7g0h0mxubhao/A21.png</v>
      </c>
      <c r="J864">
        <v>3</v>
      </c>
      <c r="K864" s="9">
        <v>757.81</v>
      </c>
      <c r="L864" s="9">
        <v>950</v>
      </c>
      <c r="M864" s="2">
        <v>44695</v>
      </c>
    </row>
    <row r="865" spans="1:13" x14ac:dyDescent="0.25">
      <c r="A865">
        <v>864</v>
      </c>
      <c r="B865" t="s">
        <v>27</v>
      </c>
      <c r="C865" s="3">
        <v>20</v>
      </c>
      <c r="D865" s="3" t="str">
        <f>VLOOKUP(JOYERIA_JPV[[#This Row],[ID_PRODUCTOS]],PRODUCTOS[#All],2,0)</f>
        <v>Cadena Oro</v>
      </c>
      <c r="E865" s="8" t="str">
        <f>VLOOKUP(JOYERIA_JPV[[#This Row],[ID_PRODUCTOS]],PRODUCTOS[#All],4,0)</f>
        <v>https://www.joyeriasanchez.com/50236-large_default/gargantilla-visalia-personalizada-oro-18k.jpg</v>
      </c>
      <c r="F865" s="15">
        <f>VLOOKUP(JOYERIA_JPV[[#This Row],[ID_PRODUCTOS]],PRODUCTOS[#All],5,0)-JOYERIA_JPV[[#This Row],[CANTIDAD]]</f>
        <v>3999</v>
      </c>
      <c r="G865">
        <v>10005</v>
      </c>
      <c r="H865" s="1" t="s">
        <v>49</v>
      </c>
      <c r="I865" s="1" t="str">
        <f>VLOOKUP(JOYERIA_JPV[[#This Row],[ID_VENDEDOR]],FOTO_VENDEDOR[#All],3,0)</f>
        <v>https://dl.dropboxusercontent.com/s/id0gj57k6z3m73q/A34.png</v>
      </c>
      <c r="J865">
        <v>1</v>
      </c>
      <c r="K865" s="9">
        <v>211.41</v>
      </c>
      <c r="L865" s="9">
        <v>300</v>
      </c>
      <c r="M865" s="2">
        <v>44696</v>
      </c>
    </row>
    <row r="866" spans="1:13" x14ac:dyDescent="0.25">
      <c r="A866">
        <v>865</v>
      </c>
      <c r="B866" t="s">
        <v>12</v>
      </c>
      <c r="C866" s="3">
        <v>1</v>
      </c>
      <c r="D866" s="3" t="str">
        <f>VLOOKUP(JOYERIA_JPV[[#This Row],[ID_PRODUCTOS]],PRODUCTOS[#All],2,0)</f>
        <v>Anillo Oro 18k</v>
      </c>
      <c r="E866" s="8" t="str">
        <f>VLOOKUP(JOYERIA_JPV[[#This Row],[ID_PRODUCTOS]],PRODUCTOS[#All],4,0)</f>
        <v>https://i.pinimg.com/originals/99/f6/cc/99f6cc0f226be0aa4d25ea9959e06099.png</v>
      </c>
      <c r="F866" s="15">
        <f>VLOOKUP(JOYERIA_JPV[[#This Row],[ID_PRODUCTOS]],PRODUCTOS[#All],5,0)-JOYERIA_JPV[[#This Row],[CANTIDAD]]</f>
        <v>19610</v>
      </c>
      <c r="G866">
        <v>10006</v>
      </c>
      <c r="H866" s="1" t="s">
        <v>51</v>
      </c>
      <c r="I866" s="1" t="str">
        <f>VLOOKUP(JOYERIA_JPV[[#This Row],[ID_VENDEDOR]],FOTO_VENDEDOR[#All],3,0)</f>
        <v>https://dl.dropbox.com/s/1f9hzgblcmuen4a/A10.png</v>
      </c>
      <c r="J866">
        <v>390</v>
      </c>
      <c r="K866" s="9">
        <v>1483.61</v>
      </c>
      <c r="L866" s="9">
        <v>2000</v>
      </c>
      <c r="M866" s="2">
        <v>44697</v>
      </c>
    </row>
    <row r="867" spans="1:13" x14ac:dyDescent="0.25">
      <c r="A867">
        <v>866</v>
      </c>
      <c r="B867" t="s">
        <v>6</v>
      </c>
      <c r="C867" s="3">
        <v>2</v>
      </c>
      <c r="D867" s="3" t="str">
        <f>VLOOKUP(JOYERIA_JPV[[#This Row],[ID_PRODUCTOS]],PRODUCTOS[#All],2,0)</f>
        <v>Aretes Plata 925</v>
      </c>
      <c r="E867" s="8" t="str">
        <f>VLOOKUP(JOYERIA_JPV[[#This Row],[ID_PRODUCTOS]],PRODUCTOS[#All],4,0)</f>
        <v>https://baroqoficial.com/cdn/shop/products/Aretesdeplata925.png?v=1643904073&amp;width=2048</v>
      </c>
      <c r="F867" s="15">
        <f>VLOOKUP(JOYERIA_JPV[[#This Row],[ID_PRODUCTOS]],PRODUCTOS[#All],5,0)-JOYERIA_JPV[[#This Row],[CANTIDAD]]</f>
        <v>3793</v>
      </c>
      <c r="G867">
        <v>10007</v>
      </c>
      <c r="H867" s="1" t="s">
        <v>53</v>
      </c>
      <c r="I867" s="1" t="str">
        <f>VLOOKUP(JOYERIA_JPV[[#This Row],[ID_VENDEDOR]],FOTO_VENDEDOR[#All],3,0)</f>
        <v>https://dl.dropbox.com/s/jveyj0btov87izo/A38.png</v>
      </c>
      <c r="J867">
        <v>7</v>
      </c>
      <c r="K867" s="9">
        <v>1049.51</v>
      </c>
      <c r="L867" s="9">
        <v>1300</v>
      </c>
      <c r="M867" s="2">
        <v>44698</v>
      </c>
    </row>
    <row r="868" spans="1:13" x14ac:dyDescent="0.25">
      <c r="A868">
        <v>867</v>
      </c>
      <c r="B868" t="s">
        <v>22</v>
      </c>
      <c r="C868" s="3">
        <v>3</v>
      </c>
      <c r="D868" s="3" t="str">
        <f>VLOOKUP(JOYERIA_JPV[[#This Row],[ID_PRODUCTOS]],PRODUCTOS[#All],2,0)</f>
        <v>Brazalete Oro 14k</v>
      </c>
      <c r="E8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868" s="15">
        <f>VLOOKUP(JOYERIA_JPV[[#This Row],[ID_PRODUCTOS]],PRODUCTOS[#All],5,0)-JOYERIA_JPV[[#This Row],[CANTIDAD]]</f>
        <v>714</v>
      </c>
      <c r="G868">
        <v>10008</v>
      </c>
      <c r="H868" s="1" t="s">
        <v>73</v>
      </c>
      <c r="I868" s="1" t="str">
        <f>VLOOKUP(JOYERIA_JPV[[#This Row],[ID_VENDEDOR]],FOTO_VENDEDOR[#All],3,0)</f>
        <v>https://dl.dropbox.com/s/z4geyw1u2psmm47/A16.png</v>
      </c>
      <c r="J868">
        <v>6</v>
      </c>
      <c r="K868" s="9">
        <v>966.38</v>
      </c>
      <c r="L868" s="9">
        <v>1200</v>
      </c>
      <c r="M868" s="2">
        <v>44699</v>
      </c>
    </row>
    <row r="869" spans="1:13" x14ac:dyDescent="0.25">
      <c r="A869">
        <v>868</v>
      </c>
      <c r="B869" t="s">
        <v>23</v>
      </c>
      <c r="C869" s="3">
        <v>4</v>
      </c>
      <c r="D869" s="3" t="str">
        <f>VLOOKUP(JOYERIA_JPV[[#This Row],[ID_PRODUCTOS]],PRODUCTOS[#All],2,0)</f>
        <v>Collar Oro Diam.</v>
      </c>
      <c r="E869" s="8" t="str">
        <f>VLOOKUP(JOYERIA_JPV[[#This Row],[ID_PRODUCTOS]],PRODUCTOS[#All],4,0)</f>
        <v>https://img.edenly.com/pt/40/precioso-secreto-n8__8047249_1.png</v>
      </c>
      <c r="F869" s="15">
        <f>VLOOKUP(JOYERIA_JPV[[#This Row],[ID_PRODUCTOS]],PRODUCTOS[#All],5,0)-JOYERIA_JPV[[#This Row],[CANTIDAD]]</f>
        <v>1489</v>
      </c>
      <c r="G869">
        <v>10009</v>
      </c>
      <c r="H869" s="1" t="s">
        <v>57</v>
      </c>
      <c r="I869" s="1" t="str">
        <f>VLOOKUP(JOYERIA_JPV[[#This Row],[ID_VENDEDOR]],FOTO_VENDEDOR[#All],3,0)</f>
        <v>https://dl.dropbox.com/s/0jkab8w6ie0h91z/A42.png</v>
      </c>
      <c r="J869">
        <v>11</v>
      </c>
      <c r="K869" s="9">
        <v>938.42</v>
      </c>
      <c r="L869" s="9">
        <v>1100</v>
      </c>
      <c r="M869" s="2">
        <v>44700</v>
      </c>
    </row>
    <row r="870" spans="1:13" x14ac:dyDescent="0.25">
      <c r="A870">
        <v>869</v>
      </c>
      <c r="B870" t="s">
        <v>27</v>
      </c>
      <c r="C870" s="3">
        <v>5</v>
      </c>
      <c r="D870" s="3" t="str">
        <f>VLOOKUP(JOYERIA_JPV[[#This Row],[ID_PRODUCTOS]],PRODUCTOS[#All],2,0)</f>
        <v>Pulsera Plata 925</v>
      </c>
      <c r="E8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870" s="15">
        <f>VLOOKUP(JOYERIA_JPV[[#This Row],[ID_PRODUCTOS]],PRODUCTOS[#All],5,0)-JOYERIA_JPV[[#This Row],[CANTIDAD]]</f>
        <v>1391</v>
      </c>
      <c r="G870">
        <v>10001</v>
      </c>
      <c r="H870" s="1" t="s">
        <v>41</v>
      </c>
      <c r="I870" s="1" t="str">
        <f>VLOOKUP(JOYERIA_JPV[[#This Row],[ID_VENDEDOR]],FOTO_VENDEDOR[#All],3,0)</f>
        <v>https://dl.dropbox.com/s/4bz1xriny7ro04g/A40.png</v>
      </c>
      <c r="J870">
        <v>9</v>
      </c>
      <c r="K870" s="9">
        <v>1053.78</v>
      </c>
      <c r="L870" s="9">
        <v>1500</v>
      </c>
      <c r="M870" s="2">
        <v>44701</v>
      </c>
    </row>
    <row r="871" spans="1:13" x14ac:dyDescent="0.25">
      <c r="A871">
        <v>870</v>
      </c>
      <c r="B871" t="s">
        <v>24</v>
      </c>
      <c r="C871" s="3">
        <v>6</v>
      </c>
      <c r="D871" s="3" t="str">
        <f>VLOOKUP(JOYERIA_JPV[[#This Row],[ID_PRODUCTOS]],PRODUCTOS[#All],2,0)</f>
        <v>Broche Platino</v>
      </c>
      <c r="E8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871" s="15">
        <f>VLOOKUP(JOYERIA_JPV[[#This Row],[ID_PRODUCTOS]],PRODUCTOS[#All],5,0)-JOYERIA_JPV[[#This Row],[CANTIDAD]]</f>
        <v>2460</v>
      </c>
      <c r="G871">
        <v>10002</v>
      </c>
      <c r="H871" s="1" t="s">
        <v>43</v>
      </c>
      <c r="I871" s="1" t="str">
        <f>VLOOKUP(JOYERIA_JPV[[#This Row],[ID_VENDEDOR]],FOTO_VENDEDOR[#All],3,0)</f>
        <v>https://dl.dropbox.com/s/yxe96df3xrzoc4y/A44.png</v>
      </c>
      <c r="J871">
        <v>40</v>
      </c>
      <c r="K871" s="9">
        <v>645.70000000000005</v>
      </c>
      <c r="L871" s="9">
        <v>900</v>
      </c>
      <c r="M871" s="2">
        <v>44702</v>
      </c>
    </row>
    <row r="872" spans="1:13" x14ac:dyDescent="0.25">
      <c r="A872">
        <v>871</v>
      </c>
      <c r="B872" t="s">
        <v>5</v>
      </c>
      <c r="C872" s="3">
        <v>7</v>
      </c>
      <c r="D872" s="3" t="str">
        <f>VLOOKUP(JOYERIA_JPV[[#This Row],[ID_PRODUCTOS]],PRODUCTOS[#All],2,0)</f>
        <v>Cadena Oro 10k</v>
      </c>
      <c r="E872" s="8" t="str">
        <f>VLOOKUP(JOYERIA_JPV[[#This Row],[ID_PRODUCTOS]],PRODUCTOS[#All],4,0)</f>
        <v>https://russiangold.com/78813-large_default/amarillo-italiano-14k-585-oro-nuevo-figaro-cadena-solida-cc042y.jpg</v>
      </c>
      <c r="F872" s="15">
        <f>VLOOKUP(JOYERIA_JPV[[#This Row],[ID_PRODUCTOS]],PRODUCTOS[#All],5,0)-JOYERIA_JPV[[#This Row],[CANTIDAD]]</f>
        <v>11320</v>
      </c>
      <c r="G872">
        <v>10003</v>
      </c>
      <c r="H872" s="1" t="s">
        <v>45</v>
      </c>
      <c r="I872" s="1" t="str">
        <f>VLOOKUP(JOYERIA_JPV[[#This Row],[ID_VENDEDOR]],FOTO_VENDEDOR[#All],3,0)</f>
        <v>https://dl.dropboxusercontent.com/s/2lks10yyiurw2b0/A33.png</v>
      </c>
      <c r="J872">
        <v>180</v>
      </c>
      <c r="K872" s="9">
        <v>1063.04</v>
      </c>
      <c r="L872" s="9">
        <v>1500</v>
      </c>
      <c r="M872" s="2">
        <v>44703</v>
      </c>
    </row>
    <row r="873" spans="1:13" x14ac:dyDescent="0.25">
      <c r="A873">
        <v>872</v>
      </c>
      <c r="B873" t="s">
        <v>16</v>
      </c>
      <c r="C873" s="3">
        <v>8</v>
      </c>
      <c r="D873" s="3" t="str">
        <f>VLOOKUP(JOYERIA_JPV[[#This Row],[ID_PRODUCTOS]],PRODUCTOS[#All],2,0)</f>
        <v>Tobillera Oro 14k</v>
      </c>
      <c r="E873" s="8" t="str">
        <f>VLOOKUP(JOYERIA_JPV[[#This Row],[ID_PRODUCTOS]],PRODUCTOS[#All],4,0)</f>
        <v>https://www.joseluisjoyerias.com/adm/files/FOTOS/PULSERA_ORO_JOSELUIS_718SPU24FK481A19_1.webp</v>
      </c>
      <c r="F873" s="15">
        <f>VLOOKUP(JOYERIA_JPV[[#This Row],[ID_PRODUCTOS]],PRODUCTOS[#All],5,0)-JOYERIA_JPV[[#This Row],[CANTIDAD]]</f>
        <v>2495</v>
      </c>
      <c r="G873">
        <v>10004</v>
      </c>
      <c r="H873" s="1" t="s">
        <v>47</v>
      </c>
      <c r="I873" s="1" t="str">
        <f>VLOOKUP(JOYERIA_JPV[[#This Row],[ID_VENDEDOR]],FOTO_VENDEDOR[#All],3,0)</f>
        <v>https://dl.dropbox.com/s/zgx7g0h0mxubhao/A21.png</v>
      </c>
      <c r="J873">
        <v>5</v>
      </c>
      <c r="K873" s="9">
        <v>938.42</v>
      </c>
      <c r="L873" s="9">
        <v>1100</v>
      </c>
      <c r="M873" s="2">
        <v>44704</v>
      </c>
    </row>
    <row r="874" spans="1:13" x14ac:dyDescent="0.25">
      <c r="A874">
        <v>873</v>
      </c>
      <c r="B874" t="s">
        <v>5</v>
      </c>
      <c r="C874" s="3">
        <v>9</v>
      </c>
      <c r="D874" s="3" t="str">
        <f>VLOOKUP(JOYERIA_JPV[[#This Row],[ID_PRODUCTOS]],PRODUCTOS[#All],2,0)</f>
        <v>Charm Plata</v>
      </c>
      <c r="E8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874" s="15">
        <f>VLOOKUP(JOYERIA_JPV[[#This Row],[ID_PRODUCTOS]],PRODUCTOS[#All],5,0)-JOYERIA_JPV[[#This Row],[CANTIDAD]]</f>
        <v>662</v>
      </c>
      <c r="G874">
        <v>10005</v>
      </c>
      <c r="H874" s="1" t="s">
        <v>49</v>
      </c>
      <c r="I874" s="1" t="str">
        <f>VLOOKUP(JOYERIA_JPV[[#This Row],[ID_VENDEDOR]],FOTO_VENDEDOR[#All],3,0)</f>
        <v>https://dl.dropboxusercontent.com/s/id0gj57k6z3m73q/A34.png</v>
      </c>
      <c r="J874">
        <v>15</v>
      </c>
      <c r="K874" s="9">
        <v>836.75</v>
      </c>
      <c r="L874" s="9">
        <v>1000</v>
      </c>
      <c r="M874" s="2">
        <v>44705</v>
      </c>
    </row>
    <row r="875" spans="1:13" x14ac:dyDescent="0.25">
      <c r="A875">
        <v>874</v>
      </c>
      <c r="B875" t="s">
        <v>16</v>
      </c>
      <c r="C875" s="3">
        <v>10</v>
      </c>
      <c r="D875" s="3" t="str">
        <f>VLOOKUP(JOYERIA_JPV[[#This Row],[ID_PRODUCTOS]],PRODUCTOS[#All],2,0)</f>
        <v>Medallón Oro 18k</v>
      </c>
      <c r="E875" s="8" t="str">
        <f>VLOOKUP(JOYERIA_JPV[[#This Row],[ID_PRODUCTOS]],PRODUCTOS[#All],4,0)</f>
        <v>https://russiangold.com/111274-product_zoom/colgante-de-oro-rosa-rojo-14k-585-carretera-de-medusa-griega-cpn053r.jpg</v>
      </c>
      <c r="F875" s="15">
        <f>VLOOKUP(JOYERIA_JPV[[#This Row],[ID_PRODUCTOS]],PRODUCTOS[#All],5,0)-JOYERIA_JPV[[#This Row],[CANTIDAD]]</f>
        <v>595</v>
      </c>
      <c r="G875">
        <v>10006</v>
      </c>
      <c r="H875" s="1" t="s">
        <v>51</v>
      </c>
      <c r="I875" s="1" t="str">
        <f>VLOOKUP(JOYERIA_JPV[[#This Row],[ID_VENDEDOR]],FOTO_VENDEDOR[#All],3,0)</f>
        <v>https://dl.dropbox.com/s/1f9hzgblcmuen4a/A10.png</v>
      </c>
      <c r="J875">
        <v>5</v>
      </c>
      <c r="K875" s="9">
        <v>966.38</v>
      </c>
      <c r="L875" s="9">
        <v>1200</v>
      </c>
      <c r="M875" s="2">
        <v>44706</v>
      </c>
    </row>
    <row r="876" spans="1:13" x14ac:dyDescent="0.25">
      <c r="A876">
        <v>875</v>
      </c>
      <c r="B876" t="s">
        <v>11</v>
      </c>
      <c r="C876" s="3">
        <v>11</v>
      </c>
      <c r="D876" s="3" t="str">
        <f>VLOOKUP(JOYERIA_JPV[[#This Row],[ID_PRODUCTOS]],PRODUCTOS[#All],2,0)</f>
        <v>Reloj Oro 18k</v>
      </c>
      <c r="E876" s="8" t="str">
        <f>VLOOKUP(JOYERIA_JPV[[#This Row],[ID_PRODUCTOS]],PRODUCTOS[#All],4,0)</f>
        <v>https://zlotychlopak.pl/104676-large_default/amarillo-14k-585-oro-reloj-de-pulsera-para-senora-geneve-lw078ydglbw008y.jpg</v>
      </c>
      <c r="F876" s="15">
        <f>VLOOKUP(JOYERIA_JPV[[#This Row],[ID_PRODUCTOS]],PRODUCTOS[#All],5,0)-JOYERIA_JPV[[#This Row],[CANTIDAD]]</f>
        <v>1252</v>
      </c>
      <c r="G876">
        <v>10007</v>
      </c>
      <c r="H876" s="1" t="s">
        <v>53</v>
      </c>
      <c r="I876" s="1" t="str">
        <f>VLOOKUP(JOYERIA_JPV[[#This Row],[ID_VENDEDOR]],FOTO_VENDEDOR[#All],3,0)</f>
        <v>https://dl.dropbox.com/s/jveyj0btov87izo/A38.png</v>
      </c>
      <c r="J876">
        <v>8</v>
      </c>
      <c r="K876" s="9">
        <v>638.27</v>
      </c>
      <c r="L876" s="9">
        <v>800</v>
      </c>
      <c r="M876" s="2">
        <v>44707</v>
      </c>
    </row>
    <row r="877" spans="1:13" x14ac:dyDescent="0.25">
      <c r="A877">
        <v>876</v>
      </c>
      <c r="B877" t="s">
        <v>13</v>
      </c>
      <c r="C877" s="3">
        <v>12</v>
      </c>
      <c r="D877" s="3" t="str">
        <f>VLOOKUP(JOYERIA_JPV[[#This Row],[ID_PRODUCTOS]],PRODUCTOS[#All],2,0)</f>
        <v>Cufflink Plata 925</v>
      </c>
      <c r="E877" s="8" t="str">
        <f>VLOOKUP(JOYERIA_JPV[[#This Row],[ID_PRODUCTOS]],PRODUCTOS[#All],4,0)</f>
        <v>https://www.mesaregalos.mx/wp-content/uploads/2021/08/Cufflinks_20Pliage_20_20Sterling_20silver_06753810000001_STQP.png</v>
      </c>
      <c r="F877" s="15">
        <f>VLOOKUP(JOYERIA_JPV[[#This Row],[ID_PRODUCTOS]],PRODUCTOS[#All],5,0)-JOYERIA_JPV[[#This Row],[CANTIDAD]]</f>
        <v>617</v>
      </c>
      <c r="G877">
        <v>10008</v>
      </c>
      <c r="H877" s="1" t="s">
        <v>73</v>
      </c>
      <c r="I877" s="1" t="str">
        <f>VLOOKUP(JOYERIA_JPV[[#This Row],[ID_VENDEDOR]],FOTO_VENDEDOR[#All],3,0)</f>
        <v>https://dl.dropbox.com/s/z4geyw1u2psmm47/A16.png</v>
      </c>
      <c r="J877">
        <v>7</v>
      </c>
      <c r="K877" s="9">
        <v>1265.2</v>
      </c>
      <c r="L877" s="9">
        <v>1800</v>
      </c>
      <c r="M877" s="2">
        <v>44708</v>
      </c>
    </row>
    <row r="878" spans="1:13" x14ac:dyDescent="0.25">
      <c r="A878">
        <v>877</v>
      </c>
      <c r="B878" t="s">
        <v>17</v>
      </c>
      <c r="C878" s="3">
        <v>13</v>
      </c>
      <c r="D878" s="3" t="str">
        <f>VLOOKUP(JOYERIA_JPV[[#This Row],[ID_PRODUCTOS]],PRODUCTOS[#All],2,0)</f>
        <v>Pendiente Diam. Oro</v>
      </c>
      <c r="E878" s="8" t="str">
        <f>VLOOKUP(JOYERIA_JPV[[#This Row],[ID_PRODUCTOS]],PRODUCTOS[#All],4,0)</f>
        <v>https://i.pinimg.com/originals/ef/2f/1e/ef2f1e78cb0658f1626038cefbdca0f7.png</v>
      </c>
      <c r="F878" s="15">
        <f>VLOOKUP(JOYERIA_JPV[[#This Row],[ID_PRODUCTOS]],PRODUCTOS[#All],5,0)-JOYERIA_JPV[[#This Row],[CANTIDAD]]</f>
        <v>3974</v>
      </c>
      <c r="G878">
        <v>10009</v>
      </c>
      <c r="H878" s="1" t="s">
        <v>57</v>
      </c>
      <c r="I878" s="1" t="str">
        <f>VLOOKUP(JOYERIA_JPV[[#This Row],[ID_VENDEDOR]],FOTO_VENDEDOR[#All],3,0)</f>
        <v>https://dl.dropbox.com/s/0jkab8w6ie0h91z/A42.png</v>
      </c>
      <c r="J878">
        <v>26</v>
      </c>
      <c r="K878" s="9">
        <v>352.49</v>
      </c>
      <c r="L878" s="9">
        <v>500</v>
      </c>
      <c r="M878" s="2">
        <v>44709</v>
      </c>
    </row>
    <row r="879" spans="1:13" x14ac:dyDescent="0.25">
      <c r="A879">
        <v>878</v>
      </c>
      <c r="B879" t="s">
        <v>15</v>
      </c>
      <c r="C879" s="3">
        <v>14</v>
      </c>
      <c r="D879" s="3" t="str">
        <f>VLOOKUP(JOYERIA_JPV[[#This Row],[ID_PRODUCTOS]],PRODUCTOS[#All],2,0)</f>
        <v>Anillo Comp. Diam.</v>
      </c>
      <c r="E879" s="8" t="str">
        <f>VLOOKUP(JOYERIA_JPV[[#This Row],[ID_PRODUCTOS]],PRODUCTOS[#All],4,0)</f>
        <v>https://www.elrubi.es/wp-content/uploads/2019/03/Anillo-de-compromiso-con-piedra-diamante-1.png</v>
      </c>
      <c r="F879" s="15">
        <f>VLOOKUP(JOYERIA_JPV[[#This Row],[ID_PRODUCTOS]],PRODUCTOS[#All],5,0)-JOYERIA_JPV[[#This Row],[CANTIDAD]]</f>
        <v>1946</v>
      </c>
      <c r="G879">
        <v>10001</v>
      </c>
      <c r="H879" s="1" t="s">
        <v>41</v>
      </c>
      <c r="I879" s="1" t="str">
        <f>VLOOKUP(JOYERIA_JPV[[#This Row],[ID_VENDEDOR]],FOTO_VENDEDOR[#All],3,0)</f>
        <v>https://dl.dropbox.com/s/4bz1xriny7ro04g/A40.png</v>
      </c>
      <c r="J879">
        <v>4</v>
      </c>
      <c r="K879" s="9">
        <v>938.42</v>
      </c>
      <c r="L879" s="9">
        <v>1100</v>
      </c>
      <c r="M879" s="2">
        <v>44710</v>
      </c>
    </row>
    <row r="880" spans="1:13" x14ac:dyDescent="0.25">
      <c r="A880">
        <v>879</v>
      </c>
      <c r="B880" t="s">
        <v>9</v>
      </c>
      <c r="C880" s="3">
        <v>15</v>
      </c>
      <c r="D880" s="3" t="str">
        <f>VLOOKUP(JOYERIA_JPV[[#This Row],[ID_PRODUCTOS]],PRODUCTOS[#All],2,0)</f>
        <v>Brazalete Cuero</v>
      </c>
      <c r="E880" s="8" t="str">
        <f>VLOOKUP(JOYERIA_JPV[[#This Row],[ID_PRODUCTOS]],PRODUCTOS[#All],4,0)</f>
        <v>https://global.zancangioielli.com/11031-large_default/pulsera-zancan-de-plata-y-piel-con-pluma.jpg</v>
      </c>
      <c r="F880" s="15">
        <f>VLOOKUP(JOYERIA_JPV[[#This Row],[ID_PRODUCTOS]],PRODUCTOS[#All],5,0)-JOYERIA_JPV[[#This Row],[CANTIDAD]]</f>
        <v>3987</v>
      </c>
      <c r="G880">
        <v>10002</v>
      </c>
      <c r="H880" s="1" t="s">
        <v>43</v>
      </c>
      <c r="I880" s="1" t="str">
        <f>VLOOKUP(JOYERIA_JPV[[#This Row],[ID_VENDEDOR]],FOTO_VENDEDOR[#All],3,0)</f>
        <v>https://dl.dropbox.com/s/yxe96df3xrzoc4y/A44.png</v>
      </c>
      <c r="J880">
        <v>13</v>
      </c>
      <c r="K880" s="9">
        <v>572.95000000000005</v>
      </c>
      <c r="L880" s="9">
        <v>800</v>
      </c>
      <c r="M880" s="2">
        <v>44711</v>
      </c>
    </row>
    <row r="881" spans="1:13" x14ac:dyDescent="0.25">
      <c r="A881">
        <v>880</v>
      </c>
      <c r="B881" t="s">
        <v>17</v>
      </c>
      <c r="C881" s="3">
        <v>16</v>
      </c>
      <c r="D881" s="3" t="str">
        <f>VLOOKUP(JOYERIA_JPV[[#This Row],[ID_PRODUCTOS]],PRODUCTOS[#All],2,0)</f>
        <v>Reloj Plata</v>
      </c>
      <c r="E881" s="8" t="str">
        <f>VLOOKUP(JOYERIA_JPV[[#This Row],[ID_PRODUCTOS]],PRODUCTOS[#All],4,0)</f>
        <v>https://festina.cl/22062-large_default/timeless-chronograph-f16760-7-con-esfera-azul.jpg</v>
      </c>
      <c r="F881" s="15">
        <f>VLOOKUP(JOYERIA_JPV[[#This Row],[ID_PRODUCTOS]],PRODUCTOS[#All],5,0)-JOYERIA_JPV[[#This Row],[CANTIDAD]]</f>
        <v>1076</v>
      </c>
      <c r="G881">
        <v>10003</v>
      </c>
      <c r="H881" s="1" t="s">
        <v>45</v>
      </c>
      <c r="I881" s="1" t="str">
        <f>VLOOKUP(JOYERIA_JPV[[#This Row],[ID_VENDEDOR]],FOTO_VENDEDOR[#All],3,0)</f>
        <v>https://dl.dropboxusercontent.com/s/2lks10yyiurw2b0/A33.png</v>
      </c>
      <c r="J881">
        <v>24</v>
      </c>
      <c r="K881" s="9">
        <v>1667.47</v>
      </c>
      <c r="L881" s="9">
        <v>2200</v>
      </c>
      <c r="M881" s="2">
        <v>44712</v>
      </c>
    </row>
    <row r="882" spans="1:13" x14ac:dyDescent="0.25">
      <c r="A882">
        <v>881</v>
      </c>
      <c r="B882" t="s">
        <v>25</v>
      </c>
      <c r="C882" s="3">
        <v>17</v>
      </c>
      <c r="D882" s="3" t="str">
        <f>VLOOKUP(JOYERIA_JPV[[#This Row],[ID_PRODUCTOS]],PRODUCTOS[#All],2,0)</f>
        <v>Broche Oro</v>
      </c>
      <c r="E8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882" s="15">
        <f>VLOOKUP(JOYERIA_JPV[[#This Row],[ID_PRODUCTOS]],PRODUCTOS[#All],5,0)-JOYERIA_JPV[[#This Row],[CANTIDAD]]</f>
        <v>2994</v>
      </c>
      <c r="G882">
        <v>10004</v>
      </c>
      <c r="H882" s="1" t="s">
        <v>47</v>
      </c>
      <c r="I882" s="1" t="str">
        <f>VLOOKUP(JOYERIA_JPV[[#This Row],[ID_VENDEDOR]],FOTO_VENDEDOR[#All],3,0)</f>
        <v>https://dl.dropbox.com/s/zgx7g0h0mxubhao/A21.png</v>
      </c>
      <c r="J882">
        <v>6</v>
      </c>
      <c r="K882" s="9">
        <v>216.19</v>
      </c>
      <c r="L882" s="9">
        <v>300</v>
      </c>
      <c r="M882" s="2">
        <v>44713</v>
      </c>
    </row>
    <row r="883" spans="1:13" x14ac:dyDescent="0.25">
      <c r="A883">
        <v>882</v>
      </c>
      <c r="B883" t="s">
        <v>19</v>
      </c>
      <c r="C883" s="3">
        <v>18</v>
      </c>
      <c r="D883" s="3" t="str">
        <f>VLOOKUP(JOYERIA_JPV[[#This Row],[ID_PRODUCTOS]],PRODUCTOS[#All],2,0)</f>
        <v>Anillo Gemas</v>
      </c>
      <c r="E8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883" s="15">
        <f>VLOOKUP(JOYERIA_JPV[[#This Row],[ID_PRODUCTOS]],PRODUCTOS[#All],5,0)-JOYERIA_JPV[[#This Row],[CANTIDAD]]</f>
        <v>19650</v>
      </c>
      <c r="G883">
        <v>10005</v>
      </c>
      <c r="H883" s="1" t="s">
        <v>49</v>
      </c>
      <c r="I883" s="1" t="str">
        <f>VLOOKUP(JOYERIA_JPV[[#This Row],[ID_VENDEDOR]],FOTO_VENDEDOR[#All],3,0)</f>
        <v>https://dl.dropboxusercontent.com/s/id0gj57k6z3m73q/A34.png</v>
      </c>
      <c r="J883">
        <v>350</v>
      </c>
      <c r="K883" s="9">
        <v>1063.04</v>
      </c>
      <c r="L883" s="9">
        <v>1500</v>
      </c>
      <c r="M883" s="2">
        <v>44714</v>
      </c>
    </row>
    <row r="884" spans="1:13" x14ac:dyDescent="0.25">
      <c r="A884">
        <v>883</v>
      </c>
      <c r="B884" t="s">
        <v>5</v>
      </c>
      <c r="C884" s="3">
        <v>19</v>
      </c>
      <c r="D884" s="3" t="str">
        <f>VLOOKUP(JOYERIA_JPV[[#This Row],[ID_PRODUCTOS]],PRODUCTOS[#All],2,0)</f>
        <v>Collar Perlas</v>
      </c>
      <c r="E884" s="8" t="str">
        <f>VLOOKUP(JOYERIA_JPV[[#This Row],[ID_PRODUCTOS]],PRODUCTOS[#All],4,0)</f>
        <v>https://yanesmadrid.com/10619-large_default/collar-bolzano-perlas-plata-dorada.jpg</v>
      </c>
      <c r="F884" s="15">
        <f>VLOOKUP(JOYERIA_JPV[[#This Row],[ID_PRODUCTOS]],PRODUCTOS[#All],5,0)-JOYERIA_JPV[[#This Row],[CANTIDAD]]</f>
        <v>796</v>
      </c>
      <c r="G884">
        <v>10006</v>
      </c>
      <c r="H884" s="1" t="s">
        <v>51</v>
      </c>
      <c r="I884" s="1" t="str">
        <f>VLOOKUP(JOYERIA_JPV[[#This Row],[ID_VENDEDOR]],FOTO_VENDEDOR[#All],3,0)</f>
        <v>https://dl.dropbox.com/s/1f9hzgblcmuen4a/A10.png</v>
      </c>
      <c r="J884">
        <v>4</v>
      </c>
      <c r="K884" s="9">
        <v>757.81</v>
      </c>
      <c r="L884" s="9">
        <v>950</v>
      </c>
      <c r="M884" s="2">
        <v>44715</v>
      </c>
    </row>
    <row r="885" spans="1:13" x14ac:dyDescent="0.25">
      <c r="A885">
        <v>884</v>
      </c>
      <c r="B885" t="s">
        <v>19</v>
      </c>
      <c r="C885" s="3">
        <v>20</v>
      </c>
      <c r="D885" s="3" t="str">
        <f>VLOOKUP(JOYERIA_JPV[[#This Row],[ID_PRODUCTOS]],PRODUCTOS[#All],2,0)</f>
        <v>Cadena Oro</v>
      </c>
      <c r="E885" s="8" t="str">
        <f>VLOOKUP(JOYERIA_JPV[[#This Row],[ID_PRODUCTOS]],PRODUCTOS[#All],4,0)</f>
        <v>https://www.joyeriasanchez.com/50236-large_default/gargantilla-visalia-personalizada-oro-18k.jpg</v>
      </c>
      <c r="F885" s="15">
        <f>VLOOKUP(JOYERIA_JPV[[#This Row],[ID_PRODUCTOS]],PRODUCTOS[#All],5,0)-JOYERIA_JPV[[#This Row],[CANTIDAD]]</f>
        <v>3961</v>
      </c>
      <c r="G885">
        <v>10007</v>
      </c>
      <c r="H885" s="1" t="s">
        <v>53</v>
      </c>
      <c r="I885" s="1" t="str">
        <f>VLOOKUP(JOYERIA_JPV[[#This Row],[ID_VENDEDOR]],FOTO_VENDEDOR[#All],3,0)</f>
        <v>https://dl.dropbox.com/s/jveyj0btov87izo/A38.png</v>
      </c>
      <c r="J885">
        <v>39</v>
      </c>
      <c r="K885" s="9">
        <v>211.41</v>
      </c>
      <c r="L885" s="9">
        <v>300</v>
      </c>
      <c r="M885" s="2">
        <v>44716</v>
      </c>
    </row>
    <row r="886" spans="1:13" x14ac:dyDescent="0.25">
      <c r="A886">
        <v>885</v>
      </c>
      <c r="B886" t="s">
        <v>25</v>
      </c>
      <c r="C886" s="3">
        <v>1</v>
      </c>
      <c r="D886" s="3" t="str">
        <f>VLOOKUP(JOYERIA_JPV[[#This Row],[ID_PRODUCTOS]],PRODUCTOS[#All],2,0)</f>
        <v>Anillo Oro 18k</v>
      </c>
      <c r="E886" s="8" t="str">
        <f>VLOOKUP(JOYERIA_JPV[[#This Row],[ID_PRODUCTOS]],PRODUCTOS[#All],4,0)</f>
        <v>https://i.pinimg.com/originals/99/f6/cc/99f6cc0f226be0aa4d25ea9959e06099.png</v>
      </c>
      <c r="F886" s="15">
        <f>VLOOKUP(JOYERIA_JPV[[#This Row],[ID_PRODUCTOS]],PRODUCTOS[#All],5,0)-JOYERIA_JPV[[#This Row],[CANTIDAD]]</f>
        <v>19650</v>
      </c>
      <c r="G886">
        <v>10008</v>
      </c>
      <c r="H886" s="1" t="s">
        <v>73</v>
      </c>
      <c r="I886" s="1" t="str">
        <f>VLOOKUP(JOYERIA_JPV[[#This Row],[ID_VENDEDOR]],FOTO_VENDEDOR[#All],3,0)</f>
        <v>https://dl.dropbox.com/s/z4geyw1u2psmm47/A16.png</v>
      </c>
      <c r="J886">
        <v>350</v>
      </c>
      <c r="K886" s="9">
        <v>1483.61</v>
      </c>
      <c r="L886" s="9">
        <v>2000</v>
      </c>
      <c r="M886" s="2">
        <v>44717</v>
      </c>
    </row>
    <row r="887" spans="1:13" x14ac:dyDescent="0.25">
      <c r="A887">
        <v>886</v>
      </c>
      <c r="B887" t="s">
        <v>20</v>
      </c>
      <c r="C887" s="3">
        <v>2</v>
      </c>
      <c r="D887" s="3" t="str">
        <f>VLOOKUP(JOYERIA_JPV[[#This Row],[ID_PRODUCTOS]],PRODUCTOS[#All],2,0)</f>
        <v>Aretes Plata 925</v>
      </c>
      <c r="E887" s="8" t="str">
        <f>VLOOKUP(JOYERIA_JPV[[#This Row],[ID_PRODUCTOS]],PRODUCTOS[#All],4,0)</f>
        <v>https://baroqoficial.com/cdn/shop/products/Aretesdeplata925.png?v=1643904073&amp;width=2048</v>
      </c>
      <c r="F887" s="15">
        <f>VLOOKUP(JOYERIA_JPV[[#This Row],[ID_PRODUCTOS]],PRODUCTOS[#All],5,0)-JOYERIA_JPV[[#This Row],[CANTIDAD]]</f>
        <v>3755</v>
      </c>
      <c r="G887">
        <v>10009</v>
      </c>
      <c r="H887" s="1" t="s">
        <v>57</v>
      </c>
      <c r="I887" s="1" t="str">
        <f>VLOOKUP(JOYERIA_JPV[[#This Row],[ID_VENDEDOR]],FOTO_VENDEDOR[#All],3,0)</f>
        <v>https://dl.dropbox.com/s/0jkab8w6ie0h91z/A42.png</v>
      </c>
      <c r="J887">
        <v>45</v>
      </c>
      <c r="K887" s="9">
        <v>1049.51</v>
      </c>
      <c r="L887" s="9">
        <v>1300</v>
      </c>
      <c r="M887" s="2">
        <v>44718</v>
      </c>
    </row>
    <row r="888" spans="1:13" x14ac:dyDescent="0.25">
      <c r="A888">
        <v>887</v>
      </c>
      <c r="B888" t="s">
        <v>7</v>
      </c>
      <c r="C888" s="3">
        <v>3</v>
      </c>
      <c r="D888" s="3" t="str">
        <f>VLOOKUP(JOYERIA_JPV[[#This Row],[ID_PRODUCTOS]],PRODUCTOS[#All],2,0)</f>
        <v>Brazalete Oro 14k</v>
      </c>
      <c r="E8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888" s="15">
        <f>VLOOKUP(JOYERIA_JPV[[#This Row],[ID_PRODUCTOS]],PRODUCTOS[#All],5,0)-JOYERIA_JPV[[#This Row],[CANTIDAD]]</f>
        <v>719</v>
      </c>
      <c r="G888">
        <v>10001</v>
      </c>
      <c r="H888" s="1" t="s">
        <v>41</v>
      </c>
      <c r="I888" s="1" t="str">
        <f>VLOOKUP(JOYERIA_JPV[[#This Row],[ID_VENDEDOR]],FOTO_VENDEDOR[#All],3,0)</f>
        <v>https://dl.dropbox.com/s/4bz1xriny7ro04g/A40.png</v>
      </c>
      <c r="J888">
        <v>1</v>
      </c>
      <c r="K888" s="9">
        <v>966.38</v>
      </c>
      <c r="L888" s="9">
        <v>1200</v>
      </c>
      <c r="M888" s="2">
        <v>44719</v>
      </c>
    </row>
    <row r="889" spans="1:13" x14ac:dyDescent="0.25">
      <c r="A889">
        <v>888</v>
      </c>
      <c r="B889" t="s">
        <v>26</v>
      </c>
      <c r="C889" s="3">
        <v>4</v>
      </c>
      <c r="D889" s="3" t="str">
        <f>VLOOKUP(JOYERIA_JPV[[#This Row],[ID_PRODUCTOS]],PRODUCTOS[#All],2,0)</f>
        <v>Collar Oro Diam.</v>
      </c>
      <c r="E889" s="8" t="str">
        <f>VLOOKUP(JOYERIA_JPV[[#This Row],[ID_PRODUCTOS]],PRODUCTOS[#All],4,0)</f>
        <v>https://img.edenly.com/pt/40/precioso-secreto-n8__8047249_1.png</v>
      </c>
      <c r="F889" s="15">
        <f>VLOOKUP(JOYERIA_JPV[[#This Row],[ID_PRODUCTOS]],PRODUCTOS[#All],5,0)-JOYERIA_JPV[[#This Row],[CANTIDAD]]</f>
        <v>1448</v>
      </c>
      <c r="G889">
        <v>10002</v>
      </c>
      <c r="H889" s="1" t="s">
        <v>43</v>
      </c>
      <c r="I889" s="1" t="str">
        <f>VLOOKUP(JOYERIA_JPV[[#This Row],[ID_VENDEDOR]],FOTO_VENDEDOR[#All],3,0)</f>
        <v>https://dl.dropbox.com/s/yxe96df3xrzoc4y/A44.png</v>
      </c>
      <c r="J889">
        <v>52</v>
      </c>
      <c r="K889" s="9">
        <v>938.42</v>
      </c>
      <c r="L889" s="9">
        <v>1100</v>
      </c>
      <c r="M889" s="2">
        <v>44720</v>
      </c>
    </row>
    <row r="890" spans="1:13" x14ac:dyDescent="0.25">
      <c r="A890">
        <v>889</v>
      </c>
      <c r="B890" t="s">
        <v>10</v>
      </c>
      <c r="C890" s="3">
        <v>5</v>
      </c>
      <c r="D890" s="3" t="str">
        <f>VLOOKUP(JOYERIA_JPV[[#This Row],[ID_PRODUCTOS]],PRODUCTOS[#All],2,0)</f>
        <v>Pulsera Plata 925</v>
      </c>
      <c r="E8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890" s="15">
        <f>VLOOKUP(JOYERIA_JPV[[#This Row],[ID_PRODUCTOS]],PRODUCTOS[#All],5,0)-JOYERIA_JPV[[#This Row],[CANTIDAD]]</f>
        <v>1390</v>
      </c>
      <c r="G890">
        <v>10003</v>
      </c>
      <c r="H890" s="1" t="s">
        <v>45</v>
      </c>
      <c r="I890" s="1" t="str">
        <f>VLOOKUP(JOYERIA_JPV[[#This Row],[ID_VENDEDOR]],FOTO_VENDEDOR[#All],3,0)</f>
        <v>https://dl.dropboxusercontent.com/s/2lks10yyiurw2b0/A33.png</v>
      </c>
      <c r="J890">
        <v>10</v>
      </c>
      <c r="K890" s="9">
        <v>1053.78</v>
      </c>
      <c r="L890" s="9">
        <v>1500</v>
      </c>
      <c r="M890" s="2">
        <v>44721</v>
      </c>
    </row>
    <row r="891" spans="1:13" x14ac:dyDescent="0.25">
      <c r="A891">
        <v>890</v>
      </c>
      <c r="B891" t="s">
        <v>5</v>
      </c>
      <c r="C891" s="3">
        <v>6</v>
      </c>
      <c r="D891" s="3" t="str">
        <f>VLOOKUP(JOYERIA_JPV[[#This Row],[ID_PRODUCTOS]],PRODUCTOS[#All],2,0)</f>
        <v>Broche Platino</v>
      </c>
      <c r="E8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891" s="15">
        <f>VLOOKUP(JOYERIA_JPV[[#This Row],[ID_PRODUCTOS]],PRODUCTOS[#All],5,0)-JOYERIA_JPV[[#This Row],[CANTIDAD]]</f>
        <v>2455</v>
      </c>
      <c r="G891">
        <v>10004</v>
      </c>
      <c r="H891" s="1" t="s">
        <v>47</v>
      </c>
      <c r="I891" s="1" t="str">
        <f>VLOOKUP(JOYERIA_JPV[[#This Row],[ID_VENDEDOR]],FOTO_VENDEDOR[#All],3,0)</f>
        <v>https://dl.dropbox.com/s/zgx7g0h0mxubhao/A21.png</v>
      </c>
      <c r="J891">
        <v>45</v>
      </c>
      <c r="K891" s="9">
        <v>645.70000000000005</v>
      </c>
      <c r="L891" s="9">
        <v>900</v>
      </c>
      <c r="M891" s="2">
        <v>44722</v>
      </c>
    </row>
    <row r="892" spans="1:13" x14ac:dyDescent="0.25">
      <c r="A892">
        <v>891</v>
      </c>
      <c r="B892" t="s">
        <v>21</v>
      </c>
      <c r="C892" s="3">
        <v>7</v>
      </c>
      <c r="D892" s="3" t="str">
        <f>VLOOKUP(JOYERIA_JPV[[#This Row],[ID_PRODUCTOS]],PRODUCTOS[#All],2,0)</f>
        <v>Cadena Oro 10k</v>
      </c>
      <c r="E892" s="8" t="str">
        <f>VLOOKUP(JOYERIA_JPV[[#This Row],[ID_PRODUCTOS]],PRODUCTOS[#All],4,0)</f>
        <v>https://russiangold.com/78813-large_default/amarillo-italiano-14k-585-oro-nuevo-figaro-cadena-solida-cc042y.jpg</v>
      </c>
      <c r="F892" s="15">
        <f>VLOOKUP(JOYERIA_JPV[[#This Row],[ID_PRODUCTOS]],PRODUCTOS[#All],5,0)-JOYERIA_JPV[[#This Row],[CANTIDAD]]</f>
        <v>11380</v>
      </c>
      <c r="G892">
        <v>10005</v>
      </c>
      <c r="H892" s="1" t="s">
        <v>49</v>
      </c>
      <c r="I892" s="1" t="str">
        <f>VLOOKUP(JOYERIA_JPV[[#This Row],[ID_VENDEDOR]],FOTO_VENDEDOR[#All],3,0)</f>
        <v>https://dl.dropboxusercontent.com/s/id0gj57k6z3m73q/A34.png</v>
      </c>
      <c r="J892">
        <v>120</v>
      </c>
      <c r="K892" s="9">
        <v>1063.04</v>
      </c>
      <c r="L892" s="9">
        <v>1500</v>
      </c>
      <c r="M892" s="2">
        <v>44723</v>
      </c>
    </row>
    <row r="893" spans="1:13" x14ac:dyDescent="0.25">
      <c r="A893">
        <v>892</v>
      </c>
      <c r="B893" t="s">
        <v>8</v>
      </c>
      <c r="C893" s="3">
        <v>8</v>
      </c>
      <c r="D893" s="3" t="str">
        <f>VLOOKUP(JOYERIA_JPV[[#This Row],[ID_PRODUCTOS]],PRODUCTOS[#All],2,0)</f>
        <v>Tobillera Oro 14k</v>
      </c>
      <c r="E893" s="8" t="str">
        <f>VLOOKUP(JOYERIA_JPV[[#This Row],[ID_PRODUCTOS]],PRODUCTOS[#All],4,0)</f>
        <v>https://www.joseluisjoyerias.com/adm/files/FOTOS/PULSERA_ORO_JOSELUIS_718SPU24FK481A19_1.webp</v>
      </c>
      <c r="F893" s="15">
        <f>VLOOKUP(JOYERIA_JPV[[#This Row],[ID_PRODUCTOS]],PRODUCTOS[#All],5,0)-JOYERIA_JPV[[#This Row],[CANTIDAD]]</f>
        <v>2400</v>
      </c>
      <c r="G893">
        <v>10006</v>
      </c>
      <c r="H893" s="1" t="s">
        <v>51</v>
      </c>
      <c r="I893" s="1" t="str">
        <f>VLOOKUP(JOYERIA_JPV[[#This Row],[ID_VENDEDOR]],FOTO_VENDEDOR[#All],3,0)</f>
        <v>https://dl.dropbox.com/s/1f9hzgblcmuen4a/A10.png</v>
      </c>
      <c r="J893">
        <v>100</v>
      </c>
      <c r="K893" s="9">
        <v>938.42</v>
      </c>
      <c r="L893" s="9">
        <v>1100</v>
      </c>
      <c r="M893" s="2">
        <v>44724</v>
      </c>
    </row>
    <row r="894" spans="1:13" x14ac:dyDescent="0.25">
      <c r="A894">
        <v>893</v>
      </c>
      <c r="B894" t="s">
        <v>14</v>
      </c>
      <c r="C894" s="3">
        <v>9</v>
      </c>
      <c r="D894" s="3" t="str">
        <f>VLOOKUP(JOYERIA_JPV[[#This Row],[ID_PRODUCTOS]],PRODUCTOS[#All],2,0)</f>
        <v>Charm Plata</v>
      </c>
      <c r="E8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894" s="15">
        <f>VLOOKUP(JOYERIA_JPV[[#This Row],[ID_PRODUCTOS]],PRODUCTOS[#All],5,0)-JOYERIA_JPV[[#This Row],[CANTIDAD]]</f>
        <v>672</v>
      </c>
      <c r="G894">
        <v>10007</v>
      </c>
      <c r="H894" s="1" t="s">
        <v>53</v>
      </c>
      <c r="I894" s="1" t="str">
        <f>VLOOKUP(JOYERIA_JPV[[#This Row],[ID_VENDEDOR]],FOTO_VENDEDOR[#All],3,0)</f>
        <v>https://dl.dropbox.com/s/jveyj0btov87izo/A38.png</v>
      </c>
      <c r="J894">
        <v>5</v>
      </c>
      <c r="K894" s="9">
        <v>836.75</v>
      </c>
      <c r="L894" s="9">
        <v>1000</v>
      </c>
      <c r="M894" s="2">
        <v>44725</v>
      </c>
    </row>
    <row r="895" spans="1:13" x14ac:dyDescent="0.25">
      <c r="A895">
        <v>894</v>
      </c>
      <c r="B895" t="s">
        <v>29</v>
      </c>
      <c r="C895" s="3">
        <v>10</v>
      </c>
      <c r="D895" s="3" t="str">
        <f>VLOOKUP(JOYERIA_JPV[[#This Row],[ID_PRODUCTOS]],PRODUCTOS[#All],2,0)</f>
        <v>Medallón Oro 18k</v>
      </c>
      <c r="E895" s="8" t="str">
        <f>VLOOKUP(JOYERIA_JPV[[#This Row],[ID_PRODUCTOS]],PRODUCTOS[#All],4,0)</f>
        <v>https://russiangold.com/111274-product_zoom/colgante-de-oro-rosa-rojo-14k-585-carretera-de-medusa-griega-cpn053r.jpg</v>
      </c>
      <c r="F895" s="15">
        <f>VLOOKUP(JOYERIA_JPV[[#This Row],[ID_PRODUCTOS]],PRODUCTOS[#All],5,0)-JOYERIA_JPV[[#This Row],[CANTIDAD]]</f>
        <v>599</v>
      </c>
      <c r="G895">
        <v>10008</v>
      </c>
      <c r="H895" s="1" t="s">
        <v>73</v>
      </c>
      <c r="I895" s="1" t="str">
        <f>VLOOKUP(JOYERIA_JPV[[#This Row],[ID_VENDEDOR]],FOTO_VENDEDOR[#All],3,0)</f>
        <v>https://dl.dropbox.com/s/z4geyw1u2psmm47/A16.png</v>
      </c>
      <c r="J895">
        <v>1</v>
      </c>
      <c r="K895" s="9">
        <v>966.38</v>
      </c>
      <c r="L895" s="9">
        <v>1200</v>
      </c>
      <c r="M895" s="2">
        <v>44726</v>
      </c>
    </row>
    <row r="896" spans="1:13" x14ac:dyDescent="0.25">
      <c r="A896">
        <v>895</v>
      </c>
      <c r="B896" t="s">
        <v>6</v>
      </c>
      <c r="C896" s="3">
        <v>11</v>
      </c>
      <c r="D896" s="3" t="str">
        <f>VLOOKUP(JOYERIA_JPV[[#This Row],[ID_PRODUCTOS]],PRODUCTOS[#All],2,0)</f>
        <v>Reloj Oro 18k</v>
      </c>
      <c r="E896" s="8" t="str">
        <f>VLOOKUP(JOYERIA_JPV[[#This Row],[ID_PRODUCTOS]],PRODUCTOS[#All],4,0)</f>
        <v>https://zlotychlopak.pl/104676-large_default/amarillo-14k-585-oro-reloj-de-pulsera-para-senora-geneve-lw078ydglbw008y.jpg</v>
      </c>
      <c r="F896" s="15">
        <f>VLOOKUP(JOYERIA_JPV[[#This Row],[ID_PRODUCTOS]],PRODUCTOS[#All],5,0)-JOYERIA_JPV[[#This Row],[CANTIDAD]]</f>
        <v>1230</v>
      </c>
      <c r="G896">
        <v>10009</v>
      </c>
      <c r="H896" s="1" t="s">
        <v>57</v>
      </c>
      <c r="I896" s="1" t="str">
        <f>VLOOKUP(JOYERIA_JPV[[#This Row],[ID_VENDEDOR]],FOTO_VENDEDOR[#All],3,0)</f>
        <v>https://dl.dropbox.com/s/0jkab8w6ie0h91z/A42.png</v>
      </c>
      <c r="J896">
        <v>30</v>
      </c>
      <c r="K896" s="9">
        <v>638.27</v>
      </c>
      <c r="L896" s="9">
        <v>800</v>
      </c>
      <c r="M896" s="2">
        <v>44727</v>
      </c>
    </row>
    <row r="897" spans="1:13" x14ac:dyDescent="0.25">
      <c r="A897">
        <v>896</v>
      </c>
      <c r="B897" t="s">
        <v>20</v>
      </c>
      <c r="C897" s="3">
        <v>12</v>
      </c>
      <c r="D897" s="3" t="str">
        <f>VLOOKUP(JOYERIA_JPV[[#This Row],[ID_PRODUCTOS]],PRODUCTOS[#All],2,0)</f>
        <v>Cufflink Plata 925</v>
      </c>
      <c r="E897" s="8" t="str">
        <f>VLOOKUP(JOYERIA_JPV[[#This Row],[ID_PRODUCTOS]],PRODUCTOS[#All],4,0)</f>
        <v>https://www.mesaregalos.mx/wp-content/uploads/2021/08/Cufflinks_20Pliage_20_20Sterling_20silver_06753810000001_STQP.png</v>
      </c>
      <c r="F897" s="15">
        <f>VLOOKUP(JOYERIA_JPV[[#This Row],[ID_PRODUCTOS]],PRODUCTOS[#All],5,0)-JOYERIA_JPV[[#This Row],[CANTIDAD]]</f>
        <v>622</v>
      </c>
      <c r="G897">
        <v>10001</v>
      </c>
      <c r="H897" s="1" t="s">
        <v>41</v>
      </c>
      <c r="I897" s="1" t="str">
        <f>VLOOKUP(JOYERIA_JPV[[#This Row],[ID_VENDEDOR]],FOTO_VENDEDOR[#All],3,0)</f>
        <v>https://dl.dropbox.com/s/4bz1xriny7ro04g/A40.png</v>
      </c>
      <c r="J897">
        <v>2</v>
      </c>
      <c r="K897" s="9">
        <v>1265.2</v>
      </c>
      <c r="L897" s="9">
        <v>1800</v>
      </c>
      <c r="M897" s="2">
        <v>44728</v>
      </c>
    </row>
    <row r="898" spans="1:13" x14ac:dyDescent="0.25">
      <c r="A898">
        <v>897</v>
      </c>
      <c r="B898" t="s">
        <v>13</v>
      </c>
      <c r="C898" s="3">
        <v>13</v>
      </c>
      <c r="D898" s="3" t="str">
        <f>VLOOKUP(JOYERIA_JPV[[#This Row],[ID_PRODUCTOS]],PRODUCTOS[#All],2,0)</f>
        <v>Pendiente Diam. Oro</v>
      </c>
      <c r="E898" s="8" t="str">
        <f>VLOOKUP(JOYERIA_JPV[[#This Row],[ID_PRODUCTOS]],PRODUCTOS[#All],4,0)</f>
        <v>https://i.pinimg.com/originals/ef/2f/1e/ef2f1e78cb0658f1626038cefbdca0f7.png</v>
      </c>
      <c r="F898" s="15">
        <f>VLOOKUP(JOYERIA_JPV[[#This Row],[ID_PRODUCTOS]],PRODUCTOS[#All],5,0)-JOYERIA_JPV[[#This Row],[CANTIDAD]]</f>
        <v>3950</v>
      </c>
      <c r="G898">
        <v>10002</v>
      </c>
      <c r="H898" s="1" t="s">
        <v>43</v>
      </c>
      <c r="I898" s="1" t="str">
        <f>VLOOKUP(JOYERIA_JPV[[#This Row],[ID_VENDEDOR]],FOTO_VENDEDOR[#All],3,0)</f>
        <v>https://dl.dropbox.com/s/yxe96df3xrzoc4y/A44.png</v>
      </c>
      <c r="J898">
        <v>50</v>
      </c>
      <c r="K898" s="9">
        <v>352.49</v>
      </c>
      <c r="L898" s="9">
        <v>500</v>
      </c>
      <c r="M898" s="2">
        <v>44729</v>
      </c>
    </row>
    <row r="899" spans="1:13" x14ac:dyDescent="0.25">
      <c r="A899">
        <v>898</v>
      </c>
      <c r="B899" t="s">
        <v>9</v>
      </c>
      <c r="C899" s="3">
        <v>14</v>
      </c>
      <c r="D899" s="3" t="str">
        <f>VLOOKUP(JOYERIA_JPV[[#This Row],[ID_PRODUCTOS]],PRODUCTOS[#All],2,0)</f>
        <v>Anillo Comp. Diam.</v>
      </c>
      <c r="E899" s="8" t="str">
        <f>VLOOKUP(JOYERIA_JPV[[#This Row],[ID_PRODUCTOS]],PRODUCTOS[#All],4,0)</f>
        <v>https://www.elrubi.es/wp-content/uploads/2019/03/Anillo-de-compromiso-con-piedra-diamante-1.png</v>
      </c>
      <c r="F899" s="15">
        <f>VLOOKUP(JOYERIA_JPV[[#This Row],[ID_PRODUCTOS]],PRODUCTOS[#All],5,0)-JOYERIA_JPV[[#This Row],[CANTIDAD]]</f>
        <v>1946</v>
      </c>
      <c r="G899">
        <v>10003</v>
      </c>
      <c r="H899" s="1" t="s">
        <v>45</v>
      </c>
      <c r="I899" s="1" t="str">
        <f>VLOOKUP(JOYERIA_JPV[[#This Row],[ID_VENDEDOR]],FOTO_VENDEDOR[#All],3,0)</f>
        <v>https://dl.dropboxusercontent.com/s/2lks10yyiurw2b0/A33.png</v>
      </c>
      <c r="J899">
        <v>4</v>
      </c>
      <c r="K899" s="9">
        <v>938.42</v>
      </c>
      <c r="L899" s="9">
        <v>1100</v>
      </c>
      <c r="M899" s="2">
        <v>44730</v>
      </c>
    </row>
    <row r="900" spans="1:13" x14ac:dyDescent="0.25">
      <c r="A900">
        <v>899</v>
      </c>
      <c r="B900" t="s">
        <v>5</v>
      </c>
      <c r="C900" s="3">
        <v>15</v>
      </c>
      <c r="D900" s="3" t="str">
        <f>VLOOKUP(JOYERIA_JPV[[#This Row],[ID_PRODUCTOS]],PRODUCTOS[#All],2,0)</f>
        <v>Brazalete Cuero</v>
      </c>
      <c r="E900" s="8" t="str">
        <f>VLOOKUP(JOYERIA_JPV[[#This Row],[ID_PRODUCTOS]],PRODUCTOS[#All],4,0)</f>
        <v>https://global.zancangioielli.com/11031-large_default/pulsera-zancan-de-plata-y-piel-con-pluma.jpg</v>
      </c>
      <c r="F900" s="15">
        <f>VLOOKUP(JOYERIA_JPV[[#This Row],[ID_PRODUCTOS]],PRODUCTOS[#All],5,0)-JOYERIA_JPV[[#This Row],[CANTIDAD]]</f>
        <v>3974</v>
      </c>
      <c r="G900">
        <v>10004</v>
      </c>
      <c r="H900" s="1" t="s">
        <v>47</v>
      </c>
      <c r="I900" s="1" t="str">
        <f>VLOOKUP(JOYERIA_JPV[[#This Row],[ID_VENDEDOR]],FOTO_VENDEDOR[#All],3,0)</f>
        <v>https://dl.dropbox.com/s/zgx7g0h0mxubhao/A21.png</v>
      </c>
      <c r="J900">
        <v>26</v>
      </c>
      <c r="K900" s="9">
        <v>572.95000000000005</v>
      </c>
      <c r="L900" s="9">
        <v>800</v>
      </c>
      <c r="M900" s="2">
        <v>44731</v>
      </c>
    </row>
    <row r="901" spans="1:13" x14ac:dyDescent="0.25">
      <c r="A901">
        <v>900</v>
      </c>
      <c r="B901" t="s">
        <v>19</v>
      </c>
      <c r="C901" s="3">
        <v>16</v>
      </c>
      <c r="D901" s="3" t="str">
        <f>VLOOKUP(JOYERIA_JPV[[#This Row],[ID_PRODUCTOS]],PRODUCTOS[#All],2,0)</f>
        <v>Reloj Plata</v>
      </c>
      <c r="E901" s="8" t="str">
        <f>VLOOKUP(JOYERIA_JPV[[#This Row],[ID_PRODUCTOS]],PRODUCTOS[#All],4,0)</f>
        <v>https://festina.cl/22062-large_default/timeless-chronograph-f16760-7-con-esfera-azul.jpg</v>
      </c>
      <c r="F901" s="15">
        <f>VLOOKUP(JOYERIA_JPV[[#This Row],[ID_PRODUCTOS]],PRODUCTOS[#All],5,0)-JOYERIA_JPV[[#This Row],[CANTIDAD]]</f>
        <v>1076</v>
      </c>
      <c r="G901">
        <v>10005</v>
      </c>
      <c r="H901" s="1" t="s">
        <v>49</v>
      </c>
      <c r="I901" s="1" t="str">
        <f>VLOOKUP(JOYERIA_JPV[[#This Row],[ID_VENDEDOR]],FOTO_VENDEDOR[#All],3,0)</f>
        <v>https://dl.dropboxusercontent.com/s/id0gj57k6z3m73q/A34.png</v>
      </c>
      <c r="J901">
        <v>24</v>
      </c>
      <c r="K901" s="9">
        <v>1667.47</v>
      </c>
      <c r="L901" s="9">
        <v>2200</v>
      </c>
      <c r="M901" s="2">
        <v>44732</v>
      </c>
    </row>
    <row r="902" spans="1:13" x14ac:dyDescent="0.25">
      <c r="A902">
        <v>901</v>
      </c>
      <c r="B902" t="s">
        <v>28</v>
      </c>
      <c r="C902" s="3">
        <v>17</v>
      </c>
      <c r="D902" s="3" t="str">
        <f>VLOOKUP(JOYERIA_JPV[[#This Row],[ID_PRODUCTOS]],PRODUCTOS[#All],2,0)</f>
        <v>Broche Oro</v>
      </c>
      <c r="E9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902" s="15">
        <f>VLOOKUP(JOYERIA_JPV[[#This Row],[ID_PRODUCTOS]],PRODUCTOS[#All],5,0)-JOYERIA_JPV[[#This Row],[CANTIDAD]]</f>
        <v>2988</v>
      </c>
      <c r="G902">
        <v>10006</v>
      </c>
      <c r="H902" s="1" t="s">
        <v>51</v>
      </c>
      <c r="I902" s="1" t="str">
        <f>VLOOKUP(JOYERIA_JPV[[#This Row],[ID_VENDEDOR]],FOTO_VENDEDOR[#All],3,0)</f>
        <v>https://dl.dropbox.com/s/1f9hzgblcmuen4a/A10.png</v>
      </c>
      <c r="J902">
        <v>12</v>
      </c>
      <c r="K902" s="9">
        <v>216.19</v>
      </c>
      <c r="L902" s="9">
        <v>300</v>
      </c>
      <c r="M902" s="2">
        <v>44733</v>
      </c>
    </row>
    <row r="903" spans="1:13" x14ac:dyDescent="0.25">
      <c r="A903">
        <v>902</v>
      </c>
      <c r="B903" t="s">
        <v>6</v>
      </c>
      <c r="C903" s="3">
        <v>18</v>
      </c>
      <c r="D903" s="3" t="str">
        <f>VLOOKUP(JOYERIA_JPV[[#This Row],[ID_PRODUCTOS]],PRODUCTOS[#All],2,0)</f>
        <v>Anillo Gemas</v>
      </c>
      <c r="E9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903" s="15">
        <f>VLOOKUP(JOYERIA_JPV[[#This Row],[ID_PRODUCTOS]],PRODUCTOS[#All],5,0)-JOYERIA_JPV[[#This Row],[CANTIDAD]]</f>
        <v>19750</v>
      </c>
      <c r="G903">
        <v>10007</v>
      </c>
      <c r="H903" s="1" t="s">
        <v>53</v>
      </c>
      <c r="I903" s="1" t="str">
        <f>VLOOKUP(JOYERIA_JPV[[#This Row],[ID_VENDEDOR]],FOTO_VENDEDOR[#All],3,0)</f>
        <v>https://dl.dropbox.com/s/jveyj0btov87izo/A38.png</v>
      </c>
      <c r="J903">
        <v>250</v>
      </c>
      <c r="K903" s="9">
        <v>1063.04</v>
      </c>
      <c r="L903" s="9">
        <v>1500</v>
      </c>
      <c r="M903" s="2">
        <v>44734</v>
      </c>
    </row>
    <row r="904" spans="1:13" x14ac:dyDescent="0.25">
      <c r="A904">
        <v>903</v>
      </c>
      <c r="B904" t="s">
        <v>8</v>
      </c>
      <c r="C904" s="3">
        <v>19</v>
      </c>
      <c r="D904" s="3" t="str">
        <f>VLOOKUP(JOYERIA_JPV[[#This Row],[ID_PRODUCTOS]],PRODUCTOS[#All],2,0)</f>
        <v>Collar Perlas</v>
      </c>
      <c r="E904" s="8" t="str">
        <f>VLOOKUP(JOYERIA_JPV[[#This Row],[ID_PRODUCTOS]],PRODUCTOS[#All],4,0)</f>
        <v>https://yanesmadrid.com/10619-large_default/collar-bolzano-perlas-plata-dorada.jpg</v>
      </c>
      <c r="F904" s="15">
        <f>VLOOKUP(JOYERIA_JPV[[#This Row],[ID_PRODUCTOS]],PRODUCTOS[#All],5,0)-JOYERIA_JPV[[#This Row],[CANTIDAD]]</f>
        <v>790</v>
      </c>
      <c r="G904">
        <v>10008</v>
      </c>
      <c r="H904" s="1" t="s">
        <v>73</v>
      </c>
      <c r="I904" s="1" t="str">
        <f>VLOOKUP(JOYERIA_JPV[[#This Row],[ID_VENDEDOR]],FOTO_VENDEDOR[#All],3,0)</f>
        <v>https://dl.dropbox.com/s/z4geyw1u2psmm47/A16.png</v>
      </c>
      <c r="J904">
        <v>10</v>
      </c>
      <c r="K904" s="9">
        <v>757.81</v>
      </c>
      <c r="L904" s="9">
        <v>950</v>
      </c>
      <c r="M904" s="2">
        <v>44735</v>
      </c>
    </row>
    <row r="905" spans="1:13" x14ac:dyDescent="0.25">
      <c r="A905">
        <v>904</v>
      </c>
      <c r="B905" t="s">
        <v>11</v>
      </c>
      <c r="C905" s="3">
        <v>20</v>
      </c>
      <c r="D905" s="3" t="str">
        <f>VLOOKUP(JOYERIA_JPV[[#This Row],[ID_PRODUCTOS]],PRODUCTOS[#All],2,0)</f>
        <v>Cadena Oro</v>
      </c>
      <c r="E905" s="8" t="str">
        <f>VLOOKUP(JOYERIA_JPV[[#This Row],[ID_PRODUCTOS]],PRODUCTOS[#All],4,0)</f>
        <v>https://www.joyeriasanchez.com/50236-large_default/gargantilla-visalia-personalizada-oro-18k.jpg</v>
      </c>
      <c r="F905" s="15">
        <f>VLOOKUP(JOYERIA_JPV[[#This Row],[ID_PRODUCTOS]],PRODUCTOS[#All],5,0)-JOYERIA_JPV[[#This Row],[CANTIDAD]]</f>
        <v>3762</v>
      </c>
      <c r="G905">
        <v>10009</v>
      </c>
      <c r="H905" s="1" t="s">
        <v>57</v>
      </c>
      <c r="I905" s="1" t="str">
        <f>VLOOKUP(JOYERIA_JPV[[#This Row],[ID_VENDEDOR]],FOTO_VENDEDOR[#All],3,0)</f>
        <v>https://dl.dropbox.com/s/0jkab8w6ie0h91z/A42.png</v>
      </c>
      <c r="J905">
        <v>238</v>
      </c>
      <c r="K905" s="9">
        <v>211.41</v>
      </c>
      <c r="L905" s="9">
        <v>300</v>
      </c>
      <c r="M905" s="2">
        <v>44736</v>
      </c>
    </row>
    <row r="906" spans="1:13" x14ac:dyDescent="0.25">
      <c r="A906">
        <v>905</v>
      </c>
      <c r="B906" t="s">
        <v>13</v>
      </c>
      <c r="C906" s="3">
        <v>1</v>
      </c>
      <c r="D906" s="3" t="str">
        <f>VLOOKUP(JOYERIA_JPV[[#This Row],[ID_PRODUCTOS]],PRODUCTOS[#All],2,0)</f>
        <v>Anillo Oro 18k</v>
      </c>
      <c r="E906" s="8" t="str">
        <f>VLOOKUP(JOYERIA_JPV[[#This Row],[ID_PRODUCTOS]],PRODUCTOS[#All],4,0)</f>
        <v>https://i.pinimg.com/originals/99/f6/cc/99f6cc0f226be0aa4d25ea9959e06099.png</v>
      </c>
      <c r="F906" s="15">
        <f>VLOOKUP(JOYERIA_JPV[[#This Row],[ID_PRODUCTOS]],PRODUCTOS[#All],5,0)-JOYERIA_JPV[[#This Row],[CANTIDAD]]</f>
        <v>19875</v>
      </c>
      <c r="G906">
        <v>10001</v>
      </c>
      <c r="H906" s="1" t="s">
        <v>41</v>
      </c>
      <c r="I906" s="1" t="str">
        <f>VLOOKUP(JOYERIA_JPV[[#This Row],[ID_VENDEDOR]],FOTO_VENDEDOR[#All],3,0)</f>
        <v>https://dl.dropbox.com/s/4bz1xriny7ro04g/A40.png</v>
      </c>
      <c r="J906">
        <v>125</v>
      </c>
      <c r="K906" s="9">
        <v>1483.61</v>
      </c>
      <c r="L906" s="9">
        <v>2000</v>
      </c>
      <c r="M906" s="2">
        <v>44737</v>
      </c>
    </row>
    <row r="907" spans="1:13" x14ac:dyDescent="0.25">
      <c r="A907">
        <v>906</v>
      </c>
      <c r="B907" t="s">
        <v>18</v>
      </c>
      <c r="C907" s="3">
        <v>2</v>
      </c>
      <c r="D907" s="3" t="str">
        <f>VLOOKUP(JOYERIA_JPV[[#This Row],[ID_PRODUCTOS]],PRODUCTOS[#All],2,0)</f>
        <v>Aretes Plata 925</v>
      </c>
      <c r="E907" s="8" t="str">
        <f>VLOOKUP(JOYERIA_JPV[[#This Row],[ID_PRODUCTOS]],PRODUCTOS[#All],4,0)</f>
        <v>https://baroqoficial.com/cdn/shop/products/Aretesdeplata925.png?v=1643904073&amp;width=2048</v>
      </c>
      <c r="F907" s="15">
        <f>VLOOKUP(JOYERIA_JPV[[#This Row],[ID_PRODUCTOS]],PRODUCTOS[#All],5,0)-JOYERIA_JPV[[#This Row],[CANTIDAD]]</f>
        <v>3798</v>
      </c>
      <c r="G907">
        <v>10002</v>
      </c>
      <c r="H907" s="1" t="s">
        <v>43</v>
      </c>
      <c r="I907" s="1" t="str">
        <f>VLOOKUP(JOYERIA_JPV[[#This Row],[ID_VENDEDOR]],FOTO_VENDEDOR[#All],3,0)</f>
        <v>https://dl.dropbox.com/s/yxe96df3xrzoc4y/A44.png</v>
      </c>
      <c r="J907">
        <v>2</v>
      </c>
      <c r="K907" s="9">
        <v>1049.51</v>
      </c>
      <c r="L907" s="9">
        <v>1300</v>
      </c>
      <c r="M907" s="2">
        <v>44738</v>
      </c>
    </row>
    <row r="908" spans="1:13" x14ac:dyDescent="0.25">
      <c r="A908">
        <v>907</v>
      </c>
      <c r="B908" t="s">
        <v>24</v>
      </c>
      <c r="C908" s="3">
        <v>3</v>
      </c>
      <c r="D908" s="3" t="str">
        <f>VLOOKUP(JOYERIA_JPV[[#This Row],[ID_PRODUCTOS]],PRODUCTOS[#All],2,0)</f>
        <v>Brazalete Oro 14k</v>
      </c>
      <c r="E9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908" s="15">
        <f>VLOOKUP(JOYERIA_JPV[[#This Row],[ID_PRODUCTOS]],PRODUCTOS[#All],5,0)-JOYERIA_JPV[[#This Row],[CANTIDAD]]</f>
        <v>719</v>
      </c>
      <c r="G908">
        <v>10003</v>
      </c>
      <c r="H908" s="1" t="s">
        <v>45</v>
      </c>
      <c r="I908" s="1" t="str">
        <f>VLOOKUP(JOYERIA_JPV[[#This Row],[ID_VENDEDOR]],FOTO_VENDEDOR[#All],3,0)</f>
        <v>https://dl.dropboxusercontent.com/s/2lks10yyiurw2b0/A33.png</v>
      </c>
      <c r="J908">
        <v>1</v>
      </c>
      <c r="K908" s="9">
        <v>966.38</v>
      </c>
      <c r="L908" s="9">
        <v>1200</v>
      </c>
      <c r="M908" s="2">
        <v>44739</v>
      </c>
    </row>
    <row r="909" spans="1:13" x14ac:dyDescent="0.25">
      <c r="A909">
        <v>908</v>
      </c>
      <c r="B909" t="s">
        <v>16</v>
      </c>
      <c r="C909" s="3">
        <v>4</v>
      </c>
      <c r="D909" s="3" t="str">
        <f>VLOOKUP(JOYERIA_JPV[[#This Row],[ID_PRODUCTOS]],PRODUCTOS[#All],2,0)</f>
        <v>Collar Oro Diam.</v>
      </c>
      <c r="E909" s="8" t="str">
        <f>VLOOKUP(JOYERIA_JPV[[#This Row],[ID_PRODUCTOS]],PRODUCTOS[#All],4,0)</f>
        <v>https://img.edenly.com/pt/40/precioso-secreto-n8__8047249_1.png</v>
      </c>
      <c r="F909" s="15">
        <f>VLOOKUP(JOYERIA_JPV[[#This Row],[ID_PRODUCTOS]],PRODUCTOS[#All],5,0)-JOYERIA_JPV[[#This Row],[CANTIDAD]]</f>
        <v>1400</v>
      </c>
      <c r="G909">
        <v>10004</v>
      </c>
      <c r="H909" s="1" t="s">
        <v>47</v>
      </c>
      <c r="I909" s="1" t="str">
        <f>VLOOKUP(JOYERIA_JPV[[#This Row],[ID_VENDEDOR]],FOTO_VENDEDOR[#All],3,0)</f>
        <v>https://dl.dropbox.com/s/zgx7g0h0mxubhao/A21.png</v>
      </c>
      <c r="J909">
        <v>100</v>
      </c>
      <c r="K909" s="9">
        <v>938.42</v>
      </c>
      <c r="L909" s="9">
        <v>1100</v>
      </c>
      <c r="M909" s="2">
        <v>44740</v>
      </c>
    </row>
    <row r="910" spans="1:13" x14ac:dyDescent="0.25">
      <c r="A910">
        <v>909</v>
      </c>
      <c r="B910" t="s">
        <v>6</v>
      </c>
      <c r="C910" s="3">
        <v>5</v>
      </c>
      <c r="D910" s="3" t="str">
        <f>VLOOKUP(JOYERIA_JPV[[#This Row],[ID_PRODUCTOS]],PRODUCTOS[#All],2,0)</f>
        <v>Pulsera Plata 925</v>
      </c>
      <c r="E9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910" s="15">
        <f>VLOOKUP(JOYERIA_JPV[[#This Row],[ID_PRODUCTOS]],PRODUCTOS[#All],5,0)-JOYERIA_JPV[[#This Row],[CANTIDAD]]</f>
        <v>1396</v>
      </c>
      <c r="G910">
        <v>10005</v>
      </c>
      <c r="H910" s="1" t="s">
        <v>49</v>
      </c>
      <c r="I910" s="1" t="str">
        <f>VLOOKUP(JOYERIA_JPV[[#This Row],[ID_VENDEDOR]],FOTO_VENDEDOR[#All],3,0)</f>
        <v>https://dl.dropboxusercontent.com/s/id0gj57k6z3m73q/A34.png</v>
      </c>
      <c r="J910">
        <v>4</v>
      </c>
      <c r="K910" s="9">
        <v>1053.78</v>
      </c>
      <c r="L910" s="9">
        <v>1500</v>
      </c>
      <c r="M910" s="2">
        <v>44741</v>
      </c>
    </row>
    <row r="911" spans="1:13" x14ac:dyDescent="0.25">
      <c r="A911">
        <v>910</v>
      </c>
      <c r="B911" t="s">
        <v>11</v>
      </c>
      <c r="C911" s="3">
        <v>6</v>
      </c>
      <c r="D911" s="3" t="str">
        <f>VLOOKUP(JOYERIA_JPV[[#This Row],[ID_PRODUCTOS]],PRODUCTOS[#All],2,0)</f>
        <v>Broche Platino</v>
      </c>
      <c r="E9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911" s="15">
        <f>VLOOKUP(JOYERIA_JPV[[#This Row],[ID_PRODUCTOS]],PRODUCTOS[#All],5,0)-JOYERIA_JPV[[#This Row],[CANTIDAD]]</f>
        <v>2498</v>
      </c>
      <c r="G911">
        <v>10006</v>
      </c>
      <c r="H911" s="1" t="s">
        <v>51</v>
      </c>
      <c r="I911" s="1" t="str">
        <f>VLOOKUP(JOYERIA_JPV[[#This Row],[ID_VENDEDOR]],FOTO_VENDEDOR[#All],3,0)</f>
        <v>https://dl.dropbox.com/s/1f9hzgblcmuen4a/A10.png</v>
      </c>
      <c r="J911">
        <v>2</v>
      </c>
      <c r="K911" s="9">
        <v>645.70000000000005</v>
      </c>
      <c r="L911" s="9">
        <v>900</v>
      </c>
      <c r="M911" s="2">
        <v>44742</v>
      </c>
    </row>
    <row r="912" spans="1:13" x14ac:dyDescent="0.25">
      <c r="A912">
        <v>911</v>
      </c>
      <c r="B912" t="s">
        <v>28</v>
      </c>
      <c r="C912" s="3">
        <v>7</v>
      </c>
      <c r="D912" s="3" t="str">
        <f>VLOOKUP(JOYERIA_JPV[[#This Row],[ID_PRODUCTOS]],PRODUCTOS[#All],2,0)</f>
        <v>Cadena Oro 10k</v>
      </c>
      <c r="E912" s="8" t="str">
        <f>VLOOKUP(JOYERIA_JPV[[#This Row],[ID_PRODUCTOS]],PRODUCTOS[#All],4,0)</f>
        <v>https://russiangold.com/78813-large_default/amarillo-italiano-14k-585-oro-nuevo-figaro-cadena-solida-cc042y.jpg</v>
      </c>
      <c r="F912" s="15">
        <f>VLOOKUP(JOYERIA_JPV[[#This Row],[ID_PRODUCTOS]],PRODUCTOS[#All],5,0)-JOYERIA_JPV[[#This Row],[CANTIDAD]]</f>
        <v>11400</v>
      </c>
      <c r="G912">
        <v>10007</v>
      </c>
      <c r="H912" s="1" t="s">
        <v>53</v>
      </c>
      <c r="I912" s="1" t="str">
        <f>VLOOKUP(JOYERIA_JPV[[#This Row],[ID_VENDEDOR]],FOTO_VENDEDOR[#All],3,0)</f>
        <v>https://dl.dropbox.com/s/jveyj0btov87izo/A38.png</v>
      </c>
      <c r="J912">
        <v>100</v>
      </c>
      <c r="K912" s="9">
        <v>1063.04</v>
      </c>
      <c r="L912" s="9">
        <v>1500</v>
      </c>
      <c r="M912" s="2">
        <v>44743</v>
      </c>
    </row>
    <row r="913" spans="1:13" x14ac:dyDescent="0.25">
      <c r="A913">
        <v>912</v>
      </c>
      <c r="B913" t="s">
        <v>16</v>
      </c>
      <c r="C913" s="3">
        <v>8</v>
      </c>
      <c r="D913" s="3" t="str">
        <f>VLOOKUP(JOYERIA_JPV[[#This Row],[ID_PRODUCTOS]],PRODUCTOS[#All],2,0)</f>
        <v>Tobillera Oro 14k</v>
      </c>
      <c r="E913" s="8" t="str">
        <f>VLOOKUP(JOYERIA_JPV[[#This Row],[ID_PRODUCTOS]],PRODUCTOS[#All],4,0)</f>
        <v>https://www.joseluisjoyerias.com/adm/files/FOTOS/PULSERA_ORO_JOSELUIS_718SPU24FK481A19_1.webp</v>
      </c>
      <c r="F913" s="15">
        <f>VLOOKUP(JOYERIA_JPV[[#This Row],[ID_PRODUCTOS]],PRODUCTOS[#All],5,0)-JOYERIA_JPV[[#This Row],[CANTIDAD]]</f>
        <v>2495</v>
      </c>
      <c r="G913">
        <v>10008</v>
      </c>
      <c r="H913" s="1" t="s">
        <v>73</v>
      </c>
      <c r="I913" s="1" t="str">
        <f>VLOOKUP(JOYERIA_JPV[[#This Row],[ID_VENDEDOR]],FOTO_VENDEDOR[#All],3,0)</f>
        <v>https://dl.dropbox.com/s/z4geyw1u2psmm47/A16.png</v>
      </c>
      <c r="J913">
        <v>5</v>
      </c>
      <c r="K913" s="9">
        <v>938.42</v>
      </c>
      <c r="L913" s="9">
        <v>1100</v>
      </c>
      <c r="M913" s="2">
        <v>44744</v>
      </c>
    </row>
    <row r="914" spans="1:13" x14ac:dyDescent="0.25">
      <c r="A914">
        <v>913</v>
      </c>
      <c r="B914" t="s">
        <v>23</v>
      </c>
      <c r="C914" s="3">
        <v>9</v>
      </c>
      <c r="D914" s="3" t="str">
        <f>VLOOKUP(JOYERIA_JPV[[#This Row],[ID_PRODUCTOS]],PRODUCTOS[#All],2,0)</f>
        <v>Charm Plata</v>
      </c>
      <c r="E9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914" s="15">
        <f>VLOOKUP(JOYERIA_JPV[[#This Row],[ID_PRODUCTOS]],PRODUCTOS[#All],5,0)-JOYERIA_JPV[[#This Row],[CANTIDAD]]</f>
        <v>651</v>
      </c>
      <c r="G914">
        <v>10009</v>
      </c>
      <c r="H914" s="1" t="s">
        <v>57</v>
      </c>
      <c r="I914" s="1" t="str">
        <f>VLOOKUP(JOYERIA_JPV[[#This Row],[ID_VENDEDOR]],FOTO_VENDEDOR[#All],3,0)</f>
        <v>https://dl.dropbox.com/s/0jkab8w6ie0h91z/A42.png</v>
      </c>
      <c r="J914">
        <v>26</v>
      </c>
      <c r="K914" s="9">
        <v>836.75</v>
      </c>
      <c r="L914" s="9">
        <v>1000</v>
      </c>
      <c r="M914" s="2">
        <v>44745</v>
      </c>
    </row>
    <row r="915" spans="1:13" x14ac:dyDescent="0.25">
      <c r="A915">
        <v>914</v>
      </c>
      <c r="B915" t="s">
        <v>24</v>
      </c>
      <c r="C915" s="3">
        <v>10</v>
      </c>
      <c r="D915" s="3" t="str">
        <f>VLOOKUP(JOYERIA_JPV[[#This Row],[ID_PRODUCTOS]],PRODUCTOS[#All],2,0)</f>
        <v>Medallón Oro 18k</v>
      </c>
      <c r="E915" s="8" t="str">
        <f>VLOOKUP(JOYERIA_JPV[[#This Row],[ID_PRODUCTOS]],PRODUCTOS[#All],4,0)</f>
        <v>https://russiangold.com/111274-product_zoom/colgante-de-oro-rosa-rojo-14k-585-carretera-de-medusa-griega-cpn053r.jpg</v>
      </c>
      <c r="F915" s="15">
        <f>VLOOKUP(JOYERIA_JPV[[#This Row],[ID_PRODUCTOS]],PRODUCTOS[#All],5,0)-JOYERIA_JPV[[#This Row],[CANTIDAD]]</f>
        <v>599</v>
      </c>
      <c r="G915">
        <v>10001</v>
      </c>
      <c r="H915" s="1" t="s">
        <v>41</v>
      </c>
      <c r="I915" s="1" t="str">
        <f>VLOOKUP(JOYERIA_JPV[[#This Row],[ID_VENDEDOR]],FOTO_VENDEDOR[#All],3,0)</f>
        <v>https://dl.dropbox.com/s/4bz1xriny7ro04g/A40.png</v>
      </c>
      <c r="J915">
        <v>1</v>
      </c>
      <c r="K915" s="9">
        <v>966.38</v>
      </c>
      <c r="L915" s="9">
        <v>1200</v>
      </c>
      <c r="M915" s="2">
        <v>44746</v>
      </c>
    </row>
    <row r="916" spans="1:13" x14ac:dyDescent="0.25">
      <c r="A916">
        <v>915</v>
      </c>
      <c r="B916" t="s">
        <v>26</v>
      </c>
      <c r="C916" s="3">
        <v>11</v>
      </c>
      <c r="D916" s="3" t="str">
        <f>VLOOKUP(JOYERIA_JPV[[#This Row],[ID_PRODUCTOS]],PRODUCTOS[#All],2,0)</f>
        <v>Reloj Oro 18k</v>
      </c>
      <c r="E916" s="8" t="str">
        <f>VLOOKUP(JOYERIA_JPV[[#This Row],[ID_PRODUCTOS]],PRODUCTOS[#All],4,0)</f>
        <v>https://zlotychlopak.pl/104676-large_default/amarillo-14k-585-oro-reloj-de-pulsera-para-senora-geneve-lw078ydglbw008y.jpg</v>
      </c>
      <c r="F916" s="15">
        <f>VLOOKUP(JOYERIA_JPV[[#This Row],[ID_PRODUCTOS]],PRODUCTOS[#All],5,0)-JOYERIA_JPV[[#This Row],[CANTIDAD]]</f>
        <v>1259</v>
      </c>
      <c r="G916">
        <v>10002</v>
      </c>
      <c r="H916" s="1" t="s">
        <v>43</v>
      </c>
      <c r="I916" s="1" t="str">
        <f>VLOOKUP(JOYERIA_JPV[[#This Row],[ID_VENDEDOR]],FOTO_VENDEDOR[#All],3,0)</f>
        <v>https://dl.dropbox.com/s/yxe96df3xrzoc4y/A44.png</v>
      </c>
      <c r="J916">
        <v>1</v>
      </c>
      <c r="K916" s="9">
        <v>638.27</v>
      </c>
      <c r="L916" s="9">
        <v>800</v>
      </c>
      <c r="M916" s="2">
        <v>44747</v>
      </c>
    </row>
    <row r="917" spans="1:13" x14ac:dyDescent="0.25">
      <c r="A917">
        <v>916</v>
      </c>
      <c r="B917" t="s">
        <v>29</v>
      </c>
      <c r="C917" s="3">
        <v>12</v>
      </c>
      <c r="D917" s="3" t="str">
        <f>VLOOKUP(JOYERIA_JPV[[#This Row],[ID_PRODUCTOS]],PRODUCTOS[#All],2,0)</f>
        <v>Cufflink Plata 925</v>
      </c>
      <c r="E917" s="8" t="str">
        <f>VLOOKUP(JOYERIA_JPV[[#This Row],[ID_PRODUCTOS]],PRODUCTOS[#All],4,0)</f>
        <v>https://www.mesaregalos.mx/wp-content/uploads/2021/08/Cufflinks_20Pliage_20_20Sterling_20silver_06753810000001_STQP.png</v>
      </c>
      <c r="F917" s="15">
        <f>VLOOKUP(JOYERIA_JPV[[#This Row],[ID_PRODUCTOS]],PRODUCTOS[#All],5,0)-JOYERIA_JPV[[#This Row],[CANTIDAD]]</f>
        <v>618</v>
      </c>
      <c r="G917">
        <v>10003</v>
      </c>
      <c r="H917" s="1" t="s">
        <v>45</v>
      </c>
      <c r="I917" s="1" t="str">
        <f>VLOOKUP(JOYERIA_JPV[[#This Row],[ID_VENDEDOR]],FOTO_VENDEDOR[#All],3,0)</f>
        <v>https://dl.dropboxusercontent.com/s/2lks10yyiurw2b0/A33.png</v>
      </c>
      <c r="J917">
        <v>6</v>
      </c>
      <c r="K917" s="9">
        <v>1265.2</v>
      </c>
      <c r="L917" s="9">
        <v>1800</v>
      </c>
      <c r="M917" s="2">
        <v>44748</v>
      </c>
    </row>
    <row r="918" spans="1:13" x14ac:dyDescent="0.25">
      <c r="A918">
        <v>917</v>
      </c>
      <c r="B918" t="s">
        <v>5</v>
      </c>
      <c r="C918" s="3">
        <v>13</v>
      </c>
      <c r="D918" s="3" t="str">
        <f>VLOOKUP(JOYERIA_JPV[[#This Row],[ID_PRODUCTOS]],PRODUCTOS[#All],2,0)</f>
        <v>Pendiente Diam. Oro</v>
      </c>
      <c r="E918" s="8" t="str">
        <f>VLOOKUP(JOYERIA_JPV[[#This Row],[ID_PRODUCTOS]],PRODUCTOS[#All],4,0)</f>
        <v>https://i.pinimg.com/originals/ef/2f/1e/ef2f1e78cb0658f1626038cefbdca0f7.png</v>
      </c>
      <c r="F918" s="15">
        <f>VLOOKUP(JOYERIA_JPV[[#This Row],[ID_PRODUCTOS]],PRODUCTOS[#All],5,0)-JOYERIA_JPV[[#This Row],[CANTIDAD]]</f>
        <v>3999</v>
      </c>
      <c r="G918">
        <v>10004</v>
      </c>
      <c r="H918" s="1" t="s">
        <v>47</v>
      </c>
      <c r="I918" s="1" t="str">
        <f>VLOOKUP(JOYERIA_JPV[[#This Row],[ID_VENDEDOR]],FOTO_VENDEDOR[#All],3,0)</f>
        <v>https://dl.dropbox.com/s/zgx7g0h0mxubhao/A21.png</v>
      </c>
      <c r="J918">
        <v>1</v>
      </c>
      <c r="K918" s="9">
        <v>352.49</v>
      </c>
      <c r="L918" s="9">
        <v>500</v>
      </c>
      <c r="M918" s="2">
        <v>44749</v>
      </c>
    </row>
    <row r="919" spans="1:13" x14ac:dyDescent="0.25">
      <c r="A919">
        <v>918</v>
      </c>
      <c r="B919" t="s">
        <v>16</v>
      </c>
      <c r="C919" s="3">
        <v>14</v>
      </c>
      <c r="D919" s="3" t="str">
        <f>VLOOKUP(JOYERIA_JPV[[#This Row],[ID_PRODUCTOS]],PRODUCTOS[#All],2,0)</f>
        <v>Anillo Comp. Diam.</v>
      </c>
      <c r="E919" s="8" t="str">
        <f>VLOOKUP(JOYERIA_JPV[[#This Row],[ID_PRODUCTOS]],PRODUCTOS[#All],4,0)</f>
        <v>https://www.elrubi.es/wp-content/uploads/2019/03/Anillo-de-compromiso-con-piedra-diamante-1.png</v>
      </c>
      <c r="F919" s="15">
        <f>VLOOKUP(JOYERIA_JPV[[#This Row],[ID_PRODUCTOS]],PRODUCTOS[#All],5,0)-JOYERIA_JPV[[#This Row],[CANTIDAD]]</f>
        <v>1946</v>
      </c>
      <c r="G919">
        <v>10005</v>
      </c>
      <c r="H919" s="1" t="s">
        <v>49</v>
      </c>
      <c r="I919" s="1" t="str">
        <f>VLOOKUP(JOYERIA_JPV[[#This Row],[ID_VENDEDOR]],FOTO_VENDEDOR[#All],3,0)</f>
        <v>https://dl.dropboxusercontent.com/s/id0gj57k6z3m73q/A34.png</v>
      </c>
      <c r="J919">
        <v>4</v>
      </c>
      <c r="K919" s="9">
        <v>938.42</v>
      </c>
      <c r="L919" s="9">
        <v>1100</v>
      </c>
      <c r="M919" s="2">
        <v>44750</v>
      </c>
    </row>
    <row r="920" spans="1:13" x14ac:dyDescent="0.25">
      <c r="A920">
        <v>919</v>
      </c>
      <c r="B920" t="s">
        <v>8</v>
      </c>
      <c r="C920" s="3">
        <v>15</v>
      </c>
      <c r="D920" s="3" t="str">
        <f>VLOOKUP(JOYERIA_JPV[[#This Row],[ID_PRODUCTOS]],PRODUCTOS[#All],2,0)</f>
        <v>Brazalete Cuero</v>
      </c>
      <c r="E920" s="8" t="str">
        <f>VLOOKUP(JOYERIA_JPV[[#This Row],[ID_PRODUCTOS]],PRODUCTOS[#All],4,0)</f>
        <v>https://global.zancangioielli.com/11031-large_default/pulsera-zancan-de-plata-y-piel-con-pluma.jpg</v>
      </c>
      <c r="F920" s="15">
        <f>VLOOKUP(JOYERIA_JPV[[#This Row],[ID_PRODUCTOS]],PRODUCTOS[#All],5,0)-JOYERIA_JPV[[#This Row],[CANTIDAD]]</f>
        <v>3999</v>
      </c>
      <c r="G920">
        <v>10006</v>
      </c>
      <c r="H920" s="1" t="s">
        <v>51</v>
      </c>
      <c r="I920" s="1" t="str">
        <f>VLOOKUP(JOYERIA_JPV[[#This Row],[ID_VENDEDOR]],FOTO_VENDEDOR[#All],3,0)</f>
        <v>https://dl.dropbox.com/s/1f9hzgblcmuen4a/A10.png</v>
      </c>
      <c r="J920">
        <v>1</v>
      </c>
      <c r="K920" s="9">
        <v>572.95000000000005</v>
      </c>
      <c r="L920" s="9">
        <v>800</v>
      </c>
      <c r="M920" s="2">
        <v>44751</v>
      </c>
    </row>
    <row r="921" spans="1:13" x14ac:dyDescent="0.25">
      <c r="A921">
        <v>920</v>
      </c>
      <c r="B921" t="s">
        <v>25</v>
      </c>
      <c r="C921" s="3">
        <v>16</v>
      </c>
      <c r="D921" s="3" t="str">
        <f>VLOOKUP(JOYERIA_JPV[[#This Row],[ID_PRODUCTOS]],PRODUCTOS[#All],2,0)</f>
        <v>Reloj Plata</v>
      </c>
      <c r="E921" s="8" t="str">
        <f>VLOOKUP(JOYERIA_JPV[[#This Row],[ID_PRODUCTOS]],PRODUCTOS[#All],4,0)</f>
        <v>https://festina.cl/22062-large_default/timeless-chronograph-f16760-7-con-esfera-azul.jpg</v>
      </c>
      <c r="F921" s="15">
        <f>VLOOKUP(JOYERIA_JPV[[#This Row],[ID_PRODUCTOS]],PRODUCTOS[#All],5,0)-JOYERIA_JPV[[#This Row],[CANTIDAD]]</f>
        <v>1097</v>
      </c>
      <c r="G921">
        <v>10007</v>
      </c>
      <c r="H921" s="1" t="s">
        <v>53</v>
      </c>
      <c r="I921" s="1" t="str">
        <f>VLOOKUP(JOYERIA_JPV[[#This Row],[ID_VENDEDOR]],FOTO_VENDEDOR[#All],3,0)</f>
        <v>https://dl.dropbox.com/s/jveyj0btov87izo/A38.png</v>
      </c>
      <c r="J921">
        <v>3</v>
      </c>
      <c r="K921" s="9">
        <v>1667.47</v>
      </c>
      <c r="L921" s="9">
        <v>2200</v>
      </c>
      <c r="M921" s="2">
        <v>44752</v>
      </c>
    </row>
    <row r="922" spans="1:13" x14ac:dyDescent="0.25">
      <c r="A922">
        <v>921</v>
      </c>
      <c r="B922" t="s">
        <v>7</v>
      </c>
      <c r="C922" s="3">
        <v>17</v>
      </c>
      <c r="D922" s="3" t="str">
        <f>VLOOKUP(JOYERIA_JPV[[#This Row],[ID_PRODUCTOS]],PRODUCTOS[#All],2,0)</f>
        <v>Broche Oro</v>
      </c>
      <c r="E9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922" s="15">
        <f>VLOOKUP(JOYERIA_JPV[[#This Row],[ID_PRODUCTOS]],PRODUCTOS[#All],5,0)-JOYERIA_JPV[[#This Row],[CANTIDAD]]</f>
        <v>2990</v>
      </c>
      <c r="G922">
        <v>10008</v>
      </c>
      <c r="H922" s="1" t="s">
        <v>73</v>
      </c>
      <c r="I922" s="1" t="str">
        <f>VLOOKUP(JOYERIA_JPV[[#This Row],[ID_VENDEDOR]],FOTO_VENDEDOR[#All],3,0)</f>
        <v>https://dl.dropbox.com/s/z4geyw1u2psmm47/A16.png</v>
      </c>
      <c r="J922">
        <v>10</v>
      </c>
      <c r="K922" s="9">
        <v>216.19</v>
      </c>
      <c r="L922" s="9">
        <v>300</v>
      </c>
      <c r="M922" s="2">
        <v>44753</v>
      </c>
    </row>
    <row r="923" spans="1:13" x14ac:dyDescent="0.25">
      <c r="A923">
        <v>922</v>
      </c>
      <c r="B923" t="s">
        <v>28</v>
      </c>
      <c r="C923" s="3">
        <v>18</v>
      </c>
      <c r="D923" s="3" t="str">
        <f>VLOOKUP(JOYERIA_JPV[[#This Row],[ID_PRODUCTOS]],PRODUCTOS[#All],2,0)</f>
        <v>Anillo Gemas</v>
      </c>
      <c r="E9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923" s="15">
        <f>VLOOKUP(JOYERIA_JPV[[#This Row],[ID_PRODUCTOS]],PRODUCTOS[#All],5,0)-JOYERIA_JPV[[#This Row],[CANTIDAD]]</f>
        <v>19790</v>
      </c>
      <c r="G923">
        <v>10009</v>
      </c>
      <c r="H923" s="1" t="s">
        <v>57</v>
      </c>
      <c r="I923" s="1" t="str">
        <f>VLOOKUP(JOYERIA_JPV[[#This Row],[ID_VENDEDOR]],FOTO_VENDEDOR[#All],3,0)</f>
        <v>https://dl.dropbox.com/s/0jkab8w6ie0h91z/A42.png</v>
      </c>
      <c r="J923">
        <v>210</v>
      </c>
      <c r="K923" s="9">
        <v>1063.04</v>
      </c>
      <c r="L923" s="9">
        <v>1500</v>
      </c>
      <c r="M923" s="2">
        <v>44754</v>
      </c>
    </row>
    <row r="924" spans="1:13" x14ac:dyDescent="0.25">
      <c r="A924">
        <v>923</v>
      </c>
      <c r="B924" t="s">
        <v>17</v>
      </c>
      <c r="C924" s="3">
        <v>19</v>
      </c>
      <c r="D924" s="3" t="str">
        <f>VLOOKUP(JOYERIA_JPV[[#This Row],[ID_PRODUCTOS]],PRODUCTOS[#All],2,0)</f>
        <v>Collar Perlas</v>
      </c>
      <c r="E924" s="8" t="str">
        <f>VLOOKUP(JOYERIA_JPV[[#This Row],[ID_PRODUCTOS]],PRODUCTOS[#All],4,0)</f>
        <v>https://yanesmadrid.com/10619-large_default/collar-bolzano-perlas-plata-dorada.jpg</v>
      </c>
      <c r="F924" s="15">
        <f>VLOOKUP(JOYERIA_JPV[[#This Row],[ID_PRODUCTOS]],PRODUCTOS[#All],5,0)-JOYERIA_JPV[[#This Row],[CANTIDAD]]</f>
        <v>799</v>
      </c>
      <c r="G924">
        <v>10001</v>
      </c>
      <c r="H924" s="1" t="s">
        <v>41</v>
      </c>
      <c r="I924" s="1" t="str">
        <f>VLOOKUP(JOYERIA_JPV[[#This Row],[ID_VENDEDOR]],FOTO_VENDEDOR[#All],3,0)</f>
        <v>https://dl.dropbox.com/s/4bz1xriny7ro04g/A40.png</v>
      </c>
      <c r="J924">
        <v>1</v>
      </c>
      <c r="K924" s="9">
        <v>757.81</v>
      </c>
      <c r="L924" s="9">
        <v>950</v>
      </c>
      <c r="M924" s="2">
        <v>44755</v>
      </c>
    </row>
    <row r="925" spans="1:13" x14ac:dyDescent="0.25">
      <c r="A925">
        <v>924</v>
      </c>
      <c r="B925" t="s">
        <v>7</v>
      </c>
      <c r="C925" s="3">
        <v>20</v>
      </c>
      <c r="D925" s="3" t="str">
        <f>VLOOKUP(JOYERIA_JPV[[#This Row],[ID_PRODUCTOS]],PRODUCTOS[#All],2,0)</f>
        <v>Cadena Oro</v>
      </c>
      <c r="E925" s="8" t="str">
        <f>VLOOKUP(JOYERIA_JPV[[#This Row],[ID_PRODUCTOS]],PRODUCTOS[#All],4,0)</f>
        <v>https://www.joyeriasanchez.com/50236-large_default/gargantilla-visalia-personalizada-oro-18k.jpg</v>
      </c>
      <c r="F925" s="15">
        <f>VLOOKUP(JOYERIA_JPV[[#This Row],[ID_PRODUCTOS]],PRODUCTOS[#All],5,0)-JOYERIA_JPV[[#This Row],[CANTIDAD]]</f>
        <v>3848</v>
      </c>
      <c r="G925">
        <v>10002</v>
      </c>
      <c r="H925" s="1" t="s">
        <v>43</v>
      </c>
      <c r="I925" s="1" t="str">
        <f>VLOOKUP(JOYERIA_JPV[[#This Row],[ID_VENDEDOR]],FOTO_VENDEDOR[#All],3,0)</f>
        <v>https://dl.dropbox.com/s/yxe96df3xrzoc4y/A44.png</v>
      </c>
      <c r="J925">
        <v>152</v>
      </c>
      <c r="K925" s="9">
        <v>211.41</v>
      </c>
      <c r="L925" s="9">
        <v>300</v>
      </c>
      <c r="M925" s="2">
        <v>44756</v>
      </c>
    </row>
    <row r="926" spans="1:13" x14ac:dyDescent="0.25">
      <c r="A926">
        <v>925</v>
      </c>
      <c r="B926" t="s">
        <v>29</v>
      </c>
      <c r="C926" s="3">
        <v>1</v>
      </c>
      <c r="D926" s="3" t="str">
        <f>VLOOKUP(JOYERIA_JPV[[#This Row],[ID_PRODUCTOS]],PRODUCTOS[#All],2,0)</f>
        <v>Anillo Oro 18k</v>
      </c>
      <c r="E926" s="8" t="str">
        <f>VLOOKUP(JOYERIA_JPV[[#This Row],[ID_PRODUCTOS]],PRODUCTOS[#All],4,0)</f>
        <v>https://i.pinimg.com/originals/99/f6/cc/99f6cc0f226be0aa4d25ea9959e06099.png</v>
      </c>
      <c r="F926" s="15">
        <f>VLOOKUP(JOYERIA_JPV[[#This Row],[ID_PRODUCTOS]],PRODUCTOS[#All],5,0)-JOYERIA_JPV[[#This Row],[CANTIDAD]]</f>
        <v>19760</v>
      </c>
      <c r="G926">
        <v>10003</v>
      </c>
      <c r="H926" s="1" t="s">
        <v>45</v>
      </c>
      <c r="I926" s="1" t="str">
        <f>VLOOKUP(JOYERIA_JPV[[#This Row],[ID_VENDEDOR]],FOTO_VENDEDOR[#All],3,0)</f>
        <v>https://dl.dropboxusercontent.com/s/2lks10yyiurw2b0/A33.png</v>
      </c>
      <c r="J926">
        <v>240</v>
      </c>
      <c r="K926" s="9">
        <v>1483.61</v>
      </c>
      <c r="L926" s="9">
        <v>2000</v>
      </c>
      <c r="M926" s="2">
        <v>44757</v>
      </c>
    </row>
    <row r="927" spans="1:13" x14ac:dyDescent="0.25">
      <c r="A927">
        <v>926</v>
      </c>
      <c r="B927" t="s">
        <v>12</v>
      </c>
      <c r="C927" s="3">
        <v>2</v>
      </c>
      <c r="D927" s="3" t="str">
        <f>VLOOKUP(JOYERIA_JPV[[#This Row],[ID_PRODUCTOS]],PRODUCTOS[#All],2,0)</f>
        <v>Aretes Plata 925</v>
      </c>
      <c r="E927" s="8" t="str">
        <f>VLOOKUP(JOYERIA_JPV[[#This Row],[ID_PRODUCTOS]],PRODUCTOS[#All],4,0)</f>
        <v>https://baroqoficial.com/cdn/shop/products/Aretesdeplata925.png?v=1643904073&amp;width=2048</v>
      </c>
      <c r="F927" s="15">
        <f>VLOOKUP(JOYERIA_JPV[[#This Row],[ID_PRODUCTOS]],PRODUCTOS[#All],5,0)-JOYERIA_JPV[[#This Row],[CANTIDAD]]</f>
        <v>3785</v>
      </c>
      <c r="G927">
        <v>10004</v>
      </c>
      <c r="H927" s="1" t="s">
        <v>47</v>
      </c>
      <c r="I927" s="1" t="str">
        <f>VLOOKUP(JOYERIA_JPV[[#This Row],[ID_VENDEDOR]],FOTO_VENDEDOR[#All],3,0)</f>
        <v>https://dl.dropbox.com/s/zgx7g0h0mxubhao/A21.png</v>
      </c>
      <c r="J927">
        <v>15</v>
      </c>
      <c r="K927" s="9">
        <v>1049.51</v>
      </c>
      <c r="L927" s="9">
        <v>1300</v>
      </c>
      <c r="M927" s="2">
        <v>44758</v>
      </c>
    </row>
    <row r="928" spans="1:13" x14ac:dyDescent="0.25">
      <c r="A928">
        <v>927</v>
      </c>
      <c r="B928" t="s">
        <v>28</v>
      </c>
      <c r="C928" s="3">
        <v>3</v>
      </c>
      <c r="D928" s="3" t="str">
        <f>VLOOKUP(JOYERIA_JPV[[#This Row],[ID_PRODUCTOS]],PRODUCTOS[#All],2,0)</f>
        <v>Brazalete Oro 14k</v>
      </c>
      <c r="E9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928" s="15">
        <f>VLOOKUP(JOYERIA_JPV[[#This Row],[ID_PRODUCTOS]],PRODUCTOS[#All],5,0)-JOYERIA_JPV[[#This Row],[CANTIDAD]]</f>
        <v>719</v>
      </c>
      <c r="G928">
        <v>10005</v>
      </c>
      <c r="H928" s="1" t="s">
        <v>49</v>
      </c>
      <c r="I928" s="1" t="str">
        <f>VLOOKUP(JOYERIA_JPV[[#This Row],[ID_VENDEDOR]],FOTO_VENDEDOR[#All],3,0)</f>
        <v>https://dl.dropboxusercontent.com/s/id0gj57k6z3m73q/A34.png</v>
      </c>
      <c r="J928">
        <v>1</v>
      </c>
      <c r="K928" s="9">
        <v>966.38</v>
      </c>
      <c r="L928" s="9">
        <v>1200</v>
      </c>
      <c r="M928" s="2">
        <v>44759</v>
      </c>
    </row>
    <row r="929" spans="1:13" x14ac:dyDescent="0.25">
      <c r="A929">
        <v>928</v>
      </c>
      <c r="B929" t="s">
        <v>12</v>
      </c>
      <c r="C929" s="3">
        <v>4</v>
      </c>
      <c r="D929" s="3" t="str">
        <f>VLOOKUP(JOYERIA_JPV[[#This Row],[ID_PRODUCTOS]],PRODUCTOS[#All],2,0)</f>
        <v>Collar Oro Diam.</v>
      </c>
      <c r="E929" s="8" t="str">
        <f>VLOOKUP(JOYERIA_JPV[[#This Row],[ID_PRODUCTOS]],PRODUCTOS[#All],4,0)</f>
        <v>https://img.edenly.com/pt/40/precioso-secreto-n8__8047249_1.png</v>
      </c>
      <c r="F929" s="15">
        <f>VLOOKUP(JOYERIA_JPV[[#This Row],[ID_PRODUCTOS]],PRODUCTOS[#All],5,0)-JOYERIA_JPV[[#This Row],[CANTIDAD]]</f>
        <v>1498</v>
      </c>
      <c r="G929">
        <v>10006</v>
      </c>
      <c r="H929" s="1" t="s">
        <v>51</v>
      </c>
      <c r="I929" s="1" t="str">
        <f>VLOOKUP(JOYERIA_JPV[[#This Row],[ID_VENDEDOR]],FOTO_VENDEDOR[#All],3,0)</f>
        <v>https://dl.dropbox.com/s/1f9hzgblcmuen4a/A10.png</v>
      </c>
      <c r="J929">
        <v>2</v>
      </c>
      <c r="K929" s="9">
        <v>938.42</v>
      </c>
      <c r="L929" s="9">
        <v>1100</v>
      </c>
      <c r="M929" s="2">
        <v>44760</v>
      </c>
    </row>
    <row r="930" spans="1:13" x14ac:dyDescent="0.25">
      <c r="A930">
        <v>929</v>
      </c>
      <c r="B930" t="s">
        <v>9</v>
      </c>
      <c r="C930" s="3">
        <v>5</v>
      </c>
      <c r="D930" s="3" t="str">
        <f>VLOOKUP(JOYERIA_JPV[[#This Row],[ID_PRODUCTOS]],PRODUCTOS[#All],2,0)</f>
        <v>Pulsera Plata 925</v>
      </c>
      <c r="E9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930" s="15">
        <f>VLOOKUP(JOYERIA_JPV[[#This Row],[ID_PRODUCTOS]],PRODUCTOS[#All],5,0)-JOYERIA_JPV[[#This Row],[CANTIDAD]]</f>
        <v>1399</v>
      </c>
      <c r="G930">
        <v>10007</v>
      </c>
      <c r="H930" s="1" t="s">
        <v>53</v>
      </c>
      <c r="I930" s="1" t="str">
        <f>VLOOKUP(JOYERIA_JPV[[#This Row],[ID_VENDEDOR]],FOTO_VENDEDOR[#All],3,0)</f>
        <v>https://dl.dropbox.com/s/jveyj0btov87izo/A38.png</v>
      </c>
      <c r="J930">
        <v>1</v>
      </c>
      <c r="K930" s="9">
        <v>1053.78</v>
      </c>
      <c r="L930" s="9">
        <v>1500</v>
      </c>
      <c r="M930" s="2">
        <v>44761</v>
      </c>
    </row>
    <row r="931" spans="1:13" x14ac:dyDescent="0.25">
      <c r="A931">
        <v>930</v>
      </c>
      <c r="B931" t="s">
        <v>18</v>
      </c>
      <c r="C931" s="3">
        <v>6</v>
      </c>
      <c r="D931" s="3" t="str">
        <f>VLOOKUP(JOYERIA_JPV[[#This Row],[ID_PRODUCTOS]],PRODUCTOS[#All],2,0)</f>
        <v>Broche Platino</v>
      </c>
      <c r="E9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931" s="15">
        <f>VLOOKUP(JOYERIA_JPV[[#This Row],[ID_PRODUCTOS]],PRODUCTOS[#All],5,0)-JOYERIA_JPV[[#This Row],[CANTIDAD]]</f>
        <v>2495</v>
      </c>
      <c r="G931">
        <v>10008</v>
      </c>
      <c r="H931" s="1" t="s">
        <v>73</v>
      </c>
      <c r="I931" s="1" t="str">
        <f>VLOOKUP(JOYERIA_JPV[[#This Row],[ID_VENDEDOR]],FOTO_VENDEDOR[#All],3,0)</f>
        <v>https://dl.dropbox.com/s/z4geyw1u2psmm47/A16.png</v>
      </c>
      <c r="J931">
        <v>5</v>
      </c>
      <c r="K931" s="9">
        <v>645.70000000000005</v>
      </c>
      <c r="L931" s="9">
        <v>900</v>
      </c>
      <c r="M931" s="2">
        <v>44762</v>
      </c>
    </row>
    <row r="932" spans="1:13" x14ac:dyDescent="0.25">
      <c r="A932">
        <v>931</v>
      </c>
      <c r="B932" t="s">
        <v>9</v>
      </c>
      <c r="C932" s="3">
        <v>7</v>
      </c>
      <c r="D932" s="3" t="str">
        <f>VLOOKUP(JOYERIA_JPV[[#This Row],[ID_PRODUCTOS]],PRODUCTOS[#All],2,0)</f>
        <v>Cadena Oro 10k</v>
      </c>
      <c r="E932" s="8" t="str">
        <f>VLOOKUP(JOYERIA_JPV[[#This Row],[ID_PRODUCTOS]],PRODUCTOS[#All],4,0)</f>
        <v>https://russiangold.com/78813-large_default/amarillo-italiano-14k-585-oro-nuevo-figaro-cadena-solida-cc042y.jpg</v>
      </c>
      <c r="F932" s="15">
        <f>VLOOKUP(JOYERIA_JPV[[#This Row],[ID_PRODUCTOS]],PRODUCTOS[#All],5,0)-JOYERIA_JPV[[#This Row],[CANTIDAD]]</f>
        <v>11255</v>
      </c>
      <c r="G932">
        <v>10009</v>
      </c>
      <c r="H932" s="1" t="s">
        <v>57</v>
      </c>
      <c r="I932" s="1" t="str">
        <f>VLOOKUP(JOYERIA_JPV[[#This Row],[ID_VENDEDOR]],FOTO_VENDEDOR[#All],3,0)</f>
        <v>https://dl.dropbox.com/s/0jkab8w6ie0h91z/A42.png</v>
      </c>
      <c r="J932">
        <v>245</v>
      </c>
      <c r="K932" s="9">
        <v>1063.04</v>
      </c>
      <c r="L932" s="9">
        <v>1500</v>
      </c>
      <c r="M932" s="2">
        <v>44763</v>
      </c>
    </row>
    <row r="933" spans="1:13" x14ac:dyDescent="0.25">
      <c r="A933">
        <v>932</v>
      </c>
      <c r="B933" t="s">
        <v>10</v>
      </c>
      <c r="C933" s="3">
        <v>8</v>
      </c>
      <c r="D933" s="3" t="str">
        <f>VLOOKUP(JOYERIA_JPV[[#This Row],[ID_PRODUCTOS]],PRODUCTOS[#All],2,0)</f>
        <v>Tobillera Oro 14k</v>
      </c>
      <c r="E933" s="8" t="str">
        <f>VLOOKUP(JOYERIA_JPV[[#This Row],[ID_PRODUCTOS]],PRODUCTOS[#All],4,0)</f>
        <v>https://www.joseluisjoyerias.com/adm/files/FOTOS/PULSERA_ORO_JOSELUIS_718SPU24FK481A19_1.webp</v>
      </c>
      <c r="F933" s="15">
        <f>VLOOKUP(JOYERIA_JPV[[#This Row],[ID_PRODUCTOS]],PRODUCTOS[#All],5,0)-JOYERIA_JPV[[#This Row],[CANTIDAD]]</f>
        <v>2461</v>
      </c>
      <c r="G933">
        <v>10001</v>
      </c>
      <c r="H933" s="1" t="s">
        <v>41</v>
      </c>
      <c r="I933" s="1" t="str">
        <f>VLOOKUP(JOYERIA_JPV[[#This Row],[ID_VENDEDOR]],FOTO_VENDEDOR[#All],3,0)</f>
        <v>https://dl.dropbox.com/s/4bz1xriny7ro04g/A40.png</v>
      </c>
      <c r="J933">
        <v>39</v>
      </c>
      <c r="K933" s="9">
        <v>938.42</v>
      </c>
      <c r="L933" s="9">
        <v>1100</v>
      </c>
      <c r="M933" s="2">
        <v>44764</v>
      </c>
    </row>
    <row r="934" spans="1:13" x14ac:dyDescent="0.25">
      <c r="A934">
        <v>933</v>
      </c>
      <c r="B934" t="s">
        <v>5</v>
      </c>
      <c r="C934" s="3">
        <v>9</v>
      </c>
      <c r="D934" s="3" t="str">
        <f>VLOOKUP(JOYERIA_JPV[[#This Row],[ID_PRODUCTOS]],PRODUCTOS[#All],2,0)</f>
        <v>Charm Plata</v>
      </c>
      <c r="E9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934" s="15">
        <f>VLOOKUP(JOYERIA_JPV[[#This Row],[ID_PRODUCTOS]],PRODUCTOS[#All],5,0)-JOYERIA_JPV[[#This Row],[CANTIDAD]]</f>
        <v>676</v>
      </c>
      <c r="G934">
        <v>10002</v>
      </c>
      <c r="H934" s="1" t="s">
        <v>43</v>
      </c>
      <c r="I934" s="1" t="str">
        <f>VLOOKUP(JOYERIA_JPV[[#This Row],[ID_VENDEDOR]],FOTO_VENDEDOR[#All],3,0)</f>
        <v>https://dl.dropbox.com/s/yxe96df3xrzoc4y/A44.png</v>
      </c>
      <c r="J934">
        <v>1</v>
      </c>
      <c r="K934" s="9">
        <v>836.75</v>
      </c>
      <c r="L934" s="9">
        <v>1000</v>
      </c>
      <c r="M934" s="2">
        <v>44765</v>
      </c>
    </row>
    <row r="935" spans="1:13" x14ac:dyDescent="0.25">
      <c r="A935">
        <v>934</v>
      </c>
      <c r="B935" t="s">
        <v>19</v>
      </c>
      <c r="C935" s="3">
        <v>10</v>
      </c>
      <c r="D935" s="3" t="str">
        <f>VLOOKUP(JOYERIA_JPV[[#This Row],[ID_PRODUCTOS]],PRODUCTOS[#All],2,0)</f>
        <v>Medallón Oro 18k</v>
      </c>
      <c r="E935" s="8" t="str">
        <f>VLOOKUP(JOYERIA_JPV[[#This Row],[ID_PRODUCTOS]],PRODUCTOS[#All],4,0)</f>
        <v>https://russiangold.com/111274-product_zoom/colgante-de-oro-rosa-rojo-14k-585-carretera-de-medusa-griega-cpn053r.jpg</v>
      </c>
      <c r="F935" s="15">
        <f>VLOOKUP(JOYERIA_JPV[[#This Row],[ID_PRODUCTOS]],PRODUCTOS[#All],5,0)-JOYERIA_JPV[[#This Row],[CANTIDAD]]</f>
        <v>596</v>
      </c>
      <c r="G935">
        <v>10003</v>
      </c>
      <c r="H935" s="1" t="s">
        <v>45</v>
      </c>
      <c r="I935" s="1" t="str">
        <f>VLOOKUP(JOYERIA_JPV[[#This Row],[ID_VENDEDOR]],FOTO_VENDEDOR[#All],3,0)</f>
        <v>https://dl.dropboxusercontent.com/s/2lks10yyiurw2b0/A33.png</v>
      </c>
      <c r="J935">
        <v>4</v>
      </c>
      <c r="K935" s="9">
        <v>966.38</v>
      </c>
      <c r="L935" s="9">
        <v>1200</v>
      </c>
      <c r="M935" s="2">
        <v>44766</v>
      </c>
    </row>
    <row r="936" spans="1:13" x14ac:dyDescent="0.25">
      <c r="A936">
        <v>935</v>
      </c>
      <c r="B936" t="s">
        <v>5</v>
      </c>
      <c r="C936" s="3">
        <v>11</v>
      </c>
      <c r="D936" s="3" t="str">
        <f>VLOOKUP(JOYERIA_JPV[[#This Row],[ID_PRODUCTOS]],PRODUCTOS[#All],2,0)</f>
        <v>Reloj Oro 18k</v>
      </c>
      <c r="E936" s="8" t="str">
        <f>VLOOKUP(JOYERIA_JPV[[#This Row],[ID_PRODUCTOS]],PRODUCTOS[#All],4,0)</f>
        <v>https://zlotychlopak.pl/104676-large_default/amarillo-14k-585-oro-reloj-de-pulsera-para-senora-geneve-lw078ydglbw008y.jpg</v>
      </c>
      <c r="F936" s="15">
        <f>VLOOKUP(JOYERIA_JPV[[#This Row],[ID_PRODUCTOS]],PRODUCTOS[#All],5,0)-JOYERIA_JPV[[#This Row],[CANTIDAD]]</f>
        <v>1257</v>
      </c>
      <c r="G936">
        <v>10004</v>
      </c>
      <c r="H936" s="1" t="s">
        <v>47</v>
      </c>
      <c r="I936" s="1" t="str">
        <f>VLOOKUP(JOYERIA_JPV[[#This Row],[ID_VENDEDOR]],FOTO_VENDEDOR[#All],3,0)</f>
        <v>https://dl.dropbox.com/s/zgx7g0h0mxubhao/A21.png</v>
      </c>
      <c r="J936">
        <v>3</v>
      </c>
      <c r="K936" s="9">
        <v>638.27</v>
      </c>
      <c r="L936" s="9">
        <v>800</v>
      </c>
      <c r="M936" s="2">
        <v>44767</v>
      </c>
    </row>
    <row r="937" spans="1:13" x14ac:dyDescent="0.25">
      <c r="A937">
        <v>936</v>
      </c>
      <c r="B937" t="s">
        <v>19</v>
      </c>
      <c r="C937" s="3">
        <v>12</v>
      </c>
      <c r="D937" s="3" t="str">
        <f>VLOOKUP(JOYERIA_JPV[[#This Row],[ID_PRODUCTOS]],PRODUCTOS[#All],2,0)</f>
        <v>Cufflink Plata 925</v>
      </c>
      <c r="E937" s="8" t="str">
        <f>VLOOKUP(JOYERIA_JPV[[#This Row],[ID_PRODUCTOS]],PRODUCTOS[#All],4,0)</f>
        <v>https://www.mesaregalos.mx/wp-content/uploads/2021/08/Cufflinks_20Pliage_20_20Sterling_20silver_06753810000001_STQP.png</v>
      </c>
      <c r="F937" s="15">
        <f>VLOOKUP(JOYERIA_JPV[[#This Row],[ID_PRODUCTOS]],PRODUCTOS[#All],5,0)-JOYERIA_JPV[[#This Row],[CANTIDAD]]</f>
        <v>621</v>
      </c>
      <c r="G937">
        <v>10005</v>
      </c>
      <c r="H937" s="1" t="s">
        <v>49</v>
      </c>
      <c r="I937" s="1" t="str">
        <f>VLOOKUP(JOYERIA_JPV[[#This Row],[ID_VENDEDOR]],FOTO_VENDEDOR[#All],3,0)</f>
        <v>https://dl.dropboxusercontent.com/s/id0gj57k6z3m73q/A34.png</v>
      </c>
      <c r="J937">
        <v>3</v>
      </c>
      <c r="K937" s="9">
        <v>1265.2</v>
      </c>
      <c r="L937" s="9">
        <v>1800</v>
      </c>
      <c r="M937" s="2">
        <v>44768</v>
      </c>
    </row>
    <row r="938" spans="1:13" x14ac:dyDescent="0.25">
      <c r="A938">
        <v>937</v>
      </c>
      <c r="B938" t="s">
        <v>12</v>
      </c>
      <c r="C938" s="3">
        <v>13</v>
      </c>
      <c r="D938" s="3" t="str">
        <f>VLOOKUP(JOYERIA_JPV[[#This Row],[ID_PRODUCTOS]],PRODUCTOS[#All],2,0)</f>
        <v>Pendiente Diam. Oro</v>
      </c>
      <c r="E938" s="8" t="str">
        <f>VLOOKUP(JOYERIA_JPV[[#This Row],[ID_PRODUCTOS]],PRODUCTOS[#All],4,0)</f>
        <v>https://i.pinimg.com/originals/ef/2f/1e/ef2f1e78cb0658f1626038cefbdca0f7.png</v>
      </c>
      <c r="F938" s="15">
        <f>VLOOKUP(JOYERIA_JPV[[#This Row],[ID_PRODUCTOS]],PRODUCTOS[#All],5,0)-JOYERIA_JPV[[#This Row],[CANTIDAD]]</f>
        <v>3949</v>
      </c>
      <c r="G938">
        <v>10006</v>
      </c>
      <c r="H938" s="1" t="s">
        <v>51</v>
      </c>
      <c r="I938" s="1" t="str">
        <f>VLOOKUP(JOYERIA_JPV[[#This Row],[ID_VENDEDOR]],FOTO_VENDEDOR[#All],3,0)</f>
        <v>https://dl.dropbox.com/s/1f9hzgblcmuen4a/A10.png</v>
      </c>
      <c r="J938">
        <v>51</v>
      </c>
      <c r="K938" s="9">
        <v>352.49</v>
      </c>
      <c r="L938" s="9">
        <v>500</v>
      </c>
      <c r="M938" s="2">
        <v>44769</v>
      </c>
    </row>
    <row r="939" spans="1:13" x14ac:dyDescent="0.25">
      <c r="A939">
        <v>938</v>
      </c>
      <c r="B939" t="s">
        <v>6</v>
      </c>
      <c r="C939" s="3">
        <v>14</v>
      </c>
      <c r="D939" s="3" t="str">
        <f>VLOOKUP(JOYERIA_JPV[[#This Row],[ID_PRODUCTOS]],PRODUCTOS[#All],2,0)</f>
        <v>Anillo Comp. Diam.</v>
      </c>
      <c r="E939" s="8" t="str">
        <f>VLOOKUP(JOYERIA_JPV[[#This Row],[ID_PRODUCTOS]],PRODUCTOS[#All],4,0)</f>
        <v>https://www.elrubi.es/wp-content/uploads/2019/03/Anillo-de-compromiso-con-piedra-diamante-1.png</v>
      </c>
      <c r="F939" s="15">
        <f>VLOOKUP(JOYERIA_JPV[[#This Row],[ID_PRODUCTOS]],PRODUCTOS[#All],5,0)-JOYERIA_JPV[[#This Row],[CANTIDAD]]</f>
        <v>1934</v>
      </c>
      <c r="G939">
        <v>10007</v>
      </c>
      <c r="H939" s="1" t="s">
        <v>53</v>
      </c>
      <c r="I939" s="1" t="str">
        <f>VLOOKUP(JOYERIA_JPV[[#This Row],[ID_VENDEDOR]],FOTO_VENDEDOR[#All],3,0)</f>
        <v>https://dl.dropbox.com/s/jveyj0btov87izo/A38.png</v>
      </c>
      <c r="J939">
        <v>16</v>
      </c>
      <c r="K939" s="9">
        <v>938.42</v>
      </c>
      <c r="L939" s="9">
        <v>1100</v>
      </c>
      <c r="M939" s="2">
        <v>44770</v>
      </c>
    </row>
    <row r="940" spans="1:13" x14ac:dyDescent="0.25">
      <c r="A940">
        <v>939</v>
      </c>
      <c r="B940" t="s">
        <v>5</v>
      </c>
      <c r="C940" s="3">
        <v>15</v>
      </c>
      <c r="D940" s="3" t="str">
        <f>VLOOKUP(JOYERIA_JPV[[#This Row],[ID_PRODUCTOS]],PRODUCTOS[#All],2,0)</f>
        <v>Brazalete Cuero</v>
      </c>
      <c r="E940" s="8" t="str">
        <f>VLOOKUP(JOYERIA_JPV[[#This Row],[ID_PRODUCTOS]],PRODUCTOS[#All],4,0)</f>
        <v>https://global.zancangioielli.com/11031-large_default/pulsera-zancan-de-plata-y-piel-con-pluma.jpg</v>
      </c>
      <c r="F940" s="15">
        <f>VLOOKUP(JOYERIA_JPV[[#This Row],[ID_PRODUCTOS]],PRODUCTOS[#All],5,0)-JOYERIA_JPV[[#This Row],[CANTIDAD]]</f>
        <v>3976</v>
      </c>
      <c r="G940">
        <v>10008</v>
      </c>
      <c r="H940" s="1" t="s">
        <v>73</v>
      </c>
      <c r="I940" s="1" t="str">
        <f>VLOOKUP(JOYERIA_JPV[[#This Row],[ID_VENDEDOR]],FOTO_VENDEDOR[#All],3,0)</f>
        <v>https://dl.dropbox.com/s/z4geyw1u2psmm47/A16.png</v>
      </c>
      <c r="J940">
        <v>24</v>
      </c>
      <c r="K940" s="9">
        <v>572.95000000000005</v>
      </c>
      <c r="L940" s="9">
        <v>800</v>
      </c>
      <c r="M940" s="2">
        <v>44771</v>
      </c>
    </row>
    <row r="941" spans="1:13" x14ac:dyDescent="0.25">
      <c r="A941">
        <v>940</v>
      </c>
      <c r="B941" t="s">
        <v>12</v>
      </c>
      <c r="C941" s="3">
        <v>16</v>
      </c>
      <c r="D941" s="3" t="str">
        <f>VLOOKUP(JOYERIA_JPV[[#This Row],[ID_PRODUCTOS]],PRODUCTOS[#All],2,0)</f>
        <v>Reloj Plata</v>
      </c>
      <c r="E941" s="8" t="str">
        <f>VLOOKUP(JOYERIA_JPV[[#This Row],[ID_PRODUCTOS]],PRODUCTOS[#All],4,0)</f>
        <v>https://festina.cl/22062-large_default/timeless-chronograph-f16760-7-con-esfera-azul.jpg</v>
      </c>
      <c r="F941" s="15">
        <f>VLOOKUP(JOYERIA_JPV[[#This Row],[ID_PRODUCTOS]],PRODUCTOS[#All],5,0)-JOYERIA_JPV[[#This Row],[CANTIDAD]]</f>
        <v>1098</v>
      </c>
      <c r="G941">
        <v>10009</v>
      </c>
      <c r="H941" s="1" t="s">
        <v>57</v>
      </c>
      <c r="I941" s="1" t="str">
        <f>VLOOKUP(JOYERIA_JPV[[#This Row],[ID_VENDEDOR]],FOTO_VENDEDOR[#All],3,0)</f>
        <v>https://dl.dropbox.com/s/0jkab8w6ie0h91z/A42.png</v>
      </c>
      <c r="J941">
        <v>2</v>
      </c>
      <c r="K941" s="9">
        <v>1667.47</v>
      </c>
      <c r="L941" s="9">
        <v>2200</v>
      </c>
      <c r="M941" s="2">
        <v>44772</v>
      </c>
    </row>
    <row r="942" spans="1:13" x14ac:dyDescent="0.25">
      <c r="A942">
        <v>941</v>
      </c>
      <c r="B942" t="s">
        <v>9</v>
      </c>
      <c r="C942" s="3">
        <v>17</v>
      </c>
      <c r="D942" s="3" t="str">
        <f>VLOOKUP(JOYERIA_JPV[[#This Row],[ID_PRODUCTOS]],PRODUCTOS[#All],2,0)</f>
        <v>Broche Oro</v>
      </c>
      <c r="E9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942" s="15">
        <f>VLOOKUP(JOYERIA_JPV[[#This Row],[ID_PRODUCTOS]],PRODUCTOS[#All],5,0)-JOYERIA_JPV[[#This Row],[CANTIDAD]]</f>
        <v>2999</v>
      </c>
      <c r="G942">
        <v>10001</v>
      </c>
      <c r="H942" s="1" t="s">
        <v>41</v>
      </c>
      <c r="I942" s="1" t="str">
        <f>VLOOKUP(JOYERIA_JPV[[#This Row],[ID_VENDEDOR]],FOTO_VENDEDOR[#All],3,0)</f>
        <v>https://dl.dropbox.com/s/4bz1xriny7ro04g/A40.png</v>
      </c>
      <c r="J942">
        <v>1</v>
      </c>
      <c r="K942" s="9">
        <v>216.19</v>
      </c>
      <c r="L942" s="9">
        <v>300</v>
      </c>
      <c r="M942" s="2">
        <v>44773</v>
      </c>
    </row>
    <row r="943" spans="1:13" x14ac:dyDescent="0.25">
      <c r="A943">
        <v>942</v>
      </c>
      <c r="B943" t="s">
        <v>7</v>
      </c>
      <c r="C943" s="3">
        <v>18</v>
      </c>
      <c r="D943" s="3" t="str">
        <f>VLOOKUP(JOYERIA_JPV[[#This Row],[ID_PRODUCTOS]],PRODUCTOS[#All],2,0)</f>
        <v>Anillo Gemas</v>
      </c>
      <c r="E9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943" s="15">
        <f>VLOOKUP(JOYERIA_JPV[[#This Row],[ID_PRODUCTOS]],PRODUCTOS[#All],5,0)-JOYERIA_JPV[[#This Row],[CANTIDAD]]</f>
        <v>19726</v>
      </c>
      <c r="G943">
        <v>10002</v>
      </c>
      <c r="H943" s="1" t="s">
        <v>43</v>
      </c>
      <c r="I943" s="1" t="str">
        <f>VLOOKUP(JOYERIA_JPV[[#This Row],[ID_VENDEDOR]],FOTO_VENDEDOR[#All],3,0)</f>
        <v>https://dl.dropbox.com/s/yxe96df3xrzoc4y/A44.png</v>
      </c>
      <c r="J943">
        <v>274</v>
      </c>
      <c r="K943" s="9">
        <v>1063.04</v>
      </c>
      <c r="L943" s="9">
        <v>1500</v>
      </c>
      <c r="M943" s="2">
        <v>44774</v>
      </c>
    </row>
    <row r="944" spans="1:13" x14ac:dyDescent="0.25">
      <c r="A944">
        <v>943</v>
      </c>
      <c r="B944" t="s">
        <v>8</v>
      </c>
      <c r="C944" s="3">
        <v>19</v>
      </c>
      <c r="D944" s="3" t="str">
        <f>VLOOKUP(JOYERIA_JPV[[#This Row],[ID_PRODUCTOS]],PRODUCTOS[#All],2,0)</f>
        <v>Collar Perlas</v>
      </c>
      <c r="E944" s="8" t="str">
        <f>VLOOKUP(JOYERIA_JPV[[#This Row],[ID_PRODUCTOS]],PRODUCTOS[#All],4,0)</f>
        <v>https://yanesmadrid.com/10619-large_default/collar-bolzano-perlas-plata-dorada.jpg</v>
      </c>
      <c r="F944" s="15">
        <f>VLOOKUP(JOYERIA_JPV[[#This Row],[ID_PRODUCTOS]],PRODUCTOS[#All],5,0)-JOYERIA_JPV[[#This Row],[CANTIDAD]]</f>
        <v>798</v>
      </c>
      <c r="G944">
        <v>10003</v>
      </c>
      <c r="H944" s="1" t="s">
        <v>45</v>
      </c>
      <c r="I944" s="1" t="str">
        <f>VLOOKUP(JOYERIA_JPV[[#This Row],[ID_VENDEDOR]],FOTO_VENDEDOR[#All],3,0)</f>
        <v>https://dl.dropboxusercontent.com/s/2lks10yyiurw2b0/A33.png</v>
      </c>
      <c r="J944">
        <v>2</v>
      </c>
      <c r="K944" s="9">
        <v>757.81</v>
      </c>
      <c r="L944" s="9">
        <v>950</v>
      </c>
      <c r="M944" s="2">
        <v>44775</v>
      </c>
    </row>
    <row r="945" spans="1:13" x14ac:dyDescent="0.25">
      <c r="A945">
        <v>944</v>
      </c>
      <c r="B945" t="s">
        <v>23</v>
      </c>
      <c r="C945" s="3">
        <v>20</v>
      </c>
      <c r="D945" s="3" t="str">
        <f>VLOOKUP(JOYERIA_JPV[[#This Row],[ID_PRODUCTOS]],PRODUCTOS[#All],2,0)</f>
        <v>Cadena Oro</v>
      </c>
      <c r="E945" s="8" t="str">
        <f>VLOOKUP(JOYERIA_JPV[[#This Row],[ID_PRODUCTOS]],PRODUCTOS[#All],4,0)</f>
        <v>https://www.joyeriasanchez.com/50236-large_default/gargantilla-visalia-personalizada-oro-18k.jpg</v>
      </c>
      <c r="F945" s="15">
        <f>VLOOKUP(JOYERIA_JPV[[#This Row],[ID_PRODUCTOS]],PRODUCTOS[#All],5,0)-JOYERIA_JPV[[#This Row],[CANTIDAD]]</f>
        <v>3980</v>
      </c>
      <c r="G945">
        <v>10004</v>
      </c>
      <c r="H945" s="1" t="s">
        <v>47</v>
      </c>
      <c r="I945" s="1" t="str">
        <f>VLOOKUP(JOYERIA_JPV[[#This Row],[ID_VENDEDOR]],FOTO_VENDEDOR[#All],3,0)</f>
        <v>https://dl.dropbox.com/s/zgx7g0h0mxubhao/A21.png</v>
      </c>
      <c r="J945">
        <v>20</v>
      </c>
      <c r="K945" s="9">
        <v>211.41</v>
      </c>
      <c r="L945" s="9">
        <v>300</v>
      </c>
      <c r="M945" s="2">
        <v>44776</v>
      </c>
    </row>
    <row r="946" spans="1:13" x14ac:dyDescent="0.25">
      <c r="A946">
        <v>945</v>
      </c>
      <c r="B946" t="s">
        <v>5</v>
      </c>
      <c r="C946" s="3">
        <v>1</v>
      </c>
      <c r="D946" s="3" t="str">
        <f>VLOOKUP(JOYERIA_JPV[[#This Row],[ID_PRODUCTOS]],PRODUCTOS[#All],2,0)</f>
        <v>Anillo Oro 18k</v>
      </c>
      <c r="E946" s="8" t="str">
        <f>VLOOKUP(JOYERIA_JPV[[#This Row],[ID_PRODUCTOS]],PRODUCTOS[#All],4,0)</f>
        <v>https://i.pinimg.com/originals/99/f6/cc/99f6cc0f226be0aa4d25ea9959e06099.png</v>
      </c>
      <c r="F946" s="15">
        <f>VLOOKUP(JOYERIA_JPV[[#This Row],[ID_PRODUCTOS]],PRODUCTOS[#All],5,0)-JOYERIA_JPV[[#This Row],[CANTIDAD]]</f>
        <v>19900</v>
      </c>
      <c r="G946">
        <v>10005</v>
      </c>
      <c r="H946" s="1" t="s">
        <v>49</v>
      </c>
      <c r="I946" s="1" t="str">
        <f>VLOOKUP(JOYERIA_JPV[[#This Row],[ID_VENDEDOR]],FOTO_VENDEDOR[#All],3,0)</f>
        <v>https://dl.dropboxusercontent.com/s/id0gj57k6z3m73q/A34.png</v>
      </c>
      <c r="J946">
        <v>100</v>
      </c>
      <c r="K946" s="9">
        <v>1483.61</v>
      </c>
      <c r="L946" s="9">
        <v>2000</v>
      </c>
      <c r="M946" s="2">
        <v>44777</v>
      </c>
    </row>
    <row r="947" spans="1:13" x14ac:dyDescent="0.25">
      <c r="A947">
        <v>946</v>
      </c>
      <c r="B947" t="s">
        <v>7</v>
      </c>
      <c r="C947" s="3">
        <v>2</v>
      </c>
      <c r="D947" s="3" t="str">
        <f>VLOOKUP(JOYERIA_JPV[[#This Row],[ID_PRODUCTOS]],PRODUCTOS[#All],2,0)</f>
        <v>Aretes Plata 925</v>
      </c>
      <c r="E947" s="8" t="str">
        <f>VLOOKUP(JOYERIA_JPV[[#This Row],[ID_PRODUCTOS]],PRODUCTOS[#All],4,0)</f>
        <v>https://baroqoficial.com/cdn/shop/products/Aretesdeplata925.png?v=1643904073&amp;width=2048</v>
      </c>
      <c r="F947" s="15">
        <f>VLOOKUP(JOYERIA_JPV[[#This Row],[ID_PRODUCTOS]],PRODUCTOS[#All],5,0)-JOYERIA_JPV[[#This Row],[CANTIDAD]]</f>
        <v>3792</v>
      </c>
      <c r="G947">
        <v>10006</v>
      </c>
      <c r="H947" s="1" t="s">
        <v>51</v>
      </c>
      <c r="I947" s="1" t="str">
        <f>VLOOKUP(JOYERIA_JPV[[#This Row],[ID_VENDEDOR]],FOTO_VENDEDOR[#All],3,0)</f>
        <v>https://dl.dropbox.com/s/1f9hzgblcmuen4a/A10.png</v>
      </c>
      <c r="J947">
        <v>8</v>
      </c>
      <c r="K947" s="9">
        <v>1049.51</v>
      </c>
      <c r="L947" s="9">
        <v>1300</v>
      </c>
      <c r="M947" s="2">
        <v>44778</v>
      </c>
    </row>
    <row r="948" spans="1:13" x14ac:dyDescent="0.25">
      <c r="A948">
        <v>947</v>
      </c>
      <c r="B948" t="s">
        <v>10</v>
      </c>
      <c r="C948" s="3">
        <v>3</v>
      </c>
      <c r="D948" s="3" t="str">
        <f>VLOOKUP(JOYERIA_JPV[[#This Row],[ID_PRODUCTOS]],PRODUCTOS[#All],2,0)</f>
        <v>Brazalete Oro 14k</v>
      </c>
      <c r="E9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948" s="15">
        <f>VLOOKUP(JOYERIA_JPV[[#This Row],[ID_PRODUCTOS]],PRODUCTOS[#All],5,0)-JOYERIA_JPV[[#This Row],[CANTIDAD]]</f>
        <v>714</v>
      </c>
      <c r="G948">
        <v>10007</v>
      </c>
      <c r="H948" s="1" t="s">
        <v>53</v>
      </c>
      <c r="I948" s="1" t="str">
        <f>VLOOKUP(JOYERIA_JPV[[#This Row],[ID_VENDEDOR]],FOTO_VENDEDOR[#All],3,0)</f>
        <v>https://dl.dropbox.com/s/jveyj0btov87izo/A38.png</v>
      </c>
      <c r="J948">
        <v>6</v>
      </c>
      <c r="K948" s="9">
        <v>966.38</v>
      </c>
      <c r="L948" s="9">
        <v>1200</v>
      </c>
      <c r="M948" s="2">
        <v>44779</v>
      </c>
    </row>
    <row r="949" spans="1:13" x14ac:dyDescent="0.25">
      <c r="A949">
        <v>948</v>
      </c>
      <c r="B949" t="s">
        <v>28</v>
      </c>
      <c r="C949" s="3">
        <v>4</v>
      </c>
      <c r="D949" s="3" t="str">
        <f>VLOOKUP(JOYERIA_JPV[[#This Row],[ID_PRODUCTOS]],PRODUCTOS[#All],2,0)</f>
        <v>Collar Oro Diam.</v>
      </c>
      <c r="E949" s="8" t="str">
        <f>VLOOKUP(JOYERIA_JPV[[#This Row],[ID_PRODUCTOS]],PRODUCTOS[#All],4,0)</f>
        <v>https://img.edenly.com/pt/40/precioso-secreto-n8__8047249_1.png</v>
      </c>
      <c r="F949" s="15">
        <f>VLOOKUP(JOYERIA_JPV[[#This Row],[ID_PRODUCTOS]],PRODUCTOS[#All],5,0)-JOYERIA_JPV[[#This Row],[CANTIDAD]]</f>
        <v>1400</v>
      </c>
      <c r="G949">
        <v>10008</v>
      </c>
      <c r="H949" s="1" t="s">
        <v>73</v>
      </c>
      <c r="I949" s="1" t="str">
        <f>VLOOKUP(JOYERIA_JPV[[#This Row],[ID_VENDEDOR]],FOTO_VENDEDOR[#All],3,0)</f>
        <v>https://dl.dropbox.com/s/z4geyw1u2psmm47/A16.png</v>
      </c>
      <c r="J949">
        <v>100</v>
      </c>
      <c r="K949" s="9">
        <v>938.42</v>
      </c>
      <c r="L949" s="9">
        <v>1100</v>
      </c>
      <c r="M949" s="2">
        <v>44780</v>
      </c>
    </row>
    <row r="950" spans="1:13" x14ac:dyDescent="0.25">
      <c r="A950">
        <v>949</v>
      </c>
      <c r="B950" t="s">
        <v>26</v>
      </c>
      <c r="C950" s="3">
        <v>5</v>
      </c>
      <c r="D950" s="3" t="str">
        <f>VLOOKUP(JOYERIA_JPV[[#This Row],[ID_PRODUCTOS]],PRODUCTOS[#All],2,0)</f>
        <v>Pulsera Plata 925</v>
      </c>
      <c r="E9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950" s="15">
        <f>VLOOKUP(JOYERIA_JPV[[#This Row],[ID_PRODUCTOS]],PRODUCTOS[#All],5,0)-JOYERIA_JPV[[#This Row],[CANTIDAD]]</f>
        <v>1399</v>
      </c>
      <c r="G950">
        <v>10009</v>
      </c>
      <c r="H950" s="1" t="s">
        <v>57</v>
      </c>
      <c r="I950" s="1" t="str">
        <f>VLOOKUP(JOYERIA_JPV[[#This Row],[ID_VENDEDOR]],FOTO_VENDEDOR[#All],3,0)</f>
        <v>https://dl.dropbox.com/s/0jkab8w6ie0h91z/A42.png</v>
      </c>
      <c r="J950">
        <v>1</v>
      </c>
      <c r="K950" s="9">
        <v>1053.78</v>
      </c>
      <c r="L950" s="9">
        <v>1500</v>
      </c>
      <c r="M950" s="2">
        <v>44781</v>
      </c>
    </row>
    <row r="951" spans="1:13" x14ac:dyDescent="0.25">
      <c r="A951">
        <v>950</v>
      </c>
      <c r="B951" t="s">
        <v>25</v>
      </c>
      <c r="C951" s="3">
        <v>6</v>
      </c>
      <c r="D951" s="3" t="str">
        <f>VLOOKUP(JOYERIA_JPV[[#This Row],[ID_PRODUCTOS]],PRODUCTOS[#All],2,0)</f>
        <v>Broche Platino</v>
      </c>
      <c r="E9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951" s="15">
        <f>VLOOKUP(JOYERIA_JPV[[#This Row],[ID_PRODUCTOS]],PRODUCTOS[#All],5,0)-JOYERIA_JPV[[#This Row],[CANTIDAD]]</f>
        <v>2485</v>
      </c>
      <c r="G951">
        <v>10001</v>
      </c>
      <c r="H951" s="1" t="s">
        <v>41</v>
      </c>
      <c r="I951" s="1" t="str">
        <f>VLOOKUP(JOYERIA_JPV[[#This Row],[ID_VENDEDOR]],FOTO_VENDEDOR[#All],3,0)</f>
        <v>https://dl.dropbox.com/s/4bz1xriny7ro04g/A40.png</v>
      </c>
      <c r="J951">
        <v>15</v>
      </c>
      <c r="K951" s="9">
        <v>645.70000000000005</v>
      </c>
      <c r="L951" s="9">
        <v>900</v>
      </c>
      <c r="M951" s="2">
        <v>44782</v>
      </c>
    </row>
    <row r="952" spans="1:13" x14ac:dyDescent="0.25">
      <c r="A952">
        <v>951</v>
      </c>
      <c r="B952" t="s">
        <v>9</v>
      </c>
      <c r="C952" s="3">
        <v>7</v>
      </c>
      <c r="D952" s="3" t="str">
        <f>VLOOKUP(JOYERIA_JPV[[#This Row],[ID_PRODUCTOS]],PRODUCTOS[#All],2,0)</f>
        <v>Cadena Oro 10k</v>
      </c>
      <c r="E952" s="8" t="str">
        <f>VLOOKUP(JOYERIA_JPV[[#This Row],[ID_PRODUCTOS]],PRODUCTOS[#All],4,0)</f>
        <v>https://russiangold.com/78813-large_default/amarillo-italiano-14k-585-oro-nuevo-figaro-cadena-solida-cc042y.jpg</v>
      </c>
      <c r="F952" s="15">
        <f>VLOOKUP(JOYERIA_JPV[[#This Row],[ID_PRODUCTOS]],PRODUCTOS[#All],5,0)-JOYERIA_JPV[[#This Row],[CANTIDAD]]</f>
        <v>11468</v>
      </c>
      <c r="G952">
        <v>10002</v>
      </c>
      <c r="H952" s="1" t="s">
        <v>43</v>
      </c>
      <c r="I952" s="1" t="str">
        <f>VLOOKUP(JOYERIA_JPV[[#This Row],[ID_VENDEDOR]],FOTO_VENDEDOR[#All],3,0)</f>
        <v>https://dl.dropbox.com/s/yxe96df3xrzoc4y/A44.png</v>
      </c>
      <c r="J952">
        <v>32</v>
      </c>
      <c r="K952" s="9">
        <v>1063.04</v>
      </c>
      <c r="L952" s="9">
        <v>1500</v>
      </c>
      <c r="M952" s="2">
        <v>44783</v>
      </c>
    </row>
    <row r="953" spans="1:13" x14ac:dyDescent="0.25">
      <c r="A953">
        <v>952</v>
      </c>
      <c r="B953" t="s">
        <v>22</v>
      </c>
      <c r="C953" s="3">
        <v>8</v>
      </c>
      <c r="D953" s="3" t="str">
        <f>VLOOKUP(JOYERIA_JPV[[#This Row],[ID_PRODUCTOS]],PRODUCTOS[#All],2,0)</f>
        <v>Tobillera Oro 14k</v>
      </c>
      <c r="E953" s="8" t="str">
        <f>VLOOKUP(JOYERIA_JPV[[#This Row],[ID_PRODUCTOS]],PRODUCTOS[#All],4,0)</f>
        <v>https://www.joseluisjoyerias.com/adm/files/FOTOS/PULSERA_ORO_JOSELUIS_718SPU24FK481A19_1.webp</v>
      </c>
      <c r="F953" s="15">
        <f>VLOOKUP(JOYERIA_JPV[[#This Row],[ID_PRODUCTOS]],PRODUCTOS[#All],5,0)-JOYERIA_JPV[[#This Row],[CANTIDAD]]</f>
        <v>2494</v>
      </c>
      <c r="G953">
        <v>10003</v>
      </c>
      <c r="H953" s="1" t="s">
        <v>45</v>
      </c>
      <c r="I953" s="1" t="str">
        <f>VLOOKUP(JOYERIA_JPV[[#This Row],[ID_VENDEDOR]],FOTO_VENDEDOR[#All],3,0)</f>
        <v>https://dl.dropboxusercontent.com/s/2lks10yyiurw2b0/A33.png</v>
      </c>
      <c r="J953">
        <v>6</v>
      </c>
      <c r="K953" s="9">
        <v>938.42</v>
      </c>
      <c r="L953" s="9">
        <v>1100</v>
      </c>
      <c r="M953" s="2">
        <v>44784</v>
      </c>
    </row>
    <row r="954" spans="1:13" x14ac:dyDescent="0.25">
      <c r="A954">
        <v>953</v>
      </c>
      <c r="B954" t="s">
        <v>13</v>
      </c>
      <c r="C954" s="3">
        <v>9</v>
      </c>
      <c r="D954" s="3" t="str">
        <f>VLOOKUP(JOYERIA_JPV[[#This Row],[ID_PRODUCTOS]],PRODUCTOS[#All],2,0)</f>
        <v>Charm Plata</v>
      </c>
      <c r="E9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954" s="15">
        <f>VLOOKUP(JOYERIA_JPV[[#This Row],[ID_PRODUCTOS]],PRODUCTOS[#All],5,0)-JOYERIA_JPV[[#This Row],[CANTIDAD]]</f>
        <v>663</v>
      </c>
      <c r="G954">
        <v>10004</v>
      </c>
      <c r="H954" s="1" t="s">
        <v>47</v>
      </c>
      <c r="I954" s="1" t="str">
        <f>VLOOKUP(JOYERIA_JPV[[#This Row],[ID_VENDEDOR]],FOTO_VENDEDOR[#All],3,0)</f>
        <v>https://dl.dropbox.com/s/zgx7g0h0mxubhao/A21.png</v>
      </c>
      <c r="J954">
        <v>14</v>
      </c>
      <c r="K954" s="9">
        <v>836.75</v>
      </c>
      <c r="L954" s="9">
        <v>1000</v>
      </c>
      <c r="M954" s="2">
        <v>44785</v>
      </c>
    </row>
    <row r="955" spans="1:13" x14ac:dyDescent="0.25">
      <c r="A955">
        <v>954</v>
      </c>
      <c r="B955" t="s">
        <v>27</v>
      </c>
      <c r="C955" s="3">
        <v>10</v>
      </c>
      <c r="D955" s="3" t="str">
        <f>VLOOKUP(JOYERIA_JPV[[#This Row],[ID_PRODUCTOS]],PRODUCTOS[#All],2,0)</f>
        <v>Medallón Oro 18k</v>
      </c>
      <c r="E955" s="8" t="str">
        <f>VLOOKUP(JOYERIA_JPV[[#This Row],[ID_PRODUCTOS]],PRODUCTOS[#All],4,0)</f>
        <v>https://russiangold.com/111274-product_zoom/colgante-de-oro-rosa-rojo-14k-585-carretera-de-medusa-griega-cpn053r.jpg</v>
      </c>
      <c r="F955" s="15">
        <f>VLOOKUP(JOYERIA_JPV[[#This Row],[ID_PRODUCTOS]],PRODUCTOS[#All],5,0)-JOYERIA_JPV[[#This Row],[CANTIDAD]]</f>
        <v>590</v>
      </c>
      <c r="G955">
        <v>10005</v>
      </c>
      <c r="H955" s="1" t="s">
        <v>49</v>
      </c>
      <c r="I955" s="1" t="str">
        <f>VLOOKUP(JOYERIA_JPV[[#This Row],[ID_VENDEDOR]],FOTO_VENDEDOR[#All],3,0)</f>
        <v>https://dl.dropboxusercontent.com/s/id0gj57k6z3m73q/A34.png</v>
      </c>
      <c r="J955">
        <v>10</v>
      </c>
      <c r="K955" s="9">
        <v>966.38</v>
      </c>
      <c r="L955" s="9">
        <v>1200</v>
      </c>
      <c r="M955" s="2">
        <v>44786</v>
      </c>
    </row>
    <row r="956" spans="1:13" x14ac:dyDescent="0.25">
      <c r="A956">
        <v>955</v>
      </c>
      <c r="B956" t="s">
        <v>6</v>
      </c>
      <c r="C956" s="3">
        <v>11</v>
      </c>
      <c r="D956" s="3" t="str">
        <f>VLOOKUP(JOYERIA_JPV[[#This Row],[ID_PRODUCTOS]],PRODUCTOS[#All],2,0)</f>
        <v>Reloj Oro 18k</v>
      </c>
      <c r="E956" s="8" t="str">
        <f>VLOOKUP(JOYERIA_JPV[[#This Row],[ID_PRODUCTOS]],PRODUCTOS[#All],4,0)</f>
        <v>https://zlotychlopak.pl/104676-large_default/amarillo-14k-585-oro-reloj-de-pulsera-para-senora-geneve-lw078ydglbw008y.jpg</v>
      </c>
      <c r="F956" s="15">
        <f>VLOOKUP(JOYERIA_JPV[[#This Row],[ID_PRODUCTOS]],PRODUCTOS[#All],5,0)-JOYERIA_JPV[[#This Row],[CANTIDAD]]</f>
        <v>1234</v>
      </c>
      <c r="G956">
        <v>10006</v>
      </c>
      <c r="H956" s="1" t="s">
        <v>51</v>
      </c>
      <c r="I956" s="1" t="str">
        <f>VLOOKUP(JOYERIA_JPV[[#This Row],[ID_VENDEDOR]],FOTO_VENDEDOR[#All],3,0)</f>
        <v>https://dl.dropbox.com/s/1f9hzgblcmuen4a/A10.png</v>
      </c>
      <c r="J956">
        <v>26</v>
      </c>
      <c r="K956" s="9">
        <v>638.27</v>
      </c>
      <c r="L956" s="9">
        <v>800</v>
      </c>
      <c r="M956" s="2">
        <v>44787</v>
      </c>
    </row>
    <row r="957" spans="1:13" x14ac:dyDescent="0.25">
      <c r="A957">
        <v>956</v>
      </c>
      <c r="B957" t="s">
        <v>19</v>
      </c>
      <c r="C957" s="3">
        <v>12</v>
      </c>
      <c r="D957" s="3" t="str">
        <f>VLOOKUP(JOYERIA_JPV[[#This Row],[ID_PRODUCTOS]],PRODUCTOS[#All],2,0)</f>
        <v>Cufflink Plata 925</v>
      </c>
      <c r="E957" s="8" t="str">
        <f>VLOOKUP(JOYERIA_JPV[[#This Row],[ID_PRODUCTOS]],PRODUCTOS[#All],4,0)</f>
        <v>https://www.mesaregalos.mx/wp-content/uploads/2021/08/Cufflinks_20Pliage_20_20Sterling_20silver_06753810000001_STQP.png</v>
      </c>
      <c r="F957" s="15">
        <f>VLOOKUP(JOYERIA_JPV[[#This Row],[ID_PRODUCTOS]],PRODUCTOS[#All],5,0)-JOYERIA_JPV[[#This Row],[CANTIDAD]]</f>
        <v>622</v>
      </c>
      <c r="G957">
        <v>10007</v>
      </c>
      <c r="H957" s="1" t="s">
        <v>53</v>
      </c>
      <c r="I957" s="1" t="str">
        <f>VLOOKUP(JOYERIA_JPV[[#This Row],[ID_VENDEDOR]],FOTO_VENDEDOR[#All],3,0)</f>
        <v>https://dl.dropbox.com/s/jveyj0btov87izo/A38.png</v>
      </c>
      <c r="J957">
        <v>2</v>
      </c>
      <c r="K957" s="9">
        <v>1265.2</v>
      </c>
      <c r="L957" s="9">
        <v>1800</v>
      </c>
      <c r="M957" s="2">
        <v>44788</v>
      </c>
    </row>
    <row r="958" spans="1:13" x14ac:dyDescent="0.25">
      <c r="A958">
        <v>957</v>
      </c>
      <c r="B958" t="s">
        <v>28</v>
      </c>
      <c r="C958" s="3">
        <v>13</v>
      </c>
      <c r="D958" s="3" t="str">
        <f>VLOOKUP(JOYERIA_JPV[[#This Row],[ID_PRODUCTOS]],PRODUCTOS[#All],2,0)</f>
        <v>Pendiente Diam. Oro</v>
      </c>
      <c r="E958" s="8" t="str">
        <f>VLOOKUP(JOYERIA_JPV[[#This Row],[ID_PRODUCTOS]],PRODUCTOS[#All],4,0)</f>
        <v>https://i.pinimg.com/originals/ef/2f/1e/ef2f1e78cb0658f1626038cefbdca0f7.png</v>
      </c>
      <c r="F958" s="15">
        <f>VLOOKUP(JOYERIA_JPV[[#This Row],[ID_PRODUCTOS]],PRODUCTOS[#All],5,0)-JOYERIA_JPV[[#This Row],[CANTIDAD]]</f>
        <v>3979</v>
      </c>
      <c r="G958">
        <v>10008</v>
      </c>
      <c r="H958" s="1" t="s">
        <v>73</v>
      </c>
      <c r="I958" s="1" t="str">
        <f>VLOOKUP(JOYERIA_JPV[[#This Row],[ID_VENDEDOR]],FOTO_VENDEDOR[#All],3,0)</f>
        <v>https://dl.dropbox.com/s/z4geyw1u2psmm47/A16.png</v>
      </c>
      <c r="J958">
        <v>21</v>
      </c>
      <c r="K958" s="9">
        <v>352.49</v>
      </c>
      <c r="L958" s="9">
        <v>500</v>
      </c>
      <c r="M958" s="2">
        <v>44789</v>
      </c>
    </row>
    <row r="959" spans="1:13" x14ac:dyDescent="0.25">
      <c r="A959">
        <v>958</v>
      </c>
      <c r="B959" t="s">
        <v>15</v>
      </c>
      <c r="C959" s="3">
        <v>14</v>
      </c>
      <c r="D959" s="3" t="str">
        <f>VLOOKUP(JOYERIA_JPV[[#This Row],[ID_PRODUCTOS]],PRODUCTOS[#All],2,0)</f>
        <v>Anillo Comp. Diam.</v>
      </c>
      <c r="E959" s="8" t="str">
        <f>VLOOKUP(JOYERIA_JPV[[#This Row],[ID_PRODUCTOS]],PRODUCTOS[#All],4,0)</f>
        <v>https://www.elrubi.es/wp-content/uploads/2019/03/Anillo-de-compromiso-con-piedra-diamante-1.png</v>
      </c>
      <c r="F959" s="15">
        <f>VLOOKUP(JOYERIA_JPV[[#This Row],[ID_PRODUCTOS]],PRODUCTOS[#All],5,0)-JOYERIA_JPV[[#This Row],[CANTIDAD]]</f>
        <v>1926</v>
      </c>
      <c r="G959">
        <v>10009</v>
      </c>
      <c r="H959" s="1" t="s">
        <v>57</v>
      </c>
      <c r="I959" s="1" t="str">
        <f>VLOOKUP(JOYERIA_JPV[[#This Row],[ID_VENDEDOR]],FOTO_VENDEDOR[#All],3,0)</f>
        <v>https://dl.dropbox.com/s/0jkab8w6ie0h91z/A42.png</v>
      </c>
      <c r="J959">
        <v>24</v>
      </c>
      <c r="K959" s="9">
        <v>938.42</v>
      </c>
      <c r="L959" s="9">
        <v>1100</v>
      </c>
      <c r="M959" s="2">
        <v>44790</v>
      </c>
    </row>
    <row r="960" spans="1:13" x14ac:dyDescent="0.25">
      <c r="A960">
        <v>959</v>
      </c>
      <c r="B960" t="s">
        <v>6</v>
      </c>
      <c r="C960" s="3">
        <v>15</v>
      </c>
      <c r="D960" s="3" t="str">
        <f>VLOOKUP(JOYERIA_JPV[[#This Row],[ID_PRODUCTOS]],PRODUCTOS[#All],2,0)</f>
        <v>Brazalete Cuero</v>
      </c>
      <c r="E960" s="8" t="str">
        <f>VLOOKUP(JOYERIA_JPV[[#This Row],[ID_PRODUCTOS]],PRODUCTOS[#All],4,0)</f>
        <v>https://global.zancangioielli.com/11031-large_default/pulsera-zancan-de-plata-y-piel-con-pluma.jpg</v>
      </c>
      <c r="F960" s="15">
        <f>VLOOKUP(JOYERIA_JPV[[#This Row],[ID_PRODUCTOS]],PRODUCTOS[#All],5,0)-JOYERIA_JPV[[#This Row],[CANTIDAD]]</f>
        <v>3998</v>
      </c>
      <c r="G960">
        <v>10001</v>
      </c>
      <c r="H960" s="1" t="s">
        <v>41</v>
      </c>
      <c r="I960" s="1" t="str">
        <f>VLOOKUP(JOYERIA_JPV[[#This Row],[ID_VENDEDOR]],FOTO_VENDEDOR[#All],3,0)</f>
        <v>https://dl.dropbox.com/s/4bz1xriny7ro04g/A40.png</v>
      </c>
      <c r="J960">
        <v>2</v>
      </c>
      <c r="K960" s="9">
        <v>572.95000000000005</v>
      </c>
      <c r="L960" s="9">
        <v>800</v>
      </c>
      <c r="M960" s="2">
        <v>44791</v>
      </c>
    </row>
    <row r="961" spans="1:13" x14ac:dyDescent="0.25">
      <c r="A961">
        <v>960</v>
      </c>
      <c r="B961" t="s">
        <v>29</v>
      </c>
      <c r="C961" s="3">
        <v>16</v>
      </c>
      <c r="D961" s="3" t="str">
        <f>VLOOKUP(JOYERIA_JPV[[#This Row],[ID_PRODUCTOS]],PRODUCTOS[#All],2,0)</f>
        <v>Reloj Plata</v>
      </c>
      <c r="E961" s="8" t="str">
        <f>VLOOKUP(JOYERIA_JPV[[#This Row],[ID_PRODUCTOS]],PRODUCTOS[#All],4,0)</f>
        <v>https://festina.cl/22062-large_default/timeless-chronograph-f16760-7-con-esfera-azul.jpg</v>
      </c>
      <c r="F961" s="15">
        <f>VLOOKUP(JOYERIA_JPV[[#This Row],[ID_PRODUCTOS]],PRODUCTOS[#All],5,0)-JOYERIA_JPV[[#This Row],[CANTIDAD]]</f>
        <v>1075</v>
      </c>
      <c r="G961">
        <v>10002</v>
      </c>
      <c r="H961" s="1" t="s">
        <v>43</v>
      </c>
      <c r="I961" s="1" t="str">
        <f>VLOOKUP(JOYERIA_JPV[[#This Row],[ID_VENDEDOR]],FOTO_VENDEDOR[#All],3,0)</f>
        <v>https://dl.dropbox.com/s/yxe96df3xrzoc4y/A44.png</v>
      </c>
      <c r="J961">
        <v>25</v>
      </c>
      <c r="K961" s="9">
        <v>1667.47</v>
      </c>
      <c r="L961" s="9">
        <v>2200</v>
      </c>
      <c r="M961" s="2">
        <v>44792</v>
      </c>
    </row>
    <row r="962" spans="1:13" x14ac:dyDescent="0.25">
      <c r="A962">
        <v>961</v>
      </c>
      <c r="B962" t="s">
        <v>5</v>
      </c>
      <c r="C962" s="3">
        <v>17</v>
      </c>
      <c r="D962" s="3" t="str">
        <f>VLOOKUP(JOYERIA_JPV[[#This Row],[ID_PRODUCTOS]],PRODUCTOS[#All],2,0)</f>
        <v>Broche Oro</v>
      </c>
      <c r="E9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962" s="15">
        <f>VLOOKUP(JOYERIA_JPV[[#This Row],[ID_PRODUCTOS]],PRODUCTOS[#All],5,0)-JOYERIA_JPV[[#This Row],[CANTIDAD]]</f>
        <v>2990</v>
      </c>
      <c r="G962">
        <v>10003</v>
      </c>
      <c r="H962" s="1" t="s">
        <v>45</v>
      </c>
      <c r="I962" s="1" t="str">
        <f>VLOOKUP(JOYERIA_JPV[[#This Row],[ID_VENDEDOR]],FOTO_VENDEDOR[#All],3,0)</f>
        <v>https://dl.dropboxusercontent.com/s/2lks10yyiurw2b0/A33.png</v>
      </c>
      <c r="J962">
        <v>10</v>
      </c>
      <c r="K962" s="9">
        <v>216.19</v>
      </c>
      <c r="L962" s="9">
        <v>300</v>
      </c>
      <c r="M962" s="2">
        <v>44793</v>
      </c>
    </row>
    <row r="963" spans="1:13" x14ac:dyDescent="0.25">
      <c r="A963">
        <v>962</v>
      </c>
      <c r="B963" t="s">
        <v>14</v>
      </c>
      <c r="C963" s="3">
        <v>18</v>
      </c>
      <c r="D963" s="3" t="str">
        <f>VLOOKUP(JOYERIA_JPV[[#This Row],[ID_PRODUCTOS]],PRODUCTOS[#All],2,0)</f>
        <v>Anillo Gemas</v>
      </c>
      <c r="E9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963" s="15">
        <f>VLOOKUP(JOYERIA_JPV[[#This Row],[ID_PRODUCTOS]],PRODUCTOS[#All],5,0)-JOYERIA_JPV[[#This Row],[CANTIDAD]]</f>
        <v>19780</v>
      </c>
      <c r="G963">
        <v>10004</v>
      </c>
      <c r="H963" s="1" t="s">
        <v>47</v>
      </c>
      <c r="I963" s="1" t="str">
        <f>VLOOKUP(JOYERIA_JPV[[#This Row],[ID_VENDEDOR]],FOTO_VENDEDOR[#All],3,0)</f>
        <v>https://dl.dropbox.com/s/zgx7g0h0mxubhao/A21.png</v>
      </c>
      <c r="J963">
        <v>220</v>
      </c>
      <c r="K963" s="9">
        <v>1063.04</v>
      </c>
      <c r="L963" s="9">
        <v>1500</v>
      </c>
      <c r="M963" s="2">
        <v>44794</v>
      </c>
    </row>
    <row r="964" spans="1:13" x14ac:dyDescent="0.25">
      <c r="A964">
        <v>963</v>
      </c>
      <c r="B964" t="s">
        <v>23</v>
      </c>
      <c r="C964" s="3">
        <v>19</v>
      </c>
      <c r="D964" s="3" t="str">
        <f>VLOOKUP(JOYERIA_JPV[[#This Row],[ID_PRODUCTOS]],PRODUCTOS[#All],2,0)</f>
        <v>Collar Perlas</v>
      </c>
      <c r="E964" s="8" t="str">
        <f>VLOOKUP(JOYERIA_JPV[[#This Row],[ID_PRODUCTOS]],PRODUCTOS[#All],4,0)</f>
        <v>https://yanesmadrid.com/10619-large_default/collar-bolzano-perlas-plata-dorada.jpg</v>
      </c>
      <c r="F964" s="15">
        <f>VLOOKUP(JOYERIA_JPV[[#This Row],[ID_PRODUCTOS]],PRODUCTOS[#All],5,0)-JOYERIA_JPV[[#This Row],[CANTIDAD]]</f>
        <v>791</v>
      </c>
      <c r="G964">
        <v>10005</v>
      </c>
      <c r="H964" s="1" t="s">
        <v>49</v>
      </c>
      <c r="I964" s="1" t="str">
        <f>VLOOKUP(JOYERIA_JPV[[#This Row],[ID_VENDEDOR]],FOTO_VENDEDOR[#All],3,0)</f>
        <v>https://dl.dropboxusercontent.com/s/id0gj57k6z3m73q/A34.png</v>
      </c>
      <c r="J964">
        <v>9</v>
      </c>
      <c r="K964" s="9">
        <v>757.81</v>
      </c>
      <c r="L964" s="9">
        <v>950</v>
      </c>
      <c r="M964" s="2">
        <v>44795</v>
      </c>
    </row>
    <row r="965" spans="1:13" x14ac:dyDescent="0.25">
      <c r="A965">
        <v>964</v>
      </c>
      <c r="B965" t="s">
        <v>17</v>
      </c>
      <c r="C965" s="3">
        <v>20</v>
      </c>
      <c r="D965" s="3" t="str">
        <f>VLOOKUP(JOYERIA_JPV[[#This Row],[ID_PRODUCTOS]],PRODUCTOS[#All],2,0)</f>
        <v>Cadena Oro</v>
      </c>
      <c r="E965" s="8" t="str">
        <f>VLOOKUP(JOYERIA_JPV[[#This Row],[ID_PRODUCTOS]],PRODUCTOS[#All],4,0)</f>
        <v>https://www.joyeriasanchez.com/50236-large_default/gargantilla-visalia-personalizada-oro-18k.jpg</v>
      </c>
      <c r="F965" s="15">
        <f>VLOOKUP(JOYERIA_JPV[[#This Row],[ID_PRODUCTOS]],PRODUCTOS[#All],5,0)-JOYERIA_JPV[[#This Row],[CANTIDAD]]</f>
        <v>3869</v>
      </c>
      <c r="G965">
        <v>10006</v>
      </c>
      <c r="H965" s="1" t="s">
        <v>51</v>
      </c>
      <c r="I965" s="1" t="str">
        <f>VLOOKUP(JOYERIA_JPV[[#This Row],[ID_VENDEDOR]],FOTO_VENDEDOR[#All],3,0)</f>
        <v>https://dl.dropbox.com/s/1f9hzgblcmuen4a/A10.png</v>
      </c>
      <c r="J965">
        <v>131</v>
      </c>
      <c r="K965" s="9">
        <v>211.41</v>
      </c>
      <c r="L965" s="9">
        <v>300</v>
      </c>
      <c r="M965" s="2">
        <v>44796</v>
      </c>
    </row>
    <row r="966" spans="1:13" x14ac:dyDescent="0.25">
      <c r="A966">
        <v>965</v>
      </c>
      <c r="B966" t="s">
        <v>8</v>
      </c>
      <c r="C966" s="3">
        <v>1</v>
      </c>
      <c r="D966" s="3" t="str">
        <f>VLOOKUP(JOYERIA_JPV[[#This Row],[ID_PRODUCTOS]],PRODUCTOS[#All],2,0)</f>
        <v>Anillo Oro 18k</v>
      </c>
      <c r="E966" s="8" t="str">
        <f>VLOOKUP(JOYERIA_JPV[[#This Row],[ID_PRODUCTOS]],PRODUCTOS[#All],4,0)</f>
        <v>https://i.pinimg.com/originals/99/f6/cc/99f6cc0f226be0aa4d25ea9959e06099.png</v>
      </c>
      <c r="F966" s="15">
        <f>VLOOKUP(JOYERIA_JPV[[#This Row],[ID_PRODUCTOS]],PRODUCTOS[#All],5,0)-JOYERIA_JPV[[#This Row],[CANTIDAD]]</f>
        <v>19920</v>
      </c>
      <c r="G966">
        <v>10007</v>
      </c>
      <c r="H966" s="1" t="s">
        <v>53</v>
      </c>
      <c r="I966" s="1" t="str">
        <f>VLOOKUP(JOYERIA_JPV[[#This Row],[ID_VENDEDOR]],FOTO_VENDEDOR[#All],3,0)</f>
        <v>https://dl.dropbox.com/s/jveyj0btov87izo/A38.png</v>
      </c>
      <c r="J966">
        <v>80</v>
      </c>
      <c r="K966" s="9">
        <v>1483.61</v>
      </c>
      <c r="L966" s="9">
        <v>2000</v>
      </c>
      <c r="M966" s="2">
        <v>44797</v>
      </c>
    </row>
    <row r="967" spans="1:13" x14ac:dyDescent="0.25">
      <c r="A967">
        <v>966</v>
      </c>
      <c r="B967" t="s">
        <v>23</v>
      </c>
      <c r="C967" s="3">
        <v>2</v>
      </c>
      <c r="D967" s="3" t="str">
        <f>VLOOKUP(JOYERIA_JPV[[#This Row],[ID_PRODUCTOS]],PRODUCTOS[#All],2,0)</f>
        <v>Aretes Plata 925</v>
      </c>
      <c r="E967" s="8" t="str">
        <f>VLOOKUP(JOYERIA_JPV[[#This Row],[ID_PRODUCTOS]],PRODUCTOS[#All],4,0)</f>
        <v>https://baroqoficial.com/cdn/shop/products/Aretesdeplata925.png?v=1643904073&amp;width=2048</v>
      </c>
      <c r="F967" s="15">
        <f>VLOOKUP(JOYERIA_JPV[[#This Row],[ID_PRODUCTOS]],PRODUCTOS[#All],5,0)-JOYERIA_JPV[[#This Row],[CANTIDAD]]</f>
        <v>3797</v>
      </c>
      <c r="G967">
        <v>10008</v>
      </c>
      <c r="H967" s="1" t="s">
        <v>73</v>
      </c>
      <c r="I967" s="1" t="str">
        <f>VLOOKUP(JOYERIA_JPV[[#This Row],[ID_VENDEDOR]],FOTO_VENDEDOR[#All],3,0)</f>
        <v>https://dl.dropbox.com/s/z4geyw1u2psmm47/A16.png</v>
      </c>
      <c r="J967">
        <v>3</v>
      </c>
      <c r="K967" s="9">
        <v>1049.51</v>
      </c>
      <c r="L967" s="9">
        <v>1300</v>
      </c>
      <c r="M967" s="2">
        <v>44798</v>
      </c>
    </row>
    <row r="968" spans="1:13" x14ac:dyDescent="0.25">
      <c r="A968">
        <v>967</v>
      </c>
      <c r="B968" t="s">
        <v>7</v>
      </c>
      <c r="C968" s="3">
        <v>3</v>
      </c>
      <c r="D968" s="3" t="str">
        <f>VLOOKUP(JOYERIA_JPV[[#This Row],[ID_PRODUCTOS]],PRODUCTOS[#All],2,0)</f>
        <v>Brazalete Oro 14k</v>
      </c>
      <c r="E9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968" s="15">
        <f>VLOOKUP(JOYERIA_JPV[[#This Row],[ID_PRODUCTOS]],PRODUCTOS[#All],5,0)-JOYERIA_JPV[[#This Row],[CANTIDAD]]</f>
        <v>717</v>
      </c>
      <c r="G968">
        <v>10009</v>
      </c>
      <c r="H968" s="1" t="s">
        <v>57</v>
      </c>
      <c r="I968" s="1" t="str">
        <f>VLOOKUP(JOYERIA_JPV[[#This Row],[ID_VENDEDOR]],FOTO_VENDEDOR[#All],3,0)</f>
        <v>https://dl.dropbox.com/s/0jkab8w6ie0h91z/A42.png</v>
      </c>
      <c r="J968">
        <v>3</v>
      </c>
      <c r="K968" s="9">
        <v>966.38</v>
      </c>
      <c r="L968" s="9">
        <v>1200</v>
      </c>
      <c r="M968" s="2">
        <v>44799</v>
      </c>
    </row>
    <row r="969" spans="1:13" x14ac:dyDescent="0.25">
      <c r="A969">
        <v>968</v>
      </c>
      <c r="B969" t="s">
        <v>8</v>
      </c>
      <c r="C969" s="3">
        <v>4</v>
      </c>
      <c r="D969" s="3" t="str">
        <f>VLOOKUP(JOYERIA_JPV[[#This Row],[ID_PRODUCTOS]],PRODUCTOS[#All],2,0)</f>
        <v>Collar Oro Diam.</v>
      </c>
      <c r="E969" s="8" t="str">
        <f>VLOOKUP(JOYERIA_JPV[[#This Row],[ID_PRODUCTOS]],PRODUCTOS[#All],4,0)</f>
        <v>https://img.edenly.com/pt/40/precioso-secreto-n8__8047249_1.png</v>
      </c>
      <c r="F969" s="15">
        <f>VLOOKUP(JOYERIA_JPV[[#This Row],[ID_PRODUCTOS]],PRODUCTOS[#All],5,0)-JOYERIA_JPV[[#This Row],[CANTIDAD]]</f>
        <v>1494</v>
      </c>
      <c r="G969">
        <v>10001</v>
      </c>
      <c r="H969" s="1" t="s">
        <v>41</v>
      </c>
      <c r="I969" s="1" t="str">
        <f>VLOOKUP(JOYERIA_JPV[[#This Row],[ID_VENDEDOR]],FOTO_VENDEDOR[#All],3,0)</f>
        <v>https://dl.dropbox.com/s/4bz1xriny7ro04g/A40.png</v>
      </c>
      <c r="J969">
        <v>6</v>
      </c>
      <c r="K969" s="9">
        <v>938.42</v>
      </c>
      <c r="L969" s="9">
        <v>1100</v>
      </c>
      <c r="M969" s="2">
        <v>44800</v>
      </c>
    </row>
    <row r="970" spans="1:13" x14ac:dyDescent="0.25">
      <c r="A970">
        <v>969</v>
      </c>
      <c r="B970" t="s">
        <v>16</v>
      </c>
      <c r="C970" s="3">
        <v>5</v>
      </c>
      <c r="D970" s="3" t="str">
        <f>VLOOKUP(JOYERIA_JPV[[#This Row],[ID_PRODUCTOS]],PRODUCTOS[#All],2,0)</f>
        <v>Pulsera Plata 925</v>
      </c>
      <c r="E9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970" s="15">
        <f>VLOOKUP(JOYERIA_JPV[[#This Row],[ID_PRODUCTOS]],PRODUCTOS[#All],5,0)-JOYERIA_JPV[[#This Row],[CANTIDAD]]</f>
        <v>1395</v>
      </c>
      <c r="G970">
        <v>10002</v>
      </c>
      <c r="H970" s="1" t="s">
        <v>43</v>
      </c>
      <c r="I970" s="1" t="str">
        <f>VLOOKUP(JOYERIA_JPV[[#This Row],[ID_VENDEDOR]],FOTO_VENDEDOR[#All],3,0)</f>
        <v>https://dl.dropbox.com/s/yxe96df3xrzoc4y/A44.png</v>
      </c>
      <c r="J970">
        <v>5</v>
      </c>
      <c r="K970" s="9">
        <v>1053.78</v>
      </c>
      <c r="L970" s="9">
        <v>1500</v>
      </c>
      <c r="M970" s="2">
        <v>44801</v>
      </c>
    </row>
    <row r="971" spans="1:13" x14ac:dyDescent="0.25">
      <c r="A971">
        <v>970</v>
      </c>
      <c r="B971" t="s">
        <v>9</v>
      </c>
      <c r="C971" s="3">
        <v>6</v>
      </c>
      <c r="D971" s="3" t="str">
        <f>VLOOKUP(JOYERIA_JPV[[#This Row],[ID_PRODUCTOS]],PRODUCTOS[#All],2,0)</f>
        <v>Broche Platino</v>
      </c>
      <c r="E9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971" s="15">
        <f>VLOOKUP(JOYERIA_JPV[[#This Row],[ID_PRODUCTOS]],PRODUCTOS[#All],5,0)-JOYERIA_JPV[[#This Row],[CANTIDAD]]</f>
        <v>2443</v>
      </c>
      <c r="G971">
        <v>10003</v>
      </c>
      <c r="H971" s="1" t="s">
        <v>45</v>
      </c>
      <c r="I971" s="1" t="str">
        <f>VLOOKUP(JOYERIA_JPV[[#This Row],[ID_VENDEDOR]],FOTO_VENDEDOR[#All],3,0)</f>
        <v>https://dl.dropboxusercontent.com/s/2lks10yyiurw2b0/A33.png</v>
      </c>
      <c r="J971">
        <v>57</v>
      </c>
      <c r="K971" s="9">
        <v>645.70000000000005</v>
      </c>
      <c r="L971" s="9">
        <v>900</v>
      </c>
      <c r="M971" s="2">
        <v>44802</v>
      </c>
    </row>
    <row r="972" spans="1:13" x14ac:dyDescent="0.25">
      <c r="A972">
        <v>971</v>
      </c>
      <c r="B972" t="s">
        <v>25</v>
      </c>
      <c r="C972" s="3">
        <v>7</v>
      </c>
      <c r="D972" s="3" t="str">
        <f>VLOOKUP(JOYERIA_JPV[[#This Row],[ID_PRODUCTOS]],PRODUCTOS[#All],2,0)</f>
        <v>Cadena Oro 10k</v>
      </c>
      <c r="E972" s="8" t="str">
        <f>VLOOKUP(JOYERIA_JPV[[#This Row],[ID_PRODUCTOS]],PRODUCTOS[#All],4,0)</f>
        <v>https://russiangold.com/78813-large_default/amarillo-italiano-14k-585-oro-nuevo-figaro-cadena-solida-cc042y.jpg</v>
      </c>
      <c r="F972" s="15">
        <f>VLOOKUP(JOYERIA_JPV[[#This Row],[ID_PRODUCTOS]],PRODUCTOS[#All],5,0)-JOYERIA_JPV[[#This Row],[CANTIDAD]]</f>
        <v>11402</v>
      </c>
      <c r="G972">
        <v>10004</v>
      </c>
      <c r="H972" s="1" t="s">
        <v>47</v>
      </c>
      <c r="I972" s="1" t="str">
        <f>VLOOKUP(JOYERIA_JPV[[#This Row],[ID_VENDEDOR]],FOTO_VENDEDOR[#All],3,0)</f>
        <v>https://dl.dropbox.com/s/zgx7g0h0mxubhao/A21.png</v>
      </c>
      <c r="J972">
        <v>98</v>
      </c>
      <c r="K972" s="9">
        <v>1063.04</v>
      </c>
      <c r="L972" s="9">
        <v>1500</v>
      </c>
      <c r="M972" s="2">
        <v>44803</v>
      </c>
    </row>
    <row r="973" spans="1:13" x14ac:dyDescent="0.25">
      <c r="A973">
        <v>972</v>
      </c>
      <c r="B973" t="s">
        <v>25</v>
      </c>
      <c r="C973" s="3">
        <v>8</v>
      </c>
      <c r="D973" s="3" t="str">
        <f>VLOOKUP(JOYERIA_JPV[[#This Row],[ID_PRODUCTOS]],PRODUCTOS[#All],2,0)</f>
        <v>Tobillera Oro 14k</v>
      </c>
      <c r="E973" s="8" t="str">
        <f>VLOOKUP(JOYERIA_JPV[[#This Row],[ID_PRODUCTOS]],PRODUCTOS[#All],4,0)</f>
        <v>https://www.joseluisjoyerias.com/adm/files/FOTOS/PULSERA_ORO_JOSELUIS_718SPU24FK481A19_1.webp</v>
      </c>
      <c r="F973" s="15">
        <f>VLOOKUP(JOYERIA_JPV[[#This Row],[ID_PRODUCTOS]],PRODUCTOS[#All],5,0)-JOYERIA_JPV[[#This Row],[CANTIDAD]]</f>
        <v>2490</v>
      </c>
      <c r="G973">
        <v>10005</v>
      </c>
      <c r="H973" s="1" t="s">
        <v>49</v>
      </c>
      <c r="I973" s="1" t="str">
        <f>VLOOKUP(JOYERIA_JPV[[#This Row],[ID_VENDEDOR]],FOTO_VENDEDOR[#All],3,0)</f>
        <v>https://dl.dropboxusercontent.com/s/id0gj57k6z3m73q/A34.png</v>
      </c>
      <c r="J973">
        <v>10</v>
      </c>
      <c r="K973" s="9">
        <v>938.42</v>
      </c>
      <c r="L973" s="9">
        <v>1100</v>
      </c>
      <c r="M973" s="2">
        <v>44804</v>
      </c>
    </row>
    <row r="974" spans="1:13" x14ac:dyDescent="0.25">
      <c r="A974">
        <v>973</v>
      </c>
      <c r="B974" t="s">
        <v>14</v>
      </c>
      <c r="C974" s="3">
        <v>9</v>
      </c>
      <c r="D974" s="3" t="str">
        <f>VLOOKUP(JOYERIA_JPV[[#This Row],[ID_PRODUCTOS]],PRODUCTOS[#All],2,0)</f>
        <v>Charm Plata</v>
      </c>
      <c r="E9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974" s="15">
        <f>VLOOKUP(JOYERIA_JPV[[#This Row],[ID_PRODUCTOS]],PRODUCTOS[#All],5,0)-JOYERIA_JPV[[#This Row],[CANTIDAD]]</f>
        <v>672</v>
      </c>
      <c r="G974">
        <v>10006</v>
      </c>
      <c r="H974" s="1" t="s">
        <v>51</v>
      </c>
      <c r="I974" s="1" t="str">
        <f>VLOOKUP(JOYERIA_JPV[[#This Row],[ID_VENDEDOR]],FOTO_VENDEDOR[#All],3,0)</f>
        <v>https://dl.dropbox.com/s/1f9hzgblcmuen4a/A10.png</v>
      </c>
      <c r="J974">
        <v>5</v>
      </c>
      <c r="K974" s="9">
        <v>836.75</v>
      </c>
      <c r="L974" s="9">
        <v>1000</v>
      </c>
      <c r="M974" s="2">
        <v>44805</v>
      </c>
    </row>
    <row r="975" spans="1:13" x14ac:dyDescent="0.25">
      <c r="A975">
        <v>974</v>
      </c>
      <c r="B975" t="s">
        <v>15</v>
      </c>
      <c r="C975" s="3">
        <v>10</v>
      </c>
      <c r="D975" s="3" t="str">
        <f>VLOOKUP(JOYERIA_JPV[[#This Row],[ID_PRODUCTOS]],PRODUCTOS[#All],2,0)</f>
        <v>Medallón Oro 18k</v>
      </c>
      <c r="E975" s="8" t="str">
        <f>VLOOKUP(JOYERIA_JPV[[#This Row],[ID_PRODUCTOS]],PRODUCTOS[#All],4,0)</f>
        <v>https://russiangold.com/111274-product_zoom/colgante-de-oro-rosa-rojo-14k-585-carretera-de-medusa-griega-cpn053r.jpg</v>
      </c>
      <c r="F975" s="15">
        <f>VLOOKUP(JOYERIA_JPV[[#This Row],[ID_PRODUCTOS]],PRODUCTOS[#All],5,0)-JOYERIA_JPV[[#This Row],[CANTIDAD]]</f>
        <v>589</v>
      </c>
      <c r="G975">
        <v>10007</v>
      </c>
      <c r="H975" s="1" t="s">
        <v>53</v>
      </c>
      <c r="I975" s="1" t="str">
        <f>VLOOKUP(JOYERIA_JPV[[#This Row],[ID_VENDEDOR]],FOTO_VENDEDOR[#All],3,0)</f>
        <v>https://dl.dropbox.com/s/jveyj0btov87izo/A38.png</v>
      </c>
      <c r="J975">
        <v>11</v>
      </c>
      <c r="K975" s="9">
        <v>966.38</v>
      </c>
      <c r="L975" s="9">
        <v>1200</v>
      </c>
      <c r="M975" s="2">
        <v>44806</v>
      </c>
    </row>
    <row r="976" spans="1:13" x14ac:dyDescent="0.25">
      <c r="A976">
        <v>975</v>
      </c>
      <c r="B976" t="s">
        <v>26</v>
      </c>
      <c r="C976" s="3">
        <v>11</v>
      </c>
      <c r="D976" s="3" t="str">
        <f>VLOOKUP(JOYERIA_JPV[[#This Row],[ID_PRODUCTOS]],PRODUCTOS[#All],2,0)</f>
        <v>Reloj Oro 18k</v>
      </c>
      <c r="E976" s="8" t="str">
        <f>VLOOKUP(JOYERIA_JPV[[#This Row],[ID_PRODUCTOS]],PRODUCTOS[#All],4,0)</f>
        <v>https://zlotychlopak.pl/104676-large_default/amarillo-14k-585-oro-reloj-de-pulsera-para-senora-geneve-lw078ydglbw008y.jpg</v>
      </c>
      <c r="F976" s="15">
        <f>VLOOKUP(JOYERIA_JPV[[#This Row],[ID_PRODUCTOS]],PRODUCTOS[#All],5,0)-JOYERIA_JPV[[#This Row],[CANTIDAD]]</f>
        <v>1225</v>
      </c>
      <c r="G976">
        <v>10008</v>
      </c>
      <c r="H976" s="1" t="s">
        <v>73</v>
      </c>
      <c r="I976" s="1" t="str">
        <f>VLOOKUP(JOYERIA_JPV[[#This Row],[ID_VENDEDOR]],FOTO_VENDEDOR[#All],3,0)</f>
        <v>https://dl.dropbox.com/s/z4geyw1u2psmm47/A16.png</v>
      </c>
      <c r="J976">
        <v>35</v>
      </c>
      <c r="K976" s="9">
        <v>638.27</v>
      </c>
      <c r="L976" s="9">
        <v>800</v>
      </c>
      <c r="M976" s="2">
        <v>44807</v>
      </c>
    </row>
    <row r="977" spans="1:13" x14ac:dyDescent="0.25">
      <c r="A977">
        <v>976</v>
      </c>
      <c r="B977" t="s">
        <v>11</v>
      </c>
      <c r="C977" s="3">
        <v>12</v>
      </c>
      <c r="D977" s="3" t="str">
        <f>VLOOKUP(JOYERIA_JPV[[#This Row],[ID_PRODUCTOS]],PRODUCTOS[#All],2,0)</f>
        <v>Cufflink Plata 925</v>
      </c>
      <c r="E977" s="8" t="str">
        <f>VLOOKUP(JOYERIA_JPV[[#This Row],[ID_PRODUCTOS]],PRODUCTOS[#All],4,0)</f>
        <v>https://www.mesaregalos.mx/wp-content/uploads/2021/08/Cufflinks_20Pliage_20_20Sterling_20silver_06753810000001_STQP.png</v>
      </c>
      <c r="F977" s="15">
        <f>VLOOKUP(JOYERIA_JPV[[#This Row],[ID_PRODUCTOS]],PRODUCTOS[#All],5,0)-JOYERIA_JPV[[#This Row],[CANTIDAD]]</f>
        <v>616</v>
      </c>
      <c r="G977">
        <v>10009</v>
      </c>
      <c r="H977" s="1" t="s">
        <v>57</v>
      </c>
      <c r="I977" s="1" t="str">
        <f>VLOOKUP(JOYERIA_JPV[[#This Row],[ID_VENDEDOR]],FOTO_VENDEDOR[#All],3,0)</f>
        <v>https://dl.dropbox.com/s/0jkab8w6ie0h91z/A42.png</v>
      </c>
      <c r="J977">
        <v>8</v>
      </c>
      <c r="K977" s="9">
        <v>1265.2</v>
      </c>
      <c r="L977" s="9">
        <v>1800</v>
      </c>
      <c r="M977" s="2">
        <v>44808</v>
      </c>
    </row>
    <row r="978" spans="1:13" x14ac:dyDescent="0.25">
      <c r="A978">
        <v>977</v>
      </c>
      <c r="B978" t="s">
        <v>18</v>
      </c>
      <c r="C978" s="3">
        <v>13</v>
      </c>
      <c r="D978" s="3" t="str">
        <f>VLOOKUP(JOYERIA_JPV[[#This Row],[ID_PRODUCTOS]],PRODUCTOS[#All],2,0)</f>
        <v>Pendiente Diam. Oro</v>
      </c>
      <c r="E978" s="8" t="str">
        <f>VLOOKUP(JOYERIA_JPV[[#This Row],[ID_PRODUCTOS]],PRODUCTOS[#All],4,0)</f>
        <v>https://i.pinimg.com/originals/ef/2f/1e/ef2f1e78cb0658f1626038cefbdca0f7.png</v>
      </c>
      <c r="F978" s="15">
        <f>VLOOKUP(JOYERIA_JPV[[#This Row],[ID_PRODUCTOS]],PRODUCTOS[#All],5,0)-JOYERIA_JPV[[#This Row],[CANTIDAD]]</f>
        <v>3988</v>
      </c>
      <c r="G978">
        <v>10001</v>
      </c>
      <c r="H978" s="1" t="s">
        <v>41</v>
      </c>
      <c r="I978" s="1" t="str">
        <f>VLOOKUP(JOYERIA_JPV[[#This Row],[ID_VENDEDOR]],FOTO_VENDEDOR[#All],3,0)</f>
        <v>https://dl.dropbox.com/s/4bz1xriny7ro04g/A40.png</v>
      </c>
      <c r="J978">
        <v>12</v>
      </c>
      <c r="K978" s="9">
        <v>352.49</v>
      </c>
      <c r="L978" s="9">
        <v>500</v>
      </c>
      <c r="M978" s="2">
        <v>44809</v>
      </c>
    </row>
    <row r="979" spans="1:13" x14ac:dyDescent="0.25">
      <c r="A979">
        <v>978</v>
      </c>
      <c r="B979" t="s">
        <v>18</v>
      </c>
      <c r="C979" s="3">
        <v>14</v>
      </c>
      <c r="D979" s="3" t="str">
        <f>VLOOKUP(JOYERIA_JPV[[#This Row],[ID_PRODUCTOS]],PRODUCTOS[#All],2,0)</f>
        <v>Anillo Comp. Diam.</v>
      </c>
      <c r="E979" s="8" t="str">
        <f>VLOOKUP(JOYERIA_JPV[[#This Row],[ID_PRODUCTOS]],PRODUCTOS[#All],4,0)</f>
        <v>https://www.elrubi.es/wp-content/uploads/2019/03/Anillo-de-compromiso-con-piedra-diamante-1.png</v>
      </c>
      <c r="F979" s="15">
        <f>VLOOKUP(JOYERIA_JPV[[#This Row],[ID_PRODUCTOS]],PRODUCTOS[#All],5,0)-JOYERIA_JPV[[#This Row],[CANTIDAD]]</f>
        <v>1947</v>
      </c>
      <c r="G979">
        <v>10002</v>
      </c>
      <c r="H979" s="1" t="s">
        <v>43</v>
      </c>
      <c r="I979" s="1" t="str">
        <f>VLOOKUP(JOYERIA_JPV[[#This Row],[ID_VENDEDOR]],FOTO_VENDEDOR[#All],3,0)</f>
        <v>https://dl.dropbox.com/s/yxe96df3xrzoc4y/A44.png</v>
      </c>
      <c r="J979">
        <v>3</v>
      </c>
      <c r="K979" s="9">
        <v>938.42</v>
      </c>
      <c r="L979" s="9">
        <v>1100</v>
      </c>
      <c r="M979" s="2">
        <v>44810</v>
      </c>
    </row>
    <row r="980" spans="1:13" x14ac:dyDescent="0.25">
      <c r="A980">
        <v>979</v>
      </c>
      <c r="B980" t="s">
        <v>13</v>
      </c>
      <c r="C980" s="3">
        <v>15</v>
      </c>
      <c r="D980" s="3" t="str">
        <f>VLOOKUP(JOYERIA_JPV[[#This Row],[ID_PRODUCTOS]],PRODUCTOS[#All],2,0)</f>
        <v>Brazalete Cuero</v>
      </c>
      <c r="E980" s="8" t="str">
        <f>VLOOKUP(JOYERIA_JPV[[#This Row],[ID_PRODUCTOS]],PRODUCTOS[#All],4,0)</f>
        <v>https://global.zancangioielli.com/11031-large_default/pulsera-zancan-de-plata-y-piel-con-pluma.jpg</v>
      </c>
      <c r="F980" s="15">
        <f>VLOOKUP(JOYERIA_JPV[[#This Row],[ID_PRODUCTOS]],PRODUCTOS[#All],5,0)-JOYERIA_JPV[[#This Row],[CANTIDAD]]</f>
        <v>3996</v>
      </c>
      <c r="G980">
        <v>10003</v>
      </c>
      <c r="H980" s="1" t="s">
        <v>45</v>
      </c>
      <c r="I980" s="1" t="str">
        <f>VLOOKUP(JOYERIA_JPV[[#This Row],[ID_VENDEDOR]],FOTO_VENDEDOR[#All],3,0)</f>
        <v>https://dl.dropboxusercontent.com/s/2lks10yyiurw2b0/A33.png</v>
      </c>
      <c r="J980">
        <v>4</v>
      </c>
      <c r="K980" s="9">
        <v>572.95000000000005</v>
      </c>
      <c r="L980" s="9">
        <v>800</v>
      </c>
      <c r="M980" s="2">
        <v>44811</v>
      </c>
    </row>
    <row r="981" spans="1:13" x14ac:dyDescent="0.25">
      <c r="A981">
        <v>980</v>
      </c>
      <c r="B981" t="s">
        <v>14</v>
      </c>
      <c r="C981" s="3">
        <v>16</v>
      </c>
      <c r="D981" s="3" t="str">
        <f>VLOOKUP(JOYERIA_JPV[[#This Row],[ID_PRODUCTOS]],PRODUCTOS[#All],2,0)</f>
        <v>Reloj Plata</v>
      </c>
      <c r="E981" s="8" t="str">
        <f>VLOOKUP(JOYERIA_JPV[[#This Row],[ID_PRODUCTOS]],PRODUCTOS[#All],4,0)</f>
        <v>https://festina.cl/22062-large_default/timeless-chronograph-f16760-7-con-esfera-azul.jpg</v>
      </c>
      <c r="F981" s="15">
        <f>VLOOKUP(JOYERIA_JPV[[#This Row],[ID_PRODUCTOS]],PRODUCTOS[#All],5,0)-JOYERIA_JPV[[#This Row],[CANTIDAD]]</f>
        <v>1092</v>
      </c>
      <c r="G981">
        <v>10004</v>
      </c>
      <c r="H981" s="1" t="s">
        <v>47</v>
      </c>
      <c r="I981" s="1" t="str">
        <f>VLOOKUP(JOYERIA_JPV[[#This Row],[ID_VENDEDOR]],FOTO_VENDEDOR[#All],3,0)</f>
        <v>https://dl.dropbox.com/s/zgx7g0h0mxubhao/A21.png</v>
      </c>
      <c r="J981">
        <v>8</v>
      </c>
      <c r="K981" s="9">
        <v>1667.47</v>
      </c>
      <c r="L981" s="9">
        <v>2200</v>
      </c>
      <c r="M981" s="2">
        <v>44812</v>
      </c>
    </row>
    <row r="982" spans="1:13" x14ac:dyDescent="0.25">
      <c r="A982">
        <v>981</v>
      </c>
      <c r="B982" t="s">
        <v>22</v>
      </c>
      <c r="C982" s="3">
        <v>17</v>
      </c>
      <c r="D982" s="3" t="str">
        <f>VLOOKUP(JOYERIA_JPV[[#This Row],[ID_PRODUCTOS]],PRODUCTOS[#All],2,0)</f>
        <v>Broche Oro</v>
      </c>
      <c r="E9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982" s="15">
        <f>VLOOKUP(JOYERIA_JPV[[#This Row],[ID_PRODUCTOS]],PRODUCTOS[#All],5,0)-JOYERIA_JPV[[#This Row],[CANTIDAD]]</f>
        <v>2970</v>
      </c>
      <c r="G982">
        <v>10005</v>
      </c>
      <c r="H982" s="1" t="s">
        <v>49</v>
      </c>
      <c r="I982" s="1" t="str">
        <f>VLOOKUP(JOYERIA_JPV[[#This Row],[ID_VENDEDOR]],FOTO_VENDEDOR[#All],3,0)</f>
        <v>https://dl.dropboxusercontent.com/s/id0gj57k6z3m73q/A34.png</v>
      </c>
      <c r="J982">
        <v>30</v>
      </c>
      <c r="K982" s="9">
        <v>216.19</v>
      </c>
      <c r="L982" s="9">
        <v>300</v>
      </c>
      <c r="M982" s="2">
        <v>44813</v>
      </c>
    </row>
    <row r="983" spans="1:13" x14ac:dyDescent="0.25">
      <c r="A983">
        <v>982</v>
      </c>
      <c r="B983" t="s">
        <v>26</v>
      </c>
      <c r="C983" s="3">
        <v>18</v>
      </c>
      <c r="D983" s="3" t="str">
        <f>VLOOKUP(JOYERIA_JPV[[#This Row],[ID_PRODUCTOS]],PRODUCTOS[#All],2,0)</f>
        <v>Anillo Gemas</v>
      </c>
      <c r="E9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983" s="15">
        <f>VLOOKUP(JOYERIA_JPV[[#This Row],[ID_PRODUCTOS]],PRODUCTOS[#All],5,0)-JOYERIA_JPV[[#This Row],[CANTIDAD]]</f>
        <v>19670</v>
      </c>
      <c r="G983">
        <v>10006</v>
      </c>
      <c r="H983" s="1" t="s">
        <v>51</v>
      </c>
      <c r="I983" s="1" t="str">
        <f>VLOOKUP(JOYERIA_JPV[[#This Row],[ID_VENDEDOR]],FOTO_VENDEDOR[#All],3,0)</f>
        <v>https://dl.dropbox.com/s/1f9hzgblcmuen4a/A10.png</v>
      </c>
      <c r="J983">
        <v>330</v>
      </c>
      <c r="K983" s="9">
        <v>1063.04</v>
      </c>
      <c r="L983" s="9">
        <v>1500</v>
      </c>
      <c r="M983" s="2">
        <v>44814</v>
      </c>
    </row>
    <row r="984" spans="1:13" x14ac:dyDescent="0.25">
      <c r="A984">
        <v>983</v>
      </c>
      <c r="B984" t="s">
        <v>18</v>
      </c>
      <c r="C984" s="3">
        <v>19</v>
      </c>
      <c r="D984" s="3" t="str">
        <f>VLOOKUP(JOYERIA_JPV[[#This Row],[ID_PRODUCTOS]],PRODUCTOS[#All],2,0)</f>
        <v>Collar Perlas</v>
      </c>
      <c r="E984" s="8" t="str">
        <f>VLOOKUP(JOYERIA_JPV[[#This Row],[ID_PRODUCTOS]],PRODUCTOS[#All],4,0)</f>
        <v>https://yanesmadrid.com/10619-large_default/collar-bolzano-perlas-plata-dorada.jpg</v>
      </c>
      <c r="F984" s="15">
        <f>VLOOKUP(JOYERIA_JPV[[#This Row],[ID_PRODUCTOS]],PRODUCTOS[#All],5,0)-JOYERIA_JPV[[#This Row],[CANTIDAD]]</f>
        <v>775</v>
      </c>
      <c r="G984">
        <v>10007</v>
      </c>
      <c r="H984" s="1" t="s">
        <v>53</v>
      </c>
      <c r="I984" s="1" t="str">
        <f>VLOOKUP(JOYERIA_JPV[[#This Row],[ID_VENDEDOR]],FOTO_VENDEDOR[#All],3,0)</f>
        <v>https://dl.dropbox.com/s/jveyj0btov87izo/A38.png</v>
      </c>
      <c r="J984">
        <v>25</v>
      </c>
      <c r="K984" s="9">
        <v>757.81</v>
      </c>
      <c r="L984" s="9">
        <v>950</v>
      </c>
      <c r="M984" s="2">
        <v>44815</v>
      </c>
    </row>
    <row r="985" spans="1:13" x14ac:dyDescent="0.25">
      <c r="A985">
        <v>984</v>
      </c>
      <c r="B985" t="s">
        <v>7</v>
      </c>
      <c r="C985" s="3">
        <v>20</v>
      </c>
      <c r="D985" s="3" t="str">
        <f>VLOOKUP(JOYERIA_JPV[[#This Row],[ID_PRODUCTOS]],PRODUCTOS[#All],2,0)</f>
        <v>Cadena Oro</v>
      </c>
      <c r="E985" s="8" t="str">
        <f>VLOOKUP(JOYERIA_JPV[[#This Row],[ID_PRODUCTOS]],PRODUCTOS[#All],4,0)</f>
        <v>https://www.joyeriasanchez.com/50236-large_default/gargantilla-visalia-personalizada-oro-18k.jpg</v>
      </c>
      <c r="F985" s="15">
        <f>VLOOKUP(JOYERIA_JPV[[#This Row],[ID_PRODUCTOS]],PRODUCTOS[#All],5,0)-JOYERIA_JPV[[#This Row],[CANTIDAD]]</f>
        <v>3995</v>
      </c>
      <c r="G985">
        <v>10008</v>
      </c>
      <c r="H985" s="1" t="s">
        <v>73</v>
      </c>
      <c r="I985" s="1" t="str">
        <f>VLOOKUP(JOYERIA_JPV[[#This Row],[ID_VENDEDOR]],FOTO_VENDEDOR[#All],3,0)</f>
        <v>https://dl.dropbox.com/s/z4geyw1u2psmm47/A16.png</v>
      </c>
      <c r="J985">
        <v>5</v>
      </c>
      <c r="K985" s="9">
        <v>211.41</v>
      </c>
      <c r="L985" s="9">
        <v>300</v>
      </c>
      <c r="M985" s="2">
        <v>44816</v>
      </c>
    </row>
    <row r="986" spans="1:13" x14ac:dyDescent="0.25">
      <c r="A986">
        <v>985</v>
      </c>
      <c r="B986" t="s">
        <v>8</v>
      </c>
      <c r="C986" s="3">
        <v>1</v>
      </c>
      <c r="D986" s="3" t="str">
        <f>VLOOKUP(JOYERIA_JPV[[#This Row],[ID_PRODUCTOS]],PRODUCTOS[#All],2,0)</f>
        <v>Anillo Oro 18k</v>
      </c>
      <c r="E986" s="8" t="str">
        <f>VLOOKUP(JOYERIA_JPV[[#This Row],[ID_PRODUCTOS]],PRODUCTOS[#All],4,0)</f>
        <v>https://i.pinimg.com/originals/99/f6/cc/99f6cc0f226be0aa4d25ea9959e06099.png</v>
      </c>
      <c r="F986" s="15">
        <f>VLOOKUP(JOYERIA_JPV[[#This Row],[ID_PRODUCTOS]],PRODUCTOS[#All],5,0)-JOYERIA_JPV[[#This Row],[CANTIDAD]]</f>
        <v>19850</v>
      </c>
      <c r="G986">
        <v>10009</v>
      </c>
      <c r="H986" s="1" t="s">
        <v>57</v>
      </c>
      <c r="I986" s="1" t="str">
        <f>VLOOKUP(JOYERIA_JPV[[#This Row],[ID_VENDEDOR]],FOTO_VENDEDOR[#All],3,0)</f>
        <v>https://dl.dropbox.com/s/0jkab8w6ie0h91z/A42.png</v>
      </c>
      <c r="J986">
        <v>150</v>
      </c>
      <c r="K986" s="9">
        <v>1483.61</v>
      </c>
      <c r="L986" s="9">
        <v>2000</v>
      </c>
      <c r="M986" s="2">
        <v>44817</v>
      </c>
    </row>
    <row r="987" spans="1:13" x14ac:dyDescent="0.25">
      <c r="A987">
        <v>986</v>
      </c>
      <c r="B987" t="s">
        <v>27</v>
      </c>
      <c r="C987" s="3">
        <v>2</v>
      </c>
      <c r="D987" s="3" t="str">
        <f>VLOOKUP(JOYERIA_JPV[[#This Row],[ID_PRODUCTOS]],PRODUCTOS[#All],2,0)</f>
        <v>Aretes Plata 925</v>
      </c>
      <c r="E987" s="8" t="str">
        <f>VLOOKUP(JOYERIA_JPV[[#This Row],[ID_PRODUCTOS]],PRODUCTOS[#All],4,0)</f>
        <v>https://baroqoficial.com/cdn/shop/products/Aretesdeplata925.png?v=1643904073&amp;width=2048</v>
      </c>
      <c r="F987" s="15">
        <f>VLOOKUP(JOYERIA_JPV[[#This Row],[ID_PRODUCTOS]],PRODUCTOS[#All],5,0)-JOYERIA_JPV[[#This Row],[CANTIDAD]]</f>
        <v>3700</v>
      </c>
      <c r="G987">
        <v>10001</v>
      </c>
      <c r="H987" s="1" t="s">
        <v>41</v>
      </c>
      <c r="I987" s="1" t="str">
        <f>VLOOKUP(JOYERIA_JPV[[#This Row],[ID_VENDEDOR]],FOTO_VENDEDOR[#All],3,0)</f>
        <v>https://dl.dropbox.com/s/4bz1xriny7ro04g/A40.png</v>
      </c>
      <c r="J987">
        <v>100</v>
      </c>
      <c r="K987" s="9">
        <v>1049.51</v>
      </c>
      <c r="L987" s="9">
        <v>1300</v>
      </c>
      <c r="M987" s="2">
        <v>44818</v>
      </c>
    </row>
    <row r="988" spans="1:13" x14ac:dyDescent="0.25">
      <c r="A988">
        <v>987</v>
      </c>
      <c r="B988" t="s">
        <v>15</v>
      </c>
      <c r="C988" s="3">
        <v>3</v>
      </c>
      <c r="D988" s="3" t="str">
        <f>VLOOKUP(JOYERIA_JPV[[#This Row],[ID_PRODUCTOS]],PRODUCTOS[#All],2,0)</f>
        <v>Brazalete Oro 14k</v>
      </c>
      <c r="E9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988" s="15">
        <f>VLOOKUP(JOYERIA_JPV[[#This Row],[ID_PRODUCTOS]],PRODUCTOS[#All],5,0)-JOYERIA_JPV[[#This Row],[CANTIDAD]]</f>
        <v>709</v>
      </c>
      <c r="G988">
        <v>10002</v>
      </c>
      <c r="H988" s="1" t="s">
        <v>43</v>
      </c>
      <c r="I988" s="1" t="str">
        <f>VLOOKUP(JOYERIA_JPV[[#This Row],[ID_VENDEDOR]],FOTO_VENDEDOR[#All],3,0)</f>
        <v>https://dl.dropbox.com/s/yxe96df3xrzoc4y/A44.png</v>
      </c>
      <c r="J988">
        <v>11</v>
      </c>
      <c r="K988" s="9">
        <v>966.38</v>
      </c>
      <c r="L988" s="9">
        <v>1200</v>
      </c>
      <c r="M988" s="2">
        <v>44819</v>
      </c>
    </row>
    <row r="989" spans="1:13" x14ac:dyDescent="0.25">
      <c r="A989">
        <v>988</v>
      </c>
      <c r="B989" t="s">
        <v>21</v>
      </c>
      <c r="C989" s="3">
        <v>4</v>
      </c>
      <c r="D989" s="3" t="str">
        <f>VLOOKUP(JOYERIA_JPV[[#This Row],[ID_PRODUCTOS]],PRODUCTOS[#All],2,0)</f>
        <v>Collar Oro Diam.</v>
      </c>
      <c r="E989" s="8" t="str">
        <f>VLOOKUP(JOYERIA_JPV[[#This Row],[ID_PRODUCTOS]],PRODUCTOS[#All],4,0)</f>
        <v>https://img.edenly.com/pt/40/precioso-secreto-n8__8047249_1.png</v>
      </c>
      <c r="F989" s="15">
        <f>VLOOKUP(JOYERIA_JPV[[#This Row],[ID_PRODUCTOS]],PRODUCTOS[#All],5,0)-JOYERIA_JPV[[#This Row],[CANTIDAD]]</f>
        <v>1494</v>
      </c>
      <c r="G989">
        <v>10003</v>
      </c>
      <c r="H989" s="1" t="s">
        <v>45</v>
      </c>
      <c r="I989" s="1" t="str">
        <f>VLOOKUP(JOYERIA_JPV[[#This Row],[ID_VENDEDOR]],FOTO_VENDEDOR[#All],3,0)</f>
        <v>https://dl.dropboxusercontent.com/s/2lks10yyiurw2b0/A33.png</v>
      </c>
      <c r="J989">
        <v>6</v>
      </c>
      <c r="K989" s="9">
        <v>938.42</v>
      </c>
      <c r="L989" s="9">
        <v>1100</v>
      </c>
      <c r="M989" s="2">
        <v>44820</v>
      </c>
    </row>
    <row r="990" spans="1:13" x14ac:dyDescent="0.25">
      <c r="A990">
        <v>989</v>
      </c>
      <c r="B990" t="s">
        <v>25</v>
      </c>
      <c r="C990" s="3">
        <v>5</v>
      </c>
      <c r="D990" s="3" t="str">
        <f>VLOOKUP(JOYERIA_JPV[[#This Row],[ID_PRODUCTOS]],PRODUCTOS[#All],2,0)</f>
        <v>Pulsera Plata 925</v>
      </c>
      <c r="E9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990" s="15">
        <f>VLOOKUP(JOYERIA_JPV[[#This Row],[ID_PRODUCTOS]],PRODUCTOS[#All],5,0)-JOYERIA_JPV[[#This Row],[CANTIDAD]]</f>
        <v>1326</v>
      </c>
      <c r="G990">
        <v>10004</v>
      </c>
      <c r="H990" s="1" t="s">
        <v>47</v>
      </c>
      <c r="I990" s="1" t="str">
        <f>VLOOKUP(JOYERIA_JPV[[#This Row],[ID_VENDEDOR]],FOTO_VENDEDOR[#All],3,0)</f>
        <v>https://dl.dropbox.com/s/zgx7g0h0mxubhao/A21.png</v>
      </c>
      <c r="J990">
        <v>74</v>
      </c>
      <c r="K990" s="9">
        <v>1053.78</v>
      </c>
      <c r="L990" s="9">
        <v>1500</v>
      </c>
      <c r="M990" s="2">
        <v>44821</v>
      </c>
    </row>
    <row r="991" spans="1:13" x14ac:dyDescent="0.25">
      <c r="A991">
        <v>990</v>
      </c>
      <c r="B991" t="s">
        <v>13</v>
      </c>
      <c r="C991" s="3">
        <v>6</v>
      </c>
      <c r="D991" s="3" t="str">
        <f>VLOOKUP(JOYERIA_JPV[[#This Row],[ID_PRODUCTOS]],PRODUCTOS[#All],2,0)</f>
        <v>Broche Platino</v>
      </c>
      <c r="E9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991" s="15">
        <f>VLOOKUP(JOYERIA_JPV[[#This Row],[ID_PRODUCTOS]],PRODUCTOS[#All],5,0)-JOYERIA_JPV[[#This Row],[CANTIDAD]]</f>
        <v>2400</v>
      </c>
      <c r="G991">
        <v>10005</v>
      </c>
      <c r="H991" s="1" t="s">
        <v>49</v>
      </c>
      <c r="I991" s="1" t="str">
        <f>VLOOKUP(JOYERIA_JPV[[#This Row],[ID_VENDEDOR]],FOTO_VENDEDOR[#All],3,0)</f>
        <v>https://dl.dropboxusercontent.com/s/id0gj57k6z3m73q/A34.png</v>
      </c>
      <c r="J991">
        <v>100</v>
      </c>
      <c r="K991" s="9">
        <v>645.70000000000005</v>
      </c>
      <c r="L991" s="9">
        <v>900</v>
      </c>
      <c r="M991" s="2">
        <v>44822</v>
      </c>
    </row>
    <row r="992" spans="1:13" x14ac:dyDescent="0.25">
      <c r="A992">
        <v>991</v>
      </c>
      <c r="B992" t="s">
        <v>9</v>
      </c>
      <c r="C992" s="3">
        <v>7</v>
      </c>
      <c r="D992" s="3" t="str">
        <f>VLOOKUP(JOYERIA_JPV[[#This Row],[ID_PRODUCTOS]],PRODUCTOS[#All],2,0)</f>
        <v>Cadena Oro 10k</v>
      </c>
      <c r="E992" s="8" t="str">
        <f>VLOOKUP(JOYERIA_JPV[[#This Row],[ID_PRODUCTOS]],PRODUCTOS[#All],4,0)</f>
        <v>https://russiangold.com/78813-large_default/amarillo-italiano-14k-585-oro-nuevo-figaro-cadena-solida-cc042y.jpg</v>
      </c>
      <c r="F992" s="15">
        <f>VLOOKUP(JOYERIA_JPV[[#This Row],[ID_PRODUCTOS]],PRODUCTOS[#All],5,0)-JOYERIA_JPV[[#This Row],[CANTIDAD]]</f>
        <v>11464</v>
      </c>
      <c r="G992">
        <v>10006</v>
      </c>
      <c r="H992" s="1" t="s">
        <v>51</v>
      </c>
      <c r="I992" s="1" t="str">
        <f>VLOOKUP(JOYERIA_JPV[[#This Row],[ID_VENDEDOR]],FOTO_VENDEDOR[#All],3,0)</f>
        <v>https://dl.dropbox.com/s/1f9hzgblcmuen4a/A10.png</v>
      </c>
      <c r="J992">
        <v>36</v>
      </c>
      <c r="K992" s="9">
        <v>1063.04</v>
      </c>
      <c r="L992" s="9">
        <v>1500</v>
      </c>
      <c r="M992" s="2">
        <v>44823</v>
      </c>
    </row>
    <row r="993" spans="1:13" x14ac:dyDescent="0.25">
      <c r="A993">
        <v>992</v>
      </c>
      <c r="B993" t="s">
        <v>20</v>
      </c>
      <c r="C993" s="3">
        <v>8</v>
      </c>
      <c r="D993" s="3" t="str">
        <f>VLOOKUP(JOYERIA_JPV[[#This Row],[ID_PRODUCTOS]],PRODUCTOS[#All],2,0)</f>
        <v>Tobillera Oro 14k</v>
      </c>
      <c r="E993" s="8" t="str">
        <f>VLOOKUP(JOYERIA_JPV[[#This Row],[ID_PRODUCTOS]],PRODUCTOS[#All],4,0)</f>
        <v>https://www.joseluisjoyerias.com/adm/files/FOTOS/PULSERA_ORO_JOSELUIS_718SPU24FK481A19_1.webp</v>
      </c>
      <c r="F993" s="15">
        <f>VLOOKUP(JOYERIA_JPV[[#This Row],[ID_PRODUCTOS]],PRODUCTOS[#All],5,0)-JOYERIA_JPV[[#This Row],[CANTIDAD]]</f>
        <v>2494</v>
      </c>
      <c r="G993">
        <v>10007</v>
      </c>
      <c r="H993" s="1" t="s">
        <v>53</v>
      </c>
      <c r="I993" s="1" t="str">
        <f>VLOOKUP(JOYERIA_JPV[[#This Row],[ID_VENDEDOR]],FOTO_VENDEDOR[#All],3,0)</f>
        <v>https://dl.dropbox.com/s/jveyj0btov87izo/A38.png</v>
      </c>
      <c r="J993">
        <v>6</v>
      </c>
      <c r="K993" s="9">
        <v>938.42</v>
      </c>
      <c r="L993" s="9">
        <v>1100</v>
      </c>
      <c r="M993" s="2">
        <v>44824</v>
      </c>
    </row>
    <row r="994" spans="1:13" x14ac:dyDescent="0.25">
      <c r="A994">
        <v>993</v>
      </c>
      <c r="B994" t="s">
        <v>8</v>
      </c>
      <c r="C994" s="3">
        <v>9</v>
      </c>
      <c r="D994" s="3" t="str">
        <f>VLOOKUP(JOYERIA_JPV[[#This Row],[ID_PRODUCTOS]],PRODUCTOS[#All],2,0)</f>
        <v>Charm Plata</v>
      </c>
      <c r="E9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994" s="15">
        <f>VLOOKUP(JOYERIA_JPV[[#This Row],[ID_PRODUCTOS]],PRODUCTOS[#All],5,0)-JOYERIA_JPV[[#This Row],[CANTIDAD]]</f>
        <v>669</v>
      </c>
      <c r="G994">
        <v>10008</v>
      </c>
      <c r="H994" s="1" t="s">
        <v>73</v>
      </c>
      <c r="I994" s="1" t="str">
        <f>VLOOKUP(JOYERIA_JPV[[#This Row],[ID_VENDEDOR]],FOTO_VENDEDOR[#All],3,0)</f>
        <v>https://dl.dropbox.com/s/z4geyw1u2psmm47/A16.png</v>
      </c>
      <c r="J994">
        <v>8</v>
      </c>
      <c r="K994" s="9">
        <v>836.75</v>
      </c>
      <c r="L994" s="9">
        <v>1000</v>
      </c>
      <c r="M994" s="2">
        <v>44825</v>
      </c>
    </row>
    <row r="995" spans="1:13" x14ac:dyDescent="0.25">
      <c r="A995">
        <v>994</v>
      </c>
      <c r="B995" t="s">
        <v>24</v>
      </c>
      <c r="C995" s="3">
        <v>10</v>
      </c>
      <c r="D995" s="3" t="str">
        <f>VLOOKUP(JOYERIA_JPV[[#This Row],[ID_PRODUCTOS]],PRODUCTOS[#All],2,0)</f>
        <v>Medallón Oro 18k</v>
      </c>
      <c r="E995" s="8" t="str">
        <f>VLOOKUP(JOYERIA_JPV[[#This Row],[ID_PRODUCTOS]],PRODUCTOS[#All],4,0)</f>
        <v>https://russiangold.com/111274-product_zoom/colgante-de-oro-rosa-rojo-14k-585-carretera-de-medusa-griega-cpn053r.jpg</v>
      </c>
      <c r="F995" s="15">
        <f>VLOOKUP(JOYERIA_JPV[[#This Row],[ID_PRODUCTOS]],PRODUCTOS[#All],5,0)-JOYERIA_JPV[[#This Row],[CANTIDAD]]</f>
        <v>595</v>
      </c>
      <c r="G995">
        <v>10009</v>
      </c>
      <c r="H995" s="1" t="s">
        <v>57</v>
      </c>
      <c r="I995" s="1" t="str">
        <f>VLOOKUP(JOYERIA_JPV[[#This Row],[ID_VENDEDOR]],FOTO_VENDEDOR[#All],3,0)</f>
        <v>https://dl.dropbox.com/s/0jkab8w6ie0h91z/A42.png</v>
      </c>
      <c r="J995">
        <v>5</v>
      </c>
      <c r="K995" s="9">
        <v>966.38</v>
      </c>
      <c r="L995" s="9">
        <v>1200</v>
      </c>
      <c r="M995" s="2">
        <v>44826</v>
      </c>
    </row>
    <row r="996" spans="1:13" x14ac:dyDescent="0.25">
      <c r="A996">
        <v>995</v>
      </c>
      <c r="B996" t="s">
        <v>23</v>
      </c>
      <c r="C996" s="3">
        <v>11</v>
      </c>
      <c r="D996" s="3" t="str">
        <f>VLOOKUP(JOYERIA_JPV[[#This Row],[ID_PRODUCTOS]],PRODUCTOS[#All],2,0)</f>
        <v>Reloj Oro 18k</v>
      </c>
      <c r="E996" s="8" t="str">
        <f>VLOOKUP(JOYERIA_JPV[[#This Row],[ID_PRODUCTOS]],PRODUCTOS[#All],4,0)</f>
        <v>https://zlotychlopak.pl/104676-large_default/amarillo-14k-585-oro-reloj-de-pulsera-para-senora-geneve-lw078ydglbw008y.jpg</v>
      </c>
      <c r="F996" s="15">
        <f>VLOOKUP(JOYERIA_JPV[[#This Row],[ID_PRODUCTOS]],PRODUCTOS[#All],5,0)-JOYERIA_JPV[[#This Row],[CANTIDAD]]</f>
        <v>1244</v>
      </c>
      <c r="G996">
        <v>10001</v>
      </c>
      <c r="H996" s="1" t="s">
        <v>41</v>
      </c>
      <c r="I996" s="1" t="str">
        <f>VLOOKUP(JOYERIA_JPV[[#This Row],[ID_VENDEDOR]],FOTO_VENDEDOR[#All],3,0)</f>
        <v>https://dl.dropbox.com/s/4bz1xriny7ro04g/A40.png</v>
      </c>
      <c r="J996">
        <v>16</v>
      </c>
      <c r="K996" s="9">
        <v>638.27</v>
      </c>
      <c r="L996" s="9">
        <v>800</v>
      </c>
      <c r="M996" s="2">
        <v>44827</v>
      </c>
    </row>
    <row r="997" spans="1:13" x14ac:dyDescent="0.25">
      <c r="A997">
        <v>996</v>
      </c>
      <c r="B997" t="s">
        <v>29</v>
      </c>
      <c r="C997" s="3">
        <v>12</v>
      </c>
      <c r="D997" s="3" t="str">
        <f>VLOOKUP(JOYERIA_JPV[[#This Row],[ID_PRODUCTOS]],PRODUCTOS[#All],2,0)</f>
        <v>Cufflink Plata 925</v>
      </c>
      <c r="E997" s="8" t="str">
        <f>VLOOKUP(JOYERIA_JPV[[#This Row],[ID_PRODUCTOS]],PRODUCTOS[#All],4,0)</f>
        <v>https://www.mesaregalos.mx/wp-content/uploads/2021/08/Cufflinks_20Pliage_20_20Sterling_20silver_06753810000001_STQP.png</v>
      </c>
      <c r="F997" s="15">
        <f>VLOOKUP(JOYERIA_JPV[[#This Row],[ID_PRODUCTOS]],PRODUCTOS[#All],5,0)-JOYERIA_JPV[[#This Row],[CANTIDAD]]</f>
        <v>616</v>
      </c>
      <c r="G997">
        <v>10002</v>
      </c>
      <c r="H997" s="1" t="s">
        <v>43</v>
      </c>
      <c r="I997" s="1" t="str">
        <f>VLOOKUP(JOYERIA_JPV[[#This Row],[ID_VENDEDOR]],FOTO_VENDEDOR[#All],3,0)</f>
        <v>https://dl.dropbox.com/s/yxe96df3xrzoc4y/A44.png</v>
      </c>
      <c r="J997">
        <v>8</v>
      </c>
      <c r="K997" s="9">
        <v>1265.2</v>
      </c>
      <c r="L997" s="9">
        <v>1800</v>
      </c>
      <c r="M997" s="2">
        <v>44828</v>
      </c>
    </row>
    <row r="998" spans="1:13" x14ac:dyDescent="0.25">
      <c r="A998">
        <v>997</v>
      </c>
      <c r="B998" t="s">
        <v>6</v>
      </c>
      <c r="C998" s="3">
        <v>13</v>
      </c>
      <c r="D998" s="3" t="str">
        <f>VLOOKUP(JOYERIA_JPV[[#This Row],[ID_PRODUCTOS]],PRODUCTOS[#All],2,0)</f>
        <v>Pendiente Diam. Oro</v>
      </c>
      <c r="E998" s="8" t="str">
        <f>VLOOKUP(JOYERIA_JPV[[#This Row],[ID_PRODUCTOS]],PRODUCTOS[#All],4,0)</f>
        <v>https://i.pinimg.com/originals/ef/2f/1e/ef2f1e78cb0658f1626038cefbdca0f7.png</v>
      </c>
      <c r="F998" s="15">
        <f>VLOOKUP(JOYERIA_JPV[[#This Row],[ID_PRODUCTOS]],PRODUCTOS[#All],5,0)-JOYERIA_JPV[[#This Row],[CANTIDAD]]</f>
        <v>3999</v>
      </c>
      <c r="G998">
        <v>10003</v>
      </c>
      <c r="H998" s="1" t="s">
        <v>45</v>
      </c>
      <c r="I998" s="1" t="str">
        <f>VLOOKUP(JOYERIA_JPV[[#This Row],[ID_VENDEDOR]],FOTO_VENDEDOR[#All],3,0)</f>
        <v>https://dl.dropboxusercontent.com/s/2lks10yyiurw2b0/A33.png</v>
      </c>
      <c r="J998">
        <v>1</v>
      </c>
      <c r="K998" s="9">
        <v>352.49</v>
      </c>
      <c r="L998" s="9">
        <v>500</v>
      </c>
      <c r="M998" s="2">
        <v>44829</v>
      </c>
    </row>
    <row r="999" spans="1:13" x14ac:dyDescent="0.25">
      <c r="A999">
        <v>998</v>
      </c>
      <c r="B999" t="s">
        <v>7</v>
      </c>
      <c r="C999" s="3">
        <v>14</v>
      </c>
      <c r="D999" s="3" t="str">
        <f>VLOOKUP(JOYERIA_JPV[[#This Row],[ID_PRODUCTOS]],PRODUCTOS[#All],2,0)</f>
        <v>Anillo Comp. Diam.</v>
      </c>
      <c r="E999" s="8" t="str">
        <f>VLOOKUP(JOYERIA_JPV[[#This Row],[ID_PRODUCTOS]],PRODUCTOS[#All],4,0)</f>
        <v>https://www.elrubi.es/wp-content/uploads/2019/03/Anillo-de-compromiso-con-piedra-diamante-1.png</v>
      </c>
      <c r="F999" s="15">
        <f>VLOOKUP(JOYERIA_JPV[[#This Row],[ID_PRODUCTOS]],PRODUCTOS[#All],5,0)-JOYERIA_JPV[[#This Row],[CANTIDAD]]</f>
        <v>1918</v>
      </c>
      <c r="G999">
        <v>10004</v>
      </c>
      <c r="H999" s="1" t="s">
        <v>47</v>
      </c>
      <c r="I999" s="1" t="str">
        <f>VLOOKUP(JOYERIA_JPV[[#This Row],[ID_VENDEDOR]],FOTO_VENDEDOR[#All],3,0)</f>
        <v>https://dl.dropbox.com/s/zgx7g0h0mxubhao/A21.png</v>
      </c>
      <c r="J999">
        <v>32</v>
      </c>
      <c r="K999" s="9">
        <v>938.42</v>
      </c>
      <c r="L999" s="9">
        <v>1100</v>
      </c>
      <c r="M999" s="2">
        <v>44830</v>
      </c>
    </row>
    <row r="1000" spans="1:13" x14ac:dyDescent="0.25">
      <c r="A1000">
        <v>999</v>
      </c>
      <c r="B1000" t="s">
        <v>8</v>
      </c>
      <c r="C1000" s="3">
        <v>15</v>
      </c>
      <c r="D1000" s="3" t="str">
        <f>VLOOKUP(JOYERIA_JPV[[#This Row],[ID_PRODUCTOS]],PRODUCTOS[#All],2,0)</f>
        <v>Brazalete Cuero</v>
      </c>
      <c r="E1000" s="8" t="str">
        <f>VLOOKUP(JOYERIA_JPV[[#This Row],[ID_PRODUCTOS]],PRODUCTOS[#All],4,0)</f>
        <v>https://global.zancangioielli.com/11031-large_default/pulsera-zancan-de-plata-y-piel-con-pluma.jpg</v>
      </c>
      <c r="F1000" s="15">
        <f>VLOOKUP(JOYERIA_JPV[[#This Row],[ID_PRODUCTOS]],PRODUCTOS[#All],5,0)-JOYERIA_JPV[[#This Row],[CANTIDAD]]</f>
        <v>3732</v>
      </c>
      <c r="G1000">
        <v>10005</v>
      </c>
      <c r="H1000" s="1" t="s">
        <v>49</v>
      </c>
      <c r="I1000" s="1" t="str">
        <f>VLOOKUP(JOYERIA_JPV[[#This Row],[ID_VENDEDOR]],FOTO_VENDEDOR[#All],3,0)</f>
        <v>https://dl.dropboxusercontent.com/s/id0gj57k6z3m73q/A34.png</v>
      </c>
      <c r="J1000">
        <v>268</v>
      </c>
      <c r="K1000" s="9">
        <v>572.95000000000005</v>
      </c>
      <c r="L1000" s="9">
        <v>800</v>
      </c>
      <c r="M1000" s="2">
        <v>44831</v>
      </c>
    </row>
    <row r="1001" spans="1:13" x14ac:dyDescent="0.25">
      <c r="A1001">
        <v>1000</v>
      </c>
      <c r="B1001" t="s">
        <v>12</v>
      </c>
      <c r="C1001" s="3">
        <v>16</v>
      </c>
      <c r="D1001" s="3" t="str">
        <f>VLOOKUP(JOYERIA_JPV[[#This Row],[ID_PRODUCTOS]],PRODUCTOS[#All],2,0)</f>
        <v>Reloj Plata</v>
      </c>
      <c r="E1001" s="8" t="str">
        <f>VLOOKUP(JOYERIA_JPV[[#This Row],[ID_PRODUCTOS]],PRODUCTOS[#All],4,0)</f>
        <v>https://festina.cl/22062-large_default/timeless-chronograph-f16760-7-con-esfera-azul.jpg</v>
      </c>
      <c r="F1001" s="15">
        <f>VLOOKUP(JOYERIA_JPV[[#This Row],[ID_PRODUCTOS]],PRODUCTOS[#All],5,0)-JOYERIA_JPV[[#This Row],[CANTIDAD]]</f>
        <v>1092</v>
      </c>
      <c r="G1001">
        <v>10006</v>
      </c>
      <c r="H1001" s="1" t="s">
        <v>51</v>
      </c>
      <c r="I1001" s="1" t="str">
        <f>VLOOKUP(JOYERIA_JPV[[#This Row],[ID_VENDEDOR]],FOTO_VENDEDOR[#All],3,0)</f>
        <v>https://dl.dropbox.com/s/1f9hzgblcmuen4a/A10.png</v>
      </c>
      <c r="J1001">
        <v>8</v>
      </c>
      <c r="K1001" s="9">
        <v>1667.47</v>
      </c>
      <c r="L1001" s="9">
        <v>2200</v>
      </c>
      <c r="M1001" s="2">
        <v>44832</v>
      </c>
    </row>
    <row r="1002" spans="1:13" x14ac:dyDescent="0.25">
      <c r="A1002">
        <v>1001</v>
      </c>
      <c r="B1002" t="s">
        <v>27</v>
      </c>
      <c r="C1002" s="3">
        <v>17</v>
      </c>
      <c r="D1002" s="3" t="str">
        <f>VLOOKUP(JOYERIA_JPV[[#This Row],[ID_PRODUCTOS]],PRODUCTOS[#All],2,0)</f>
        <v>Broche Oro</v>
      </c>
      <c r="E10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002" s="15">
        <f>VLOOKUP(JOYERIA_JPV[[#This Row],[ID_PRODUCTOS]],PRODUCTOS[#All],5,0)-JOYERIA_JPV[[#This Row],[CANTIDAD]]</f>
        <v>2994</v>
      </c>
      <c r="G1002">
        <v>10007</v>
      </c>
      <c r="H1002" s="1" t="s">
        <v>53</v>
      </c>
      <c r="I1002" s="1" t="str">
        <f>VLOOKUP(JOYERIA_JPV[[#This Row],[ID_VENDEDOR]],FOTO_VENDEDOR[#All],3,0)</f>
        <v>https://dl.dropbox.com/s/jveyj0btov87izo/A38.png</v>
      </c>
      <c r="J1002">
        <v>6</v>
      </c>
      <c r="K1002" s="9">
        <v>216.19</v>
      </c>
      <c r="L1002" s="9">
        <v>300</v>
      </c>
      <c r="M1002" s="2">
        <v>44833</v>
      </c>
    </row>
    <row r="1003" spans="1:13" x14ac:dyDescent="0.25">
      <c r="A1003">
        <v>1002</v>
      </c>
      <c r="B1003" t="s">
        <v>22</v>
      </c>
      <c r="C1003" s="3">
        <v>18</v>
      </c>
      <c r="D1003" s="3" t="str">
        <f>VLOOKUP(JOYERIA_JPV[[#This Row],[ID_PRODUCTOS]],PRODUCTOS[#All],2,0)</f>
        <v>Anillo Gemas</v>
      </c>
      <c r="E10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003" s="15">
        <f>VLOOKUP(JOYERIA_JPV[[#This Row],[ID_PRODUCTOS]],PRODUCTOS[#All],5,0)-JOYERIA_JPV[[#This Row],[CANTIDAD]]</f>
        <v>19750</v>
      </c>
      <c r="G1003">
        <v>10008</v>
      </c>
      <c r="H1003" s="1" t="s">
        <v>73</v>
      </c>
      <c r="I1003" s="1" t="str">
        <f>VLOOKUP(JOYERIA_JPV[[#This Row],[ID_VENDEDOR]],FOTO_VENDEDOR[#All],3,0)</f>
        <v>https://dl.dropbox.com/s/z4geyw1u2psmm47/A16.png</v>
      </c>
      <c r="J1003">
        <v>250</v>
      </c>
      <c r="K1003" s="9">
        <v>1063.04</v>
      </c>
      <c r="L1003" s="9">
        <v>1500</v>
      </c>
      <c r="M1003" s="2">
        <v>44834</v>
      </c>
    </row>
    <row r="1004" spans="1:13" x14ac:dyDescent="0.25">
      <c r="A1004">
        <v>1003</v>
      </c>
      <c r="B1004" t="s">
        <v>14</v>
      </c>
      <c r="C1004" s="3">
        <v>19</v>
      </c>
      <c r="D1004" s="3" t="str">
        <f>VLOOKUP(JOYERIA_JPV[[#This Row],[ID_PRODUCTOS]],PRODUCTOS[#All],2,0)</f>
        <v>Collar Perlas</v>
      </c>
      <c r="E1004" s="8" t="str">
        <f>VLOOKUP(JOYERIA_JPV[[#This Row],[ID_PRODUCTOS]],PRODUCTOS[#All],4,0)</f>
        <v>https://yanesmadrid.com/10619-large_default/collar-bolzano-perlas-plata-dorada.jpg</v>
      </c>
      <c r="F1004" s="15">
        <f>VLOOKUP(JOYERIA_JPV[[#This Row],[ID_PRODUCTOS]],PRODUCTOS[#All],5,0)-JOYERIA_JPV[[#This Row],[CANTIDAD]]</f>
        <v>799</v>
      </c>
      <c r="G1004">
        <v>10009</v>
      </c>
      <c r="H1004" s="1" t="s">
        <v>57</v>
      </c>
      <c r="I1004" s="1" t="str">
        <f>VLOOKUP(JOYERIA_JPV[[#This Row],[ID_VENDEDOR]],FOTO_VENDEDOR[#All],3,0)</f>
        <v>https://dl.dropbox.com/s/0jkab8w6ie0h91z/A42.png</v>
      </c>
      <c r="J1004">
        <v>1</v>
      </c>
      <c r="K1004" s="9">
        <v>757.81</v>
      </c>
      <c r="L1004" s="9">
        <v>950</v>
      </c>
      <c r="M1004" s="2">
        <v>44835</v>
      </c>
    </row>
    <row r="1005" spans="1:13" x14ac:dyDescent="0.25">
      <c r="A1005">
        <v>1004</v>
      </c>
      <c r="B1005" t="s">
        <v>8</v>
      </c>
      <c r="C1005" s="3">
        <v>20</v>
      </c>
      <c r="D1005" s="3" t="str">
        <f>VLOOKUP(JOYERIA_JPV[[#This Row],[ID_PRODUCTOS]],PRODUCTOS[#All],2,0)</f>
        <v>Cadena Oro</v>
      </c>
      <c r="E1005" s="8" t="str">
        <f>VLOOKUP(JOYERIA_JPV[[#This Row],[ID_PRODUCTOS]],PRODUCTOS[#All],4,0)</f>
        <v>https://www.joyeriasanchez.com/50236-large_default/gargantilla-visalia-personalizada-oro-18k.jpg</v>
      </c>
      <c r="F1005" s="15">
        <f>VLOOKUP(JOYERIA_JPV[[#This Row],[ID_PRODUCTOS]],PRODUCTOS[#All],5,0)-JOYERIA_JPV[[#This Row],[CANTIDAD]]</f>
        <v>3999</v>
      </c>
      <c r="G1005">
        <v>10001</v>
      </c>
      <c r="H1005" s="1" t="s">
        <v>41</v>
      </c>
      <c r="I1005" s="1" t="str">
        <f>VLOOKUP(JOYERIA_JPV[[#This Row],[ID_VENDEDOR]],FOTO_VENDEDOR[#All],3,0)</f>
        <v>https://dl.dropbox.com/s/4bz1xriny7ro04g/A40.png</v>
      </c>
      <c r="J1005">
        <v>1</v>
      </c>
      <c r="K1005" s="9">
        <v>211.41</v>
      </c>
      <c r="L1005" s="9">
        <v>300</v>
      </c>
      <c r="M1005" s="2">
        <v>44836</v>
      </c>
    </row>
    <row r="1006" spans="1:13" x14ac:dyDescent="0.25">
      <c r="A1006">
        <v>1005</v>
      </c>
      <c r="B1006" t="s">
        <v>14</v>
      </c>
      <c r="C1006" s="3">
        <v>1</v>
      </c>
      <c r="D1006" s="3" t="str">
        <f>VLOOKUP(JOYERIA_JPV[[#This Row],[ID_PRODUCTOS]],PRODUCTOS[#All],2,0)</f>
        <v>Anillo Oro 18k</v>
      </c>
      <c r="E1006" s="8" t="str">
        <f>VLOOKUP(JOYERIA_JPV[[#This Row],[ID_PRODUCTOS]],PRODUCTOS[#All],4,0)</f>
        <v>https://i.pinimg.com/originals/99/f6/cc/99f6cc0f226be0aa4d25ea9959e06099.png</v>
      </c>
      <c r="F1006" s="15">
        <f>VLOOKUP(JOYERIA_JPV[[#This Row],[ID_PRODUCTOS]],PRODUCTOS[#All],5,0)-JOYERIA_JPV[[#This Row],[CANTIDAD]]</f>
        <v>19730</v>
      </c>
      <c r="G1006">
        <v>10002</v>
      </c>
      <c r="H1006" s="1" t="s">
        <v>43</v>
      </c>
      <c r="I1006" s="1" t="str">
        <f>VLOOKUP(JOYERIA_JPV[[#This Row],[ID_VENDEDOR]],FOTO_VENDEDOR[#All],3,0)</f>
        <v>https://dl.dropbox.com/s/yxe96df3xrzoc4y/A44.png</v>
      </c>
      <c r="J1006">
        <v>270</v>
      </c>
      <c r="K1006" s="9">
        <v>1483.61</v>
      </c>
      <c r="L1006" s="9">
        <v>2000</v>
      </c>
      <c r="M1006" s="2">
        <v>44837</v>
      </c>
    </row>
    <row r="1007" spans="1:13" x14ac:dyDescent="0.25">
      <c r="A1007">
        <v>1006</v>
      </c>
      <c r="B1007" t="s">
        <v>26</v>
      </c>
      <c r="C1007" s="3">
        <v>2</v>
      </c>
      <c r="D1007" s="3" t="str">
        <f>VLOOKUP(JOYERIA_JPV[[#This Row],[ID_PRODUCTOS]],PRODUCTOS[#All],2,0)</f>
        <v>Aretes Plata 925</v>
      </c>
      <c r="E1007" s="8" t="str">
        <f>VLOOKUP(JOYERIA_JPV[[#This Row],[ID_PRODUCTOS]],PRODUCTOS[#All],4,0)</f>
        <v>https://baroqoficial.com/cdn/shop/products/Aretesdeplata925.png?v=1643904073&amp;width=2048</v>
      </c>
      <c r="F1007" s="15">
        <f>VLOOKUP(JOYERIA_JPV[[#This Row],[ID_PRODUCTOS]],PRODUCTOS[#All],5,0)-JOYERIA_JPV[[#This Row],[CANTIDAD]]</f>
        <v>3700</v>
      </c>
      <c r="G1007">
        <v>10003</v>
      </c>
      <c r="H1007" s="1" t="s">
        <v>45</v>
      </c>
      <c r="I1007" s="1" t="str">
        <f>VLOOKUP(JOYERIA_JPV[[#This Row],[ID_VENDEDOR]],FOTO_VENDEDOR[#All],3,0)</f>
        <v>https://dl.dropboxusercontent.com/s/2lks10yyiurw2b0/A33.png</v>
      </c>
      <c r="J1007">
        <v>100</v>
      </c>
      <c r="K1007" s="9">
        <v>1049.51</v>
      </c>
      <c r="L1007" s="9">
        <v>1300</v>
      </c>
      <c r="M1007" s="2">
        <v>44838</v>
      </c>
    </row>
    <row r="1008" spans="1:13" x14ac:dyDescent="0.25">
      <c r="A1008">
        <v>1007</v>
      </c>
      <c r="B1008" t="s">
        <v>15</v>
      </c>
      <c r="C1008" s="3">
        <v>3</v>
      </c>
      <c r="D1008" s="3" t="str">
        <f>VLOOKUP(JOYERIA_JPV[[#This Row],[ID_PRODUCTOS]],PRODUCTOS[#All],2,0)</f>
        <v>Brazalete Oro 14k</v>
      </c>
      <c r="E10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008" s="15">
        <f>VLOOKUP(JOYERIA_JPV[[#This Row],[ID_PRODUCTOS]],PRODUCTOS[#All],5,0)-JOYERIA_JPV[[#This Row],[CANTIDAD]]</f>
        <v>718</v>
      </c>
      <c r="G1008">
        <v>10004</v>
      </c>
      <c r="H1008" s="1" t="s">
        <v>47</v>
      </c>
      <c r="I1008" s="1" t="str">
        <f>VLOOKUP(JOYERIA_JPV[[#This Row],[ID_VENDEDOR]],FOTO_VENDEDOR[#All],3,0)</f>
        <v>https://dl.dropbox.com/s/zgx7g0h0mxubhao/A21.png</v>
      </c>
      <c r="J1008">
        <v>2</v>
      </c>
      <c r="K1008" s="9">
        <v>966.38</v>
      </c>
      <c r="L1008" s="9">
        <v>1200</v>
      </c>
      <c r="M1008" s="2">
        <v>44839</v>
      </c>
    </row>
    <row r="1009" spans="1:13" x14ac:dyDescent="0.25">
      <c r="A1009">
        <v>1008</v>
      </c>
      <c r="B1009" t="s">
        <v>10</v>
      </c>
      <c r="C1009" s="3">
        <v>4</v>
      </c>
      <c r="D1009" s="3" t="str">
        <f>VLOOKUP(JOYERIA_JPV[[#This Row],[ID_PRODUCTOS]],PRODUCTOS[#All],2,0)</f>
        <v>Collar Oro Diam.</v>
      </c>
      <c r="E1009" s="8" t="str">
        <f>VLOOKUP(JOYERIA_JPV[[#This Row],[ID_PRODUCTOS]],PRODUCTOS[#All],4,0)</f>
        <v>https://img.edenly.com/pt/40/precioso-secreto-n8__8047249_1.png</v>
      </c>
      <c r="F1009" s="15">
        <f>VLOOKUP(JOYERIA_JPV[[#This Row],[ID_PRODUCTOS]],PRODUCTOS[#All],5,0)-JOYERIA_JPV[[#This Row],[CANTIDAD]]</f>
        <v>1495</v>
      </c>
      <c r="G1009">
        <v>10005</v>
      </c>
      <c r="H1009" s="1" t="s">
        <v>49</v>
      </c>
      <c r="I1009" s="1" t="str">
        <f>VLOOKUP(JOYERIA_JPV[[#This Row],[ID_VENDEDOR]],FOTO_VENDEDOR[#All],3,0)</f>
        <v>https://dl.dropboxusercontent.com/s/id0gj57k6z3m73q/A34.png</v>
      </c>
      <c r="J1009">
        <v>5</v>
      </c>
      <c r="K1009" s="9">
        <v>938.42</v>
      </c>
      <c r="L1009" s="9">
        <v>1100</v>
      </c>
      <c r="M1009" s="2">
        <v>44840</v>
      </c>
    </row>
    <row r="1010" spans="1:13" x14ac:dyDescent="0.25">
      <c r="A1010">
        <v>1009</v>
      </c>
      <c r="B1010" t="s">
        <v>5</v>
      </c>
      <c r="C1010" s="3">
        <v>5</v>
      </c>
      <c r="D1010" s="3" t="str">
        <f>VLOOKUP(JOYERIA_JPV[[#This Row],[ID_PRODUCTOS]],PRODUCTOS[#All],2,0)</f>
        <v>Pulsera Plata 925</v>
      </c>
      <c r="E10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010" s="15">
        <f>VLOOKUP(JOYERIA_JPV[[#This Row],[ID_PRODUCTOS]],PRODUCTOS[#All],5,0)-JOYERIA_JPV[[#This Row],[CANTIDAD]]</f>
        <v>1389</v>
      </c>
      <c r="G1010">
        <v>10006</v>
      </c>
      <c r="H1010" s="1" t="s">
        <v>51</v>
      </c>
      <c r="I1010" s="1" t="str">
        <f>VLOOKUP(JOYERIA_JPV[[#This Row],[ID_VENDEDOR]],FOTO_VENDEDOR[#All],3,0)</f>
        <v>https://dl.dropbox.com/s/1f9hzgblcmuen4a/A10.png</v>
      </c>
      <c r="J1010">
        <v>11</v>
      </c>
      <c r="K1010" s="9">
        <v>1053.78</v>
      </c>
      <c r="L1010" s="9">
        <v>1500</v>
      </c>
      <c r="M1010" s="2">
        <v>44841</v>
      </c>
    </row>
    <row r="1011" spans="1:13" x14ac:dyDescent="0.25">
      <c r="A1011">
        <v>1010</v>
      </c>
      <c r="B1011" t="s">
        <v>21</v>
      </c>
      <c r="C1011" s="3">
        <v>6</v>
      </c>
      <c r="D1011" s="3" t="str">
        <f>VLOOKUP(JOYERIA_JPV[[#This Row],[ID_PRODUCTOS]],PRODUCTOS[#All],2,0)</f>
        <v>Broche Platino</v>
      </c>
      <c r="E10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011" s="15">
        <f>VLOOKUP(JOYERIA_JPV[[#This Row],[ID_PRODUCTOS]],PRODUCTOS[#All],5,0)-JOYERIA_JPV[[#This Row],[CANTIDAD]]</f>
        <v>2497</v>
      </c>
      <c r="G1011">
        <v>10007</v>
      </c>
      <c r="H1011" s="1" t="s">
        <v>53</v>
      </c>
      <c r="I1011" s="1" t="str">
        <f>VLOOKUP(JOYERIA_JPV[[#This Row],[ID_VENDEDOR]],FOTO_VENDEDOR[#All],3,0)</f>
        <v>https://dl.dropbox.com/s/jveyj0btov87izo/A38.png</v>
      </c>
      <c r="J1011">
        <v>3</v>
      </c>
      <c r="K1011" s="9">
        <v>645.70000000000005</v>
      </c>
      <c r="L1011" s="9">
        <v>900</v>
      </c>
      <c r="M1011" s="2">
        <v>44842</v>
      </c>
    </row>
    <row r="1012" spans="1:13" x14ac:dyDescent="0.25">
      <c r="A1012">
        <v>1011</v>
      </c>
      <c r="B1012" t="s">
        <v>5</v>
      </c>
      <c r="C1012" s="3">
        <v>7</v>
      </c>
      <c r="D1012" s="3" t="str">
        <f>VLOOKUP(JOYERIA_JPV[[#This Row],[ID_PRODUCTOS]],PRODUCTOS[#All],2,0)</f>
        <v>Cadena Oro 10k</v>
      </c>
      <c r="E1012" s="8" t="str">
        <f>VLOOKUP(JOYERIA_JPV[[#This Row],[ID_PRODUCTOS]],PRODUCTOS[#All],4,0)</f>
        <v>https://russiangold.com/78813-large_default/amarillo-italiano-14k-585-oro-nuevo-figaro-cadena-solida-cc042y.jpg</v>
      </c>
      <c r="F1012" s="15">
        <f>VLOOKUP(JOYERIA_JPV[[#This Row],[ID_PRODUCTOS]],PRODUCTOS[#All],5,0)-JOYERIA_JPV[[#This Row],[CANTIDAD]]</f>
        <v>11340</v>
      </c>
      <c r="G1012">
        <v>10008</v>
      </c>
      <c r="H1012" s="1" t="s">
        <v>73</v>
      </c>
      <c r="I1012" s="1" t="str">
        <f>VLOOKUP(JOYERIA_JPV[[#This Row],[ID_VENDEDOR]],FOTO_VENDEDOR[#All],3,0)</f>
        <v>https://dl.dropbox.com/s/z4geyw1u2psmm47/A16.png</v>
      </c>
      <c r="J1012">
        <v>160</v>
      </c>
      <c r="K1012" s="9">
        <v>1063.04</v>
      </c>
      <c r="L1012" s="9">
        <v>1500</v>
      </c>
      <c r="M1012" s="2">
        <v>44843</v>
      </c>
    </row>
    <row r="1013" spans="1:13" x14ac:dyDescent="0.25">
      <c r="A1013">
        <v>1012</v>
      </c>
      <c r="B1013" t="s">
        <v>8</v>
      </c>
      <c r="C1013" s="3">
        <v>8</v>
      </c>
      <c r="D1013" s="3" t="str">
        <f>VLOOKUP(JOYERIA_JPV[[#This Row],[ID_PRODUCTOS]],PRODUCTOS[#All],2,0)</f>
        <v>Tobillera Oro 14k</v>
      </c>
      <c r="E1013" s="8" t="str">
        <f>VLOOKUP(JOYERIA_JPV[[#This Row],[ID_PRODUCTOS]],PRODUCTOS[#All],4,0)</f>
        <v>https://www.joseluisjoyerias.com/adm/files/FOTOS/PULSERA_ORO_JOSELUIS_718SPU24FK481A19_1.webp</v>
      </c>
      <c r="F1013" s="15">
        <f>VLOOKUP(JOYERIA_JPV[[#This Row],[ID_PRODUCTOS]],PRODUCTOS[#All],5,0)-JOYERIA_JPV[[#This Row],[CANTIDAD]]</f>
        <v>2426</v>
      </c>
      <c r="G1013">
        <v>10009</v>
      </c>
      <c r="H1013" s="1" t="s">
        <v>57</v>
      </c>
      <c r="I1013" s="1" t="str">
        <f>VLOOKUP(JOYERIA_JPV[[#This Row],[ID_VENDEDOR]],FOTO_VENDEDOR[#All],3,0)</f>
        <v>https://dl.dropbox.com/s/0jkab8w6ie0h91z/A42.png</v>
      </c>
      <c r="J1013">
        <v>74</v>
      </c>
      <c r="K1013" s="9">
        <v>938.42</v>
      </c>
      <c r="L1013" s="9">
        <v>1100</v>
      </c>
      <c r="M1013" s="2">
        <v>44844</v>
      </c>
    </row>
    <row r="1014" spans="1:13" x14ac:dyDescent="0.25">
      <c r="A1014">
        <v>1013</v>
      </c>
      <c r="B1014" t="s">
        <v>20</v>
      </c>
      <c r="C1014" s="3">
        <v>9</v>
      </c>
      <c r="D1014" s="3" t="str">
        <f>VLOOKUP(JOYERIA_JPV[[#This Row],[ID_PRODUCTOS]],PRODUCTOS[#All],2,0)</f>
        <v>Charm Plata</v>
      </c>
      <c r="E10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014" s="15">
        <f>VLOOKUP(JOYERIA_JPV[[#This Row],[ID_PRODUCTOS]],PRODUCTOS[#All],5,0)-JOYERIA_JPV[[#This Row],[CANTIDAD]]</f>
        <v>674</v>
      </c>
      <c r="G1014">
        <v>10001</v>
      </c>
      <c r="H1014" s="1" t="s">
        <v>41</v>
      </c>
      <c r="I1014" s="1" t="str">
        <f>VLOOKUP(JOYERIA_JPV[[#This Row],[ID_VENDEDOR]],FOTO_VENDEDOR[#All],3,0)</f>
        <v>https://dl.dropbox.com/s/4bz1xriny7ro04g/A40.png</v>
      </c>
      <c r="J1014">
        <v>3</v>
      </c>
      <c r="K1014" s="9">
        <v>836.75</v>
      </c>
      <c r="L1014" s="9">
        <v>1000</v>
      </c>
      <c r="M1014" s="2">
        <v>44845</v>
      </c>
    </row>
    <row r="1015" spans="1:13" x14ac:dyDescent="0.25">
      <c r="A1015">
        <v>1014</v>
      </c>
      <c r="B1015" t="s">
        <v>5</v>
      </c>
      <c r="C1015" s="3">
        <v>10</v>
      </c>
      <c r="D1015" s="3" t="str">
        <f>VLOOKUP(JOYERIA_JPV[[#This Row],[ID_PRODUCTOS]],PRODUCTOS[#All],2,0)</f>
        <v>Medallón Oro 18k</v>
      </c>
      <c r="E1015" s="8" t="str">
        <f>VLOOKUP(JOYERIA_JPV[[#This Row],[ID_PRODUCTOS]],PRODUCTOS[#All],4,0)</f>
        <v>https://russiangold.com/111274-product_zoom/colgante-de-oro-rosa-rojo-14k-585-carretera-de-medusa-griega-cpn053r.jpg</v>
      </c>
      <c r="F1015" s="15">
        <f>VLOOKUP(JOYERIA_JPV[[#This Row],[ID_PRODUCTOS]],PRODUCTOS[#All],5,0)-JOYERIA_JPV[[#This Row],[CANTIDAD]]</f>
        <v>597</v>
      </c>
      <c r="G1015">
        <v>10002</v>
      </c>
      <c r="H1015" s="1" t="s">
        <v>43</v>
      </c>
      <c r="I1015" s="1" t="str">
        <f>VLOOKUP(JOYERIA_JPV[[#This Row],[ID_VENDEDOR]],FOTO_VENDEDOR[#All],3,0)</f>
        <v>https://dl.dropbox.com/s/yxe96df3xrzoc4y/A44.png</v>
      </c>
      <c r="J1015">
        <v>3</v>
      </c>
      <c r="K1015" s="9">
        <v>966.38</v>
      </c>
      <c r="L1015" s="9">
        <v>1200</v>
      </c>
      <c r="M1015" s="2">
        <v>44846</v>
      </c>
    </row>
    <row r="1016" spans="1:13" x14ac:dyDescent="0.25">
      <c r="A1016">
        <v>1015</v>
      </c>
      <c r="B1016" t="s">
        <v>11</v>
      </c>
      <c r="C1016" s="3">
        <v>11</v>
      </c>
      <c r="D1016" s="3" t="str">
        <f>VLOOKUP(JOYERIA_JPV[[#This Row],[ID_PRODUCTOS]],PRODUCTOS[#All],2,0)</f>
        <v>Reloj Oro 18k</v>
      </c>
      <c r="E1016" s="8" t="str">
        <f>VLOOKUP(JOYERIA_JPV[[#This Row],[ID_PRODUCTOS]],PRODUCTOS[#All],4,0)</f>
        <v>https://zlotychlopak.pl/104676-large_default/amarillo-14k-585-oro-reloj-de-pulsera-para-senora-geneve-lw078ydglbw008y.jpg</v>
      </c>
      <c r="F1016" s="15">
        <f>VLOOKUP(JOYERIA_JPV[[#This Row],[ID_PRODUCTOS]],PRODUCTOS[#All],5,0)-JOYERIA_JPV[[#This Row],[CANTIDAD]]</f>
        <v>1249</v>
      </c>
      <c r="G1016">
        <v>10003</v>
      </c>
      <c r="H1016" s="1" t="s">
        <v>45</v>
      </c>
      <c r="I1016" s="1" t="str">
        <f>VLOOKUP(JOYERIA_JPV[[#This Row],[ID_VENDEDOR]],FOTO_VENDEDOR[#All],3,0)</f>
        <v>https://dl.dropboxusercontent.com/s/2lks10yyiurw2b0/A33.png</v>
      </c>
      <c r="J1016">
        <v>11</v>
      </c>
      <c r="K1016" s="9">
        <v>638.27</v>
      </c>
      <c r="L1016" s="9">
        <v>800</v>
      </c>
      <c r="M1016" s="2">
        <v>44847</v>
      </c>
    </row>
    <row r="1017" spans="1:13" x14ac:dyDescent="0.25">
      <c r="A1017">
        <v>1016</v>
      </c>
      <c r="B1017" t="s">
        <v>8</v>
      </c>
      <c r="C1017" s="3">
        <v>12</v>
      </c>
      <c r="D1017" s="3" t="str">
        <f>VLOOKUP(JOYERIA_JPV[[#This Row],[ID_PRODUCTOS]],PRODUCTOS[#All],2,0)</f>
        <v>Cufflink Plata 925</v>
      </c>
      <c r="E1017" s="8" t="str">
        <f>VLOOKUP(JOYERIA_JPV[[#This Row],[ID_PRODUCTOS]],PRODUCTOS[#All],4,0)</f>
        <v>https://www.mesaregalos.mx/wp-content/uploads/2021/08/Cufflinks_20Pliage_20_20Sterling_20silver_06753810000001_STQP.png</v>
      </c>
      <c r="F1017" s="15">
        <f>VLOOKUP(JOYERIA_JPV[[#This Row],[ID_PRODUCTOS]],PRODUCTOS[#All],5,0)-JOYERIA_JPV[[#This Row],[CANTIDAD]]</f>
        <v>614</v>
      </c>
      <c r="G1017">
        <v>10004</v>
      </c>
      <c r="H1017" s="1" t="s">
        <v>47</v>
      </c>
      <c r="I1017" s="1" t="str">
        <f>VLOOKUP(JOYERIA_JPV[[#This Row],[ID_VENDEDOR]],FOTO_VENDEDOR[#All],3,0)</f>
        <v>https://dl.dropbox.com/s/zgx7g0h0mxubhao/A21.png</v>
      </c>
      <c r="J1017">
        <v>10</v>
      </c>
      <c r="K1017" s="9">
        <v>1265.2</v>
      </c>
      <c r="L1017" s="9">
        <v>1800</v>
      </c>
      <c r="M1017" s="2">
        <v>44848</v>
      </c>
    </row>
    <row r="1018" spans="1:13" x14ac:dyDescent="0.25">
      <c r="A1018">
        <v>1017</v>
      </c>
      <c r="B1018" t="s">
        <v>5</v>
      </c>
      <c r="C1018" s="3">
        <v>13</v>
      </c>
      <c r="D1018" s="3" t="str">
        <f>VLOOKUP(JOYERIA_JPV[[#This Row],[ID_PRODUCTOS]],PRODUCTOS[#All],2,0)</f>
        <v>Pendiente Diam. Oro</v>
      </c>
      <c r="E1018" s="8" t="str">
        <f>VLOOKUP(JOYERIA_JPV[[#This Row],[ID_PRODUCTOS]],PRODUCTOS[#All],4,0)</f>
        <v>https://i.pinimg.com/originals/ef/2f/1e/ef2f1e78cb0658f1626038cefbdca0f7.png</v>
      </c>
      <c r="F1018" s="15">
        <f>VLOOKUP(JOYERIA_JPV[[#This Row],[ID_PRODUCTOS]],PRODUCTOS[#All],5,0)-JOYERIA_JPV[[#This Row],[CANTIDAD]]</f>
        <v>3978</v>
      </c>
      <c r="G1018">
        <v>10005</v>
      </c>
      <c r="H1018" s="1" t="s">
        <v>49</v>
      </c>
      <c r="I1018" s="1" t="str">
        <f>VLOOKUP(JOYERIA_JPV[[#This Row],[ID_VENDEDOR]],FOTO_VENDEDOR[#All],3,0)</f>
        <v>https://dl.dropboxusercontent.com/s/id0gj57k6z3m73q/A34.png</v>
      </c>
      <c r="J1018">
        <v>22</v>
      </c>
      <c r="K1018" s="9">
        <v>352.49</v>
      </c>
      <c r="L1018" s="9">
        <v>500</v>
      </c>
      <c r="M1018" s="2">
        <v>44849</v>
      </c>
    </row>
    <row r="1019" spans="1:13" x14ac:dyDescent="0.25">
      <c r="A1019">
        <v>1018</v>
      </c>
      <c r="B1019" t="s">
        <v>9</v>
      </c>
      <c r="C1019" s="3">
        <v>14</v>
      </c>
      <c r="D1019" s="3" t="str">
        <f>VLOOKUP(JOYERIA_JPV[[#This Row],[ID_PRODUCTOS]],PRODUCTOS[#All],2,0)</f>
        <v>Anillo Comp. Diam.</v>
      </c>
      <c r="E1019" s="8" t="str">
        <f>VLOOKUP(JOYERIA_JPV[[#This Row],[ID_PRODUCTOS]],PRODUCTOS[#All],4,0)</f>
        <v>https://www.elrubi.es/wp-content/uploads/2019/03/Anillo-de-compromiso-con-piedra-diamante-1.png</v>
      </c>
      <c r="F1019" s="15">
        <f>VLOOKUP(JOYERIA_JPV[[#This Row],[ID_PRODUCTOS]],PRODUCTOS[#All],5,0)-JOYERIA_JPV[[#This Row],[CANTIDAD]]</f>
        <v>1918</v>
      </c>
      <c r="G1019">
        <v>10006</v>
      </c>
      <c r="H1019" s="1" t="s">
        <v>51</v>
      </c>
      <c r="I1019" s="1" t="str">
        <f>VLOOKUP(JOYERIA_JPV[[#This Row],[ID_VENDEDOR]],FOTO_VENDEDOR[#All],3,0)</f>
        <v>https://dl.dropbox.com/s/1f9hzgblcmuen4a/A10.png</v>
      </c>
      <c r="J1019">
        <v>32</v>
      </c>
      <c r="K1019" s="9">
        <v>938.42</v>
      </c>
      <c r="L1019" s="9">
        <v>1100</v>
      </c>
      <c r="M1019" s="2">
        <v>44850</v>
      </c>
    </row>
    <row r="1020" spans="1:13" x14ac:dyDescent="0.25">
      <c r="A1020">
        <v>1019</v>
      </c>
      <c r="B1020" t="s">
        <v>9</v>
      </c>
      <c r="C1020" s="3">
        <v>15</v>
      </c>
      <c r="D1020" s="3" t="str">
        <f>VLOOKUP(JOYERIA_JPV[[#This Row],[ID_PRODUCTOS]],PRODUCTOS[#All],2,0)</f>
        <v>Brazalete Cuero</v>
      </c>
      <c r="E1020" s="8" t="str">
        <f>VLOOKUP(JOYERIA_JPV[[#This Row],[ID_PRODUCTOS]],PRODUCTOS[#All],4,0)</f>
        <v>https://global.zancangioielli.com/11031-large_default/pulsera-zancan-de-plata-y-piel-con-pluma.jpg</v>
      </c>
      <c r="F1020" s="15">
        <f>VLOOKUP(JOYERIA_JPV[[#This Row],[ID_PRODUCTOS]],PRODUCTOS[#All],5,0)-JOYERIA_JPV[[#This Row],[CANTIDAD]]</f>
        <v>3990</v>
      </c>
      <c r="G1020">
        <v>10007</v>
      </c>
      <c r="H1020" s="1" t="s">
        <v>53</v>
      </c>
      <c r="I1020" s="1" t="str">
        <f>VLOOKUP(JOYERIA_JPV[[#This Row],[ID_VENDEDOR]],FOTO_VENDEDOR[#All],3,0)</f>
        <v>https://dl.dropbox.com/s/jveyj0btov87izo/A38.png</v>
      </c>
      <c r="J1020">
        <v>10</v>
      </c>
      <c r="K1020" s="9">
        <v>572.95000000000005</v>
      </c>
      <c r="L1020" s="9">
        <v>800</v>
      </c>
      <c r="M1020" s="2">
        <v>44851</v>
      </c>
    </row>
    <row r="1021" spans="1:13" x14ac:dyDescent="0.25">
      <c r="A1021">
        <v>1020</v>
      </c>
      <c r="B1021" t="s">
        <v>6</v>
      </c>
      <c r="C1021" s="3">
        <v>16</v>
      </c>
      <c r="D1021" s="3" t="str">
        <f>VLOOKUP(JOYERIA_JPV[[#This Row],[ID_PRODUCTOS]],PRODUCTOS[#All],2,0)</f>
        <v>Reloj Plata</v>
      </c>
      <c r="E1021" s="8" t="str">
        <f>VLOOKUP(JOYERIA_JPV[[#This Row],[ID_PRODUCTOS]],PRODUCTOS[#All],4,0)</f>
        <v>https://festina.cl/22062-large_default/timeless-chronograph-f16760-7-con-esfera-azul.jpg</v>
      </c>
      <c r="F1021" s="15">
        <f>VLOOKUP(JOYERIA_JPV[[#This Row],[ID_PRODUCTOS]],PRODUCTOS[#All],5,0)-JOYERIA_JPV[[#This Row],[CANTIDAD]]</f>
        <v>1096</v>
      </c>
      <c r="G1021">
        <v>10008</v>
      </c>
      <c r="H1021" s="1" t="s">
        <v>73</v>
      </c>
      <c r="I1021" s="1" t="str">
        <f>VLOOKUP(JOYERIA_JPV[[#This Row],[ID_VENDEDOR]],FOTO_VENDEDOR[#All],3,0)</f>
        <v>https://dl.dropbox.com/s/z4geyw1u2psmm47/A16.png</v>
      </c>
      <c r="J1021">
        <v>4</v>
      </c>
      <c r="K1021" s="9">
        <v>1667.47</v>
      </c>
      <c r="L1021" s="9">
        <v>2200</v>
      </c>
      <c r="M1021" s="2">
        <v>44852</v>
      </c>
    </row>
    <row r="1022" spans="1:13" x14ac:dyDescent="0.25">
      <c r="A1022">
        <v>1021</v>
      </c>
      <c r="B1022" t="s">
        <v>26</v>
      </c>
      <c r="C1022" s="3">
        <v>17</v>
      </c>
      <c r="D1022" s="3" t="str">
        <f>VLOOKUP(JOYERIA_JPV[[#This Row],[ID_PRODUCTOS]],PRODUCTOS[#All],2,0)</f>
        <v>Broche Oro</v>
      </c>
      <c r="E10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022" s="15">
        <f>VLOOKUP(JOYERIA_JPV[[#This Row],[ID_PRODUCTOS]],PRODUCTOS[#All],5,0)-JOYERIA_JPV[[#This Row],[CANTIDAD]]</f>
        <v>2988</v>
      </c>
      <c r="G1022">
        <v>10009</v>
      </c>
      <c r="H1022" s="1" t="s">
        <v>57</v>
      </c>
      <c r="I1022" s="1" t="str">
        <f>VLOOKUP(JOYERIA_JPV[[#This Row],[ID_VENDEDOR]],FOTO_VENDEDOR[#All],3,0)</f>
        <v>https://dl.dropbox.com/s/0jkab8w6ie0h91z/A42.png</v>
      </c>
      <c r="J1022">
        <v>12</v>
      </c>
      <c r="K1022" s="9">
        <v>216.19</v>
      </c>
      <c r="L1022" s="9">
        <v>300</v>
      </c>
      <c r="M1022" s="2">
        <v>44853</v>
      </c>
    </row>
    <row r="1023" spans="1:13" x14ac:dyDescent="0.25">
      <c r="A1023">
        <v>1022</v>
      </c>
      <c r="B1023" t="s">
        <v>27</v>
      </c>
      <c r="C1023" s="3">
        <v>18</v>
      </c>
      <c r="D1023" s="3" t="str">
        <f>VLOOKUP(JOYERIA_JPV[[#This Row],[ID_PRODUCTOS]],PRODUCTOS[#All],2,0)</f>
        <v>Anillo Gemas</v>
      </c>
      <c r="E10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023" s="15">
        <f>VLOOKUP(JOYERIA_JPV[[#This Row],[ID_PRODUCTOS]],PRODUCTOS[#All],5,0)-JOYERIA_JPV[[#This Row],[CANTIDAD]]</f>
        <v>19632</v>
      </c>
      <c r="G1023">
        <v>10001</v>
      </c>
      <c r="H1023" s="1" t="s">
        <v>41</v>
      </c>
      <c r="I1023" s="1" t="str">
        <f>VLOOKUP(JOYERIA_JPV[[#This Row],[ID_VENDEDOR]],FOTO_VENDEDOR[#All],3,0)</f>
        <v>https://dl.dropbox.com/s/4bz1xriny7ro04g/A40.png</v>
      </c>
      <c r="J1023">
        <v>368</v>
      </c>
      <c r="K1023" s="9">
        <v>1063.04</v>
      </c>
      <c r="L1023" s="9">
        <v>1500</v>
      </c>
      <c r="M1023" s="2">
        <v>44854</v>
      </c>
    </row>
    <row r="1024" spans="1:13" x14ac:dyDescent="0.25">
      <c r="A1024">
        <v>1023</v>
      </c>
      <c r="B1024" t="s">
        <v>10</v>
      </c>
      <c r="C1024" s="3">
        <v>19</v>
      </c>
      <c r="D1024" s="3" t="str">
        <f>VLOOKUP(JOYERIA_JPV[[#This Row],[ID_PRODUCTOS]],PRODUCTOS[#All],2,0)</f>
        <v>Collar Perlas</v>
      </c>
      <c r="E1024" s="8" t="str">
        <f>VLOOKUP(JOYERIA_JPV[[#This Row],[ID_PRODUCTOS]],PRODUCTOS[#All],4,0)</f>
        <v>https://yanesmadrid.com/10619-large_default/collar-bolzano-perlas-plata-dorada.jpg</v>
      </c>
      <c r="F1024" s="15">
        <f>VLOOKUP(JOYERIA_JPV[[#This Row],[ID_PRODUCTOS]],PRODUCTOS[#All],5,0)-JOYERIA_JPV[[#This Row],[CANTIDAD]]</f>
        <v>790</v>
      </c>
      <c r="G1024">
        <v>10002</v>
      </c>
      <c r="H1024" s="1" t="s">
        <v>43</v>
      </c>
      <c r="I1024" s="1" t="str">
        <f>VLOOKUP(JOYERIA_JPV[[#This Row],[ID_VENDEDOR]],FOTO_VENDEDOR[#All],3,0)</f>
        <v>https://dl.dropbox.com/s/yxe96df3xrzoc4y/A44.png</v>
      </c>
      <c r="J1024">
        <v>10</v>
      </c>
      <c r="K1024" s="9">
        <v>757.81</v>
      </c>
      <c r="L1024" s="9">
        <v>950</v>
      </c>
      <c r="M1024" s="2">
        <v>44855</v>
      </c>
    </row>
    <row r="1025" spans="1:13" x14ac:dyDescent="0.25">
      <c r="A1025">
        <v>1024</v>
      </c>
      <c r="B1025" t="s">
        <v>15</v>
      </c>
      <c r="C1025" s="3">
        <v>20</v>
      </c>
      <c r="D1025" s="3" t="str">
        <f>VLOOKUP(JOYERIA_JPV[[#This Row],[ID_PRODUCTOS]],PRODUCTOS[#All],2,0)</f>
        <v>Cadena Oro</v>
      </c>
      <c r="E1025" s="8" t="str">
        <f>VLOOKUP(JOYERIA_JPV[[#This Row],[ID_PRODUCTOS]],PRODUCTOS[#All],4,0)</f>
        <v>https://www.joyeriasanchez.com/50236-large_default/gargantilla-visalia-personalizada-oro-18k.jpg</v>
      </c>
      <c r="F1025" s="15">
        <f>VLOOKUP(JOYERIA_JPV[[#This Row],[ID_PRODUCTOS]],PRODUCTOS[#All],5,0)-JOYERIA_JPV[[#This Row],[CANTIDAD]]</f>
        <v>3991</v>
      </c>
      <c r="G1025">
        <v>10003</v>
      </c>
      <c r="H1025" s="1" t="s">
        <v>45</v>
      </c>
      <c r="I1025" s="1" t="str">
        <f>VLOOKUP(JOYERIA_JPV[[#This Row],[ID_VENDEDOR]],FOTO_VENDEDOR[#All],3,0)</f>
        <v>https://dl.dropboxusercontent.com/s/2lks10yyiurw2b0/A33.png</v>
      </c>
      <c r="J1025">
        <v>9</v>
      </c>
      <c r="K1025" s="9">
        <v>211.41</v>
      </c>
      <c r="L1025" s="9">
        <v>300</v>
      </c>
      <c r="M1025" s="2">
        <v>44856</v>
      </c>
    </row>
    <row r="1026" spans="1:13" x14ac:dyDescent="0.25">
      <c r="A1026">
        <v>1025</v>
      </c>
      <c r="B1026" t="s">
        <v>16</v>
      </c>
      <c r="C1026" s="3">
        <v>1</v>
      </c>
      <c r="D1026" s="3" t="str">
        <f>VLOOKUP(JOYERIA_JPV[[#This Row],[ID_PRODUCTOS]],PRODUCTOS[#All],2,0)</f>
        <v>Anillo Oro 18k</v>
      </c>
      <c r="E1026" s="8" t="str">
        <f>VLOOKUP(JOYERIA_JPV[[#This Row],[ID_PRODUCTOS]],PRODUCTOS[#All],4,0)</f>
        <v>https://i.pinimg.com/originals/99/f6/cc/99f6cc0f226be0aa4d25ea9959e06099.png</v>
      </c>
      <c r="F1026" s="15">
        <f>VLOOKUP(JOYERIA_JPV[[#This Row],[ID_PRODUCTOS]],PRODUCTOS[#All],5,0)-JOYERIA_JPV[[#This Row],[CANTIDAD]]</f>
        <v>19820</v>
      </c>
      <c r="G1026">
        <v>10004</v>
      </c>
      <c r="H1026" s="1" t="s">
        <v>47</v>
      </c>
      <c r="I1026" s="1" t="str">
        <f>VLOOKUP(JOYERIA_JPV[[#This Row],[ID_VENDEDOR]],FOTO_VENDEDOR[#All],3,0)</f>
        <v>https://dl.dropbox.com/s/zgx7g0h0mxubhao/A21.png</v>
      </c>
      <c r="J1026">
        <v>180</v>
      </c>
      <c r="K1026" s="9">
        <v>1483.61</v>
      </c>
      <c r="L1026" s="9">
        <v>2000</v>
      </c>
      <c r="M1026" s="2">
        <v>44857</v>
      </c>
    </row>
    <row r="1027" spans="1:13" x14ac:dyDescent="0.25">
      <c r="A1027">
        <v>1026</v>
      </c>
      <c r="B1027" t="s">
        <v>19</v>
      </c>
      <c r="C1027" s="3">
        <v>2</v>
      </c>
      <c r="D1027" s="3" t="str">
        <f>VLOOKUP(JOYERIA_JPV[[#This Row],[ID_PRODUCTOS]],PRODUCTOS[#All],2,0)</f>
        <v>Aretes Plata 925</v>
      </c>
      <c r="E1027" s="8" t="str">
        <f>VLOOKUP(JOYERIA_JPV[[#This Row],[ID_PRODUCTOS]],PRODUCTOS[#All],4,0)</f>
        <v>https://baroqoficial.com/cdn/shop/products/Aretesdeplata925.png?v=1643904073&amp;width=2048</v>
      </c>
      <c r="F1027" s="15">
        <f>VLOOKUP(JOYERIA_JPV[[#This Row],[ID_PRODUCTOS]],PRODUCTOS[#All],5,0)-JOYERIA_JPV[[#This Row],[CANTIDAD]]</f>
        <v>3710</v>
      </c>
      <c r="G1027">
        <v>10005</v>
      </c>
      <c r="H1027" s="1" t="s">
        <v>49</v>
      </c>
      <c r="I1027" s="1" t="str">
        <f>VLOOKUP(JOYERIA_JPV[[#This Row],[ID_VENDEDOR]],FOTO_VENDEDOR[#All],3,0)</f>
        <v>https://dl.dropboxusercontent.com/s/id0gj57k6z3m73q/A34.png</v>
      </c>
      <c r="J1027">
        <v>90</v>
      </c>
      <c r="K1027" s="9">
        <v>1049.51</v>
      </c>
      <c r="L1027" s="9">
        <v>1300</v>
      </c>
      <c r="M1027" s="2">
        <v>44858</v>
      </c>
    </row>
    <row r="1028" spans="1:13" x14ac:dyDescent="0.25">
      <c r="A1028">
        <v>1027</v>
      </c>
      <c r="B1028" t="s">
        <v>7</v>
      </c>
      <c r="C1028" s="3">
        <v>3</v>
      </c>
      <c r="D1028" s="3" t="str">
        <f>VLOOKUP(JOYERIA_JPV[[#This Row],[ID_PRODUCTOS]],PRODUCTOS[#All],2,0)</f>
        <v>Brazalete Oro 14k</v>
      </c>
      <c r="E10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028" s="15">
        <f>VLOOKUP(JOYERIA_JPV[[#This Row],[ID_PRODUCTOS]],PRODUCTOS[#All],5,0)-JOYERIA_JPV[[#This Row],[CANTIDAD]]</f>
        <v>715</v>
      </c>
      <c r="G1028">
        <v>10006</v>
      </c>
      <c r="H1028" s="1" t="s">
        <v>51</v>
      </c>
      <c r="I1028" s="1" t="str">
        <f>VLOOKUP(JOYERIA_JPV[[#This Row],[ID_VENDEDOR]],FOTO_VENDEDOR[#All],3,0)</f>
        <v>https://dl.dropbox.com/s/1f9hzgblcmuen4a/A10.png</v>
      </c>
      <c r="J1028">
        <v>5</v>
      </c>
      <c r="K1028" s="9">
        <v>966.38</v>
      </c>
      <c r="L1028" s="9">
        <v>1200</v>
      </c>
      <c r="M1028" s="2">
        <v>44859</v>
      </c>
    </row>
    <row r="1029" spans="1:13" x14ac:dyDescent="0.25">
      <c r="A1029">
        <v>1028</v>
      </c>
      <c r="B1029" t="s">
        <v>6</v>
      </c>
      <c r="C1029" s="3">
        <v>4</v>
      </c>
      <c r="D1029" s="3" t="str">
        <f>VLOOKUP(JOYERIA_JPV[[#This Row],[ID_PRODUCTOS]],PRODUCTOS[#All],2,0)</f>
        <v>Collar Oro Diam.</v>
      </c>
      <c r="E1029" s="8" t="str">
        <f>VLOOKUP(JOYERIA_JPV[[#This Row],[ID_PRODUCTOS]],PRODUCTOS[#All],4,0)</f>
        <v>https://img.edenly.com/pt/40/precioso-secreto-n8__8047249_1.png</v>
      </c>
      <c r="F1029" s="15">
        <f>VLOOKUP(JOYERIA_JPV[[#This Row],[ID_PRODUCTOS]],PRODUCTOS[#All],5,0)-JOYERIA_JPV[[#This Row],[CANTIDAD]]</f>
        <v>1489</v>
      </c>
      <c r="G1029">
        <v>10007</v>
      </c>
      <c r="H1029" s="1" t="s">
        <v>53</v>
      </c>
      <c r="I1029" s="1" t="str">
        <f>VLOOKUP(JOYERIA_JPV[[#This Row],[ID_VENDEDOR]],FOTO_VENDEDOR[#All],3,0)</f>
        <v>https://dl.dropbox.com/s/jveyj0btov87izo/A38.png</v>
      </c>
      <c r="J1029">
        <v>11</v>
      </c>
      <c r="K1029" s="9">
        <v>938.42</v>
      </c>
      <c r="L1029" s="9">
        <v>1100</v>
      </c>
      <c r="M1029" s="2">
        <v>44860</v>
      </c>
    </row>
    <row r="1030" spans="1:13" x14ac:dyDescent="0.25">
      <c r="A1030">
        <v>1029</v>
      </c>
      <c r="B1030" t="s">
        <v>7</v>
      </c>
      <c r="C1030" s="3">
        <v>5</v>
      </c>
      <c r="D1030" s="3" t="str">
        <f>VLOOKUP(JOYERIA_JPV[[#This Row],[ID_PRODUCTOS]],PRODUCTOS[#All],2,0)</f>
        <v>Pulsera Plata 925</v>
      </c>
      <c r="E10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030" s="15">
        <f>VLOOKUP(JOYERIA_JPV[[#This Row],[ID_PRODUCTOS]],PRODUCTOS[#All],5,0)-JOYERIA_JPV[[#This Row],[CANTIDAD]]</f>
        <v>1390</v>
      </c>
      <c r="G1030">
        <v>10008</v>
      </c>
      <c r="H1030" s="1" t="s">
        <v>73</v>
      </c>
      <c r="I1030" s="1" t="str">
        <f>VLOOKUP(JOYERIA_JPV[[#This Row],[ID_VENDEDOR]],FOTO_VENDEDOR[#All],3,0)</f>
        <v>https://dl.dropbox.com/s/z4geyw1u2psmm47/A16.png</v>
      </c>
      <c r="J1030">
        <v>10</v>
      </c>
      <c r="K1030" s="9">
        <v>1053.78</v>
      </c>
      <c r="L1030" s="9">
        <v>1500</v>
      </c>
      <c r="M1030" s="2">
        <v>44861</v>
      </c>
    </row>
    <row r="1031" spans="1:13" x14ac:dyDescent="0.25">
      <c r="A1031">
        <v>1030</v>
      </c>
      <c r="B1031" t="s">
        <v>24</v>
      </c>
      <c r="C1031" s="3">
        <v>6</v>
      </c>
      <c r="D1031" s="3" t="str">
        <f>VLOOKUP(JOYERIA_JPV[[#This Row],[ID_PRODUCTOS]],PRODUCTOS[#All],2,0)</f>
        <v>Broche Platino</v>
      </c>
      <c r="E10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031" s="15">
        <f>VLOOKUP(JOYERIA_JPV[[#This Row],[ID_PRODUCTOS]],PRODUCTOS[#All],5,0)-JOYERIA_JPV[[#This Row],[CANTIDAD]]</f>
        <v>2489</v>
      </c>
      <c r="G1031">
        <v>10009</v>
      </c>
      <c r="H1031" s="1" t="s">
        <v>57</v>
      </c>
      <c r="I1031" s="1" t="str">
        <f>VLOOKUP(JOYERIA_JPV[[#This Row],[ID_VENDEDOR]],FOTO_VENDEDOR[#All],3,0)</f>
        <v>https://dl.dropbox.com/s/0jkab8w6ie0h91z/A42.png</v>
      </c>
      <c r="J1031">
        <v>11</v>
      </c>
      <c r="K1031" s="9">
        <v>645.70000000000005</v>
      </c>
      <c r="L1031" s="9">
        <v>900</v>
      </c>
      <c r="M1031" s="2">
        <v>44862</v>
      </c>
    </row>
    <row r="1032" spans="1:13" x14ac:dyDescent="0.25">
      <c r="A1032">
        <v>1031</v>
      </c>
      <c r="B1032" t="s">
        <v>9</v>
      </c>
      <c r="C1032" s="3">
        <v>7</v>
      </c>
      <c r="D1032" s="3" t="str">
        <f>VLOOKUP(JOYERIA_JPV[[#This Row],[ID_PRODUCTOS]],PRODUCTOS[#All],2,0)</f>
        <v>Cadena Oro 10k</v>
      </c>
      <c r="E1032" s="8" t="str">
        <f>VLOOKUP(JOYERIA_JPV[[#This Row],[ID_PRODUCTOS]],PRODUCTOS[#All],4,0)</f>
        <v>https://russiangold.com/78813-large_default/amarillo-italiano-14k-585-oro-nuevo-figaro-cadena-solida-cc042y.jpg</v>
      </c>
      <c r="F1032" s="15">
        <f>VLOOKUP(JOYERIA_JPV[[#This Row],[ID_PRODUCTOS]],PRODUCTOS[#All],5,0)-JOYERIA_JPV[[#This Row],[CANTIDAD]]</f>
        <v>11270</v>
      </c>
      <c r="G1032">
        <v>10001</v>
      </c>
      <c r="H1032" s="1" t="s">
        <v>41</v>
      </c>
      <c r="I1032" s="1" t="str">
        <f>VLOOKUP(JOYERIA_JPV[[#This Row],[ID_VENDEDOR]],FOTO_VENDEDOR[#All],3,0)</f>
        <v>https://dl.dropbox.com/s/4bz1xriny7ro04g/A40.png</v>
      </c>
      <c r="J1032">
        <v>230</v>
      </c>
      <c r="K1032" s="9">
        <v>1063.04</v>
      </c>
      <c r="L1032" s="9">
        <v>1500</v>
      </c>
      <c r="M1032" s="2">
        <v>44863</v>
      </c>
    </row>
    <row r="1033" spans="1:13" x14ac:dyDescent="0.25">
      <c r="A1033">
        <v>1032</v>
      </c>
      <c r="B1033" t="s">
        <v>24</v>
      </c>
      <c r="C1033" s="3">
        <v>8</v>
      </c>
      <c r="D1033" s="3" t="str">
        <f>VLOOKUP(JOYERIA_JPV[[#This Row],[ID_PRODUCTOS]],PRODUCTOS[#All],2,0)</f>
        <v>Tobillera Oro 14k</v>
      </c>
      <c r="E1033" s="8" t="str">
        <f>VLOOKUP(JOYERIA_JPV[[#This Row],[ID_PRODUCTOS]],PRODUCTOS[#All],4,0)</f>
        <v>https://www.joseluisjoyerias.com/adm/files/FOTOS/PULSERA_ORO_JOSELUIS_718SPU24FK481A19_1.webp</v>
      </c>
      <c r="F1033" s="15">
        <f>VLOOKUP(JOYERIA_JPV[[#This Row],[ID_PRODUCTOS]],PRODUCTOS[#All],5,0)-JOYERIA_JPV[[#This Row],[CANTIDAD]]</f>
        <v>2496</v>
      </c>
      <c r="G1033">
        <v>10002</v>
      </c>
      <c r="H1033" s="1" t="s">
        <v>43</v>
      </c>
      <c r="I1033" s="1" t="str">
        <f>VLOOKUP(JOYERIA_JPV[[#This Row],[ID_VENDEDOR]],FOTO_VENDEDOR[#All],3,0)</f>
        <v>https://dl.dropbox.com/s/yxe96df3xrzoc4y/A44.png</v>
      </c>
      <c r="J1033">
        <v>4</v>
      </c>
      <c r="K1033" s="9">
        <v>938.42</v>
      </c>
      <c r="L1033" s="9">
        <v>1100</v>
      </c>
      <c r="M1033" s="2">
        <v>44864</v>
      </c>
    </row>
    <row r="1034" spans="1:13" x14ac:dyDescent="0.25">
      <c r="A1034">
        <v>1033</v>
      </c>
      <c r="B1034" t="s">
        <v>9</v>
      </c>
      <c r="C1034" s="3">
        <v>9</v>
      </c>
      <c r="D1034" s="3" t="str">
        <f>VLOOKUP(JOYERIA_JPV[[#This Row],[ID_PRODUCTOS]],PRODUCTOS[#All],2,0)</f>
        <v>Charm Plata</v>
      </c>
      <c r="E10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034" s="15">
        <f>VLOOKUP(JOYERIA_JPV[[#This Row],[ID_PRODUCTOS]],PRODUCTOS[#All],5,0)-JOYERIA_JPV[[#This Row],[CANTIDAD]]</f>
        <v>660</v>
      </c>
      <c r="G1034">
        <v>10003</v>
      </c>
      <c r="H1034" s="1" t="s">
        <v>45</v>
      </c>
      <c r="I1034" s="1" t="str">
        <f>VLOOKUP(JOYERIA_JPV[[#This Row],[ID_VENDEDOR]],FOTO_VENDEDOR[#All],3,0)</f>
        <v>https://dl.dropboxusercontent.com/s/2lks10yyiurw2b0/A33.png</v>
      </c>
      <c r="J1034">
        <v>17</v>
      </c>
      <c r="K1034" s="9">
        <v>836.75</v>
      </c>
      <c r="L1034" s="9">
        <v>1000</v>
      </c>
      <c r="M1034" s="2">
        <v>44865</v>
      </c>
    </row>
    <row r="1035" spans="1:13" x14ac:dyDescent="0.25">
      <c r="A1035">
        <v>1034</v>
      </c>
      <c r="B1035" t="s">
        <v>27</v>
      </c>
      <c r="C1035" s="3">
        <v>10</v>
      </c>
      <c r="D1035" s="3" t="str">
        <f>VLOOKUP(JOYERIA_JPV[[#This Row],[ID_PRODUCTOS]],PRODUCTOS[#All],2,0)</f>
        <v>Medallón Oro 18k</v>
      </c>
      <c r="E1035" s="8" t="str">
        <f>VLOOKUP(JOYERIA_JPV[[#This Row],[ID_PRODUCTOS]],PRODUCTOS[#All],4,0)</f>
        <v>https://russiangold.com/111274-product_zoom/colgante-de-oro-rosa-rojo-14k-585-carretera-de-medusa-griega-cpn053r.jpg</v>
      </c>
      <c r="F1035" s="15">
        <f>VLOOKUP(JOYERIA_JPV[[#This Row],[ID_PRODUCTOS]],PRODUCTOS[#All],5,0)-JOYERIA_JPV[[#This Row],[CANTIDAD]]</f>
        <v>594</v>
      </c>
      <c r="G1035">
        <v>10004</v>
      </c>
      <c r="H1035" s="1" t="s">
        <v>47</v>
      </c>
      <c r="I1035" s="1" t="str">
        <f>VLOOKUP(JOYERIA_JPV[[#This Row],[ID_VENDEDOR]],FOTO_VENDEDOR[#All],3,0)</f>
        <v>https://dl.dropbox.com/s/zgx7g0h0mxubhao/A21.png</v>
      </c>
      <c r="J1035">
        <v>6</v>
      </c>
      <c r="K1035" s="9">
        <v>966.38</v>
      </c>
      <c r="L1035" s="9">
        <v>1200</v>
      </c>
      <c r="M1035" s="2">
        <v>44866</v>
      </c>
    </row>
    <row r="1036" spans="1:13" x14ac:dyDescent="0.25">
      <c r="A1036">
        <v>1035</v>
      </c>
      <c r="B1036" t="s">
        <v>6</v>
      </c>
      <c r="C1036" s="3">
        <v>11</v>
      </c>
      <c r="D1036" s="3" t="str">
        <f>VLOOKUP(JOYERIA_JPV[[#This Row],[ID_PRODUCTOS]],PRODUCTOS[#All],2,0)</f>
        <v>Reloj Oro 18k</v>
      </c>
      <c r="E1036" s="8" t="str">
        <f>VLOOKUP(JOYERIA_JPV[[#This Row],[ID_PRODUCTOS]],PRODUCTOS[#All],4,0)</f>
        <v>https://zlotychlopak.pl/104676-large_default/amarillo-14k-585-oro-reloj-de-pulsera-para-senora-geneve-lw078ydglbw008y.jpg</v>
      </c>
      <c r="F1036" s="15">
        <f>VLOOKUP(JOYERIA_JPV[[#This Row],[ID_PRODUCTOS]],PRODUCTOS[#All],5,0)-JOYERIA_JPV[[#This Row],[CANTIDAD]]</f>
        <v>1259</v>
      </c>
      <c r="G1036">
        <v>10005</v>
      </c>
      <c r="H1036" s="1" t="s">
        <v>49</v>
      </c>
      <c r="I1036" s="1" t="str">
        <f>VLOOKUP(JOYERIA_JPV[[#This Row],[ID_VENDEDOR]],FOTO_VENDEDOR[#All],3,0)</f>
        <v>https://dl.dropboxusercontent.com/s/id0gj57k6z3m73q/A34.png</v>
      </c>
      <c r="J1036">
        <v>1</v>
      </c>
      <c r="K1036" s="9">
        <v>638.27</v>
      </c>
      <c r="L1036" s="9">
        <v>800</v>
      </c>
      <c r="M1036" s="2">
        <v>44867</v>
      </c>
    </row>
    <row r="1037" spans="1:13" x14ac:dyDescent="0.25">
      <c r="A1037">
        <v>1036</v>
      </c>
      <c r="B1037" t="s">
        <v>6</v>
      </c>
      <c r="C1037" s="3">
        <v>12</v>
      </c>
      <c r="D1037" s="3" t="str">
        <f>VLOOKUP(JOYERIA_JPV[[#This Row],[ID_PRODUCTOS]],PRODUCTOS[#All],2,0)</f>
        <v>Cufflink Plata 925</v>
      </c>
      <c r="E1037" s="8" t="str">
        <f>VLOOKUP(JOYERIA_JPV[[#This Row],[ID_PRODUCTOS]],PRODUCTOS[#All],4,0)</f>
        <v>https://www.mesaregalos.mx/wp-content/uploads/2021/08/Cufflinks_20Pliage_20_20Sterling_20silver_06753810000001_STQP.png</v>
      </c>
      <c r="F1037" s="15">
        <f>VLOOKUP(JOYERIA_JPV[[#This Row],[ID_PRODUCTOS]],PRODUCTOS[#All],5,0)-JOYERIA_JPV[[#This Row],[CANTIDAD]]</f>
        <v>616</v>
      </c>
      <c r="G1037">
        <v>10006</v>
      </c>
      <c r="H1037" s="1" t="s">
        <v>51</v>
      </c>
      <c r="I1037" s="1" t="str">
        <f>VLOOKUP(JOYERIA_JPV[[#This Row],[ID_VENDEDOR]],FOTO_VENDEDOR[#All],3,0)</f>
        <v>https://dl.dropbox.com/s/1f9hzgblcmuen4a/A10.png</v>
      </c>
      <c r="J1037">
        <v>8</v>
      </c>
      <c r="K1037" s="9">
        <v>1265.2</v>
      </c>
      <c r="L1037" s="9">
        <v>1800</v>
      </c>
      <c r="M1037" s="2">
        <v>44868</v>
      </c>
    </row>
    <row r="1038" spans="1:13" x14ac:dyDescent="0.25">
      <c r="A1038">
        <v>1037</v>
      </c>
      <c r="B1038" t="s">
        <v>19</v>
      </c>
      <c r="C1038" s="3">
        <v>13</v>
      </c>
      <c r="D1038" s="3" t="str">
        <f>VLOOKUP(JOYERIA_JPV[[#This Row],[ID_PRODUCTOS]],PRODUCTOS[#All],2,0)</f>
        <v>Pendiente Diam. Oro</v>
      </c>
      <c r="E1038" s="8" t="str">
        <f>VLOOKUP(JOYERIA_JPV[[#This Row],[ID_PRODUCTOS]],PRODUCTOS[#All],4,0)</f>
        <v>https://i.pinimg.com/originals/ef/2f/1e/ef2f1e78cb0658f1626038cefbdca0f7.png</v>
      </c>
      <c r="F1038" s="15">
        <f>VLOOKUP(JOYERIA_JPV[[#This Row],[ID_PRODUCTOS]],PRODUCTOS[#All],5,0)-JOYERIA_JPV[[#This Row],[CANTIDAD]]</f>
        <v>3968</v>
      </c>
      <c r="G1038">
        <v>10007</v>
      </c>
      <c r="H1038" s="1" t="s">
        <v>53</v>
      </c>
      <c r="I1038" s="1" t="str">
        <f>VLOOKUP(JOYERIA_JPV[[#This Row],[ID_VENDEDOR]],FOTO_VENDEDOR[#All],3,0)</f>
        <v>https://dl.dropbox.com/s/jveyj0btov87izo/A38.png</v>
      </c>
      <c r="J1038">
        <v>32</v>
      </c>
      <c r="K1038" s="9">
        <v>352.49</v>
      </c>
      <c r="L1038" s="9">
        <v>500</v>
      </c>
      <c r="M1038" s="2">
        <v>44869</v>
      </c>
    </row>
    <row r="1039" spans="1:13" x14ac:dyDescent="0.25">
      <c r="A1039">
        <v>1038</v>
      </c>
      <c r="B1039" t="s">
        <v>7</v>
      </c>
      <c r="C1039" s="3">
        <v>14</v>
      </c>
      <c r="D1039" s="3" t="str">
        <f>VLOOKUP(JOYERIA_JPV[[#This Row],[ID_PRODUCTOS]],PRODUCTOS[#All],2,0)</f>
        <v>Anillo Comp. Diam.</v>
      </c>
      <c r="E1039" s="8" t="str">
        <f>VLOOKUP(JOYERIA_JPV[[#This Row],[ID_PRODUCTOS]],PRODUCTOS[#All],4,0)</f>
        <v>https://www.elrubi.es/wp-content/uploads/2019/03/Anillo-de-compromiso-con-piedra-diamante-1.png</v>
      </c>
      <c r="F1039" s="15">
        <f>VLOOKUP(JOYERIA_JPV[[#This Row],[ID_PRODUCTOS]],PRODUCTOS[#All],5,0)-JOYERIA_JPV[[#This Row],[CANTIDAD]]</f>
        <v>1939</v>
      </c>
      <c r="G1039">
        <v>10008</v>
      </c>
      <c r="H1039" s="1" t="s">
        <v>73</v>
      </c>
      <c r="I1039" s="1" t="str">
        <f>VLOOKUP(JOYERIA_JPV[[#This Row],[ID_VENDEDOR]],FOTO_VENDEDOR[#All],3,0)</f>
        <v>https://dl.dropbox.com/s/z4geyw1u2psmm47/A16.png</v>
      </c>
      <c r="J1039">
        <v>11</v>
      </c>
      <c r="K1039" s="9">
        <v>938.42</v>
      </c>
      <c r="L1039" s="9">
        <v>1100</v>
      </c>
      <c r="M1039" s="2">
        <v>44870</v>
      </c>
    </row>
    <row r="1040" spans="1:13" x14ac:dyDescent="0.25">
      <c r="A1040">
        <v>1039</v>
      </c>
      <c r="B1040" t="s">
        <v>28</v>
      </c>
      <c r="C1040" s="3">
        <v>15</v>
      </c>
      <c r="D1040" s="3" t="str">
        <f>VLOOKUP(JOYERIA_JPV[[#This Row],[ID_PRODUCTOS]],PRODUCTOS[#All],2,0)</f>
        <v>Brazalete Cuero</v>
      </c>
      <c r="E1040" s="8" t="str">
        <f>VLOOKUP(JOYERIA_JPV[[#This Row],[ID_PRODUCTOS]],PRODUCTOS[#All],4,0)</f>
        <v>https://global.zancangioielli.com/11031-large_default/pulsera-zancan-de-plata-y-piel-con-pluma.jpg</v>
      </c>
      <c r="F1040" s="15">
        <f>VLOOKUP(JOYERIA_JPV[[#This Row],[ID_PRODUCTOS]],PRODUCTOS[#All],5,0)-JOYERIA_JPV[[#This Row],[CANTIDAD]]</f>
        <v>3914</v>
      </c>
      <c r="G1040">
        <v>10009</v>
      </c>
      <c r="H1040" s="1" t="s">
        <v>57</v>
      </c>
      <c r="I1040" s="1" t="str">
        <f>VLOOKUP(JOYERIA_JPV[[#This Row],[ID_VENDEDOR]],FOTO_VENDEDOR[#All],3,0)</f>
        <v>https://dl.dropbox.com/s/0jkab8w6ie0h91z/A42.png</v>
      </c>
      <c r="J1040">
        <v>86</v>
      </c>
      <c r="K1040" s="9">
        <v>572.95000000000005</v>
      </c>
      <c r="L1040" s="9">
        <v>800</v>
      </c>
      <c r="M1040" s="2">
        <v>44871</v>
      </c>
    </row>
    <row r="1041" spans="1:13" x14ac:dyDescent="0.25">
      <c r="A1041">
        <v>1040</v>
      </c>
      <c r="B1041" t="s">
        <v>20</v>
      </c>
      <c r="C1041" s="3">
        <v>16</v>
      </c>
      <c r="D1041" s="3" t="str">
        <f>VLOOKUP(JOYERIA_JPV[[#This Row],[ID_PRODUCTOS]],PRODUCTOS[#All],2,0)</f>
        <v>Reloj Plata</v>
      </c>
      <c r="E1041" s="8" t="str">
        <f>VLOOKUP(JOYERIA_JPV[[#This Row],[ID_PRODUCTOS]],PRODUCTOS[#All],4,0)</f>
        <v>https://festina.cl/22062-large_default/timeless-chronograph-f16760-7-con-esfera-azul.jpg</v>
      </c>
      <c r="F1041" s="15">
        <f>VLOOKUP(JOYERIA_JPV[[#This Row],[ID_PRODUCTOS]],PRODUCTOS[#All],5,0)-JOYERIA_JPV[[#This Row],[CANTIDAD]]</f>
        <v>1086</v>
      </c>
      <c r="G1041">
        <v>10001</v>
      </c>
      <c r="H1041" s="1" t="s">
        <v>41</v>
      </c>
      <c r="I1041" s="1" t="str">
        <f>VLOOKUP(JOYERIA_JPV[[#This Row],[ID_VENDEDOR]],FOTO_VENDEDOR[#All],3,0)</f>
        <v>https://dl.dropbox.com/s/4bz1xriny7ro04g/A40.png</v>
      </c>
      <c r="J1041">
        <v>14</v>
      </c>
      <c r="K1041" s="9">
        <v>1667.47</v>
      </c>
      <c r="L1041" s="9">
        <v>2200</v>
      </c>
      <c r="M1041" s="2">
        <v>44872</v>
      </c>
    </row>
    <row r="1042" spans="1:13" x14ac:dyDescent="0.25">
      <c r="A1042">
        <v>1041</v>
      </c>
      <c r="B1042" t="s">
        <v>17</v>
      </c>
      <c r="C1042" s="3">
        <v>17</v>
      </c>
      <c r="D1042" s="3" t="str">
        <f>VLOOKUP(JOYERIA_JPV[[#This Row],[ID_PRODUCTOS]],PRODUCTOS[#All],2,0)</f>
        <v>Broche Oro</v>
      </c>
      <c r="E10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042" s="15">
        <f>VLOOKUP(JOYERIA_JPV[[#This Row],[ID_PRODUCTOS]],PRODUCTOS[#All],5,0)-JOYERIA_JPV[[#This Row],[CANTIDAD]]</f>
        <v>2950</v>
      </c>
      <c r="G1042">
        <v>10002</v>
      </c>
      <c r="H1042" s="1" t="s">
        <v>43</v>
      </c>
      <c r="I1042" s="1" t="str">
        <f>VLOOKUP(JOYERIA_JPV[[#This Row],[ID_VENDEDOR]],FOTO_VENDEDOR[#All],3,0)</f>
        <v>https://dl.dropbox.com/s/yxe96df3xrzoc4y/A44.png</v>
      </c>
      <c r="J1042">
        <v>50</v>
      </c>
      <c r="K1042" s="9">
        <v>216.19</v>
      </c>
      <c r="L1042" s="9">
        <v>300</v>
      </c>
      <c r="M1042" s="2">
        <v>44873</v>
      </c>
    </row>
    <row r="1043" spans="1:13" x14ac:dyDescent="0.25">
      <c r="A1043">
        <v>1042</v>
      </c>
      <c r="B1043" t="s">
        <v>20</v>
      </c>
      <c r="C1043" s="3">
        <v>18</v>
      </c>
      <c r="D1043" s="3" t="str">
        <f>VLOOKUP(JOYERIA_JPV[[#This Row],[ID_PRODUCTOS]],PRODUCTOS[#All],2,0)</f>
        <v>Anillo Gemas</v>
      </c>
      <c r="E10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043" s="15">
        <f>VLOOKUP(JOYERIA_JPV[[#This Row],[ID_PRODUCTOS]],PRODUCTOS[#All],5,0)-JOYERIA_JPV[[#This Row],[CANTIDAD]]</f>
        <v>19631</v>
      </c>
      <c r="G1043">
        <v>10003</v>
      </c>
      <c r="H1043" s="1" t="s">
        <v>45</v>
      </c>
      <c r="I1043" s="1" t="str">
        <f>VLOOKUP(JOYERIA_JPV[[#This Row],[ID_VENDEDOR]],FOTO_VENDEDOR[#All],3,0)</f>
        <v>https://dl.dropboxusercontent.com/s/2lks10yyiurw2b0/A33.png</v>
      </c>
      <c r="J1043">
        <v>369</v>
      </c>
      <c r="K1043" s="9">
        <v>1063.04</v>
      </c>
      <c r="L1043" s="9">
        <v>1500</v>
      </c>
      <c r="M1043" s="2">
        <v>44874</v>
      </c>
    </row>
    <row r="1044" spans="1:13" x14ac:dyDescent="0.25">
      <c r="A1044">
        <v>1043</v>
      </c>
      <c r="B1044" t="s">
        <v>21</v>
      </c>
      <c r="C1044" s="3">
        <v>19</v>
      </c>
      <c r="D1044" s="3" t="str">
        <f>VLOOKUP(JOYERIA_JPV[[#This Row],[ID_PRODUCTOS]],PRODUCTOS[#All],2,0)</f>
        <v>Collar Perlas</v>
      </c>
      <c r="E1044" s="8" t="str">
        <f>VLOOKUP(JOYERIA_JPV[[#This Row],[ID_PRODUCTOS]],PRODUCTOS[#All],4,0)</f>
        <v>https://yanesmadrid.com/10619-large_default/collar-bolzano-perlas-plata-dorada.jpg</v>
      </c>
      <c r="F1044" s="15">
        <f>VLOOKUP(JOYERIA_JPV[[#This Row],[ID_PRODUCTOS]],PRODUCTOS[#All],5,0)-JOYERIA_JPV[[#This Row],[CANTIDAD]]</f>
        <v>798</v>
      </c>
      <c r="G1044">
        <v>10004</v>
      </c>
      <c r="H1044" s="1" t="s">
        <v>47</v>
      </c>
      <c r="I1044" s="1" t="str">
        <f>VLOOKUP(JOYERIA_JPV[[#This Row],[ID_VENDEDOR]],FOTO_VENDEDOR[#All],3,0)</f>
        <v>https://dl.dropbox.com/s/zgx7g0h0mxubhao/A21.png</v>
      </c>
      <c r="J1044">
        <v>2</v>
      </c>
      <c r="K1044" s="9">
        <v>757.81</v>
      </c>
      <c r="L1044" s="9">
        <v>950</v>
      </c>
      <c r="M1044" s="2">
        <v>44875</v>
      </c>
    </row>
    <row r="1045" spans="1:13" x14ac:dyDescent="0.25">
      <c r="A1045">
        <v>1044</v>
      </c>
      <c r="B1045" t="s">
        <v>22</v>
      </c>
      <c r="C1045" s="3">
        <v>20</v>
      </c>
      <c r="D1045" s="3" t="str">
        <f>VLOOKUP(JOYERIA_JPV[[#This Row],[ID_PRODUCTOS]],PRODUCTOS[#All],2,0)</f>
        <v>Cadena Oro</v>
      </c>
      <c r="E1045" s="8" t="str">
        <f>VLOOKUP(JOYERIA_JPV[[#This Row],[ID_PRODUCTOS]],PRODUCTOS[#All],4,0)</f>
        <v>https://www.joyeriasanchez.com/50236-large_default/gargantilla-visalia-personalizada-oro-18k.jpg</v>
      </c>
      <c r="F1045" s="15">
        <f>VLOOKUP(JOYERIA_JPV[[#This Row],[ID_PRODUCTOS]],PRODUCTOS[#All],5,0)-JOYERIA_JPV[[#This Row],[CANTIDAD]]</f>
        <v>3991</v>
      </c>
      <c r="G1045">
        <v>10005</v>
      </c>
      <c r="H1045" s="1" t="s">
        <v>49</v>
      </c>
      <c r="I1045" s="1" t="str">
        <f>VLOOKUP(JOYERIA_JPV[[#This Row],[ID_VENDEDOR]],FOTO_VENDEDOR[#All],3,0)</f>
        <v>https://dl.dropboxusercontent.com/s/id0gj57k6z3m73q/A34.png</v>
      </c>
      <c r="J1045">
        <v>9</v>
      </c>
      <c r="K1045" s="9">
        <v>211.41</v>
      </c>
      <c r="L1045" s="9">
        <v>300</v>
      </c>
      <c r="M1045" s="2">
        <v>44876</v>
      </c>
    </row>
    <row r="1046" spans="1:13" x14ac:dyDescent="0.25">
      <c r="A1046">
        <v>1045</v>
      </c>
      <c r="B1046" t="s">
        <v>27</v>
      </c>
      <c r="C1046" s="3">
        <v>1</v>
      </c>
      <c r="D1046" s="3" t="str">
        <f>VLOOKUP(JOYERIA_JPV[[#This Row],[ID_PRODUCTOS]],PRODUCTOS[#All],2,0)</f>
        <v>Anillo Oro 18k</v>
      </c>
      <c r="E1046" s="8" t="str">
        <f>VLOOKUP(JOYERIA_JPV[[#This Row],[ID_PRODUCTOS]],PRODUCTOS[#All],4,0)</f>
        <v>https://i.pinimg.com/originals/99/f6/cc/99f6cc0f226be0aa4d25ea9959e06099.png</v>
      </c>
      <c r="F1046" s="15">
        <f>VLOOKUP(JOYERIA_JPV[[#This Row],[ID_PRODUCTOS]],PRODUCTOS[#All],5,0)-JOYERIA_JPV[[#This Row],[CANTIDAD]]</f>
        <v>19875</v>
      </c>
      <c r="G1046">
        <v>10006</v>
      </c>
      <c r="H1046" s="1" t="s">
        <v>51</v>
      </c>
      <c r="I1046" s="1" t="str">
        <f>VLOOKUP(JOYERIA_JPV[[#This Row],[ID_VENDEDOR]],FOTO_VENDEDOR[#All],3,0)</f>
        <v>https://dl.dropbox.com/s/1f9hzgblcmuen4a/A10.png</v>
      </c>
      <c r="J1046">
        <v>125</v>
      </c>
      <c r="K1046" s="9">
        <v>1483.61</v>
      </c>
      <c r="L1046" s="9">
        <v>2000</v>
      </c>
      <c r="M1046" s="2">
        <v>44877</v>
      </c>
    </row>
    <row r="1047" spans="1:13" x14ac:dyDescent="0.25">
      <c r="A1047">
        <v>1046</v>
      </c>
      <c r="B1047" t="s">
        <v>25</v>
      </c>
      <c r="C1047" s="3">
        <v>2</v>
      </c>
      <c r="D1047" s="3" t="str">
        <f>VLOOKUP(JOYERIA_JPV[[#This Row],[ID_PRODUCTOS]],PRODUCTOS[#All],2,0)</f>
        <v>Aretes Plata 925</v>
      </c>
      <c r="E1047" s="8" t="str">
        <f>VLOOKUP(JOYERIA_JPV[[#This Row],[ID_PRODUCTOS]],PRODUCTOS[#All],4,0)</f>
        <v>https://baroqoficial.com/cdn/shop/products/Aretesdeplata925.png?v=1643904073&amp;width=2048</v>
      </c>
      <c r="F1047" s="15">
        <f>VLOOKUP(JOYERIA_JPV[[#This Row],[ID_PRODUCTOS]],PRODUCTOS[#All],5,0)-JOYERIA_JPV[[#This Row],[CANTIDAD]]</f>
        <v>3790</v>
      </c>
      <c r="G1047">
        <v>10007</v>
      </c>
      <c r="H1047" s="1" t="s">
        <v>53</v>
      </c>
      <c r="I1047" s="1" t="str">
        <f>VLOOKUP(JOYERIA_JPV[[#This Row],[ID_VENDEDOR]],FOTO_VENDEDOR[#All],3,0)</f>
        <v>https://dl.dropbox.com/s/jveyj0btov87izo/A38.png</v>
      </c>
      <c r="J1047">
        <v>10</v>
      </c>
      <c r="K1047" s="9">
        <v>1049.51</v>
      </c>
      <c r="L1047" s="9">
        <v>1300</v>
      </c>
      <c r="M1047" s="2">
        <v>44878</v>
      </c>
    </row>
    <row r="1048" spans="1:13" x14ac:dyDescent="0.25">
      <c r="A1048">
        <v>1047</v>
      </c>
      <c r="B1048" t="s">
        <v>5</v>
      </c>
      <c r="C1048" s="3">
        <v>3</v>
      </c>
      <c r="D1048" s="3" t="str">
        <f>VLOOKUP(JOYERIA_JPV[[#This Row],[ID_PRODUCTOS]],PRODUCTOS[#All],2,0)</f>
        <v>Brazalete Oro 14k</v>
      </c>
      <c r="E10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048" s="15">
        <f>VLOOKUP(JOYERIA_JPV[[#This Row],[ID_PRODUCTOS]],PRODUCTOS[#All],5,0)-JOYERIA_JPV[[#This Row],[CANTIDAD]]</f>
        <v>697</v>
      </c>
      <c r="G1048">
        <v>10008</v>
      </c>
      <c r="H1048" s="1" t="s">
        <v>73</v>
      </c>
      <c r="I1048" s="1" t="str">
        <f>VLOOKUP(JOYERIA_JPV[[#This Row],[ID_VENDEDOR]],FOTO_VENDEDOR[#All],3,0)</f>
        <v>https://dl.dropbox.com/s/z4geyw1u2psmm47/A16.png</v>
      </c>
      <c r="J1048">
        <v>23</v>
      </c>
      <c r="K1048" s="9">
        <v>966.38</v>
      </c>
      <c r="L1048" s="9">
        <v>1200</v>
      </c>
      <c r="M1048" s="2">
        <v>44879</v>
      </c>
    </row>
    <row r="1049" spans="1:13" x14ac:dyDescent="0.25">
      <c r="A1049">
        <v>1048</v>
      </c>
      <c r="B1049" t="s">
        <v>7</v>
      </c>
      <c r="C1049" s="3">
        <v>4</v>
      </c>
      <c r="D1049" s="3" t="str">
        <f>VLOOKUP(JOYERIA_JPV[[#This Row],[ID_PRODUCTOS]],PRODUCTOS[#All],2,0)</f>
        <v>Collar Oro Diam.</v>
      </c>
      <c r="E1049" s="8" t="str">
        <f>VLOOKUP(JOYERIA_JPV[[#This Row],[ID_PRODUCTOS]],PRODUCTOS[#All],4,0)</f>
        <v>https://img.edenly.com/pt/40/precioso-secreto-n8__8047249_1.png</v>
      </c>
      <c r="F1049" s="15">
        <f>VLOOKUP(JOYERIA_JPV[[#This Row],[ID_PRODUCTOS]],PRODUCTOS[#All],5,0)-JOYERIA_JPV[[#This Row],[CANTIDAD]]</f>
        <v>1492</v>
      </c>
      <c r="G1049">
        <v>10009</v>
      </c>
      <c r="H1049" s="1" t="s">
        <v>57</v>
      </c>
      <c r="I1049" s="1" t="str">
        <f>VLOOKUP(JOYERIA_JPV[[#This Row],[ID_VENDEDOR]],FOTO_VENDEDOR[#All],3,0)</f>
        <v>https://dl.dropbox.com/s/0jkab8w6ie0h91z/A42.png</v>
      </c>
      <c r="J1049">
        <v>8</v>
      </c>
      <c r="K1049" s="9">
        <v>938.42</v>
      </c>
      <c r="L1049" s="9">
        <v>1100</v>
      </c>
      <c r="M1049" s="2">
        <v>44880</v>
      </c>
    </row>
    <row r="1050" spans="1:13" x14ac:dyDescent="0.25">
      <c r="A1050">
        <v>1049</v>
      </c>
      <c r="B1050" t="s">
        <v>29</v>
      </c>
      <c r="C1050" s="3">
        <v>5</v>
      </c>
      <c r="D1050" s="3" t="str">
        <f>VLOOKUP(JOYERIA_JPV[[#This Row],[ID_PRODUCTOS]],PRODUCTOS[#All],2,0)</f>
        <v>Pulsera Plata 925</v>
      </c>
      <c r="E10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050" s="15">
        <f>VLOOKUP(JOYERIA_JPV[[#This Row],[ID_PRODUCTOS]],PRODUCTOS[#All],5,0)-JOYERIA_JPV[[#This Row],[CANTIDAD]]</f>
        <v>1398</v>
      </c>
      <c r="G1050">
        <v>10001</v>
      </c>
      <c r="H1050" s="1" t="s">
        <v>41</v>
      </c>
      <c r="I1050" s="1" t="str">
        <f>VLOOKUP(JOYERIA_JPV[[#This Row],[ID_VENDEDOR]],FOTO_VENDEDOR[#All],3,0)</f>
        <v>https://dl.dropbox.com/s/4bz1xriny7ro04g/A40.png</v>
      </c>
      <c r="J1050">
        <v>2</v>
      </c>
      <c r="K1050" s="9">
        <v>1053.78</v>
      </c>
      <c r="L1050" s="9">
        <v>1500</v>
      </c>
      <c r="M1050" s="2">
        <v>44881</v>
      </c>
    </row>
    <row r="1051" spans="1:13" x14ac:dyDescent="0.25">
      <c r="A1051">
        <v>1050</v>
      </c>
      <c r="B1051" t="s">
        <v>23</v>
      </c>
      <c r="C1051" s="3">
        <v>6</v>
      </c>
      <c r="D1051" s="3" t="str">
        <f>VLOOKUP(JOYERIA_JPV[[#This Row],[ID_PRODUCTOS]],PRODUCTOS[#All],2,0)</f>
        <v>Broche Platino</v>
      </c>
      <c r="E10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051" s="15">
        <f>VLOOKUP(JOYERIA_JPV[[#This Row],[ID_PRODUCTOS]],PRODUCTOS[#All],5,0)-JOYERIA_JPV[[#This Row],[CANTIDAD]]</f>
        <v>2495</v>
      </c>
      <c r="G1051">
        <v>10002</v>
      </c>
      <c r="H1051" s="1" t="s">
        <v>43</v>
      </c>
      <c r="I1051" s="1" t="str">
        <f>VLOOKUP(JOYERIA_JPV[[#This Row],[ID_VENDEDOR]],FOTO_VENDEDOR[#All],3,0)</f>
        <v>https://dl.dropbox.com/s/yxe96df3xrzoc4y/A44.png</v>
      </c>
      <c r="J1051">
        <v>5</v>
      </c>
      <c r="K1051" s="9">
        <v>645.70000000000005</v>
      </c>
      <c r="L1051" s="9">
        <v>900</v>
      </c>
      <c r="M1051" s="2">
        <v>44882</v>
      </c>
    </row>
    <row r="1052" spans="1:13" x14ac:dyDescent="0.25">
      <c r="A1052">
        <v>1051</v>
      </c>
      <c r="B1052" t="s">
        <v>20</v>
      </c>
      <c r="C1052" s="3">
        <v>7</v>
      </c>
      <c r="D1052" s="3" t="str">
        <f>VLOOKUP(JOYERIA_JPV[[#This Row],[ID_PRODUCTOS]],PRODUCTOS[#All],2,0)</f>
        <v>Cadena Oro 10k</v>
      </c>
      <c r="E1052" s="8" t="str">
        <f>VLOOKUP(JOYERIA_JPV[[#This Row],[ID_PRODUCTOS]],PRODUCTOS[#All],4,0)</f>
        <v>https://russiangold.com/78813-large_default/amarillo-italiano-14k-585-oro-nuevo-figaro-cadena-solida-cc042y.jpg</v>
      </c>
      <c r="F1052" s="15">
        <f>VLOOKUP(JOYERIA_JPV[[#This Row],[ID_PRODUCTOS]],PRODUCTOS[#All],5,0)-JOYERIA_JPV[[#This Row],[CANTIDAD]]</f>
        <v>11380</v>
      </c>
      <c r="G1052">
        <v>10003</v>
      </c>
      <c r="H1052" s="1" t="s">
        <v>45</v>
      </c>
      <c r="I1052" s="1" t="str">
        <f>VLOOKUP(JOYERIA_JPV[[#This Row],[ID_VENDEDOR]],FOTO_VENDEDOR[#All],3,0)</f>
        <v>https://dl.dropboxusercontent.com/s/2lks10yyiurw2b0/A33.png</v>
      </c>
      <c r="J1052">
        <v>120</v>
      </c>
      <c r="K1052" s="9">
        <v>1063.04</v>
      </c>
      <c r="L1052" s="9">
        <v>1500</v>
      </c>
      <c r="M1052" s="2">
        <v>44883</v>
      </c>
    </row>
    <row r="1053" spans="1:13" x14ac:dyDescent="0.25">
      <c r="A1053">
        <v>1052</v>
      </c>
      <c r="B1053" t="s">
        <v>10</v>
      </c>
      <c r="C1053" s="3">
        <v>8</v>
      </c>
      <c r="D1053" s="3" t="str">
        <f>VLOOKUP(JOYERIA_JPV[[#This Row],[ID_PRODUCTOS]],PRODUCTOS[#All],2,0)</f>
        <v>Tobillera Oro 14k</v>
      </c>
      <c r="E1053" s="8" t="str">
        <f>VLOOKUP(JOYERIA_JPV[[#This Row],[ID_PRODUCTOS]],PRODUCTOS[#All],4,0)</f>
        <v>https://www.joseluisjoyerias.com/adm/files/FOTOS/PULSERA_ORO_JOSELUIS_718SPU24FK481A19_1.webp</v>
      </c>
      <c r="F1053" s="15">
        <f>VLOOKUP(JOYERIA_JPV[[#This Row],[ID_PRODUCTOS]],PRODUCTOS[#All],5,0)-JOYERIA_JPV[[#This Row],[CANTIDAD]]</f>
        <v>2494</v>
      </c>
      <c r="G1053">
        <v>10004</v>
      </c>
      <c r="H1053" s="1" t="s">
        <v>47</v>
      </c>
      <c r="I1053" s="1" t="str">
        <f>VLOOKUP(JOYERIA_JPV[[#This Row],[ID_VENDEDOR]],FOTO_VENDEDOR[#All],3,0)</f>
        <v>https://dl.dropbox.com/s/zgx7g0h0mxubhao/A21.png</v>
      </c>
      <c r="J1053">
        <v>6</v>
      </c>
      <c r="K1053" s="9">
        <v>938.42</v>
      </c>
      <c r="L1053" s="9">
        <v>1100</v>
      </c>
      <c r="M1053" s="2">
        <v>44884</v>
      </c>
    </row>
    <row r="1054" spans="1:13" x14ac:dyDescent="0.25">
      <c r="A1054">
        <v>1053</v>
      </c>
      <c r="B1054" t="s">
        <v>6</v>
      </c>
      <c r="C1054" s="3">
        <v>9</v>
      </c>
      <c r="D1054" s="3" t="str">
        <f>VLOOKUP(JOYERIA_JPV[[#This Row],[ID_PRODUCTOS]],PRODUCTOS[#All],2,0)</f>
        <v>Charm Plata</v>
      </c>
      <c r="E10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054" s="15">
        <f>VLOOKUP(JOYERIA_JPV[[#This Row],[ID_PRODUCTOS]],PRODUCTOS[#All],5,0)-JOYERIA_JPV[[#This Row],[CANTIDAD]]</f>
        <v>665</v>
      </c>
      <c r="G1054">
        <v>10005</v>
      </c>
      <c r="H1054" s="1" t="s">
        <v>49</v>
      </c>
      <c r="I1054" s="1" t="str">
        <f>VLOOKUP(JOYERIA_JPV[[#This Row],[ID_VENDEDOR]],FOTO_VENDEDOR[#All],3,0)</f>
        <v>https://dl.dropboxusercontent.com/s/id0gj57k6z3m73q/A34.png</v>
      </c>
      <c r="J1054">
        <v>12</v>
      </c>
      <c r="K1054" s="9">
        <v>836.75</v>
      </c>
      <c r="L1054" s="9">
        <v>1000</v>
      </c>
      <c r="M1054" s="2">
        <v>44885</v>
      </c>
    </row>
    <row r="1055" spans="1:13" x14ac:dyDescent="0.25">
      <c r="A1055">
        <v>1054</v>
      </c>
      <c r="B1055" t="s">
        <v>22</v>
      </c>
      <c r="C1055" s="3">
        <v>10</v>
      </c>
      <c r="D1055" s="3" t="str">
        <f>VLOOKUP(JOYERIA_JPV[[#This Row],[ID_PRODUCTOS]],PRODUCTOS[#All],2,0)</f>
        <v>Medallón Oro 18k</v>
      </c>
      <c r="E1055" s="8" t="str">
        <f>VLOOKUP(JOYERIA_JPV[[#This Row],[ID_PRODUCTOS]],PRODUCTOS[#All],4,0)</f>
        <v>https://russiangold.com/111274-product_zoom/colgante-de-oro-rosa-rojo-14k-585-carretera-de-medusa-griega-cpn053r.jpg</v>
      </c>
      <c r="F1055" s="15">
        <f>VLOOKUP(JOYERIA_JPV[[#This Row],[ID_PRODUCTOS]],PRODUCTOS[#All],5,0)-JOYERIA_JPV[[#This Row],[CANTIDAD]]</f>
        <v>597</v>
      </c>
      <c r="G1055">
        <v>10006</v>
      </c>
      <c r="H1055" s="1" t="s">
        <v>51</v>
      </c>
      <c r="I1055" s="1" t="str">
        <f>VLOOKUP(JOYERIA_JPV[[#This Row],[ID_VENDEDOR]],FOTO_VENDEDOR[#All],3,0)</f>
        <v>https://dl.dropbox.com/s/1f9hzgblcmuen4a/A10.png</v>
      </c>
      <c r="J1055">
        <v>3</v>
      </c>
      <c r="K1055" s="9">
        <v>966.38</v>
      </c>
      <c r="L1055" s="9">
        <v>1200</v>
      </c>
      <c r="M1055" s="2">
        <v>44886</v>
      </c>
    </row>
    <row r="1056" spans="1:13" x14ac:dyDescent="0.25">
      <c r="A1056">
        <v>1055</v>
      </c>
      <c r="B1056" t="s">
        <v>15</v>
      </c>
      <c r="C1056" s="3">
        <v>11</v>
      </c>
      <c r="D1056" s="3" t="str">
        <f>VLOOKUP(JOYERIA_JPV[[#This Row],[ID_PRODUCTOS]],PRODUCTOS[#All],2,0)</f>
        <v>Reloj Oro 18k</v>
      </c>
      <c r="E1056" s="8" t="str">
        <f>VLOOKUP(JOYERIA_JPV[[#This Row],[ID_PRODUCTOS]],PRODUCTOS[#All],4,0)</f>
        <v>https://zlotychlopak.pl/104676-large_default/amarillo-14k-585-oro-reloj-de-pulsera-para-senora-geneve-lw078ydglbw008y.jpg</v>
      </c>
      <c r="F1056" s="15">
        <f>VLOOKUP(JOYERIA_JPV[[#This Row],[ID_PRODUCTOS]],PRODUCTOS[#All],5,0)-JOYERIA_JPV[[#This Row],[CANTIDAD]]</f>
        <v>1256</v>
      </c>
      <c r="G1056">
        <v>10007</v>
      </c>
      <c r="H1056" s="1" t="s">
        <v>53</v>
      </c>
      <c r="I1056" s="1" t="str">
        <f>VLOOKUP(JOYERIA_JPV[[#This Row],[ID_VENDEDOR]],FOTO_VENDEDOR[#All],3,0)</f>
        <v>https://dl.dropbox.com/s/jveyj0btov87izo/A38.png</v>
      </c>
      <c r="J1056">
        <v>4</v>
      </c>
      <c r="K1056" s="9">
        <v>638.27</v>
      </c>
      <c r="L1056" s="9">
        <v>800</v>
      </c>
      <c r="M1056" s="2">
        <v>44887</v>
      </c>
    </row>
    <row r="1057" spans="1:13" x14ac:dyDescent="0.25">
      <c r="A1057">
        <v>1056</v>
      </c>
      <c r="B1057" t="s">
        <v>17</v>
      </c>
      <c r="C1057" s="3">
        <v>12</v>
      </c>
      <c r="D1057" s="3" t="str">
        <f>VLOOKUP(JOYERIA_JPV[[#This Row],[ID_PRODUCTOS]],PRODUCTOS[#All],2,0)</f>
        <v>Cufflink Plata 925</v>
      </c>
      <c r="E1057" s="8" t="str">
        <f>VLOOKUP(JOYERIA_JPV[[#This Row],[ID_PRODUCTOS]],PRODUCTOS[#All],4,0)</f>
        <v>https://www.mesaregalos.mx/wp-content/uploads/2021/08/Cufflinks_20Pliage_20_20Sterling_20silver_06753810000001_STQP.png</v>
      </c>
      <c r="F1057" s="15">
        <f>VLOOKUP(JOYERIA_JPV[[#This Row],[ID_PRODUCTOS]],PRODUCTOS[#All],5,0)-JOYERIA_JPV[[#This Row],[CANTIDAD]]</f>
        <v>623</v>
      </c>
      <c r="G1057">
        <v>10008</v>
      </c>
      <c r="H1057" s="1" t="s">
        <v>73</v>
      </c>
      <c r="I1057" s="1" t="str">
        <f>VLOOKUP(JOYERIA_JPV[[#This Row],[ID_VENDEDOR]],FOTO_VENDEDOR[#All],3,0)</f>
        <v>https://dl.dropbox.com/s/z4geyw1u2psmm47/A16.png</v>
      </c>
      <c r="J1057">
        <v>1</v>
      </c>
      <c r="K1057" s="9">
        <v>1265.2</v>
      </c>
      <c r="L1057" s="9">
        <v>1800</v>
      </c>
      <c r="M1057" s="2">
        <v>44888</v>
      </c>
    </row>
    <row r="1058" spans="1:13" x14ac:dyDescent="0.25">
      <c r="A1058">
        <v>1057</v>
      </c>
      <c r="B1058" t="s">
        <v>10</v>
      </c>
      <c r="C1058" s="3">
        <v>13</v>
      </c>
      <c r="D1058" s="3" t="str">
        <f>VLOOKUP(JOYERIA_JPV[[#This Row],[ID_PRODUCTOS]],PRODUCTOS[#All],2,0)</f>
        <v>Pendiente Diam. Oro</v>
      </c>
      <c r="E1058" s="8" t="str">
        <f>VLOOKUP(JOYERIA_JPV[[#This Row],[ID_PRODUCTOS]],PRODUCTOS[#All],4,0)</f>
        <v>https://i.pinimg.com/originals/ef/2f/1e/ef2f1e78cb0658f1626038cefbdca0f7.png</v>
      </c>
      <c r="F1058" s="15">
        <f>VLOOKUP(JOYERIA_JPV[[#This Row],[ID_PRODUCTOS]],PRODUCTOS[#All],5,0)-JOYERIA_JPV[[#This Row],[CANTIDAD]]</f>
        <v>3989</v>
      </c>
      <c r="G1058">
        <v>10009</v>
      </c>
      <c r="H1058" s="1" t="s">
        <v>57</v>
      </c>
      <c r="I1058" s="1" t="str">
        <f>VLOOKUP(JOYERIA_JPV[[#This Row],[ID_VENDEDOR]],FOTO_VENDEDOR[#All],3,0)</f>
        <v>https://dl.dropbox.com/s/0jkab8w6ie0h91z/A42.png</v>
      </c>
      <c r="J1058">
        <v>11</v>
      </c>
      <c r="K1058" s="9">
        <v>352.49</v>
      </c>
      <c r="L1058" s="9">
        <v>500</v>
      </c>
      <c r="M1058" s="2">
        <v>44889</v>
      </c>
    </row>
    <row r="1059" spans="1:13" x14ac:dyDescent="0.25">
      <c r="A1059">
        <v>1058</v>
      </c>
      <c r="B1059" t="s">
        <v>5</v>
      </c>
      <c r="C1059" s="3">
        <v>14</v>
      </c>
      <c r="D1059" s="3" t="str">
        <f>VLOOKUP(JOYERIA_JPV[[#This Row],[ID_PRODUCTOS]],PRODUCTOS[#All],2,0)</f>
        <v>Anillo Comp. Diam.</v>
      </c>
      <c r="E1059" s="8" t="str">
        <f>VLOOKUP(JOYERIA_JPV[[#This Row],[ID_PRODUCTOS]],PRODUCTOS[#All],4,0)</f>
        <v>https://www.elrubi.es/wp-content/uploads/2019/03/Anillo-de-compromiso-con-piedra-diamante-1.png</v>
      </c>
      <c r="F1059" s="15">
        <f>VLOOKUP(JOYERIA_JPV[[#This Row],[ID_PRODUCTOS]],PRODUCTOS[#All],5,0)-JOYERIA_JPV[[#This Row],[CANTIDAD]]</f>
        <v>1948</v>
      </c>
      <c r="G1059">
        <v>10001</v>
      </c>
      <c r="H1059" s="1" t="s">
        <v>41</v>
      </c>
      <c r="I1059" s="1" t="str">
        <f>VLOOKUP(JOYERIA_JPV[[#This Row],[ID_VENDEDOR]],FOTO_VENDEDOR[#All],3,0)</f>
        <v>https://dl.dropbox.com/s/4bz1xriny7ro04g/A40.png</v>
      </c>
      <c r="J1059">
        <v>2</v>
      </c>
      <c r="K1059" s="9">
        <v>938.42</v>
      </c>
      <c r="L1059" s="9">
        <v>1100</v>
      </c>
      <c r="M1059" s="2">
        <v>44890</v>
      </c>
    </row>
    <row r="1060" spans="1:13" x14ac:dyDescent="0.25">
      <c r="A1060">
        <v>1059</v>
      </c>
      <c r="B1060" t="s">
        <v>21</v>
      </c>
      <c r="C1060" s="3">
        <v>15</v>
      </c>
      <c r="D1060" s="3" t="str">
        <f>VLOOKUP(JOYERIA_JPV[[#This Row],[ID_PRODUCTOS]],PRODUCTOS[#All],2,0)</f>
        <v>Brazalete Cuero</v>
      </c>
      <c r="E1060" s="8" t="str">
        <f>VLOOKUP(JOYERIA_JPV[[#This Row],[ID_PRODUCTOS]],PRODUCTOS[#All],4,0)</f>
        <v>https://global.zancangioielli.com/11031-large_default/pulsera-zancan-de-plata-y-piel-con-pluma.jpg</v>
      </c>
      <c r="F1060" s="15">
        <f>VLOOKUP(JOYERIA_JPV[[#This Row],[ID_PRODUCTOS]],PRODUCTOS[#All],5,0)-JOYERIA_JPV[[#This Row],[CANTIDAD]]</f>
        <v>3982</v>
      </c>
      <c r="G1060">
        <v>10002</v>
      </c>
      <c r="H1060" s="1" t="s">
        <v>43</v>
      </c>
      <c r="I1060" s="1" t="str">
        <f>VLOOKUP(JOYERIA_JPV[[#This Row],[ID_VENDEDOR]],FOTO_VENDEDOR[#All],3,0)</f>
        <v>https://dl.dropbox.com/s/yxe96df3xrzoc4y/A44.png</v>
      </c>
      <c r="J1060">
        <v>18</v>
      </c>
      <c r="K1060" s="9">
        <v>572.95000000000005</v>
      </c>
      <c r="L1060" s="9">
        <v>800</v>
      </c>
      <c r="M1060" s="2">
        <v>44891</v>
      </c>
    </row>
    <row r="1061" spans="1:13" x14ac:dyDescent="0.25">
      <c r="A1061">
        <v>1060</v>
      </c>
      <c r="B1061" t="s">
        <v>16</v>
      </c>
      <c r="C1061" s="3">
        <v>16</v>
      </c>
      <c r="D1061" s="3" t="str">
        <f>VLOOKUP(JOYERIA_JPV[[#This Row],[ID_PRODUCTOS]],PRODUCTOS[#All],2,0)</f>
        <v>Reloj Plata</v>
      </c>
      <c r="E1061" s="8" t="str">
        <f>VLOOKUP(JOYERIA_JPV[[#This Row],[ID_PRODUCTOS]],PRODUCTOS[#All],4,0)</f>
        <v>https://festina.cl/22062-large_default/timeless-chronograph-f16760-7-con-esfera-azul.jpg</v>
      </c>
      <c r="F1061" s="15">
        <f>VLOOKUP(JOYERIA_JPV[[#This Row],[ID_PRODUCTOS]],PRODUCTOS[#All],5,0)-JOYERIA_JPV[[#This Row],[CANTIDAD]]</f>
        <v>1099</v>
      </c>
      <c r="G1061">
        <v>10003</v>
      </c>
      <c r="H1061" s="1" t="s">
        <v>45</v>
      </c>
      <c r="I1061" s="1" t="str">
        <f>VLOOKUP(JOYERIA_JPV[[#This Row],[ID_VENDEDOR]],FOTO_VENDEDOR[#All],3,0)</f>
        <v>https://dl.dropboxusercontent.com/s/2lks10yyiurw2b0/A33.png</v>
      </c>
      <c r="J1061">
        <v>1</v>
      </c>
      <c r="K1061" s="9">
        <v>1667.47</v>
      </c>
      <c r="L1061" s="9">
        <v>2200</v>
      </c>
      <c r="M1061" s="2">
        <v>44892</v>
      </c>
    </row>
    <row r="1062" spans="1:13" x14ac:dyDescent="0.25">
      <c r="A1062">
        <v>1061</v>
      </c>
      <c r="B1062" t="s">
        <v>17</v>
      </c>
      <c r="C1062" s="3">
        <v>17</v>
      </c>
      <c r="D1062" s="3" t="str">
        <f>VLOOKUP(JOYERIA_JPV[[#This Row],[ID_PRODUCTOS]],PRODUCTOS[#All],2,0)</f>
        <v>Broche Oro</v>
      </c>
      <c r="E10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062" s="15">
        <f>VLOOKUP(JOYERIA_JPV[[#This Row],[ID_PRODUCTOS]],PRODUCTOS[#All],5,0)-JOYERIA_JPV[[#This Row],[CANTIDAD]]</f>
        <v>2994</v>
      </c>
      <c r="G1062">
        <v>10004</v>
      </c>
      <c r="H1062" s="1" t="s">
        <v>47</v>
      </c>
      <c r="I1062" s="1" t="str">
        <f>VLOOKUP(JOYERIA_JPV[[#This Row],[ID_VENDEDOR]],FOTO_VENDEDOR[#All],3,0)</f>
        <v>https://dl.dropbox.com/s/zgx7g0h0mxubhao/A21.png</v>
      </c>
      <c r="J1062">
        <v>6</v>
      </c>
      <c r="K1062" s="9">
        <v>216.19</v>
      </c>
      <c r="L1062" s="9">
        <v>300</v>
      </c>
      <c r="M1062" s="2">
        <v>44893</v>
      </c>
    </row>
    <row r="1063" spans="1:13" x14ac:dyDescent="0.25">
      <c r="A1063">
        <v>1062</v>
      </c>
      <c r="B1063" t="s">
        <v>6</v>
      </c>
      <c r="C1063" s="3">
        <v>18</v>
      </c>
      <c r="D1063" s="3" t="str">
        <f>VLOOKUP(JOYERIA_JPV[[#This Row],[ID_PRODUCTOS]],PRODUCTOS[#All],2,0)</f>
        <v>Anillo Gemas</v>
      </c>
      <c r="E10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063" s="15">
        <f>VLOOKUP(JOYERIA_JPV[[#This Row],[ID_PRODUCTOS]],PRODUCTOS[#All],5,0)-JOYERIA_JPV[[#This Row],[CANTIDAD]]</f>
        <v>19901</v>
      </c>
      <c r="G1063">
        <v>10005</v>
      </c>
      <c r="H1063" s="1" t="s">
        <v>49</v>
      </c>
      <c r="I1063" s="1" t="str">
        <f>VLOOKUP(JOYERIA_JPV[[#This Row],[ID_VENDEDOR]],FOTO_VENDEDOR[#All],3,0)</f>
        <v>https://dl.dropboxusercontent.com/s/id0gj57k6z3m73q/A34.png</v>
      </c>
      <c r="J1063">
        <v>99</v>
      </c>
      <c r="K1063" s="9">
        <v>1063.04</v>
      </c>
      <c r="L1063" s="9">
        <v>1500</v>
      </c>
      <c r="M1063" s="2">
        <v>44894</v>
      </c>
    </row>
    <row r="1064" spans="1:13" x14ac:dyDescent="0.25">
      <c r="A1064">
        <v>1063</v>
      </c>
      <c r="B1064" t="s">
        <v>17</v>
      </c>
      <c r="C1064" s="3">
        <v>19</v>
      </c>
      <c r="D1064" s="3" t="str">
        <f>VLOOKUP(JOYERIA_JPV[[#This Row],[ID_PRODUCTOS]],PRODUCTOS[#All],2,0)</f>
        <v>Collar Perlas</v>
      </c>
      <c r="E1064" s="8" t="str">
        <f>VLOOKUP(JOYERIA_JPV[[#This Row],[ID_PRODUCTOS]],PRODUCTOS[#All],4,0)</f>
        <v>https://yanesmadrid.com/10619-large_default/collar-bolzano-perlas-plata-dorada.jpg</v>
      </c>
      <c r="F1064" s="15">
        <f>VLOOKUP(JOYERIA_JPV[[#This Row],[ID_PRODUCTOS]],PRODUCTOS[#All],5,0)-JOYERIA_JPV[[#This Row],[CANTIDAD]]</f>
        <v>795</v>
      </c>
      <c r="G1064">
        <v>10006</v>
      </c>
      <c r="H1064" s="1" t="s">
        <v>51</v>
      </c>
      <c r="I1064" s="1" t="str">
        <f>VLOOKUP(JOYERIA_JPV[[#This Row],[ID_VENDEDOR]],FOTO_VENDEDOR[#All],3,0)</f>
        <v>https://dl.dropbox.com/s/1f9hzgblcmuen4a/A10.png</v>
      </c>
      <c r="J1064">
        <v>5</v>
      </c>
      <c r="K1064" s="9">
        <v>757.81</v>
      </c>
      <c r="L1064" s="9">
        <v>950</v>
      </c>
      <c r="M1064" s="2">
        <v>44895</v>
      </c>
    </row>
    <row r="1065" spans="1:13" x14ac:dyDescent="0.25">
      <c r="A1065">
        <v>1064</v>
      </c>
      <c r="B1065" t="s">
        <v>20</v>
      </c>
      <c r="C1065" s="3">
        <v>20</v>
      </c>
      <c r="D1065" s="3" t="str">
        <f>VLOOKUP(JOYERIA_JPV[[#This Row],[ID_PRODUCTOS]],PRODUCTOS[#All],2,0)</f>
        <v>Cadena Oro</v>
      </c>
      <c r="E1065" s="8" t="str">
        <f>VLOOKUP(JOYERIA_JPV[[#This Row],[ID_PRODUCTOS]],PRODUCTOS[#All],4,0)</f>
        <v>https://www.joyeriasanchez.com/50236-large_default/gargantilla-visalia-personalizada-oro-18k.jpg</v>
      </c>
      <c r="F1065" s="15">
        <f>VLOOKUP(JOYERIA_JPV[[#This Row],[ID_PRODUCTOS]],PRODUCTOS[#All],5,0)-JOYERIA_JPV[[#This Row],[CANTIDAD]]</f>
        <v>3756</v>
      </c>
      <c r="G1065">
        <v>10007</v>
      </c>
      <c r="H1065" s="1" t="s">
        <v>53</v>
      </c>
      <c r="I1065" s="1" t="str">
        <f>VLOOKUP(JOYERIA_JPV[[#This Row],[ID_VENDEDOR]],FOTO_VENDEDOR[#All],3,0)</f>
        <v>https://dl.dropbox.com/s/jveyj0btov87izo/A38.png</v>
      </c>
      <c r="J1065">
        <v>244</v>
      </c>
      <c r="K1065" s="9">
        <v>211.41</v>
      </c>
      <c r="L1065" s="9">
        <v>300</v>
      </c>
      <c r="M1065" s="2">
        <v>44896</v>
      </c>
    </row>
    <row r="1066" spans="1:13" x14ac:dyDescent="0.25">
      <c r="A1066">
        <v>1065</v>
      </c>
      <c r="B1066" t="s">
        <v>11</v>
      </c>
      <c r="C1066" s="3">
        <v>1</v>
      </c>
      <c r="D1066" s="3" t="str">
        <f>VLOOKUP(JOYERIA_JPV[[#This Row],[ID_PRODUCTOS]],PRODUCTOS[#All],2,0)</f>
        <v>Anillo Oro 18k</v>
      </c>
      <c r="E1066" s="8" t="str">
        <f>VLOOKUP(JOYERIA_JPV[[#This Row],[ID_PRODUCTOS]],PRODUCTOS[#All],4,0)</f>
        <v>https://i.pinimg.com/originals/99/f6/cc/99f6cc0f226be0aa4d25ea9959e06099.png</v>
      </c>
      <c r="F1066" s="15">
        <f>VLOOKUP(JOYERIA_JPV[[#This Row],[ID_PRODUCTOS]],PRODUCTOS[#All],5,0)-JOYERIA_JPV[[#This Row],[CANTIDAD]]</f>
        <v>19730</v>
      </c>
      <c r="G1066">
        <v>10008</v>
      </c>
      <c r="H1066" s="1" t="s">
        <v>73</v>
      </c>
      <c r="I1066" s="1" t="str">
        <f>VLOOKUP(JOYERIA_JPV[[#This Row],[ID_VENDEDOR]],FOTO_VENDEDOR[#All],3,0)</f>
        <v>https://dl.dropbox.com/s/z4geyw1u2psmm47/A16.png</v>
      </c>
      <c r="J1066">
        <v>270</v>
      </c>
      <c r="K1066" s="9">
        <v>1483.61</v>
      </c>
      <c r="L1066" s="9">
        <v>2000</v>
      </c>
      <c r="M1066" s="2">
        <v>44897</v>
      </c>
    </row>
    <row r="1067" spans="1:13" x14ac:dyDescent="0.25">
      <c r="A1067">
        <v>1066</v>
      </c>
      <c r="B1067" t="s">
        <v>19</v>
      </c>
      <c r="C1067" s="3">
        <v>2</v>
      </c>
      <c r="D1067" s="3" t="str">
        <f>VLOOKUP(JOYERIA_JPV[[#This Row],[ID_PRODUCTOS]],PRODUCTOS[#All],2,0)</f>
        <v>Aretes Plata 925</v>
      </c>
      <c r="E1067" s="8" t="str">
        <f>VLOOKUP(JOYERIA_JPV[[#This Row],[ID_PRODUCTOS]],PRODUCTOS[#All],4,0)</f>
        <v>https://baroqoficial.com/cdn/shop/products/Aretesdeplata925.png?v=1643904073&amp;width=2048</v>
      </c>
      <c r="F1067" s="15">
        <f>VLOOKUP(JOYERIA_JPV[[#This Row],[ID_PRODUCTOS]],PRODUCTOS[#All],5,0)-JOYERIA_JPV[[#This Row],[CANTIDAD]]</f>
        <v>3700</v>
      </c>
      <c r="G1067">
        <v>10009</v>
      </c>
      <c r="H1067" s="1" t="s">
        <v>57</v>
      </c>
      <c r="I1067" s="1" t="str">
        <f>VLOOKUP(JOYERIA_JPV[[#This Row],[ID_VENDEDOR]],FOTO_VENDEDOR[#All],3,0)</f>
        <v>https://dl.dropbox.com/s/0jkab8w6ie0h91z/A42.png</v>
      </c>
      <c r="J1067">
        <v>100</v>
      </c>
      <c r="K1067" s="9">
        <v>1049.51</v>
      </c>
      <c r="L1067" s="9">
        <v>1300</v>
      </c>
      <c r="M1067" s="2">
        <v>44898</v>
      </c>
    </row>
    <row r="1068" spans="1:13" x14ac:dyDescent="0.25">
      <c r="A1068">
        <v>1067</v>
      </c>
      <c r="B1068" t="s">
        <v>11</v>
      </c>
      <c r="C1068" s="3">
        <v>3</v>
      </c>
      <c r="D1068" s="3" t="str">
        <f>VLOOKUP(JOYERIA_JPV[[#This Row],[ID_PRODUCTOS]],PRODUCTOS[#All],2,0)</f>
        <v>Brazalete Oro 14k</v>
      </c>
      <c r="E10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068" s="15">
        <f>VLOOKUP(JOYERIA_JPV[[#This Row],[ID_PRODUCTOS]],PRODUCTOS[#All],5,0)-JOYERIA_JPV[[#This Row],[CANTIDAD]]</f>
        <v>709</v>
      </c>
      <c r="G1068">
        <v>10001</v>
      </c>
      <c r="H1068" s="1" t="s">
        <v>41</v>
      </c>
      <c r="I1068" s="1" t="str">
        <f>VLOOKUP(JOYERIA_JPV[[#This Row],[ID_VENDEDOR]],FOTO_VENDEDOR[#All],3,0)</f>
        <v>https://dl.dropbox.com/s/4bz1xriny7ro04g/A40.png</v>
      </c>
      <c r="J1068">
        <v>11</v>
      </c>
      <c r="K1068" s="9">
        <v>966.38</v>
      </c>
      <c r="L1068" s="9">
        <v>1200</v>
      </c>
      <c r="M1068" s="2">
        <v>44899</v>
      </c>
    </row>
    <row r="1069" spans="1:13" x14ac:dyDescent="0.25">
      <c r="A1069">
        <v>1068</v>
      </c>
      <c r="B1069" t="s">
        <v>6</v>
      </c>
      <c r="C1069" s="3">
        <v>4</v>
      </c>
      <c r="D1069" s="3" t="str">
        <f>VLOOKUP(JOYERIA_JPV[[#This Row],[ID_PRODUCTOS]],PRODUCTOS[#All],2,0)</f>
        <v>Collar Oro Diam.</v>
      </c>
      <c r="E1069" s="8" t="str">
        <f>VLOOKUP(JOYERIA_JPV[[#This Row],[ID_PRODUCTOS]],PRODUCTOS[#All],4,0)</f>
        <v>https://img.edenly.com/pt/40/precioso-secreto-n8__8047249_1.png</v>
      </c>
      <c r="F1069" s="15">
        <f>VLOOKUP(JOYERIA_JPV[[#This Row],[ID_PRODUCTOS]],PRODUCTOS[#All],5,0)-JOYERIA_JPV[[#This Row],[CANTIDAD]]</f>
        <v>1492</v>
      </c>
      <c r="G1069">
        <v>10002</v>
      </c>
      <c r="H1069" s="1" t="s">
        <v>43</v>
      </c>
      <c r="I1069" s="1" t="str">
        <f>VLOOKUP(JOYERIA_JPV[[#This Row],[ID_VENDEDOR]],FOTO_VENDEDOR[#All],3,0)</f>
        <v>https://dl.dropbox.com/s/yxe96df3xrzoc4y/A44.png</v>
      </c>
      <c r="J1069">
        <v>8</v>
      </c>
      <c r="K1069" s="9">
        <v>938.42</v>
      </c>
      <c r="L1069" s="9">
        <v>1100</v>
      </c>
      <c r="M1069" s="2">
        <v>44900</v>
      </c>
    </row>
    <row r="1070" spans="1:13" x14ac:dyDescent="0.25">
      <c r="A1070">
        <v>1069</v>
      </c>
      <c r="B1070" t="s">
        <v>8</v>
      </c>
      <c r="C1070" s="3">
        <v>5</v>
      </c>
      <c r="D1070" s="3" t="str">
        <f>VLOOKUP(JOYERIA_JPV[[#This Row],[ID_PRODUCTOS]],PRODUCTOS[#All],2,0)</f>
        <v>Pulsera Plata 925</v>
      </c>
      <c r="E10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070" s="15">
        <f>VLOOKUP(JOYERIA_JPV[[#This Row],[ID_PRODUCTOS]],PRODUCTOS[#All],5,0)-JOYERIA_JPV[[#This Row],[CANTIDAD]]</f>
        <v>1374</v>
      </c>
      <c r="G1070">
        <v>10003</v>
      </c>
      <c r="H1070" s="1" t="s">
        <v>45</v>
      </c>
      <c r="I1070" s="1" t="str">
        <f>VLOOKUP(JOYERIA_JPV[[#This Row],[ID_VENDEDOR]],FOTO_VENDEDOR[#All],3,0)</f>
        <v>https://dl.dropboxusercontent.com/s/2lks10yyiurw2b0/A33.png</v>
      </c>
      <c r="J1070">
        <v>26</v>
      </c>
      <c r="K1070" s="9">
        <v>1053.78</v>
      </c>
      <c r="L1070" s="9">
        <v>1500</v>
      </c>
      <c r="M1070" s="2">
        <v>44901</v>
      </c>
    </row>
    <row r="1071" spans="1:13" x14ac:dyDescent="0.25">
      <c r="A1071">
        <v>1070</v>
      </c>
      <c r="B1071" t="s">
        <v>13</v>
      </c>
      <c r="C1071" s="3">
        <v>6</v>
      </c>
      <c r="D1071" s="3" t="str">
        <f>VLOOKUP(JOYERIA_JPV[[#This Row],[ID_PRODUCTOS]],PRODUCTOS[#All],2,0)</f>
        <v>Broche Platino</v>
      </c>
      <c r="E10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071" s="15">
        <f>VLOOKUP(JOYERIA_JPV[[#This Row],[ID_PRODUCTOS]],PRODUCTOS[#All],5,0)-JOYERIA_JPV[[#This Row],[CANTIDAD]]</f>
        <v>2499</v>
      </c>
      <c r="G1071">
        <v>10004</v>
      </c>
      <c r="H1071" s="1" t="s">
        <v>47</v>
      </c>
      <c r="I1071" s="1" t="str">
        <f>VLOOKUP(JOYERIA_JPV[[#This Row],[ID_VENDEDOR]],FOTO_VENDEDOR[#All],3,0)</f>
        <v>https://dl.dropbox.com/s/zgx7g0h0mxubhao/A21.png</v>
      </c>
      <c r="J1071">
        <v>1</v>
      </c>
      <c r="K1071" s="9">
        <v>645.70000000000005</v>
      </c>
      <c r="L1071" s="9">
        <v>900</v>
      </c>
      <c r="M1071" s="2">
        <v>44902</v>
      </c>
    </row>
    <row r="1072" spans="1:13" x14ac:dyDescent="0.25">
      <c r="A1072">
        <v>1071</v>
      </c>
      <c r="B1072" t="s">
        <v>24</v>
      </c>
      <c r="C1072" s="3">
        <v>7</v>
      </c>
      <c r="D1072" s="3" t="str">
        <f>VLOOKUP(JOYERIA_JPV[[#This Row],[ID_PRODUCTOS]],PRODUCTOS[#All],2,0)</f>
        <v>Cadena Oro 10k</v>
      </c>
      <c r="E1072" s="8" t="str">
        <f>VLOOKUP(JOYERIA_JPV[[#This Row],[ID_PRODUCTOS]],PRODUCTOS[#All],4,0)</f>
        <v>https://russiangold.com/78813-large_default/amarillo-italiano-14k-585-oro-nuevo-figaro-cadena-solida-cc042y.jpg</v>
      </c>
      <c r="F1072" s="15">
        <f>VLOOKUP(JOYERIA_JPV[[#This Row],[ID_PRODUCTOS]],PRODUCTOS[#All],5,0)-JOYERIA_JPV[[#This Row],[CANTIDAD]]</f>
        <v>11250</v>
      </c>
      <c r="G1072">
        <v>10005</v>
      </c>
      <c r="H1072" s="1" t="s">
        <v>49</v>
      </c>
      <c r="I1072" s="1" t="str">
        <f>VLOOKUP(JOYERIA_JPV[[#This Row],[ID_VENDEDOR]],FOTO_VENDEDOR[#All],3,0)</f>
        <v>https://dl.dropboxusercontent.com/s/id0gj57k6z3m73q/A34.png</v>
      </c>
      <c r="J1072">
        <v>250</v>
      </c>
      <c r="K1072" s="9">
        <v>1063.04</v>
      </c>
      <c r="L1072" s="9">
        <v>1500</v>
      </c>
      <c r="M1072" s="2">
        <v>44903</v>
      </c>
    </row>
    <row r="1073" spans="1:13" x14ac:dyDescent="0.25">
      <c r="A1073">
        <v>1072</v>
      </c>
      <c r="B1073" t="s">
        <v>22</v>
      </c>
      <c r="C1073" s="3">
        <v>8</v>
      </c>
      <c r="D1073" s="3" t="str">
        <f>VLOOKUP(JOYERIA_JPV[[#This Row],[ID_PRODUCTOS]],PRODUCTOS[#All],2,0)</f>
        <v>Tobillera Oro 14k</v>
      </c>
      <c r="E1073" s="8" t="str">
        <f>VLOOKUP(JOYERIA_JPV[[#This Row],[ID_PRODUCTOS]],PRODUCTOS[#All],4,0)</f>
        <v>https://www.joseluisjoyerias.com/adm/files/FOTOS/PULSERA_ORO_JOSELUIS_718SPU24FK481A19_1.webp</v>
      </c>
      <c r="F1073" s="15">
        <f>VLOOKUP(JOYERIA_JPV[[#This Row],[ID_PRODUCTOS]],PRODUCTOS[#All],5,0)-JOYERIA_JPV[[#This Row],[CANTIDAD]]</f>
        <v>2426</v>
      </c>
      <c r="G1073">
        <v>10006</v>
      </c>
      <c r="H1073" s="1" t="s">
        <v>51</v>
      </c>
      <c r="I1073" s="1" t="str">
        <f>VLOOKUP(JOYERIA_JPV[[#This Row],[ID_VENDEDOR]],FOTO_VENDEDOR[#All],3,0)</f>
        <v>https://dl.dropbox.com/s/1f9hzgblcmuen4a/A10.png</v>
      </c>
      <c r="J1073">
        <v>74</v>
      </c>
      <c r="K1073" s="9">
        <v>938.42</v>
      </c>
      <c r="L1073" s="9">
        <v>1100</v>
      </c>
      <c r="M1073" s="2">
        <v>44904</v>
      </c>
    </row>
    <row r="1074" spans="1:13" x14ac:dyDescent="0.25">
      <c r="A1074">
        <v>1073</v>
      </c>
      <c r="B1074" t="s">
        <v>29</v>
      </c>
      <c r="C1074" s="3">
        <v>9</v>
      </c>
      <c r="D1074" s="3" t="str">
        <f>VLOOKUP(JOYERIA_JPV[[#This Row],[ID_PRODUCTOS]],PRODUCTOS[#All],2,0)</f>
        <v>Charm Plata</v>
      </c>
      <c r="E10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074" s="15">
        <f>VLOOKUP(JOYERIA_JPV[[#This Row],[ID_PRODUCTOS]],PRODUCTOS[#All],5,0)-JOYERIA_JPV[[#This Row],[CANTIDAD]]</f>
        <v>662</v>
      </c>
      <c r="G1074">
        <v>10007</v>
      </c>
      <c r="H1074" s="1" t="s">
        <v>53</v>
      </c>
      <c r="I1074" s="1" t="str">
        <f>VLOOKUP(JOYERIA_JPV[[#This Row],[ID_VENDEDOR]],FOTO_VENDEDOR[#All],3,0)</f>
        <v>https://dl.dropbox.com/s/jveyj0btov87izo/A38.png</v>
      </c>
      <c r="J1074">
        <v>15</v>
      </c>
      <c r="K1074" s="9">
        <v>836.75</v>
      </c>
      <c r="L1074" s="9">
        <v>1000</v>
      </c>
      <c r="M1074" s="2">
        <v>44905</v>
      </c>
    </row>
    <row r="1075" spans="1:13" x14ac:dyDescent="0.25">
      <c r="A1075">
        <v>1074</v>
      </c>
      <c r="B1075" t="s">
        <v>9</v>
      </c>
      <c r="C1075" s="3">
        <v>10</v>
      </c>
      <c r="D1075" s="3" t="str">
        <f>VLOOKUP(JOYERIA_JPV[[#This Row],[ID_PRODUCTOS]],PRODUCTOS[#All],2,0)</f>
        <v>Medallón Oro 18k</v>
      </c>
      <c r="E1075" s="8" t="str">
        <f>VLOOKUP(JOYERIA_JPV[[#This Row],[ID_PRODUCTOS]],PRODUCTOS[#All],4,0)</f>
        <v>https://russiangold.com/111274-product_zoom/colgante-de-oro-rosa-rojo-14k-585-carretera-de-medusa-griega-cpn053r.jpg</v>
      </c>
      <c r="F1075" s="15">
        <f>VLOOKUP(JOYERIA_JPV[[#This Row],[ID_PRODUCTOS]],PRODUCTOS[#All],5,0)-JOYERIA_JPV[[#This Row],[CANTIDAD]]</f>
        <v>592</v>
      </c>
      <c r="G1075">
        <v>10008</v>
      </c>
      <c r="H1075" s="1" t="s">
        <v>73</v>
      </c>
      <c r="I1075" s="1" t="str">
        <f>VLOOKUP(JOYERIA_JPV[[#This Row],[ID_VENDEDOR]],FOTO_VENDEDOR[#All],3,0)</f>
        <v>https://dl.dropbox.com/s/z4geyw1u2psmm47/A16.png</v>
      </c>
      <c r="J1075">
        <v>8</v>
      </c>
      <c r="K1075" s="9">
        <v>966.38</v>
      </c>
      <c r="L1075" s="9">
        <v>1200</v>
      </c>
      <c r="M1075" s="2">
        <v>44906</v>
      </c>
    </row>
    <row r="1076" spans="1:13" x14ac:dyDescent="0.25">
      <c r="A1076">
        <v>1075</v>
      </c>
      <c r="B1076" t="s">
        <v>11</v>
      </c>
      <c r="C1076" s="3">
        <v>11</v>
      </c>
      <c r="D1076" s="3" t="str">
        <f>VLOOKUP(JOYERIA_JPV[[#This Row],[ID_PRODUCTOS]],PRODUCTOS[#All],2,0)</f>
        <v>Reloj Oro 18k</v>
      </c>
      <c r="E1076" s="8" t="str">
        <f>VLOOKUP(JOYERIA_JPV[[#This Row],[ID_PRODUCTOS]],PRODUCTOS[#All],4,0)</f>
        <v>https://zlotychlopak.pl/104676-large_default/amarillo-14k-585-oro-reloj-de-pulsera-para-senora-geneve-lw078ydglbw008y.jpg</v>
      </c>
      <c r="F1076" s="15">
        <f>VLOOKUP(JOYERIA_JPV[[#This Row],[ID_PRODUCTOS]],PRODUCTOS[#All],5,0)-JOYERIA_JPV[[#This Row],[CANTIDAD]]</f>
        <v>1249</v>
      </c>
      <c r="G1076">
        <v>10009</v>
      </c>
      <c r="H1076" s="1" t="s">
        <v>57</v>
      </c>
      <c r="I1076" s="1" t="str">
        <f>VLOOKUP(JOYERIA_JPV[[#This Row],[ID_VENDEDOR]],FOTO_VENDEDOR[#All],3,0)</f>
        <v>https://dl.dropbox.com/s/0jkab8w6ie0h91z/A42.png</v>
      </c>
      <c r="J1076">
        <v>11</v>
      </c>
      <c r="K1076" s="9">
        <v>638.27</v>
      </c>
      <c r="L1076" s="9">
        <v>800</v>
      </c>
      <c r="M1076" s="2">
        <v>44907</v>
      </c>
    </row>
    <row r="1077" spans="1:13" x14ac:dyDescent="0.25">
      <c r="A1077">
        <v>1076</v>
      </c>
      <c r="B1077" t="s">
        <v>14</v>
      </c>
      <c r="C1077" s="3">
        <v>12</v>
      </c>
      <c r="D1077" s="3" t="str">
        <f>VLOOKUP(JOYERIA_JPV[[#This Row],[ID_PRODUCTOS]],PRODUCTOS[#All],2,0)</f>
        <v>Cufflink Plata 925</v>
      </c>
      <c r="E1077" s="8" t="str">
        <f>VLOOKUP(JOYERIA_JPV[[#This Row],[ID_PRODUCTOS]],PRODUCTOS[#All],4,0)</f>
        <v>https://www.mesaregalos.mx/wp-content/uploads/2021/08/Cufflinks_20Pliage_20_20Sterling_20silver_06753810000001_STQP.png</v>
      </c>
      <c r="F1077" s="15">
        <f>VLOOKUP(JOYERIA_JPV[[#This Row],[ID_PRODUCTOS]],PRODUCTOS[#All],5,0)-JOYERIA_JPV[[#This Row],[CANTIDAD]]</f>
        <v>621</v>
      </c>
      <c r="G1077">
        <v>10001</v>
      </c>
      <c r="H1077" s="1" t="s">
        <v>41</v>
      </c>
      <c r="I1077" s="1" t="str">
        <f>VLOOKUP(JOYERIA_JPV[[#This Row],[ID_VENDEDOR]],FOTO_VENDEDOR[#All],3,0)</f>
        <v>https://dl.dropbox.com/s/4bz1xriny7ro04g/A40.png</v>
      </c>
      <c r="J1077">
        <v>3</v>
      </c>
      <c r="K1077" s="9">
        <v>1265.2</v>
      </c>
      <c r="L1077" s="9">
        <v>1800</v>
      </c>
      <c r="M1077" s="2">
        <v>44908</v>
      </c>
    </row>
    <row r="1078" spans="1:13" x14ac:dyDescent="0.25">
      <c r="A1078">
        <v>1077</v>
      </c>
      <c r="B1078" t="s">
        <v>12</v>
      </c>
      <c r="C1078" s="3">
        <v>13</v>
      </c>
      <c r="D1078" s="3" t="str">
        <f>VLOOKUP(JOYERIA_JPV[[#This Row],[ID_PRODUCTOS]],PRODUCTOS[#All],2,0)</f>
        <v>Pendiente Diam. Oro</v>
      </c>
      <c r="E1078" s="8" t="str">
        <f>VLOOKUP(JOYERIA_JPV[[#This Row],[ID_PRODUCTOS]],PRODUCTOS[#All],4,0)</f>
        <v>https://i.pinimg.com/originals/ef/2f/1e/ef2f1e78cb0658f1626038cefbdca0f7.png</v>
      </c>
      <c r="F1078" s="15">
        <f>VLOOKUP(JOYERIA_JPV[[#This Row],[ID_PRODUCTOS]],PRODUCTOS[#All],5,0)-JOYERIA_JPV[[#This Row],[CANTIDAD]]</f>
        <v>3990</v>
      </c>
      <c r="G1078">
        <v>10002</v>
      </c>
      <c r="H1078" s="1" t="s">
        <v>43</v>
      </c>
      <c r="I1078" s="1" t="str">
        <f>VLOOKUP(JOYERIA_JPV[[#This Row],[ID_VENDEDOR]],FOTO_VENDEDOR[#All],3,0)</f>
        <v>https://dl.dropbox.com/s/yxe96df3xrzoc4y/A44.png</v>
      </c>
      <c r="J1078">
        <v>10</v>
      </c>
      <c r="K1078" s="9">
        <v>352.49</v>
      </c>
      <c r="L1078" s="9">
        <v>500</v>
      </c>
      <c r="M1078" s="2">
        <v>44909</v>
      </c>
    </row>
    <row r="1079" spans="1:13" x14ac:dyDescent="0.25">
      <c r="A1079">
        <v>1078</v>
      </c>
      <c r="B1079" t="s">
        <v>13</v>
      </c>
      <c r="C1079" s="3">
        <v>14</v>
      </c>
      <c r="D1079" s="3" t="str">
        <f>VLOOKUP(JOYERIA_JPV[[#This Row],[ID_PRODUCTOS]],PRODUCTOS[#All],2,0)</f>
        <v>Anillo Comp. Diam.</v>
      </c>
      <c r="E1079" s="8" t="str">
        <f>VLOOKUP(JOYERIA_JPV[[#This Row],[ID_PRODUCTOS]],PRODUCTOS[#All],4,0)</f>
        <v>https://www.elrubi.es/wp-content/uploads/2019/03/Anillo-de-compromiso-con-piedra-diamante-1.png</v>
      </c>
      <c r="F1079" s="15">
        <f>VLOOKUP(JOYERIA_JPV[[#This Row],[ID_PRODUCTOS]],PRODUCTOS[#All],5,0)-JOYERIA_JPV[[#This Row],[CANTIDAD]]</f>
        <v>1939</v>
      </c>
      <c r="G1079">
        <v>10003</v>
      </c>
      <c r="H1079" s="1" t="s">
        <v>45</v>
      </c>
      <c r="I1079" s="1" t="str">
        <f>VLOOKUP(JOYERIA_JPV[[#This Row],[ID_VENDEDOR]],FOTO_VENDEDOR[#All],3,0)</f>
        <v>https://dl.dropboxusercontent.com/s/2lks10yyiurw2b0/A33.png</v>
      </c>
      <c r="J1079">
        <v>11</v>
      </c>
      <c r="K1079" s="9">
        <v>938.42</v>
      </c>
      <c r="L1079" s="9">
        <v>1100</v>
      </c>
      <c r="M1079" s="2">
        <v>44910</v>
      </c>
    </row>
    <row r="1080" spans="1:13" x14ac:dyDescent="0.25">
      <c r="A1080">
        <v>1079</v>
      </c>
      <c r="B1080" t="s">
        <v>9</v>
      </c>
      <c r="C1080" s="3">
        <v>15</v>
      </c>
      <c r="D1080" s="3" t="str">
        <f>VLOOKUP(JOYERIA_JPV[[#This Row],[ID_PRODUCTOS]],PRODUCTOS[#All],2,0)</f>
        <v>Brazalete Cuero</v>
      </c>
      <c r="E1080" s="8" t="str">
        <f>VLOOKUP(JOYERIA_JPV[[#This Row],[ID_PRODUCTOS]],PRODUCTOS[#All],4,0)</f>
        <v>https://global.zancangioielli.com/11031-large_default/pulsera-zancan-de-plata-y-piel-con-pluma.jpg</v>
      </c>
      <c r="F1080" s="15">
        <f>VLOOKUP(JOYERIA_JPV[[#This Row],[ID_PRODUCTOS]],PRODUCTOS[#All],5,0)-JOYERIA_JPV[[#This Row],[CANTIDAD]]</f>
        <v>3996</v>
      </c>
      <c r="G1080">
        <v>10004</v>
      </c>
      <c r="H1080" s="1" t="s">
        <v>47</v>
      </c>
      <c r="I1080" s="1" t="str">
        <f>VLOOKUP(JOYERIA_JPV[[#This Row],[ID_VENDEDOR]],FOTO_VENDEDOR[#All],3,0)</f>
        <v>https://dl.dropbox.com/s/zgx7g0h0mxubhao/A21.png</v>
      </c>
      <c r="J1080">
        <v>4</v>
      </c>
      <c r="K1080" s="9">
        <v>572.95000000000005</v>
      </c>
      <c r="L1080" s="9">
        <v>800</v>
      </c>
      <c r="M1080" s="2">
        <v>44911</v>
      </c>
    </row>
    <row r="1081" spans="1:13" x14ac:dyDescent="0.25">
      <c r="A1081">
        <v>1080</v>
      </c>
      <c r="B1081" t="s">
        <v>7</v>
      </c>
      <c r="C1081" s="3">
        <v>16</v>
      </c>
      <c r="D1081" s="3" t="str">
        <f>VLOOKUP(JOYERIA_JPV[[#This Row],[ID_PRODUCTOS]],PRODUCTOS[#All],2,0)</f>
        <v>Reloj Plata</v>
      </c>
      <c r="E1081" s="8" t="str">
        <f>VLOOKUP(JOYERIA_JPV[[#This Row],[ID_PRODUCTOS]],PRODUCTOS[#All],4,0)</f>
        <v>https://festina.cl/22062-large_default/timeless-chronograph-f16760-7-con-esfera-azul.jpg</v>
      </c>
      <c r="F1081" s="15">
        <f>VLOOKUP(JOYERIA_JPV[[#This Row],[ID_PRODUCTOS]],PRODUCTOS[#All],5,0)-JOYERIA_JPV[[#This Row],[CANTIDAD]]</f>
        <v>1093</v>
      </c>
      <c r="G1081">
        <v>10005</v>
      </c>
      <c r="H1081" s="1" t="s">
        <v>49</v>
      </c>
      <c r="I1081" s="1" t="str">
        <f>VLOOKUP(JOYERIA_JPV[[#This Row],[ID_VENDEDOR]],FOTO_VENDEDOR[#All],3,0)</f>
        <v>https://dl.dropboxusercontent.com/s/id0gj57k6z3m73q/A34.png</v>
      </c>
      <c r="J1081">
        <v>7</v>
      </c>
      <c r="K1081" s="9">
        <v>1667.47</v>
      </c>
      <c r="L1081" s="9">
        <v>2200</v>
      </c>
      <c r="M1081" s="2">
        <v>44912</v>
      </c>
    </row>
    <row r="1082" spans="1:13" x14ac:dyDescent="0.25">
      <c r="A1082">
        <v>1081</v>
      </c>
      <c r="B1082" t="s">
        <v>21</v>
      </c>
      <c r="C1082" s="3">
        <v>17</v>
      </c>
      <c r="D1082" s="3" t="str">
        <f>VLOOKUP(JOYERIA_JPV[[#This Row],[ID_PRODUCTOS]],PRODUCTOS[#All],2,0)</f>
        <v>Broche Oro</v>
      </c>
      <c r="E10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082" s="15">
        <f>VLOOKUP(JOYERIA_JPV[[#This Row],[ID_PRODUCTOS]],PRODUCTOS[#All],5,0)-JOYERIA_JPV[[#This Row],[CANTIDAD]]</f>
        <v>2996</v>
      </c>
      <c r="G1082">
        <v>10006</v>
      </c>
      <c r="H1082" s="1" t="s">
        <v>51</v>
      </c>
      <c r="I1082" s="1" t="str">
        <f>VLOOKUP(JOYERIA_JPV[[#This Row],[ID_VENDEDOR]],FOTO_VENDEDOR[#All],3,0)</f>
        <v>https://dl.dropbox.com/s/1f9hzgblcmuen4a/A10.png</v>
      </c>
      <c r="J1082">
        <v>4</v>
      </c>
      <c r="K1082" s="9">
        <v>216.19</v>
      </c>
      <c r="L1082" s="9">
        <v>300</v>
      </c>
      <c r="M1082" s="2">
        <v>44913</v>
      </c>
    </row>
    <row r="1083" spans="1:13" x14ac:dyDescent="0.25">
      <c r="A1083">
        <v>1082</v>
      </c>
      <c r="B1083" t="s">
        <v>21</v>
      </c>
      <c r="C1083" s="3">
        <v>18</v>
      </c>
      <c r="D1083" s="3" t="str">
        <f>VLOOKUP(JOYERIA_JPV[[#This Row],[ID_PRODUCTOS]],PRODUCTOS[#All],2,0)</f>
        <v>Anillo Gemas</v>
      </c>
      <c r="E10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083" s="15">
        <f>VLOOKUP(JOYERIA_JPV[[#This Row],[ID_PRODUCTOS]],PRODUCTOS[#All],5,0)-JOYERIA_JPV[[#This Row],[CANTIDAD]]</f>
        <v>19650</v>
      </c>
      <c r="G1083">
        <v>10007</v>
      </c>
      <c r="H1083" s="1" t="s">
        <v>53</v>
      </c>
      <c r="I1083" s="1" t="str">
        <f>VLOOKUP(JOYERIA_JPV[[#This Row],[ID_VENDEDOR]],FOTO_VENDEDOR[#All],3,0)</f>
        <v>https://dl.dropbox.com/s/jveyj0btov87izo/A38.png</v>
      </c>
      <c r="J1083">
        <v>350</v>
      </c>
      <c r="K1083" s="9">
        <v>1063.04</v>
      </c>
      <c r="L1083" s="9">
        <v>1500</v>
      </c>
      <c r="M1083" s="2">
        <v>44914</v>
      </c>
    </row>
    <row r="1084" spans="1:13" x14ac:dyDescent="0.25">
      <c r="A1084">
        <v>1083</v>
      </c>
      <c r="B1084" t="s">
        <v>8</v>
      </c>
      <c r="C1084" s="3">
        <v>19</v>
      </c>
      <c r="D1084" s="3" t="str">
        <f>VLOOKUP(JOYERIA_JPV[[#This Row],[ID_PRODUCTOS]],PRODUCTOS[#All],2,0)</f>
        <v>Collar Perlas</v>
      </c>
      <c r="E1084" s="8" t="str">
        <f>VLOOKUP(JOYERIA_JPV[[#This Row],[ID_PRODUCTOS]],PRODUCTOS[#All],4,0)</f>
        <v>https://yanesmadrid.com/10619-large_default/collar-bolzano-perlas-plata-dorada.jpg</v>
      </c>
      <c r="F1084" s="15">
        <f>VLOOKUP(JOYERIA_JPV[[#This Row],[ID_PRODUCTOS]],PRODUCTOS[#All],5,0)-JOYERIA_JPV[[#This Row],[CANTIDAD]]</f>
        <v>795</v>
      </c>
      <c r="G1084">
        <v>10008</v>
      </c>
      <c r="H1084" s="1" t="s">
        <v>73</v>
      </c>
      <c r="I1084" s="1" t="str">
        <f>VLOOKUP(JOYERIA_JPV[[#This Row],[ID_VENDEDOR]],FOTO_VENDEDOR[#All],3,0)</f>
        <v>https://dl.dropbox.com/s/z4geyw1u2psmm47/A16.png</v>
      </c>
      <c r="J1084">
        <v>5</v>
      </c>
      <c r="K1084" s="9">
        <v>757.81</v>
      </c>
      <c r="L1084" s="9">
        <v>950</v>
      </c>
      <c r="M1084" s="2">
        <v>44915</v>
      </c>
    </row>
    <row r="1085" spans="1:13" x14ac:dyDescent="0.25">
      <c r="A1085">
        <v>1084</v>
      </c>
      <c r="B1085" t="s">
        <v>18</v>
      </c>
      <c r="C1085" s="3">
        <v>20</v>
      </c>
      <c r="D1085" s="3" t="str">
        <f>VLOOKUP(JOYERIA_JPV[[#This Row],[ID_PRODUCTOS]],PRODUCTOS[#All],2,0)</f>
        <v>Cadena Oro</v>
      </c>
      <c r="E1085" s="8" t="str">
        <f>VLOOKUP(JOYERIA_JPV[[#This Row],[ID_PRODUCTOS]],PRODUCTOS[#All],4,0)</f>
        <v>https://www.joyeriasanchez.com/50236-large_default/gargantilla-visalia-personalizada-oro-18k.jpg</v>
      </c>
      <c r="F1085" s="15">
        <f>VLOOKUP(JOYERIA_JPV[[#This Row],[ID_PRODUCTOS]],PRODUCTOS[#All],5,0)-JOYERIA_JPV[[#This Row],[CANTIDAD]]</f>
        <v>3988</v>
      </c>
      <c r="G1085">
        <v>10009</v>
      </c>
      <c r="H1085" s="1" t="s">
        <v>57</v>
      </c>
      <c r="I1085" s="1" t="str">
        <f>VLOOKUP(JOYERIA_JPV[[#This Row],[ID_VENDEDOR]],FOTO_VENDEDOR[#All],3,0)</f>
        <v>https://dl.dropbox.com/s/0jkab8w6ie0h91z/A42.png</v>
      </c>
      <c r="J1085">
        <v>12</v>
      </c>
      <c r="K1085" s="9">
        <v>211.41</v>
      </c>
      <c r="L1085" s="9">
        <v>300</v>
      </c>
      <c r="M1085" s="2">
        <v>44916</v>
      </c>
    </row>
    <row r="1086" spans="1:13" x14ac:dyDescent="0.25">
      <c r="A1086">
        <v>1085</v>
      </c>
      <c r="B1086" t="s">
        <v>7</v>
      </c>
      <c r="C1086" s="3">
        <v>1</v>
      </c>
      <c r="D1086" s="3" t="str">
        <f>VLOOKUP(JOYERIA_JPV[[#This Row],[ID_PRODUCTOS]],PRODUCTOS[#All],2,0)</f>
        <v>Anillo Oro 18k</v>
      </c>
      <c r="E1086" s="8" t="str">
        <f>VLOOKUP(JOYERIA_JPV[[#This Row],[ID_PRODUCTOS]],PRODUCTOS[#All],4,0)</f>
        <v>https://i.pinimg.com/originals/99/f6/cc/99f6cc0f226be0aa4d25ea9959e06099.png</v>
      </c>
      <c r="F1086" s="15">
        <f>VLOOKUP(JOYERIA_JPV[[#This Row],[ID_PRODUCTOS]],PRODUCTOS[#All],5,0)-JOYERIA_JPV[[#This Row],[CANTIDAD]]</f>
        <v>19915</v>
      </c>
      <c r="G1086">
        <v>10001</v>
      </c>
      <c r="H1086" s="1" t="s">
        <v>41</v>
      </c>
      <c r="I1086" s="1" t="str">
        <f>VLOOKUP(JOYERIA_JPV[[#This Row],[ID_VENDEDOR]],FOTO_VENDEDOR[#All],3,0)</f>
        <v>https://dl.dropbox.com/s/4bz1xriny7ro04g/A40.png</v>
      </c>
      <c r="J1086">
        <v>85</v>
      </c>
      <c r="K1086" s="9">
        <v>1483.61</v>
      </c>
      <c r="L1086" s="9">
        <v>2000</v>
      </c>
      <c r="M1086" s="2">
        <v>44917</v>
      </c>
    </row>
    <row r="1087" spans="1:13" x14ac:dyDescent="0.25">
      <c r="A1087">
        <v>1086</v>
      </c>
      <c r="B1087" t="s">
        <v>7</v>
      </c>
      <c r="C1087" s="3">
        <v>2</v>
      </c>
      <c r="D1087" s="3" t="str">
        <f>VLOOKUP(JOYERIA_JPV[[#This Row],[ID_PRODUCTOS]],PRODUCTOS[#All],2,0)</f>
        <v>Aretes Plata 925</v>
      </c>
      <c r="E1087" s="8" t="str">
        <f>VLOOKUP(JOYERIA_JPV[[#This Row],[ID_PRODUCTOS]],PRODUCTOS[#All],4,0)</f>
        <v>https://baroqoficial.com/cdn/shop/products/Aretesdeplata925.png?v=1643904073&amp;width=2048</v>
      </c>
      <c r="F1087" s="15">
        <f>VLOOKUP(JOYERIA_JPV[[#This Row],[ID_PRODUCTOS]],PRODUCTOS[#All],5,0)-JOYERIA_JPV[[#This Row],[CANTIDAD]]</f>
        <v>3779</v>
      </c>
      <c r="G1087">
        <v>10002</v>
      </c>
      <c r="H1087" s="1" t="s">
        <v>43</v>
      </c>
      <c r="I1087" s="1" t="str">
        <f>VLOOKUP(JOYERIA_JPV[[#This Row],[ID_VENDEDOR]],FOTO_VENDEDOR[#All],3,0)</f>
        <v>https://dl.dropbox.com/s/yxe96df3xrzoc4y/A44.png</v>
      </c>
      <c r="J1087">
        <v>21</v>
      </c>
      <c r="K1087" s="9">
        <v>1049.51</v>
      </c>
      <c r="L1087" s="9">
        <v>1300</v>
      </c>
      <c r="M1087" s="2">
        <v>44918</v>
      </c>
    </row>
    <row r="1088" spans="1:13" x14ac:dyDescent="0.25">
      <c r="A1088">
        <v>1087</v>
      </c>
      <c r="B1088" t="s">
        <v>21</v>
      </c>
      <c r="C1088" s="3">
        <v>3</v>
      </c>
      <c r="D1088" s="3" t="str">
        <f>VLOOKUP(JOYERIA_JPV[[#This Row],[ID_PRODUCTOS]],PRODUCTOS[#All],2,0)</f>
        <v>Brazalete Oro 14k</v>
      </c>
      <c r="E10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088" s="15">
        <f>VLOOKUP(JOYERIA_JPV[[#This Row],[ID_PRODUCTOS]],PRODUCTOS[#All],5,0)-JOYERIA_JPV[[#This Row],[CANTIDAD]]</f>
        <v>717</v>
      </c>
      <c r="G1088">
        <v>10003</v>
      </c>
      <c r="H1088" s="1" t="s">
        <v>45</v>
      </c>
      <c r="I1088" s="1" t="str">
        <f>VLOOKUP(JOYERIA_JPV[[#This Row],[ID_VENDEDOR]],FOTO_VENDEDOR[#All],3,0)</f>
        <v>https://dl.dropboxusercontent.com/s/2lks10yyiurw2b0/A33.png</v>
      </c>
      <c r="J1088">
        <v>3</v>
      </c>
      <c r="K1088" s="9">
        <v>966.38</v>
      </c>
      <c r="L1088" s="9">
        <v>1200</v>
      </c>
      <c r="M1088" s="2">
        <v>44919</v>
      </c>
    </row>
    <row r="1089" spans="1:13" x14ac:dyDescent="0.25">
      <c r="A1089">
        <v>1088</v>
      </c>
      <c r="B1089" t="s">
        <v>11</v>
      </c>
      <c r="C1089" s="3">
        <v>4</v>
      </c>
      <c r="D1089" s="3" t="str">
        <f>VLOOKUP(JOYERIA_JPV[[#This Row],[ID_PRODUCTOS]],PRODUCTOS[#All],2,0)</f>
        <v>Collar Oro Diam.</v>
      </c>
      <c r="E1089" s="8" t="str">
        <f>VLOOKUP(JOYERIA_JPV[[#This Row],[ID_PRODUCTOS]],PRODUCTOS[#All],4,0)</f>
        <v>https://img.edenly.com/pt/40/precioso-secreto-n8__8047249_1.png</v>
      </c>
      <c r="F1089" s="15">
        <f>VLOOKUP(JOYERIA_JPV[[#This Row],[ID_PRODUCTOS]],PRODUCTOS[#All],5,0)-JOYERIA_JPV[[#This Row],[CANTIDAD]]</f>
        <v>1490</v>
      </c>
      <c r="G1089">
        <v>10004</v>
      </c>
      <c r="H1089" s="1" t="s">
        <v>47</v>
      </c>
      <c r="I1089" s="1" t="str">
        <f>VLOOKUP(JOYERIA_JPV[[#This Row],[ID_VENDEDOR]],FOTO_VENDEDOR[#All],3,0)</f>
        <v>https://dl.dropbox.com/s/zgx7g0h0mxubhao/A21.png</v>
      </c>
      <c r="J1089">
        <v>10</v>
      </c>
      <c r="K1089" s="9">
        <v>938.42</v>
      </c>
      <c r="L1089" s="9">
        <v>1100</v>
      </c>
      <c r="M1089" s="2">
        <v>44920</v>
      </c>
    </row>
    <row r="1090" spans="1:13" x14ac:dyDescent="0.25">
      <c r="A1090">
        <v>1089</v>
      </c>
      <c r="B1090" t="s">
        <v>24</v>
      </c>
      <c r="C1090" s="3">
        <v>5</v>
      </c>
      <c r="D1090" s="3" t="str">
        <f>VLOOKUP(JOYERIA_JPV[[#This Row],[ID_PRODUCTOS]],PRODUCTOS[#All],2,0)</f>
        <v>Pulsera Plata 925</v>
      </c>
      <c r="E10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090" s="15">
        <f>VLOOKUP(JOYERIA_JPV[[#This Row],[ID_PRODUCTOS]],PRODUCTOS[#All],5,0)-JOYERIA_JPV[[#This Row],[CANTIDAD]]</f>
        <v>1132</v>
      </c>
      <c r="G1090">
        <v>10005</v>
      </c>
      <c r="H1090" s="1" t="s">
        <v>49</v>
      </c>
      <c r="I1090" s="1" t="str">
        <f>VLOOKUP(JOYERIA_JPV[[#This Row],[ID_VENDEDOR]],FOTO_VENDEDOR[#All],3,0)</f>
        <v>https://dl.dropboxusercontent.com/s/id0gj57k6z3m73q/A34.png</v>
      </c>
      <c r="J1090">
        <v>268</v>
      </c>
      <c r="K1090" s="9">
        <v>1053.78</v>
      </c>
      <c r="L1090" s="9">
        <v>1500</v>
      </c>
      <c r="M1090" s="2">
        <v>44921</v>
      </c>
    </row>
    <row r="1091" spans="1:13" x14ac:dyDescent="0.25">
      <c r="A1091">
        <v>1090</v>
      </c>
      <c r="B1091" t="s">
        <v>21</v>
      </c>
      <c r="C1091" s="3">
        <v>6</v>
      </c>
      <c r="D1091" s="3" t="str">
        <f>VLOOKUP(JOYERIA_JPV[[#This Row],[ID_PRODUCTOS]],PRODUCTOS[#All],2,0)</f>
        <v>Broche Platino</v>
      </c>
      <c r="E10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091" s="15">
        <f>VLOOKUP(JOYERIA_JPV[[#This Row],[ID_PRODUCTOS]],PRODUCTOS[#All],5,0)-JOYERIA_JPV[[#This Row],[CANTIDAD]]</f>
        <v>2490</v>
      </c>
      <c r="G1091">
        <v>10006</v>
      </c>
      <c r="H1091" s="1" t="s">
        <v>51</v>
      </c>
      <c r="I1091" s="1" t="str">
        <f>VLOOKUP(JOYERIA_JPV[[#This Row],[ID_VENDEDOR]],FOTO_VENDEDOR[#All],3,0)</f>
        <v>https://dl.dropbox.com/s/1f9hzgblcmuen4a/A10.png</v>
      </c>
      <c r="J1091">
        <v>10</v>
      </c>
      <c r="K1091" s="9">
        <v>645.70000000000005</v>
      </c>
      <c r="L1091" s="9">
        <v>900</v>
      </c>
      <c r="M1091" s="2">
        <v>44922</v>
      </c>
    </row>
    <row r="1092" spans="1:13" x14ac:dyDescent="0.25">
      <c r="A1092">
        <v>1091</v>
      </c>
      <c r="B1092" t="s">
        <v>9</v>
      </c>
      <c r="C1092" s="3">
        <v>7</v>
      </c>
      <c r="D1092" s="3" t="str">
        <f>VLOOKUP(JOYERIA_JPV[[#This Row],[ID_PRODUCTOS]],PRODUCTOS[#All],2,0)</f>
        <v>Cadena Oro 10k</v>
      </c>
      <c r="E1092" s="8" t="str">
        <f>VLOOKUP(JOYERIA_JPV[[#This Row],[ID_PRODUCTOS]],PRODUCTOS[#All],4,0)</f>
        <v>https://russiangold.com/78813-large_default/amarillo-italiano-14k-585-oro-nuevo-figaro-cadena-solida-cc042y.jpg</v>
      </c>
      <c r="F1092" s="15">
        <f>VLOOKUP(JOYERIA_JPV[[#This Row],[ID_PRODUCTOS]],PRODUCTOS[#All],5,0)-JOYERIA_JPV[[#This Row],[CANTIDAD]]</f>
        <v>11400</v>
      </c>
      <c r="G1092">
        <v>10007</v>
      </c>
      <c r="H1092" s="1" t="s">
        <v>53</v>
      </c>
      <c r="I1092" s="1" t="str">
        <f>VLOOKUP(JOYERIA_JPV[[#This Row],[ID_VENDEDOR]],FOTO_VENDEDOR[#All],3,0)</f>
        <v>https://dl.dropbox.com/s/jveyj0btov87izo/A38.png</v>
      </c>
      <c r="J1092">
        <v>100</v>
      </c>
      <c r="K1092" s="9">
        <v>1063.04</v>
      </c>
      <c r="L1092" s="9">
        <v>1500</v>
      </c>
      <c r="M1092" s="2">
        <v>44923</v>
      </c>
    </row>
    <row r="1093" spans="1:13" x14ac:dyDescent="0.25">
      <c r="A1093">
        <v>1092</v>
      </c>
      <c r="B1093" t="s">
        <v>10</v>
      </c>
      <c r="C1093" s="3">
        <v>8</v>
      </c>
      <c r="D1093" s="3" t="str">
        <f>VLOOKUP(JOYERIA_JPV[[#This Row],[ID_PRODUCTOS]],PRODUCTOS[#All],2,0)</f>
        <v>Tobillera Oro 14k</v>
      </c>
      <c r="E1093" s="8" t="str">
        <f>VLOOKUP(JOYERIA_JPV[[#This Row],[ID_PRODUCTOS]],PRODUCTOS[#All],4,0)</f>
        <v>https://www.joseluisjoyerias.com/adm/files/FOTOS/PULSERA_ORO_JOSELUIS_718SPU24FK481A19_1.webp</v>
      </c>
      <c r="F1093" s="15">
        <f>VLOOKUP(JOYERIA_JPV[[#This Row],[ID_PRODUCTOS]],PRODUCTOS[#All],5,0)-JOYERIA_JPV[[#This Row],[CANTIDAD]]</f>
        <v>2469</v>
      </c>
      <c r="G1093">
        <v>10008</v>
      </c>
      <c r="H1093" s="1" t="s">
        <v>73</v>
      </c>
      <c r="I1093" s="1" t="str">
        <f>VLOOKUP(JOYERIA_JPV[[#This Row],[ID_VENDEDOR]],FOTO_VENDEDOR[#All],3,0)</f>
        <v>https://dl.dropbox.com/s/z4geyw1u2psmm47/A16.png</v>
      </c>
      <c r="J1093">
        <v>31</v>
      </c>
      <c r="K1093" s="9">
        <v>938.42</v>
      </c>
      <c r="L1093" s="9">
        <v>1100</v>
      </c>
      <c r="M1093" s="2">
        <v>44924</v>
      </c>
    </row>
    <row r="1094" spans="1:13" x14ac:dyDescent="0.25">
      <c r="A1094">
        <v>1093</v>
      </c>
      <c r="B1094" t="s">
        <v>6</v>
      </c>
      <c r="C1094" s="3">
        <v>9</v>
      </c>
      <c r="D1094" s="3" t="str">
        <f>VLOOKUP(JOYERIA_JPV[[#This Row],[ID_PRODUCTOS]],PRODUCTOS[#All],2,0)</f>
        <v>Charm Plata</v>
      </c>
      <c r="E10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094" s="15">
        <f>VLOOKUP(JOYERIA_JPV[[#This Row],[ID_PRODUCTOS]],PRODUCTOS[#All],5,0)-JOYERIA_JPV[[#This Row],[CANTIDAD]]</f>
        <v>671</v>
      </c>
      <c r="G1094">
        <v>10009</v>
      </c>
      <c r="H1094" s="1" t="s">
        <v>57</v>
      </c>
      <c r="I1094" s="1" t="str">
        <f>VLOOKUP(JOYERIA_JPV[[#This Row],[ID_VENDEDOR]],FOTO_VENDEDOR[#All],3,0)</f>
        <v>https://dl.dropbox.com/s/0jkab8w6ie0h91z/A42.png</v>
      </c>
      <c r="J1094">
        <v>6</v>
      </c>
      <c r="K1094" s="9">
        <v>836.75</v>
      </c>
      <c r="L1094" s="9">
        <v>1000</v>
      </c>
      <c r="M1094" s="2">
        <v>44925</v>
      </c>
    </row>
    <row r="1095" spans="1:13" x14ac:dyDescent="0.25">
      <c r="A1095">
        <v>1094</v>
      </c>
      <c r="B1095" t="s">
        <v>13</v>
      </c>
      <c r="C1095" s="3">
        <v>10</v>
      </c>
      <c r="D1095" s="3" t="str">
        <f>VLOOKUP(JOYERIA_JPV[[#This Row],[ID_PRODUCTOS]],PRODUCTOS[#All],2,0)</f>
        <v>Medallón Oro 18k</v>
      </c>
      <c r="E1095" s="8" t="str">
        <f>VLOOKUP(JOYERIA_JPV[[#This Row],[ID_PRODUCTOS]],PRODUCTOS[#All],4,0)</f>
        <v>https://russiangold.com/111274-product_zoom/colgante-de-oro-rosa-rojo-14k-585-carretera-de-medusa-griega-cpn053r.jpg</v>
      </c>
      <c r="F1095" s="15">
        <f>VLOOKUP(JOYERIA_JPV[[#This Row],[ID_PRODUCTOS]],PRODUCTOS[#All],5,0)-JOYERIA_JPV[[#This Row],[CANTIDAD]]</f>
        <v>581</v>
      </c>
      <c r="G1095">
        <v>10001</v>
      </c>
      <c r="H1095" s="1" t="s">
        <v>41</v>
      </c>
      <c r="I1095" s="1" t="str">
        <f>VLOOKUP(JOYERIA_JPV[[#This Row],[ID_VENDEDOR]],FOTO_VENDEDOR[#All],3,0)</f>
        <v>https://dl.dropbox.com/s/4bz1xriny7ro04g/A40.png</v>
      </c>
      <c r="J1095">
        <v>19</v>
      </c>
      <c r="K1095" s="9">
        <v>966.38</v>
      </c>
      <c r="L1095" s="9">
        <v>1200</v>
      </c>
      <c r="M1095" s="2">
        <v>44926</v>
      </c>
    </row>
    <row r="1096" spans="1:13" x14ac:dyDescent="0.25">
      <c r="A1096">
        <v>1095</v>
      </c>
      <c r="B1096" t="s">
        <v>6</v>
      </c>
      <c r="C1096" s="3">
        <v>11</v>
      </c>
      <c r="D1096" s="3" t="str">
        <f>VLOOKUP(JOYERIA_JPV[[#This Row],[ID_PRODUCTOS]],PRODUCTOS[#All],2,0)</f>
        <v>Reloj Oro 18k</v>
      </c>
      <c r="E1096" s="8" t="str">
        <f>VLOOKUP(JOYERIA_JPV[[#This Row],[ID_PRODUCTOS]],PRODUCTOS[#All],4,0)</f>
        <v>https://zlotychlopak.pl/104676-large_default/amarillo-14k-585-oro-reloj-de-pulsera-para-senora-geneve-lw078ydglbw008y.jpg</v>
      </c>
      <c r="F1096" s="15">
        <f>VLOOKUP(JOYERIA_JPV[[#This Row],[ID_PRODUCTOS]],PRODUCTOS[#All],5,0)-JOYERIA_JPV[[#This Row],[CANTIDAD]]</f>
        <v>1253</v>
      </c>
      <c r="G1096">
        <v>10002</v>
      </c>
      <c r="H1096" s="1" t="s">
        <v>43</v>
      </c>
      <c r="I1096" s="1" t="str">
        <f>VLOOKUP(JOYERIA_JPV[[#This Row],[ID_VENDEDOR]],FOTO_VENDEDOR[#All],3,0)</f>
        <v>https://dl.dropbox.com/s/yxe96df3xrzoc4y/A44.png</v>
      </c>
      <c r="J1096">
        <v>7</v>
      </c>
      <c r="K1096" s="9">
        <v>638.27</v>
      </c>
      <c r="L1096" s="9">
        <v>800</v>
      </c>
      <c r="M1096" s="2">
        <v>44927</v>
      </c>
    </row>
    <row r="1097" spans="1:13" x14ac:dyDescent="0.25">
      <c r="A1097">
        <v>1096</v>
      </c>
      <c r="B1097" t="s">
        <v>18</v>
      </c>
      <c r="C1097" s="3">
        <v>12</v>
      </c>
      <c r="D1097" s="3" t="str">
        <f>VLOOKUP(JOYERIA_JPV[[#This Row],[ID_PRODUCTOS]],PRODUCTOS[#All],2,0)</f>
        <v>Cufflink Plata 925</v>
      </c>
      <c r="E1097" s="8" t="str">
        <f>VLOOKUP(JOYERIA_JPV[[#This Row],[ID_PRODUCTOS]],PRODUCTOS[#All],4,0)</f>
        <v>https://www.mesaregalos.mx/wp-content/uploads/2021/08/Cufflinks_20Pliage_20_20Sterling_20silver_06753810000001_STQP.png</v>
      </c>
      <c r="F1097" s="15">
        <f>VLOOKUP(JOYERIA_JPV[[#This Row],[ID_PRODUCTOS]],PRODUCTOS[#All],5,0)-JOYERIA_JPV[[#This Row],[CANTIDAD]]</f>
        <v>615</v>
      </c>
      <c r="G1097">
        <v>10003</v>
      </c>
      <c r="H1097" s="1" t="s">
        <v>45</v>
      </c>
      <c r="I1097" s="1" t="str">
        <f>VLOOKUP(JOYERIA_JPV[[#This Row],[ID_VENDEDOR]],FOTO_VENDEDOR[#All],3,0)</f>
        <v>https://dl.dropboxusercontent.com/s/2lks10yyiurw2b0/A33.png</v>
      </c>
      <c r="J1097">
        <v>9</v>
      </c>
      <c r="K1097" s="9">
        <v>1265.2</v>
      </c>
      <c r="L1097" s="9">
        <v>1800</v>
      </c>
      <c r="M1097" s="2">
        <v>44928</v>
      </c>
    </row>
    <row r="1098" spans="1:13" x14ac:dyDescent="0.25">
      <c r="A1098">
        <v>1097</v>
      </c>
      <c r="B1098" t="s">
        <v>5</v>
      </c>
      <c r="C1098" s="3">
        <v>13</v>
      </c>
      <c r="D1098" s="3" t="str">
        <f>VLOOKUP(JOYERIA_JPV[[#This Row],[ID_PRODUCTOS]],PRODUCTOS[#All],2,0)</f>
        <v>Pendiente Diam. Oro</v>
      </c>
      <c r="E1098" s="8" t="str">
        <f>VLOOKUP(JOYERIA_JPV[[#This Row],[ID_PRODUCTOS]],PRODUCTOS[#All],4,0)</f>
        <v>https://i.pinimg.com/originals/ef/2f/1e/ef2f1e78cb0658f1626038cefbdca0f7.png</v>
      </c>
      <c r="F1098" s="15">
        <f>VLOOKUP(JOYERIA_JPV[[#This Row],[ID_PRODUCTOS]],PRODUCTOS[#All],5,0)-JOYERIA_JPV[[#This Row],[CANTIDAD]]</f>
        <v>3992</v>
      </c>
      <c r="G1098">
        <v>10004</v>
      </c>
      <c r="H1098" s="1" t="s">
        <v>47</v>
      </c>
      <c r="I1098" s="1" t="str">
        <f>VLOOKUP(JOYERIA_JPV[[#This Row],[ID_VENDEDOR]],FOTO_VENDEDOR[#All],3,0)</f>
        <v>https://dl.dropbox.com/s/zgx7g0h0mxubhao/A21.png</v>
      </c>
      <c r="J1098">
        <v>8</v>
      </c>
      <c r="K1098" s="9">
        <v>352.49</v>
      </c>
      <c r="L1098" s="9">
        <v>500</v>
      </c>
      <c r="M1098" s="2">
        <v>44929</v>
      </c>
    </row>
    <row r="1099" spans="1:13" x14ac:dyDescent="0.25">
      <c r="A1099">
        <v>1098</v>
      </c>
      <c r="B1099" t="s">
        <v>18</v>
      </c>
      <c r="C1099" s="3">
        <v>14</v>
      </c>
      <c r="D1099" s="3" t="str">
        <f>VLOOKUP(JOYERIA_JPV[[#This Row],[ID_PRODUCTOS]],PRODUCTOS[#All],2,0)</f>
        <v>Anillo Comp. Diam.</v>
      </c>
      <c r="E1099" s="8" t="str">
        <f>VLOOKUP(JOYERIA_JPV[[#This Row],[ID_PRODUCTOS]],PRODUCTOS[#All],4,0)</f>
        <v>https://www.elrubi.es/wp-content/uploads/2019/03/Anillo-de-compromiso-con-piedra-diamante-1.png</v>
      </c>
      <c r="F1099" s="15">
        <f>VLOOKUP(JOYERIA_JPV[[#This Row],[ID_PRODUCTOS]],PRODUCTOS[#All],5,0)-JOYERIA_JPV[[#This Row],[CANTIDAD]]</f>
        <v>1947</v>
      </c>
      <c r="G1099">
        <v>10005</v>
      </c>
      <c r="H1099" s="1" t="s">
        <v>49</v>
      </c>
      <c r="I1099" s="1" t="str">
        <f>VLOOKUP(JOYERIA_JPV[[#This Row],[ID_VENDEDOR]],FOTO_VENDEDOR[#All],3,0)</f>
        <v>https://dl.dropboxusercontent.com/s/id0gj57k6z3m73q/A34.png</v>
      </c>
      <c r="J1099">
        <v>3</v>
      </c>
      <c r="K1099" s="9">
        <v>938.42</v>
      </c>
      <c r="L1099" s="9">
        <v>1100</v>
      </c>
      <c r="M1099" s="2">
        <v>44930</v>
      </c>
    </row>
    <row r="1100" spans="1:13" x14ac:dyDescent="0.25">
      <c r="A1100">
        <v>1099</v>
      </c>
      <c r="B1100" t="s">
        <v>10</v>
      </c>
      <c r="C1100" s="3">
        <v>15</v>
      </c>
      <c r="D1100" s="3" t="str">
        <f>VLOOKUP(JOYERIA_JPV[[#This Row],[ID_PRODUCTOS]],PRODUCTOS[#All],2,0)</f>
        <v>Brazalete Cuero</v>
      </c>
      <c r="E1100" s="8" t="str">
        <f>VLOOKUP(JOYERIA_JPV[[#This Row],[ID_PRODUCTOS]],PRODUCTOS[#All],4,0)</f>
        <v>https://global.zancangioielli.com/11031-large_default/pulsera-zancan-de-plata-y-piel-con-pluma.jpg</v>
      </c>
      <c r="F1100" s="15">
        <f>VLOOKUP(JOYERIA_JPV[[#This Row],[ID_PRODUCTOS]],PRODUCTOS[#All],5,0)-JOYERIA_JPV[[#This Row],[CANTIDAD]]</f>
        <v>3996</v>
      </c>
      <c r="G1100">
        <v>10006</v>
      </c>
      <c r="H1100" s="1" t="s">
        <v>51</v>
      </c>
      <c r="I1100" s="1" t="str">
        <f>VLOOKUP(JOYERIA_JPV[[#This Row],[ID_VENDEDOR]],FOTO_VENDEDOR[#All],3,0)</f>
        <v>https://dl.dropbox.com/s/1f9hzgblcmuen4a/A10.png</v>
      </c>
      <c r="J1100">
        <v>4</v>
      </c>
      <c r="K1100" s="9">
        <v>572.95000000000005</v>
      </c>
      <c r="L1100" s="9">
        <v>800</v>
      </c>
      <c r="M1100" s="2">
        <v>44931</v>
      </c>
    </row>
    <row r="1101" spans="1:13" x14ac:dyDescent="0.25">
      <c r="A1101">
        <v>1100</v>
      </c>
      <c r="B1101" t="s">
        <v>12</v>
      </c>
      <c r="C1101" s="3">
        <v>16</v>
      </c>
      <c r="D1101" s="3" t="str">
        <f>VLOOKUP(JOYERIA_JPV[[#This Row],[ID_PRODUCTOS]],PRODUCTOS[#All],2,0)</f>
        <v>Reloj Plata</v>
      </c>
      <c r="E1101" s="8" t="str">
        <f>VLOOKUP(JOYERIA_JPV[[#This Row],[ID_PRODUCTOS]],PRODUCTOS[#All],4,0)</f>
        <v>https://festina.cl/22062-large_default/timeless-chronograph-f16760-7-con-esfera-azul.jpg</v>
      </c>
      <c r="F1101" s="15">
        <f>VLOOKUP(JOYERIA_JPV[[#This Row],[ID_PRODUCTOS]],PRODUCTOS[#All],5,0)-JOYERIA_JPV[[#This Row],[CANTIDAD]]</f>
        <v>1087</v>
      </c>
      <c r="G1101">
        <v>10007</v>
      </c>
      <c r="H1101" s="1" t="s">
        <v>53</v>
      </c>
      <c r="I1101" s="1" t="str">
        <f>VLOOKUP(JOYERIA_JPV[[#This Row],[ID_VENDEDOR]],FOTO_VENDEDOR[#All],3,0)</f>
        <v>https://dl.dropbox.com/s/jveyj0btov87izo/A38.png</v>
      </c>
      <c r="J1101">
        <v>13</v>
      </c>
      <c r="K1101" s="9">
        <v>1667.47</v>
      </c>
      <c r="L1101" s="9">
        <v>2200</v>
      </c>
      <c r="M1101" s="2">
        <v>44932</v>
      </c>
    </row>
    <row r="1102" spans="1:13" x14ac:dyDescent="0.25">
      <c r="A1102">
        <v>1101</v>
      </c>
      <c r="B1102" t="s">
        <v>28</v>
      </c>
      <c r="C1102" s="3">
        <v>17</v>
      </c>
      <c r="D1102" s="3" t="str">
        <f>VLOOKUP(JOYERIA_JPV[[#This Row],[ID_PRODUCTOS]],PRODUCTOS[#All],2,0)</f>
        <v>Broche Oro</v>
      </c>
      <c r="E11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102" s="15">
        <f>VLOOKUP(JOYERIA_JPV[[#This Row],[ID_PRODUCTOS]],PRODUCTOS[#All],5,0)-JOYERIA_JPV[[#This Row],[CANTIDAD]]</f>
        <v>2998</v>
      </c>
      <c r="G1102">
        <v>10008</v>
      </c>
      <c r="H1102" s="1" t="s">
        <v>73</v>
      </c>
      <c r="I1102" s="1" t="str">
        <f>VLOOKUP(JOYERIA_JPV[[#This Row],[ID_VENDEDOR]],FOTO_VENDEDOR[#All],3,0)</f>
        <v>https://dl.dropbox.com/s/z4geyw1u2psmm47/A16.png</v>
      </c>
      <c r="J1102">
        <v>2</v>
      </c>
      <c r="K1102" s="9">
        <v>216.19</v>
      </c>
      <c r="L1102" s="9">
        <v>300</v>
      </c>
      <c r="M1102" s="2">
        <v>44933</v>
      </c>
    </row>
    <row r="1103" spans="1:13" x14ac:dyDescent="0.25">
      <c r="A1103">
        <v>1102</v>
      </c>
      <c r="B1103" t="s">
        <v>7</v>
      </c>
      <c r="C1103" s="3">
        <v>18</v>
      </c>
      <c r="D1103" s="3" t="str">
        <f>VLOOKUP(JOYERIA_JPV[[#This Row],[ID_PRODUCTOS]],PRODUCTOS[#All],2,0)</f>
        <v>Anillo Gemas</v>
      </c>
      <c r="E11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103" s="15">
        <f>VLOOKUP(JOYERIA_JPV[[#This Row],[ID_PRODUCTOS]],PRODUCTOS[#All],5,0)-JOYERIA_JPV[[#This Row],[CANTIDAD]]</f>
        <v>19574</v>
      </c>
      <c r="G1103">
        <v>10009</v>
      </c>
      <c r="H1103" s="1" t="s">
        <v>57</v>
      </c>
      <c r="I1103" s="1" t="str">
        <f>VLOOKUP(JOYERIA_JPV[[#This Row],[ID_VENDEDOR]],FOTO_VENDEDOR[#All],3,0)</f>
        <v>https://dl.dropbox.com/s/0jkab8w6ie0h91z/A42.png</v>
      </c>
      <c r="J1103">
        <v>426</v>
      </c>
      <c r="K1103" s="9">
        <v>1063.04</v>
      </c>
      <c r="L1103" s="9">
        <v>1500</v>
      </c>
      <c r="M1103" s="2">
        <v>44934</v>
      </c>
    </row>
    <row r="1104" spans="1:13" x14ac:dyDescent="0.25">
      <c r="A1104">
        <v>1103</v>
      </c>
      <c r="B1104" t="s">
        <v>9</v>
      </c>
      <c r="C1104" s="3">
        <v>19</v>
      </c>
      <c r="D1104" s="3" t="str">
        <f>VLOOKUP(JOYERIA_JPV[[#This Row],[ID_PRODUCTOS]],PRODUCTOS[#All],2,0)</f>
        <v>Collar Perlas</v>
      </c>
      <c r="E1104" s="8" t="str">
        <f>VLOOKUP(JOYERIA_JPV[[#This Row],[ID_PRODUCTOS]],PRODUCTOS[#All],4,0)</f>
        <v>https://yanesmadrid.com/10619-large_default/collar-bolzano-perlas-plata-dorada.jpg</v>
      </c>
      <c r="F1104" s="15">
        <f>VLOOKUP(JOYERIA_JPV[[#This Row],[ID_PRODUCTOS]],PRODUCTOS[#All],5,0)-JOYERIA_JPV[[#This Row],[CANTIDAD]]</f>
        <v>795</v>
      </c>
      <c r="G1104">
        <v>10001</v>
      </c>
      <c r="H1104" s="1" t="s">
        <v>41</v>
      </c>
      <c r="I1104" s="1" t="str">
        <f>VLOOKUP(JOYERIA_JPV[[#This Row],[ID_VENDEDOR]],FOTO_VENDEDOR[#All],3,0)</f>
        <v>https://dl.dropbox.com/s/4bz1xriny7ro04g/A40.png</v>
      </c>
      <c r="J1104">
        <v>5</v>
      </c>
      <c r="K1104" s="9">
        <v>757.81</v>
      </c>
      <c r="L1104" s="9">
        <v>950</v>
      </c>
      <c r="M1104" s="2">
        <v>44935</v>
      </c>
    </row>
    <row r="1105" spans="1:13" x14ac:dyDescent="0.25">
      <c r="A1105">
        <v>1104</v>
      </c>
      <c r="B1105" t="s">
        <v>9</v>
      </c>
      <c r="C1105" s="3">
        <v>20</v>
      </c>
      <c r="D1105" s="3" t="str">
        <f>VLOOKUP(JOYERIA_JPV[[#This Row],[ID_PRODUCTOS]],PRODUCTOS[#All],2,0)</f>
        <v>Cadena Oro</v>
      </c>
      <c r="E1105" s="8" t="str">
        <f>VLOOKUP(JOYERIA_JPV[[#This Row],[ID_PRODUCTOS]],PRODUCTOS[#All],4,0)</f>
        <v>https://www.joyeriasanchez.com/50236-large_default/gargantilla-visalia-personalizada-oro-18k.jpg</v>
      </c>
      <c r="F1105" s="15">
        <f>VLOOKUP(JOYERIA_JPV[[#This Row],[ID_PRODUCTOS]],PRODUCTOS[#All],5,0)-JOYERIA_JPV[[#This Row],[CANTIDAD]]</f>
        <v>3987</v>
      </c>
      <c r="G1105">
        <v>10002</v>
      </c>
      <c r="H1105" s="1" t="s">
        <v>43</v>
      </c>
      <c r="I1105" s="1" t="str">
        <f>VLOOKUP(JOYERIA_JPV[[#This Row],[ID_VENDEDOR]],FOTO_VENDEDOR[#All],3,0)</f>
        <v>https://dl.dropbox.com/s/yxe96df3xrzoc4y/A44.png</v>
      </c>
      <c r="J1105">
        <v>13</v>
      </c>
      <c r="K1105" s="9">
        <v>211.41</v>
      </c>
      <c r="L1105" s="9">
        <v>300</v>
      </c>
      <c r="M1105" s="2">
        <v>44936</v>
      </c>
    </row>
    <row r="1106" spans="1:13" x14ac:dyDescent="0.25">
      <c r="A1106">
        <v>1105</v>
      </c>
      <c r="B1106" t="s">
        <v>9</v>
      </c>
      <c r="C1106" s="3">
        <v>1</v>
      </c>
      <c r="D1106" s="3" t="str">
        <f>VLOOKUP(JOYERIA_JPV[[#This Row],[ID_PRODUCTOS]],PRODUCTOS[#All],2,0)</f>
        <v>Anillo Oro 18k</v>
      </c>
      <c r="E1106" s="8" t="str">
        <f>VLOOKUP(JOYERIA_JPV[[#This Row],[ID_PRODUCTOS]],PRODUCTOS[#All],4,0)</f>
        <v>https://i.pinimg.com/originals/99/f6/cc/99f6cc0f226be0aa4d25ea9959e06099.png</v>
      </c>
      <c r="F1106" s="15">
        <f>VLOOKUP(JOYERIA_JPV[[#This Row],[ID_PRODUCTOS]],PRODUCTOS[#All],5,0)-JOYERIA_JPV[[#This Row],[CANTIDAD]]</f>
        <v>19923</v>
      </c>
      <c r="G1106">
        <v>10003</v>
      </c>
      <c r="H1106" s="1" t="s">
        <v>45</v>
      </c>
      <c r="I1106" s="1" t="str">
        <f>VLOOKUP(JOYERIA_JPV[[#This Row],[ID_VENDEDOR]],FOTO_VENDEDOR[#All],3,0)</f>
        <v>https://dl.dropboxusercontent.com/s/2lks10yyiurw2b0/A33.png</v>
      </c>
      <c r="J1106">
        <v>77</v>
      </c>
      <c r="K1106" s="9">
        <v>1483.61</v>
      </c>
      <c r="L1106" s="9">
        <v>2000</v>
      </c>
      <c r="M1106" s="2">
        <v>44937</v>
      </c>
    </row>
    <row r="1107" spans="1:13" x14ac:dyDescent="0.25">
      <c r="A1107">
        <v>1106</v>
      </c>
      <c r="B1107" t="s">
        <v>26</v>
      </c>
      <c r="C1107" s="3">
        <v>2</v>
      </c>
      <c r="D1107" s="3" t="str">
        <f>VLOOKUP(JOYERIA_JPV[[#This Row],[ID_PRODUCTOS]],PRODUCTOS[#All],2,0)</f>
        <v>Aretes Plata 925</v>
      </c>
      <c r="E1107" s="8" t="str">
        <f>VLOOKUP(JOYERIA_JPV[[#This Row],[ID_PRODUCTOS]],PRODUCTOS[#All],4,0)</f>
        <v>https://baroqoficial.com/cdn/shop/products/Aretesdeplata925.png?v=1643904073&amp;width=2048</v>
      </c>
      <c r="F1107" s="15">
        <f>VLOOKUP(JOYERIA_JPV[[#This Row],[ID_PRODUCTOS]],PRODUCTOS[#All],5,0)-JOYERIA_JPV[[#This Row],[CANTIDAD]]</f>
        <v>3690</v>
      </c>
      <c r="G1107">
        <v>10004</v>
      </c>
      <c r="H1107" s="1" t="s">
        <v>47</v>
      </c>
      <c r="I1107" s="1" t="str">
        <f>VLOOKUP(JOYERIA_JPV[[#This Row],[ID_VENDEDOR]],FOTO_VENDEDOR[#All],3,0)</f>
        <v>https://dl.dropbox.com/s/zgx7g0h0mxubhao/A21.png</v>
      </c>
      <c r="J1107">
        <v>110</v>
      </c>
      <c r="K1107" s="9">
        <v>1049.51</v>
      </c>
      <c r="L1107" s="9">
        <v>1300</v>
      </c>
      <c r="M1107" s="2">
        <v>44938</v>
      </c>
    </row>
    <row r="1108" spans="1:13" x14ac:dyDescent="0.25">
      <c r="A1108">
        <v>1107</v>
      </c>
      <c r="B1108" t="s">
        <v>18</v>
      </c>
      <c r="C1108" s="3">
        <v>3</v>
      </c>
      <c r="D1108" s="3" t="str">
        <f>VLOOKUP(JOYERIA_JPV[[#This Row],[ID_PRODUCTOS]],PRODUCTOS[#All],2,0)</f>
        <v>Brazalete Oro 14k</v>
      </c>
      <c r="E11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108" s="15">
        <f>VLOOKUP(JOYERIA_JPV[[#This Row],[ID_PRODUCTOS]],PRODUCTOS[#All],5,0)-JOYERIA_JPV[[#This Row],[CANTIDAD]]</f>
        <v>719</v>
      </c>
      <c r="G1108">
        <v>10005</v>
      </c>
      <c r="H1108" s="1" t="s">
        <v>49</v>
      </c>
      <c r="I1108" s="1" t="str">
        <f>VLOOKUP(JOYERIA_JPV[[#This Row],[ID_VENDEDOR]],FOTO_VENDEDOR[#All],3,0)</f>
        <v>https://dl.dropboxusercontent.com/s/id0gj57k6z3m73q/A34.png</v>
      </c>
      <c r="J1108">
        <v>1</v>
      </c>
      <c r="K1108" s="9">
        <v>966.38</v>
      </c>
      <c r="L1108" s="9">
        <v>1200</v>
      </c>
      <c r="M1108" s="2">
        <v>44939</v>
      </c>
    </row>
    <row r="1109" spans="1:13" x14ac:dyDescent="0.25">
      <c r="A1109">
        <v>1108</v>
      </c>
      <c r="B1109" t="s">
        <v>28</v>
      </c>
      <c r="C1109" s="3">
        <v>4</v>
      </c>
      <c r="D1109" s="3" t="str">
        <f>VLOOKUP(JOYERIA_JPV[[#This Row],[ID_PRODUCTOS]],PRODUCTOS[#All],2,0)</f>
        <v>Collar Oro Diam.</v>
      </c>
      <c r="E1109" s="8" t="str">
        <f>VLOOKUP(JOYERIA_JPV[[#This Row],[ID_PRODUCTOS]],PRODUCTOS[#All],4,0)</f>
        <v>https://img.edenly.com/pt/40/precioso-secreto-n8__8047249_1.png</v>
      </c>
      <c r="F1109" s="15">
        <f>VLOOKUP(JOYERIA_JPV[[#This Row],[ID_PRODUCTOS]],PRODUCTOS[#All],5,0)-JOYERIA_JPV[[#This Row],[CANTIDAD]]</f>
        <v>1491</v>
      </c>
      <c r="G1109">
        <v>10006</v>
      </c>
      <c r="H1109" s="1" t="s">
        <v>51</v>
      </c>
      <c r="I1109" s="1" t="str">
        <f>VLOOKUP(JOYERIA_JPV[[#This Row],[ID_VENDEDOR]],FOTO_VENDEDOR[#All],3,0)</f>
        <v>https://dl.dropbox.com/s/1f9hzgblcmuen4a/A10.png</v>
      </c>
      <c r="J1109">
        <v>9</v>
      </c>
      <c r="K1109" s="9">
        <v>938.42</v>
      </c>
      <c r="L1109" s="9">
        <v>1100</v>
      </c>
      <c r="M1109" s="2">
        <v>44940</v>
      </c>
    </row>
    <row r="1110" spans="1:13" x14ac:dyDescent="0.25">
      <c r="A1110">
        <v>1109</v>
      </c>
      <c r="B1110" t="s">
        <v>22</v>
      </c>
      <c r="C1110" s="3">
        <v>5</v>
      </c>
      <c r="D1110" s="3" t="str">
        <f>VLOOKUP(JOYERIA_JPV[[#This Row],[ID_PRODUCTOS]],PRODUCTOS[#All],2,0)</f>
        <v>Pulsera Plata 925</v>
      </c>
      <c r="E11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110" s="15">
        <f>VLOOKUP(JOYERIA_JPV[[#This Row],[ID_PRODUCTOS]],PRODUCTOS[#All],5,0)-JOYERIA_JPV[[#This Row],[CANTIDAD]]</f>
        <v>1394</v>
      </c>
      <c r="G1110">
        <v>10007</v>
      </c>
      <c r="H1110" s="1" t="s">
        <v>53</v>
      </c>
      <c r="I1110" s="1" t="str">
        <f>VLOOKUP(JOYERIA_JPV[[#This Row],[ID_VENDEDOR]],FOTO_VENDEDOR[#All],3,0)</f>
        <v>https://dl.dropbox.com/s/jveyj0btov87izo/A38.png</v>
      </c>
      <c r="J1110">
        <v>6</v>
      </c>
      <c r="K1110" s="9">
        <v>1053.78</v>
      </c>
      <c r="L1110" s="9">
        <v>1500</v>
      </c>
      <c r="M1110" s="2">
        <v>44941</v>
      </c>
    </row>
    <row r="1111" spans="1:13" x14ac:dyDescent="0.25">
      <c r="A1111">
        <v>1110</v>
      </c>
      <c r="B1111" t="s">
        <v>15</v>
      </c>
      <c r="C1111" s="3">
        <v>6</v>
      </c>
      <c r="D1111" s="3" t="str">
        <f>VLOOKUP(JOYERIA_JPV[[#This Row],[ID_PRODUCTOS]],PRODUCTOS[#All],2,0)</f>
        <v>Broche Platino</v>
      </c>
      <c r="E11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111" s="15">
        <f>VLOOKUP(JOYERIA_JPV[[#This Row],[ID_PRODUCTOS]],PRODUCTOS[#All],5,0)-JOYERIA_JPV[[#This Row],[CANTIDAD]]</f>
        <v>2499</v>
      </c>
      <c r="G1111">
        <v>10008</v>
      </c>
      <c r="H1111" s="1" t="s">
        <v>73</v>
      </c>
      <c r="I1111" s="1" t="str">
        <f>VLOOKUP(JOYERIA_JPV[[#This Row],[ID_VENDEDOR]],FOTO_VENDEDOR[#All],3,0)</f>
        <v>https://dl.dropbox.com/s/z4geyw1u2psmm47/A16.png</v>
      </c>
      <c r="J1111">
        <v>1</v>
      </c>
      <c r="K1111" s="9">
        <v>645.70000000000005</v>
      </c>
      <c r="L1111" s="9">
        <v>900</v>
      </c>
      <c r="M1111" s="2">
        <v>44942</v>
      </c>
    </row>
    <row r="1112" spans="1:13" x14ac:dyDescent="0.25">
      <c r="A1112">
        <v>1111</v>
      </c>
      <c r="B1112" t="s">
        <v>6</v>
      </c>
      <c r="C1112" s="3">
        <v>7</v>
      </c>
      <c r="D1112" s="3" t="str">
        <f>VLOOKUP(JOYERIA_JPV[[#This Row],[ID_PRODUCTOS]],PRODUCTOS[#All],2,0)</f>
        <v>Cadena Oro 10k</v>
      </c>
      <c r="E1112" s="8" t="str">
        <f>VLOOKUP(JOYERIA_JPV[[#This Row],[ID_PRODUCTOS]],PRODUCTOS[#All],4,0)</f>
        <v>https://russiangold.com/78813-large_default/amarillo-italiano-14k-585-oro-nuevo-figaro-cadena-solida-cc042y.jpg</v>
      </c>
      <c r="F1112" s="15">
        <f>VLOOKUP(JOYERIA_JPV[[#This Row],[ID_PRODUCTOS]],PRODUCTOS[#All],5,0)-JOYERIA_JPV[[#This Row],[CANTIDAD]]</f>
        <v>11400</v>
      </c>
      <c r="G1112">
        <v>10009</v>
      </c>
      <c r="H1112" s="1" t="s">
        <v>57</v>
      </c>
      <c r="I1112" s="1" t="str">
        <f>VLOOKUP(JOYERIA_JPV[[#This Row],[ID_VENDEDOR]],FOTO_VENDEDOR[#All],3,0)</f>
        <v>https://dl.dropbox.com/s/0jkab8w6ie0h91z/A42.png</v>
      </c>
      <c r="J1112">
        <v>100</v>
      </c>
      <c r="K1112" s="9">
        <v>1063.04</v>
      </c>
      <c r="L1112" s="9">
        <v>1500</v>
      </c>
      <c r="M1112" s="2">
        <v>44943</v>
      </c>
    </row>
    <row r="1113" spans="1:13" x14ac:dyDescent="0.25">
      <c r="A1113">
        <v>1112</v>
      </c>
      <c r="B1113" t="s">
        <v>25</v>
      </c>
      <c r="C1113" s="3">
        <v>8</v>
      </c>
      <c r="D1113" s="3" t="str">
        <f>VLOOKUP(JOYERIA_JPV[[#This Row],[ID_PRODUCTOS]],PRODUCTOS[#All],2,0)</f>
        <v>Tobillera Oro 14k</v>
      </c>
      <c r="E1113" s="8" t="str">
        <f>VLOOKUP(JOYERIA_JPV[[#This Row],[ID_PRODUCTOS]],PRODUCTOS[#All],4,0)</f>
        <v>https://www.joseluisjoyerias.com/adm/files/FOTOS/PULSERA_ORO_JOSELUIS_718SPU24FK481A19_1.webp</v>
      </c>
      <c r="F1113" s="15">
        <f>VLOOKUP(JOYERIA_JPV[[#This Row],[ID_PRODUCTOS]],PRODUCTOS[#All],5,0)-JOYERIA_JPV[[#This Row],[CANTIDAD]]</f>
        <v>2489</v>
      </c>
      <c r="G1113">
        <v>10001</v>
      </c>
      <c r="H1113" s="1" t="s">
        <v>41</v>
      </c>
      <c r="I1113" s="1" t="str">
        <f>VLOOKUP(JOYERIA_JPV[[#This Row],[ID_VENDEDOR]],FOTO_VENDEDOR[#All],3,0)</f>
        <v>https://dl.dropbox.com/s/4bz1xriny7ro04g/A40.png</v>
      </c>
      <c r="J1113">
        <v>11</v>
      </c>
      <c r="K1113" s="9">
        <v>938.42</v>
      </c>
      <c r="L1113" s="9">
        <v>1100</v>
      </c>
      <c r="M1113" s="2">
        <v>44944</v>
      </c>
    </row>
    <row r="1114" spans="1:13" x14ac:dyDescent="0.25">
      <c r="A1114">
        <v>1113</v>
      </c>
      <c r="B1114" t="s">
        <v>20</v>
      </c>
      <c r="C1114" s="3">
        <v>9</v>
      </c>
      <c r="D1114" s="3" t="str">
        <f>VLOOKUP(JOYERIA_JPV[[#This Row],[ID_PRODUCTOS]],PRODUCTOS[#All],2,0)</f>
        <v>Charm Plata</v>
      </c>
      <c r="E11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114" s="15">
        <f>VLOOKUP(JOYERIA_JPV[[#This Row],[ID_PRODUCTOS]],PRODUCTOS[#All],5,0)-JOYERIA_JPV[[#This Row],[CANTIDAD]]</f>
        <v>668</v>
      </c>
      <c r="G1114">
        <v>10002</v>
      </c>
      <c r="H1114" s="1" t="s">
        <v>43</v>
      </c>
      <c r="I1114" s="1" t="str">
        <f>VLOOKUP(JOYERIA_JPV[[#This Row],[ID_VENDEDOR]],FOTO_VENDEDOR[#All],3,0)</f>
        <v>https://dl.dropbox.com/s/yxe96df3xrzoc4y/A44.png</v>
      </c>
      <c r="J1114">
        <v>9</v>
      </c>
      <c r="K1114" s="9">
        <v>836.75</v>
      </c>
      <c r="L1114" s="9">
        <v>1000</v>
      </c>
      <c r="M1114" s="2">
        <v>44945</v>
      </c>
    </row>
    <row r="1115" spans="1:13" x14ac:dyDescent="0.25">
      <c r="A1115">
        <v>1114</v>
      </c>
      <c r="B1115" t="s">
        <v>27</v>
      </c>
      <c r="C1115" s="3">
        <v>10</v>
      </c>
      <c r="D1115" s="3" t="str">
        <f>VLOOKUP(JOYERIA_JPV[[#This Row],[ID_PRODUCTOS]],PRODUCTOS[#All],2,0)</f>
        <v>Medallón Oro 18k</v>
      </c>
      <c r="E1115" s="8" t="str">
        <f>VLOOKUP(JOYERIA_JPV[[#This Row],[ID_PRODUCTOS]],PRODUCTOS[#All],4,0)</f>
        <v>https://russiangold.com/111274-product_zoom/colgante-de-oro-rosa-rojo-14k-585-carretera-de-medusa-griega-cpn053r.jpg</v>
      </c>
      <c r="F1115" s="15">
        <f>VLOOKUP(JOYERIA_JPV[[#This Row],[ID_PRODUCTOS]],PRODUCTOS[#All],5,0)-JOYERIA_JPV[[#This Row],[CANTIDAD]]</f>
        <v>597</v>
      </c>
      <c r="G1115">
        <v>10003</v>
      </c>
      <c r="H1115" s="1" t="s">
        <v>45</v>
      </c>
      <c r="I1115" s="1" t="str">
        <f>VLOOKUP(JOYERIA_JPV[[#This Row],[ID_VENDEDOR]],FOTO_VENDEDOR[#All],3,0)</f>
        <v>https://dl.dropboxusercontent.com/s/2lks10yyiurw2b0/A33.png</v>
      </c>
      <c r="J1115">
        <v>3</v>
      </c>
      <c r="K1115" s="9">
        <v>966.38</v>
      </c>
      <c r="L1115" s="9">
        <v>1200</v>
      </c>
      <c r="M1115" s="2">
        <v>44946</v>
      </c>
    </row>
    <row r="1116" spans="1:13" x14ac:dyDescent="0.25">
      <c r="A1116">
        <v>1115</v>
      </c>
      <c r="B1116" t="s">
        <v>22</v>
      </c>
      <c r="C1116" s="3">
        <v>11</v>
      </c>
      <c r="D1116" s="3" t="str">
        <f>VLOOKUP(JOYERIA_JPV[[#This Row],[ID_PRODUCTOS]],PRODUCTOS[#All],2,0)</f>
        <v>Reloj Oro 18k</v>
      </c>
      <c r="E1116" s="8" t="str">
        <f>VLOOKUP(JOYERIA_JPV[[#This Row],[ID_PRODUCTOS]],PRODUCTOS[#All],4,0)</f>
        <v>https://zlotychlopak.pl/104676-large_default/amarillo-14k-585-oro-reloj-de-pulsera-para-senora-geneve-lw078ydglbw008y.jpg</v>
      </c>
      <c r="F1116" s="15">
        <f>VLOOKUP(JOYERIA_JPV[[#This Row],[ID_PRODUCTOS]],PRODUCTOS[#All],5,0)-JOYERIA_JPV[[#This Row],[CANTIDAD]]</f>
        <v>1252</v>
      </c>
      <c r="G1116">
        <v>10004</v>
      </c>
      <c r="H1116" s="1" t="s">
        <v>47</v>
      </c>
      <c r="I1116" s="1" t="str">
        <f>VLOOKUP(JOYERIA_JPV[[#This Row],[ID_VENDEDOR]],FOTO_VENDEDOR[#All],3,0)</f>
        <v>https://dl.dropbox.com/s/zgx7g0h0mxubhao/A21.png</v>
      </c>
      <c r="J1116">
        <v>8</v>
      </c>
      <c r="K1116" s="9">
        <v>638.27</v>
      </c>
      <c r="L1116" s="9">
        <v>800</v>
      </c>
      <c r="M1116" s="2">
        <v>44947</v>
      </c>
    </row>
    <row r="1117" spans="1:13" x14ac:dyDescent="0.25">
      <c r="A1117">
        <v>1116</v>
      </c>
      <c r="B1117" t="s">
        <v>14</v>
      </c>
      <c r="C1117" s="3">
        <v>12</v>
      </c>
      <c r="D1117" s="3" t="str">
        <f>VLOOKUP(JOYERIA_JPV[[#This Row],[ID_PRODUCTOS]],PRODUCTOS[#All],2,0)</f>
        <v>Cufflink Plata 925</v>
      </c>
      <c r="E1117" s="8" t="str">
        <f>VLOOKUP(JOYERIA_JPV[[#This Row],[ID_PRODUCTOS]],PRODUCTOS[#All],4,0)</f>
        <v>https://www.mesaregalos.mx/wp-content/uploads/2021/08/Cufflinks_20Pliage_20_20Sterling_20silver_06753810000001_STQP.png</v>
      </c>
      <c r="F1117" s="15">
        <f>VLOOKUP(JOYERIA_JPV[[#This Row],[ID_PRODUCTOS]],PRODUCTOS[#All],5,0)-JOYERIA_JPV[[#This Row],[CANTIDAD]]</f>
        <v>599</v>
      </c>
      <c r="G1117">
        <v>10005</v>
      </c>
      <c r="H1117" s="1" t="s">
        <v>49</v>
      </c>
      <c r="I1117" s="1" t="str">
        <f>VLOOKUP(JOYERIA_JPV[[#This Row],[ID_VENDEDOR]],FOTO_VENDEDOR[#All],3,0)</f>
        <v>https://dl.dropboxusercontent.com/s/id0gj57k6z3m73q/A34.png</v>
      </c>
      <c r="J1117">
        <v>25</v>
      </c>
      <c r="K1117" s="9">
        <v>1265.2</v>
      </c>
      <c r="L1117" s="9">
        <v>1800</v>
      </c>
      <c r="M1117" s="2">
        <v>44948</v>
      </c>
    </row>
    <row r="1118" spans="1:13" x14ac:dyDescent="0.25">
      <c r="A1118">
        <v>1117</v>
      </c>
      <c r="B1118" t="s">
        <v>7</v>
      </c>
      <c r="C1118" s="3">
        <v>13</v>
      </c>
      <c r="D1118" s="3" t="str">
        <f>VLOOKUP(JOYERIA_JPV[[#This Row],[ID_PRODUCTOS]],PRODUCTOS[#All],2,0)</f>
        <v>Pendiente Diam. Oro</v>
      </c>
      <c r="E1118" s="8" t="str">
        <f>VLOOKUP(JOYERIA_JPV[[#This Row],[ID_PRODUCTOS]],PRODUCTOS[#All],4,0)</f>
        <v>https://i.pinimg.com/originals/ef/2f/1e/ef2f1e78cb0658f1626038cefbdca0f7.png</v>
      </c>
      <c r="F1118" s="15">
        <f>VLOOKUP(JOYERIA_JPV[[#This Row],[ID_PRODUCTOS]],PRODUCTOS[#All],5,0)-JOYERIA_JPV[[#This Row],[CANTIDAD]]</f>
        <v>3999</v>
      </c>
      <c r="G1118">
        <v>10006</v>
      </c>
      <c r="H1118" s="1" t="s">
        <v>51</v>
      </c>
      <c r="I1118" s="1" t="str">
        <f>VLOOKUP(JOYERIA_JPV[[#This Row],[ID_VENDEDOR]],FOTO_VENDEDOR[#All],3,0)</f>
        <v>https://dl.dropbox.com/s/1f9hzgblcmuen4a/A10.png</v>
      </c>
      <c r="J1118">
        <v>1</v>
      </c>
      <c r="K1118" s="9">
        <v>352.49</v>
      </c>
      <c r="L1118" s="9">
        <v>500</v>
      </c>
      <c r="M1118" s="2">
        <v>44949</v>
      </c>
    </row>
    <row r="1119" spans="1:13" x14ac:dyDescent="0.25">
      <c r="A1119">
        <v>1118</v>
      </c>
      <c r="B1119" t="s">
        <v>8</v>
      </c>
      <c r="C1119" s="3">
        <v>14</v>
      </c>
      <c r="D1119" s="3" t="str">
        <f>VLOOKUP(JOYERIA_JPV[[#This Row],[ID_PRODUCTOS]],PRODUCTOS[#All],2,0)</f>
        <v>Anillo Comp. Diam.</v>
      </c>
      <c r="E1119" s="8" t="str">
        <f>VLOOKUP(JOYERIA_JPV[[#This Row],[ID_PRODUCTOS]],PRODUCTOS[#All],4,0)</f>
        <v>https://www.elrubi.es/wp-content/uploads/2019/03/Anillo-de-compromiso-con-piedra-diamante-1.png</v>
      </c>
      <c r="F1119" s="15">
        <f>VLOOKUP(JOYERIA_JPV[[#This Row],[ID_PRODUCTOS]],PRODUCTOS[#All],5,0)-JOYERIA_JPV[[#This Row],[CANTIDAD]]</f>
        <v>1923</v>
      </c>
      <c r="G1119">
        <v>10007</v>
      </c>
      <c r="H1119" s="1" t="s">
        <v>53</v>
      </c>
      <c r="I1119" s="1" t="str">
        <f>VLOOKUP(JOYERIA_JPV[[#This Row],[ID_VENDEDOR]],FOTO_VENDEDOR[#All],3,0)</f>
        <v>https://dl.dropbox.com/s/jveyj0btov87izo/A38.png</v>
      </c>
      <c r="J1119">
        <v>27</v>
      </c>
      <c r="K1119" s="9">
        <v>938.42</v>
      </c>
      <c r="L1119" s="9">
        <v>1100</v>
      </c>
      <c r="M1119" s="2">
        <v>44950</v>
      </c>
    </row>
    <row r="1120" spans="1:13" x14ac:dyDescent="0.25">
      <c r="A1120">
        <v>1119</v>
      </c>
      <c r="B1120" t="s">
        <v>24</v>
      </c>
      <c r="C1120" s="3">
        <v>15</v>
      </c>
      <c r="D1120" s="3" t="str">
        <f>VLOOKUP(JOYERIA_JPV[[#This Row],[ID_PRODUCTOS]],PRODUCTOS[#All],2,0)</f>
        <v>Brazalete Cuero</v>
      </c>
      <c r="E1120" s="8" t="str">
        <f>VLOOKUP(JOYERIA_JPV[[#This Row],[ID_PRODUCTOS]],PRODUCTOS[#All],4,0)</f>
        <v>https://global.zancangioielli.com/11031-large_default/pulsera-zancan-de-plata-y-piel-con-pluma.jpg</v>
      </c>
      <c r="F1120" s="15">
        <f>VLOOKUP(JOYERIA_JPV[[#This Row],[ID_PRODUCTOS]],PRODUCTOS[#All],5,0)-JOYERIA_JPV[[#This Row],[CANTIDAD]]</f>
        <v>3990</v>
      </c>
      <c r="G1120">
        <v>10008</v>
      </c>
      <c r="H1120" s="1" t="s">
        <v>73</v>
      </c>
      <c r="I1120" s="1" t="str">
        <f>VLOOKUP(JOYERIA_JPV[[#This Row],[ID_VENDEDOR]],FOTO_VENDEDOR[#All],3,0)</f>
        <v>https://dl.dropbox.com/s/z4geyw1u2psmm47/A16.png</v>
      </c>
      <c r="J1120">
        <v>10</v>
      </c>
      <c r="K1120" s="9">
        <v>572.95000000000005</v>
      </c>
      <c r="L1120" s="9">
        <v>800</v>
      </c>
      <c r="M1120" s="2">
        <v>44951</v>
      </c>
    </row>
    <row r="1121" spans="1:13" x14ac:dyDescent="0.25">
      <c r="A1121">
        <v>1120</v>
      </c>
      <c r="B1121" t="s">
        <v>15</v>
      </c>
      <c r="C1121" s="3">
        <v>16</v>
      </c>
      <c r="D1121" s="3" t="str">
        <f>VLOOKUP(JOYERIA_JPV[[#This Row],[ID_PRODUCTOS]],PRODUCTOS[#All],2,0)</f>
        <v>Reloj Plata</v>
      </c>
      <c r="E1121" s="8" t="str">
        <f>VLOOKUP(JOYERIA_JPV[[#This Row],[ID_PRODUCTOS]],PRODUCTOS[#All],4,0)</f>
        <v>https://festina.cl/22062-large_default/timeless-chronograph-f16760-7-con-esfera-azul.jpg</v>
      </c>
      <c r="F1121" s="15">
        <f>VLOOKUP(JOYERIA_JPV[[#This Row],[ID_PRODUCTOS]],PRODUCTOS[#All],5,0)-JOYERIA_JPV[[#This Row],[CANTIDAD]]</f>
        <v>1079</v>
      </c>
      <c r="G1121">
        <v>10009</v>
      </c>
      <c r="H1121" s="1" t="s">
        <v>57</v>
      </c>
      <c r="I1121" s="1" t="str">
        <f>VLOOKUP(JOYERIA_JPV[[#This Row],[ID_VENDEDOR]],FOTO_VENDEDOR[#All],3,0)</f>
        <v>https://dl.dropbox.com/s/0jkab8w6ie0h91z/A42.png</v>
      </c>
      <c r="J1121">
        <v>21</v>
      </c>
      <c r="K1121" s="9">
        <v>1667.47</v>
      </c>
      <c r="L1121" s="9">
        <v>2200</v>
      </c>
      <c r="M1121" s="2">
        <v>44952</v>
      </c>
    </row>
    <row r="1122" spans="1:13" x14ac:dyDescent="0.25">
      <c r="A1122">
        <v>1121</v>
      </c>
      <c r="B1122" t="s">
        <v>8</v>
      </c>
      <c r="C1122" s="3">
        <v>17</v>
      </c>
      <c r="D1122" s="3" t="str">
        <f>VLOOKUP(JOYERIA_JPV[[#This Row],[ID_PRODUCTOS]],PRODUCTOS[#All],2,0)</f>
        <v>Broche Oro</v>
      </c>
      <c r="E11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122" s="15">
        <f>VLOOKUP(JOYERIA_JPV[[#This Row],[ID_PRODUCTOS]],PRODUCTOS[#All],5,0)-JOYERIA_JPV[[#This Row],[CANTIDAD]]</f>
        <v>2982</v>
      </c>
      <c r="G1122">
        <v>10001</v>
      </c>
      <c r="H1122" s="1" t="s">
        <v>41</v>
      </c>
      <c r="I1122" s="1" t="str">
        <f>VLOOKUP(JOYERIA_JPV[[#This Row],[ID_VENDEDOR]],FOTO_VENDEDOR[#All],3,0)</f>
        <v>https://dl.dropbox.com/s/4bz1xriny7ro04g/A40.png</v>
      </c>
      <c r="J1122">
        <v>18</v>
      </c>
      <c r="K1122" s="9">
        <v>216.19</v>
      </c>
      <c r="L1122" s="9">
        <v>300</v>
      </c>
      <c r="M1122" s="2">
        <v>44953</v>
      </c>
    </row>
    <row r="1123" spans="1:13" x14ac:dyDescent="0.25">
      <c r="A1123">
        <v>1122</v>
      </c>
      <c r="B1123" t="s">
        <v>26</v>
      </c>
      <c r="C1123" s="3">
        <v>18</v>
      </c>
      <c r="D1123" s="3" t="str">
        <f>VLOOKUP(JOYERIA_JPV[[#This Row],[ID_PRODUCTOS]],PRODUCTOS[#All],2,0)</f>
        <v>Anillo Gemas</v>
      </c>
      <c r="E11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123" s="15">
        <f>VLOOKUP(JOYERIA_JPV[[#This Row],[ID_PRODUCTOS]],PRODUCTOS[#All],5,0)-JOYERIA_JPV[[#This Row],[CANTIDAD]]</f>
        <v>19885</v>
      </c>
      <c r="G1123">
        <v>10002</v>
      </c>
      <c r="H1123" s="1" t="s">
        <v>43</v>
      </c>
      <c r="I1123" s="1" t="str">
        <f>VLOOKUP(JOYERIA_JPV[[#This Row],[ID_VENDEDOR]],FOTO_VENDEDOR[#All],3,0)</f>
        <v>https://dl.dropbox.com/s/yxe96df3xrzoc4y/A44.png</v>
      </c>
      <c r="J1123">
        <v>115</v>
      </c>
      <c r="K1123" s="9">
        <v>1063.04</v>
      </c>
      <c r="L1123" s="9">
        <v>1500</v>
      </c>
      <c r="M1123" s="2">
        <v>44954</v>
      </c>
    </row>
    <row r="1124" spans="1:13" x14ac:dyDescent="0.25">
      <c r="A1124">
        <v>1123</v>
      </c>
      <c r="B1124" t="s">
        <v>17</v>
      </c>
      <c r="C1124" s="3">
        <v>19</v>
      </c>
      <c r="D1124" s="3" t="str">
        <f>VLOOKUP(JOYERIA_JPV[[#This Row],[ID_PRODUCTOS]],PRODUCTOS[#All],2,0)</f>
        <v>Collar Perlas</v>
      </c>
      <c r="E1124" s="8" t="str">
        <f>VLOOKUP(JOYERIA_JPV[[#This Row],[ID_PRODUCTOS]],PRODUCTOS[#All],4,0)</f>
        <v>https://yanesmadrid.com/10619-large_default/collar-bolzano-perlas-plata-dorada.jpg</v>
      </c>
      <c r="F1124" s="15">
        <f>VLOOKUP(JOYERIA_JPV[[#This Row],[ID_PRODUCTOS]],PRODUCTOS[#All],5,0)-JOYERIA_JPV[[#This Row],[CANTIDAD]]</f>
        <v>789</v>
      </c>
      <c r="G1124">
        <v>10003</v>
      </c>
      <c r="H1124" s="1" t="s">
        <v>45</v>
      </c>
      <c r="I1124" s="1" t="str">
        <f>VLOOKUP(JOYERIA_JPV[[#This Row],[ID_VENDEDOR]],FOTO_VENDEDOR[#All],3,0)</f>
        <v>https://dl.dropboxusercontent.com/s/2lks10yyiurw2b0/A33.png</v>
      </c>
      <c r="J1124">
        <v>11</v>
      </c>
      <c r="K1124" s="9">
        <v>757.81</v>
      </c>
      <c r="L1124" s="9">
        <v>950</v>
      </c>
      <c r="M1124" s="2">
        <v>44955</v>
      </c>
    </row>
    <row r="1125" spans="1:13" x14ac:dyDescent="0.25">
      <c r="A1125">
        <v>1124</v>
      </c>
      <c r="B1125" t="s">
        <v>8</v>
      </c>
      <c r="C1125" s="3">
        <v>20</v>
      </c>
      <c r="D1125" s="3" t="str">
        <f>VLOOKUP(JOYERIA_JPV[[#This Row],[ID_PRODUCTOS]],PRODUCTOS[#All],2,0)</f>
        <v>Cadena Oro</v>
      </c>
      <c r="E1125" s="8" t="str">
        <f>VLOOKUP(JOYERIA_JPV[[#This Row],[ID_PRODUCTOS]],PRODUCTOS[#All],4,0)</f>
        <v>https://www.joyeriasanchez.com/50236-large_default/gargantilla-visalia-personalizada-oro-18k.jpg</v>
      </c>
      <c r="F1125" s="15">
        <f>VLOOKUP(JOYERIA_JPV[[#This Row],[ID_PRODUCTOS]],PRODUCTOS[#All],5,0)-JOYERIA_JPV[[#This Row],[CANTIDAD]]</f>
        <v>3977</v>
      </c>
      <c r="G1125">
        <v>10004</v>
      </c>
      <c r="H1125" s="1" t="s">
        <v>47</v>
      </c>
      <c r="I1125" s="1" t="str">
        <f>VLOOKUP(JOYERIA_JPV[[#This Row],[ID_VENDEDOR]],FOTO_VENDEDOR[#All],3,0)</f>
        <v>https://dl.dropbox.com/s/zgx7g0h0mxubhao/A21.png</v>
      </c>
      <c r="J1125">
        <v>23</v>
      </c>
      <c r="K1125" s="9">
        <v>211.41</v>
      </c>
      <c r="L1125" s="9">
        <v>300</v>
      </c>
      <c r="M1125" s="2">
        <v>44956</v>
      </c>
    </row>
    <row r="1126" spans="1:13" x14ac:dyDescent="0.25">
      <c r="A1126">
        <v>1125</v>
      </c>
      <c r="B1126" t="s">
        <v>23</v>
      </c>
      <c r="C1126" s="3">
        <v>1</v>
      </c>
      <c r="D1126" s="3" t="str">
        <f>VLOOKUP(JOYERIA_JPV[[#This Row],[ID_PRODUCTOS]],PRODUCTOS[#All],2,0)</f>
        <v>Anillo Oro 18k</v>
      </c>
      <c r="E1126" s="8" t="str">
        <f>VLOOKUP(JOYERIA_JPV[[#This Row],[ID_PRODUCTOS]],PRODUCTOS[#All],4,0)</f>
        <v>https://i.pinimg.com/originals/99/f6/cc/99f6cc0f226be0aa4d25ea9959e06099.png</v>
      </c>
      <c r="F1126" s="15">
        <f>VLOOKUP(JOYERIA_JPV[[#This Row],[ID_PRODUCTOS]],PRODUCTOS[#All],5,0)-JOYERIA_JPV[[#This Row],[CANTIDAD]]</f>
        <v>19670</v>
      </c>
      <c r="G1126">
        <v>10005</v>
      </c>
      <c r="H1126" s="1" t="s">
        <v>49</v>
      </c>
      <c r="I1126" s="1" t="str">
        <f>VLOOKUP(JOYERIA_JPV[[#This Row],[ID_VENDEDOR]],FOTO_VENDEDOR[#All],3,0)</f>
        <v>https://dl.dropboxusercontent.com/s/id0gj57k6z3m73q/A34.png</v>
      </c>
      <c r="J1126">
        <v>330</v>
      </c>
      <c r="K1126" s="9">
        <v>1483.61</v>
      </c>
      <c r="L1126" s="9">
        <v>2000</v>
      </c>
      <c r="M1126" s="2">
        <v>44957</v>
      </c>
    </row>
    <row r="1127" spans="1:13" x14ac:dyDescent="0.25">
      <c r="A1127">
        <v>1126</v>
      </c>
      <c r="B1127" t="s">
        <v>23</v>
      </c>
      <c r="C1127" s="3">
        <v>2</v>
      </c>
      <c r="D1127" s="3" t="str">
        <f>VLOOKUP(JOYERIA_JPV[[#This Row],[ID_PRODUCTOS]],PRODUCTOS[#All],2,0)</f>
        <v>Aretes Plata 925</v>
      </c>
      <c r="E1127" s="8" t="str">
        <f>VLOOKUP(JOYERIA_JPV[[#This Row],[ID_PRODUCTOS]],PRODUCTOS[#All],4,0)</f>
        <v>https://baroqoficial.com/cdn/shop/products/Aretesdeplata925.png?v=1643904073&amp;width=2048</v>
      </c>
      <c r="F1127" s="15">
        <f>VLOOKUP(JOYERIA_JPV[[#This Row],[ID_PRODUCTOS]],PRODUCTOS[#All],5,0)-JOYERIA_JPV[[#This Row],[CANTIDAD]]</f>
        <v>3700</v>
      </c>
      <c r="G1127">
        <v>10006</v>
      </c>
      <c r="H1127" s="1" t="s">
        <v>51</v>
      </c>
      <c r="I1127" s="1" t="str">
        <f>VLOOKUP(JOYERIA_JPV[[#This Row],[ID_VENDEDOR]],FOTO_VENDEDOR[#All],3,0)</f>
        <v>https://dl.dropbox.com/s/1f9hzgblcmuen4a/A10.png</v>
      </c>
      <c r="J1127">
        <v>100</v>
      </c>
      <c r="K1127" s="9">
        <v>1049.51</v>
      </c>
      <c r="L1127" s="9">
        <v>1300</v>
      </c>
      <c r="M1127" s="2">
        <v>44958</v>
      </c>
    </row>
    <row r="1128" spans="1:13" x14ac:dyDescent="0.25">
      <c r="A1128">
        <v>1127</v>
      </c>
      <c r="B1128" t="s">
        <v>29</v>
      </c>
      <c r="C1128" s="3">
        <v>3</v>
      </c>
      <c r="D1128" s="3" t="str">
        <f>VLOOKUP(JOYERIA_JPV[[#This Row],[ID_PRODUCTOS]],PRODUCTOS[#All],2,0)</f>
        <v>Brazalete Oro 14k</v>
      </c>
      <c r="E11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128" s="15">
        <f>VLOOKUP(JOYERIA_JPV[[#This Row],[ID_PRODUCTOS]],PRODUCTOS[#All],5,0)-JOYERIA_JPV[[#This Row],[CANTIDAD]]</f>
        <v>694</v>
      </c>
      <c r="G1128">
        <v>10007</v>
      </c>
      <c r="H1128" s="1" t="s">
        <v>53</v>
      </c>
      <c r="I1128" s="1" t="str">
        <f>VLOOKUP(JOYERIA_JPV[[#This Row],[ID_VENDEDOR]],FOTO_VENDEDOR[#All],3,0)</f>
        <v>https://dl.dropbox.com/s/jveyj0btov87izo/A38.png</v>
      </c>
      <c r="J1128">
        <v>26</v>
      </c>
      <c r="K1128" s="9">
        <v>966.38</v>
      </c>
      <c r="L1128" s="9">
        <v>1200</v>
      </c>
      <c r="M1128" s="2">
        <v>44959</v>
      </c>
    </row>
    <row r="1129" spans="1:13" x14ac:dyDescent="0.25">
      <c r="A1129">
        <v>1128</v>
      </c>
      <c r="B1129" t="s">
        <v>7</v>
      </c>
      <c r="C1129" s="3">
        <v>4</v>
      </c>
      <c r="D1129" s="3" t="str">
        <f>VLOOKUP(JOYERIA_JPV[[#This Row],[ID_PRODUCTOS]],PRODUCTOS[#All],2,0)</f>
        <v>Collar Oro Diam.</v>
      </c>
      <c r="E1129" s="8" t="str">
        <f>VLOOKUP(JOYERIA_JPV[[#This Row],[ID_PRODUCTOS]],PRODUCTOS[#All],4,0)</f>
        <v>https://img.edenly.com/pt/40/precioso-secreto-n8__8047249_1.png</v>
      </c>
      <c r="F1129" s="15">
        <f>VLOOKUP(JOYERIA_JPV[[#This Row],[ID_PRODUCTOS]],PRODUCTOS[#All],5,0)-JOYERIA_JPV[[#This Row],[CANTIDAD]]</f>
        <v>1490</v>
      </c>
      <c r="G1129">
        <v>10008</v>
      </c>
      <c r="H1129" s="1" t="s">
        <v>73</v>
      </c>
      <c r="I1129" s="1" t="str">
        <f>VLOOKUP(JOYERIA_JPV[[#This Row],[ID_VENDEDOR]],FOTO_VENDEDOR[#All],3,0)</f>
        <v>https://dl.dropbox.com/s/z4geyw1u2psmm47/A16.png</v>
      </c>
      <c r="J1129">
        <v>10</v>
      </c>
      <c r="K1129" s="9">
        <v>938.42</v>
      </c>
      <c r="L1129" s="9">
        <v>1100</v>
      </c>
      <c r="M1129" s="2">
        <v>44960</v>
      </c>
    </row>
    <row r="1130" spans="1:13" x14ac:dyDescent="0.25">
      <c r="A1130">
        <v>1129</v>
      </c>
      <c r="B1130" t="s">
        <v>14</v>
      </c>
      <c r="C1130" s="3">
        <v>5</v>
      </c>
      <c r="D1130" s="3" t="str">
        <f>VLOOKUP(JOYERIA_JPV[[#This Row],[ID_PRODUCTOS]],PRODUCTOS[#All],2,0)</f>
        <v>Pulsera Plata 925</v>
      </c>
      <c r="E11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130" s="15">
        <f>VLOOKUP(JOYERIA_JPV[[#This Row],[ID_PRODUCTOS]],PRODUCTOS[#All],5,0)-JOYERIA_JPV[[#This Row],[CANTIDAD]]</f>
        <v>1397</v>
      </c>
      <c r="G1130">
        <v>10009</v>
      </c>
      <c r="H1130" s="1" t="s">
        <v>57</v>
      </c>
      <c r="I1130" s="1" t="str">
        <f>VLOOKUP(JOYERIA_JPV[[#This Row],[ID_VENDEDOR]],FOTO_VENDEDOR[#All],3,0)</f>
        <v>https://dl.dropbox.com/s/0jkab8w6ie0h91z/A42.png</v>
      </c>
      <c r="J1130">
        <v>3</v>
      </c>
      <c r="K1130" s="9">
        <v>1053.78</v>
      </c>
      <c r="L1130" s="9">
        <v>1500</v>
      </c>
      <c r="M1130" s="2">
        <v>44961</v>
      </c>
    </row>
    <row r="1131" spans="1:13" x14ac:dyDescent="0.25">
      <c r="A1131">
        <v>1130</v>
      </c>
      <c r="B1131" t="s">
        <v>8</v>
      </c>
      <c r="C1131" s="3">
        <v>6</v>
      </c>
      <c r="D1131" s="3" t="str">
        <f>VLOOKUP(JOYERIA_JPV[[#This Row],[ID_PRODUCTOS]],PRODUCTOS[#All],2,0)</f>
        <v>Broche Platino</v>
      </c>
      <c r="E11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131" s="15">
        <f>VLOOKUP(JOYERIA_JPV[[#This Row],[ID_PRODUCTOS]],PRODUCTOS[#All],5,0)-JOYERIA_JPV[[#This Row],[CANTIDAD]]</f>
        <v>2499</v>
      </c>
      <c r="G1131">
        <v>10001</v>
      </c>
      <c r="H1131" s="1" t="s">
        <v>41</v>
      </c>
      <c r="I1131" s="1" t="str">
        <f>VLOOKUP(JOYERIA_JPV[[#This Row],[ID_VENDEDOR]],FOTO_VENDEDOR[#All],3,0)</f>
        <v>https://dl.dropbox.com/s/4bz1xriny7ro04g/A40.png</v>
      </c>
      <c r="J1131">
        <v>1</v>
      </c>
      <c r="K1131" s="9">
        <v>645.70000000000005</v>
      </c>
      <c r="L1131" s="9">
        <v>900</v>
      </c>
      <c r="M1131" s="2">
        <v>44962</v>
      </c>
    </row>
    <row r="1132" spans="1:13" x14ac:dyDescent="0.25">
      <c r="A1132">
        <v>1131</v>
      </c>
      <c r="B1132" t="s">
        <v>29</v>
      </c>
      <c r="C1132" s="3">
        <v>7</v>
      </c>
      <c r="D1132" s="3" t="str">
        <f>VLOOKUP(JOYERIA_JPV[[#This Row],[ID_PRODUCTOS]],PRODUCTOS[#All],2,0)</f>
        <v>Cadena Oro 10k</v>
      </c>
      <c r="E1132" s="8" t="str">
        <f>VLOOKUP(JOYERIA_JPV[[#This Row],[ID_PRODUCTOS]],PRODUCTOS[#All],4,0)</f>
        <v>https://russiangold.com/78813-large_default/amarillo-italiano-14k-585-oro-nuevo-figaro-cadena-solida-cc042y.jpg</v>
      </c>
      <c r="F1132" s="15">
        <f>VLOOKUP(JOYERIA_JPV[[#This Row],[ID_PRODUCTOS]],PRODUCTOS[#All],5,0)-JOYERIA_JPV[[#This Row],[CANTIDAD]]</f>
        <v>11350</v>
      </c>
      <c r="G1132">
        <v>10002</v>
      </c>
      <c r="H1132" s="1" t="s">
        <v>43</v>
      </c>
      <c r="I1132" s="1" t="str">
        <f>VLOOKUP(JOYERIA_JPV[[#This Row],[ID_VENDEDOR]],FOTO_VENDEDOR[#All],3,0)</f>
        <v>https://dl.dropbox.com/s/yxe96df3xrzoc4y/A44.png</v>
      </c>
      <c r="J1132">
        <v>150</v>
      </c>
      <c r="K1132" s="9">
        <v>1063.04</v>
      </c>
      <c r="L1132" s="9">
        <v>1500</v>
      </c>
      <c r="M1132" s="2">
        <v>44963</v>
      </c>
    </row>
    <row r="1133" spans="1:13" x14ac:dyDescent="0.25">
      <c r="A1133">
        <v>1132</v>
      </c>
      <c r="B1133" t="s">
        <v>12</v>
      </c>
      <c r="C1133" s="3">
        <v>8</v>
      </c>
      <c r="D1133" s="3" t="str">
        <f>VLOOKUP(JOYERIA_JPV[[#This Row],[ID_PRODUCTOS]],PRODUCTOS[#All],2,0)</f>
        <v>Tobillera Oro 14k</v>
      </c>
      <c r="E1133" s="8" t="str">
        <f>VLOOKUP(JOYERIA_JPV[[#This Row],[ID_PRODUCTOS]],PRODUCTOS[#All],4,0)</f>
        <v>https://www.joseluisjoyerias.com/adm/files/FOTOS/PULSERA_ORO_JOSELUIS_718SPU24FK481A19_1.webp</v>
      </c>
      <c r="F1133" s="15">
        <f>VLOOKUP(JOYERIA_JPV[[#This Row],[ID_PRODUCTOS]],PRODUCTOS[#All],5,0)-JOYERIA_JPV[[#This Row],[CANTIDAD]]</f>
        <v>2472</v>
      </c>
      <c r="G1133">
        <v>10003</v>
      </c>
      <c r="H1133" s="1" t="s">
        <v>45</v>
      </c>
      <c r="I1133" s="1" t="str">
        <f>VLOOKUP(JOYERIA_JPV[[#This Row],[ID_VENDEDOR]],FOTO_VENDEDOR[#All],3,0)</f>
        <v>https://dl.dropboxusercontent.com/s/2lks10yyiurw2b0/A33.png</v>
      </c>
      <c r="J1133">
        <v>28</v>
      </c>
      <c r="K1133" s="9">
        <v>938.42</v>
      </c>
      <c r="L1133" s="9">
        <v>1100</v>
      </c>
      <c r="M1133" s="2">
        <v>44964</v>
      </c>
    </row>
    <row r="1134" spans="1:13" x14ac:dyDescent="0.25">
      <c r="A1134">
        <v>1133</v>
      </c>
      <c r="B1134" t="s">
        <v>16</v>
      </c>
      <c r="C1134" s="3">
        <v>9</v>
      </c>
      <c r="D1134" s="3" t="str">
        <f>VLOOKUP(JOYERIA_JPV[[#This Row],[ID_PRODUCTOS]],PRODUCTOS[#All],2,0)</f>
        <v>Charm Plata</v>
      </c>
      <c r="E11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134" s="15">
        <f>VLOOKUP(JOYERIA_JPV[[#This Row],[ID_PRODUCTOS]],PRODUCTOS[#All],5,0)-JOYERIA_JPV[[#This Row],[CANTIDAD]]</f>
        <v>676</v>
      </c>
      <c r="G1134">
        <v>10004</v>
      </c>
      <c r="H1134" s="1" t="s">
        <v>47</v>
      </c>
      <c r="I1134" s="1" t="str">
        <f>VLOOKUP(JOYERIA_JPV[[#This Row],[ID_VENDEDOR]],FOTO_VENDEDOR[#All],3,0)</f>
        <v>https://dl.dropbox.com/s/zgx7g0h0mxubhao/A21.png</v>
      </c>
      <c r="J1134">
        <v>1</v>
      </c>
      <c r="K1134" s="9">
        <v>836.75</v>
      </c>
      <c r="L1134" s="9">
        <v>1000</v>
      </c>
      <c r="M1134" s="2">
        <v>44965</v>
      </c>
    </row>
    <row r="1135" spans="1:13" x14ac:dyDescent="0.25">
      <c r="A1135">
        <v>1134</v>
      </c>
      <c r="B1135" t="s">
        <v>27</v>
      </c>
      <c r="C1135" s="3">
        <v>10</v>
      </c>
      <c r="D1135" s="3" t="str">
        <f>VLOOKUP(JOYERIA_JPV[[#This Row],[ID_PRODUCTOS]],PRODUCTOS[#All],2,0)</f>
        <v>Medallón Oro 18k</v>
      </c>
      <c r="E1135" s="8" t="str">
        <f>VLOOKUP(JOYERIA_JPV[[#This Row],[ID_PRODUCTOS]],PRODUCTOS[#All],4,0)</f>
        <v>https://russiangold.com/111274-product_zoom/colgante-de-oro-rosa-rojo-14k-585-carretera-de-medusa-griega-cpn053r.jpg</v>
      </c>
      <c r="F1135" s="15">
        <f>VLOOKUP(JOYERIA_JPV[[#This Row],[ID_PRODUCTOS]],PRODUCTOS[#All],5,0)-JOYERIA_JPV[[#This Row],[CANTIDAD]]</f>
        <v>592</v>
      </c>
      <c r="G1135">
        <v>10005</v>
      </c>
      <c r="H1135" s="1" t="s">
        <v>49</v>
      </c>
      <c r="I1135" s="1" t="str">
        <f>VLOOKUP(JOYERIA_JPV[[#This Row],[ID_VENDEDOR]],FOTO_VENDEDOR[#All],3,0)</f>
        <v>https://dl.dropboxusercontent.com/s/id0gj57k6z3m73q/A34.png</v>
      </c>
      <c r="J1135">
        <v>8</v>
      </c>
      <c r="K1135" s="9">
        <v>966.38</v>
      </c>
      <c r="L1135" s="9">
        <v>1200</v>
      </c>
      <c r="M1135" s="2">
        <v>44966</v>
      </c>
    </row>
    <row r="1136" spans="1:13" x14ac:dyDescent="0.25">
      <c r="A1136">
        <v>1135</v>
      </c>
      <c r="B1136" t="s">
        <v>12</v>
      </c>
      <c r="C1136" s="3">
        <v>11</v>
      </c>
      <c r="D1136" s="3" t="str">
        <f>VLOOKUP(JOYERIA_JPV[[#This Row],[ID_PRODUCTOS]],PRODUCTOS[#All],2,0)</f>
        <v>Reloj Oro 18k</v>
      </c>
      <c r="E1136" s="8" t="str">
        <f>VLOOKUP(JOYERIA_JPV[[#This Row],[ID_PRODUCTOS]],PRODUCTOS[#All],4,0)</f>
        <v>https://zlotychlopak.pl/104676-large_default/amarillo-14k-585-oro-reloj-de-pulsera-para-senora-geneve-lw078ydglbw008y.jpg</v>
      </c>
      <c r="F1136" s="15">
        <f>VLOOKUP(JOYERIA_JPV[[#This Row],[ID_PRODUCTOS]],PRODUCTOS[#All],5,0)-JOYERIA_JPV[[#This Row],[CANTIDAD]]</f>
        <v>1249</v>
      </c>
      <c r="G1136">
        <v>10006</v>
      </c>
      <c r="H1136" s="1" t="s">
        <v>51</v>
      </c>
      <c r="I1136" s="1" t="str">
        <f>VLOOKUP(JOYERIA_JPV[[#This Row],[ID_VENDEDOR]],FOTO_VENDEDOR[#All],3,0)</f>
        <v>https://dl.dropbox.com/s/1f9hzgblcmuen4a/A10.png</v>
      </c>
      <c r="J1136">
        <v>11</v>
      </c>
      <c r="K1136" s="9">
        <v>638.27</v>
      </c>
      <c r="L1136" s="9">
        <v>800</v>
      </c>
      <c r="M1136" s="2">
        <v>44967</v>
      </c>
    </row>
    <row r="1137" spans="1:13" x14ac:dyDescent="0.25">
      <c r="A1137">
        <v>1136</v>
      </c>
      <c r="B1137" t="s">
        <v>6</v>
      </c>
      <c r="C1137" s="3">
        <v>12</v>
      </c>
      <c r="D1137" s="3" t="str">
        <f>VLOOKUP(JOYERIA_JPV[[#This Row],[ID_PRODUCTOS]],PRODUCTOS[#All],2,0)</f>
        <v>Cufflink Plata 925</v>
      </c>
      <c r="E1137" s="8" t="str">
        <f>VLOOKUP(JOYERIA_JPV[[#This Row],[ID_PRODUCTOS]],PRODUCTOS[#All],4,0)</f>
        <v>https://www.mesaregalos.mx/wp-content/uploads/2021/08/Cufflinks_20Pliage_20_20Sterling_20silver_06753810000001_STQP.png</v>
      </c>
      <c r="F1137" s="15">
        <f>VLOOKUP(JOYERIA_JPV[[#This Row],[ID_PRODUCTOS]],PRODUCTOS[#All],5,0)-JOYERIA_JPV[[#This Row],[CANTIDAD]]</f>
        <v>623</v>
      </c>
      <c r="G1137">
        <v>10007</v>
      </c>
      <c r="H1137" s="1" t="s">
        <v>53</v>
      </c>
      <c r="I1137" s="1" t="str">
        <f>VLOOKUP(JOYERIA_JPV[[#This Row],[ID_VENDEDOR]],FOTO_VENDEDOR[#All],3,0)</f>
        <v>https://dl.dropbox.com/s/jveyj0btov87izo/A38.png</v>
      </c>
      <c r="J1137">
        <v>1</v>
      </c>
      <c r="K1137" s="9">
        <v>1265.2</v>
      </c>
      <c r="L1137" s="9">
        <v>1800</v>
      </c>
      <c r="M1137" s="2">
        <v>44968</v>
      </c>
    </row>
    <row r="1138" spans="1:13" x14ac:dyDescent="0.25">
      <c r="A1138">
        <v>1137</v>
      </c>
      <c r="B1138" t="s">
        <v>22</v>
      </c>
      <c r="C1138" s="3">
        <v>13</v>
      </c>
      <c r="D1138" s="3" t="str">
        <f>VLOOKUP(JOYERIA_JPV[[#This Row],[ID_PRODUCTOS]],PRODUCTOS[#All],2,0)</f>
        <v>Pendiente Diam. Oro</v>
      </c>
      <c r="E1138" s="8" t="str">
        <f>VLOOKUP(JOYERIA_JPV[[#This Row],[ID_PRODUCTOS]],PRODUCTOS[#All],4,0)</f>
        <v>https://i.pinimg.com/originals/ef/2f/1e/ef2f1e78cb0658f1626038cefbdca0f7.png</v>
      </c>
      <c r="F1138" s="15">
        <f>VLOOKUP(JOYERIA_JPV[[#This Row],[ID_PRODUCTOS]],PRODUCTOS[#All],5,0)-JOYERIA_JPV[[#This Row],[CANTIDAD]]</f>
        <v>3961</v>
      </c>
      <c r="G1138">
        <v>10008</v>
      </c>
      <c r="H1138" s="1" t="s">
        <v>73</v>
      </c>
      <c r="I1138" s="1" t="str">
        <f>VLOOKUP(JOYERIA_JPV[[#This Row],[ID_VENDEDOR]],FOTO_VENDEDOR[#All],3,0)</f>
        <v>https://dl.dropbox.com/s/z4geyw1u2psmm47/A16.png</v>
      </c>
      <c r="J1138">
        <v>39</v>
      </c>
      <c r="K1138" s="9">
        <v>352.49</v>
      </c>
      <c r="L1138" s="9">
        <v>500</v>
      </c>
      <c r="M1138" s="2">
        <v>44969</v>
      </c>
    </row>
    <row r="1139" spans="1:13" x14ac:dyDescent="0.25">
      <c r="A1139">
        <v>1138</v>
      </c>
      <c r="B1139" t="s">
        <v>23</v>
      </c>
      <c r="C1139" s="3">
        <v>14</v>
      </c>
      <c r="D1139" s="3" t="str">
        <f>VLOOKUP(JOYERIA_JPV[[#This Row],[ID_PRODUCTOS]],PRODUCTOS[#All],2,0)</f>
        <v>Anillo Comp. Diam.</v>
      </c>
      <c r="E1139" s="8" t="str">
        <f>VLOOKUP(JOYERIA_JPV[[#This Row],[ID_PRODUCTOS]],PRODUCTOS[#All],4,0)</f>
        <v>https://www.elrubi.es/wp-content/uploads/2019/03/Anillo-de-compromiso-con-piedra-diamante-1.png</v>
      </c>
      <c r="F1139" s="15">
        <f>VLOOKUP(JOYERIA_JPV[[#This Row],[ID_PRODUCTOS]],PRODUCTOS[#All],5,0)-JOYERIA_JPV[[#This Row],[CANTIDAD]]</f>
        <v>1937</v>
      </c>
      <c r="G1139">
        <v>10009</v>
      </c>
      <c r="H1139" s="1" t="s">
        <v>57</v>
      </c>
      <c r="I1139" s="1" t="str">
        <f>VLOOKUP(JOYERIA_JPV[[#This Row],[ID_VENDEDOR]],FOTO_VENDEDOR[#All],3,0)</f>
        <v>https://dl.dropbox.com/s/0jkab8w6ie0h91z/A42.png</v>
      </c>
      <c r="J1139">
        <v>13</v>
      </c>
      <c r="K1139" s="9">
        <v>938.42</v>
      </c>
      <c r="L1139" s="9">
        <v>1100</v>
      </c>
      <c r="M1139" s="2">
        <v>44970</v>
      </c>
    </row>
    <row r="1140" spans="1:13" x14ac:dyDescent="0.25">
      <c r="A1140">
        <v>1139</v>
      </c>
      <c r="B1140" t="s">
        <v>27</v>
      </c>
      <c r="C1140" s="3">
        <v>15</v>
      </c>
      <c r="D1140" s="3" t="str">
        <f>VLOOKUP(JOYERIA_JPV[[#This Row],[ID_PRODUCTOS]],PRODUCTOS[#All],2,0)</f>
        <v>Brazalete Cuero</v>
      </c>
      <c r="E1140" s="8" t="str">
        <f>VLOOKUP(JOYERIA_JPV[[#This Row],[ID_PRODUCTOS]],PRODUCTOS[#All],4,0)</f>
        <v>https://global.zancangioielli.com/11031-large_default/pulsera-zancan-de-plata-y-piel-con-pluma.jpg</v>
      </c>
      <c r="F1140" s="15">
        <f>VLOOKUP(JOYERIA_JPV[[#This Row],[ID_PRODUCTOS]],PRODUCTOS[#All],5,0)-JOYERIA_JPV[[#This Row],[CANTIDAD]]</f>
        <v>3747</v>
      </c>
      <c r="G1140">
        <v>10001</v>
      </c>
      <c r="H1140" s="1" t="s">
        <v>41</v>
      </c>
      <c r="I1140" s="1" t="str">
        <f>VLOOKUP(JOYERIA_JPV[[#This Row],[ID_VENDEDOR]],FOTO_VENDEDOR[#All],3,0)</f>
        <v>https://dl.dropbox.com/s/4bz1xriny7ro04g/A40.png</v>
      </c>
      <c r="J1140">
        <v>253</v>
      </c>
      <c r="K1140" s="9">
        <v>572.95000000000005</v>
      </c>
      <c r="L1140" s="9">
        <v>800</v>
      </c>
      <c r="M1140" s="2">
        <v>44971</v>
      </c>
    </row>
    <row r="1141" spans="1:13" x14ac:dyDescent="0.25">
      <c r="A1141">
        <v>1140</v>
      </c>
      <c r="B1141" t="s">
        <v>24</v>
      </c>
      <c r="C1141" s="3">
        <v>16</v>
      </c>
      <c r="D1141" s="3" t="str">
        <f>VLOOKUP(JOYERIA_JPV[[#This Row],[ID_PRODUCTOS]],PRODUCTOS[#All],2,0)</f>
        <v>Reloj Plata</v>
      </c>
      <c r="E1141" s="8" t="str">
        <f>VLOOKUP(JOYERIA_JPV[[#This Row],[ID_PRODUCTOS]],PRODUCTOS[#All],4,0)</f>
        <v>https://festina.cl/22062-large_default/timeless-chronograph-f16760-7-con-esfera-azul.jpg</v>
      </c>
      <c r="F1141" s="15">
        <f>VLOOKUP(JOYERIA_JPV[[#This Row],[ID_PRODUCTOS]],PRODUCTOS[#All],5,0)-JOYERIA_JPV[[#This Row],[CANTIDAD]]</f>
        <v>1094</v>
      </c>
      <c r="G1141">
        <v>10002</v>
      </c>
      <c r="H1141" s="1" t="s">
        <v>43</v>
      </c>
      <c r="I1141" s="1" t="str">
        <f>VLOOKUP(JOYERIA_JPV[[#This Row],[ID_VENDEDOR]],FOTO_VENDEDOR[#All],3,0)</f>
        <v>https://dl.dropbox.com/s/yxe96df3xrzoc4y/A44.png</v>
      </c>
      <c r="J1141">
        <v>6</v>
      </c>
      <c r="K1141" s="9">
        <v>1667.47</v>
      </c>
      <c r="L1141" s="9">
        <v>2200</v>
      </c>
      <c r="M1141" s="2">
        <v>44972</v>
      </c>
    </row>
    <row r="1142" spans="1:13" x14ac:dyDescent="0.25">
      <c r="A1142">
        <v>1141</v>
      </c>
      <c r="B1142" t="s">
        <v>5</v>
      </c>
      <c r="C1142" s="3">
        <v>17</v>
      </c>
      <c r="D1142" s="3" t="str">
        <f>VLOOKUP(JOYERIA_JPV[[#This Row],[ID_PRODUCTOS]],PRODUCTOS[#All],2,0)</f>
        <v>Broche Oro</v>
      </c>
      <c r="E11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142" s="15">
        <f>VLOOKUP(JOYERIA_JPV[[#This Row],[ID_PRODUCTOS]],PRODUCTOS[#All],5,0)-JOYERIA_JPV[[#This Row],[CANTIDAD]]</f>
        <v>2967</v>
      </c>
      <c r="G1142">
        <v>10003</v>
      </c>
      <c r="H1142" s="1" t="s">
        <v>45</v>
      </c>
      <c r="I1142" s="1" t="str">
        <f>VLOOKUP(JOYERIA_JPV[[#This Row],[ID_VENDEDOR]],FOTO_VENDEDOR[#All],3,0)</f>
        <v>https://dl.dropboxusercontent.com/s/2lks10yyiurw2b0/A33.png</v>
      </c>
      <c r="J1142">
        <v>33</v>
      </c>
      <c r="K1142" s="9">
        <v>216.19</v>
      </c>
      <c r="L1142" s="9">
        <v>300</v>
      </c>
      <c r="M1142" s="2">
        <v>44973</v>
      </c>
    </row>
    <row r="1143" spans="1:13" x14ac:dyDescent="0.25">
      <c r="A1143">
        <v>1142</v>
      </c>
      <c r="B1143" t="s">
        <v>16</v>
      </c>
      <c r="C1143" s="3">
        <v>18</v>
      </c>
      <c r="D1143" s="3" t="str">
        <f>VLOOKUP(JOYERIA_JPV[[#This Row],[ID_PRODUCTOS]],PRODUCTOS[#All],2,0)</f>
        <v>Anillo Gemas</v>
      </c>
      <c r="E11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143" s="15">
        <f>VLOOKUP(JOYERIA_JPV[[#This Row],[ID_PRODUCTOS]],PRODUCTOS[#All],5,0)-JOYERIA_JPV[[#This Row],[CANTIDAD]]</f>
        <v>19807</v>
      </c>
      <c r="G1143">
        <v>10004</v>
      </c>
      <c r="H1143" s="1" t="s">
        <v>47</v>
      </c>
      <c r="I1143" s="1" t="str">
        <f>VLOOKUP(JOYERIA_JPV[[#This Row],[ID_VENDEDOR]],FOTO_VENDEDOR[#All],3,0)</f>
        <v>https://dl.dropbox.com/s/zgx7g0h0mxubhao/A21.png</v>
      </c>
      <c r="J1143">
        <v>193</v>
      </c>
      <c r="K1143" s="9">
        <v>1063.04</v>
      </c>
      <c r="L1143" s="9">
        <v>1500</v>
      </c>
      <c r="M1143" s="2">
        <v>44974</v>
      </c>
    </row>
    <row r="1144" spans="1:13" x14ac:dyDescent="0.25">
      <c r="A1144">
        <v>1143</v>
      </c>
      <c r="B1144" t="s">
        <v>5</v>
      </c>
      <c r="C1144" s="3">
        <v>19</v>
      </c>
      <c r="D1144" s="3" t="str">
        <f>VLOOKUP(JOYERIA_JPV[[#This Row],[ID_PRODUCTOS]],PRODUCTOS[#All],2,0)</f>
        <v>Collar Perlas</v>
      </c>
      <c r="E1144" s="8" t="str">
        <f>VLOOKUP(JOYERIA_JPV[[#This Row],[ID_PRODUCTOS]],PRODUCTOS[#All],4,0)</f>
        <v>https://yanesmadrid.com/10619-large_default/collar-bolzano-perlas-plata-dorada.jpg</v>
      </c>
      <c r="F1144" s="15">
        <f>VLOOKUP(JOYERIA_JPV[[#This Row],[ID_PRODUCTOS]],PRODUCTOS[#All],5,0)-JOYERIA_JPV[[#This Row],[CANTIDAD]]</f>
        <v>791</v>
      </c>
      <c r="G1144">
        <v>10005</v>
      </c>
      <c r="H1144" s="1" t="s">
        <v>49</v>
      </c>
      <c r="I1144" s="1" t="str">
        <f>VLOOKUP(JOYERIA_JPV[[#This Row],[ID_VENDEDOR]],FOTO_VENDEDOR[#All],3,0)</f>
        <v>https://dl.dropboxusercontent.com/s/id0gj57k6z3m73q/A34.png</v>
      </c>
      <c r="J1144">
        <v>9</v>
      </c>
      <c r="K1144" s="9">
        <v>757.81</v>
      </c>
      <c r="L1144" s="9">
        <v>950</v>
      </c>
      <c r="M1144" s="2">
        <v>44975</v>
      </c>
    </row>
    <row r="1145" spans="1:13" x14ac:dyDescent="0.25">
      <c r="A1145">
        <v>1144</v>
      </c>
      <c r="B1145" t="s">
        <v>16</v>
      </c>
      <c r="C1145" s="3">
        <v>20</v>
      </c>
      <c r="D1145" s="3" t="str">
        <f>VLOOKUP(JOYERIA_JPV[[#This Row],[ID_PRODUCTOS]],PRODUCTOS[#All],2,0)</f>
        <v>Cadena Oro</v>
      </c>
      <c r="E1145" s="8" t="str">
        <f>VLOOKUP(JOYERIA_JPV[[#This Row],[ID_PRODUCTOS]],PRODUCTOS[#All],4,0)</f>
        <v>https://www.joyeriasanchez.com/50236-large_default/gargantilla-visalia-personalizada-oro-18k.jpg</v>
      </c>
      <c r="F1145" s="15">
        <f>VLOOKUP(JOYERIA_JPV[[#This Row],[ID_PRODUCTOS]],PRODUCTOS[#All],5,0)-JOYERIA_JPV[[#This Row],[CANTIDAD]]</f>
        <v>3989</v>
      </c>
      <c r="G1145">
        <v>10006</v>
      </c>
      <c r="H1145" s="1" t="s">
        <v>51</v>
      </c>
      <c r="I1145" s="1" t="str">
        <f>VLOOKUP(JOYERIA_JPV[[#This Row],[ID_VENDEDOR]],FOTO_VENDEDOR[#All],3,0)</f>
        <v>https://dl.dropbox.com/s/1f9hzgblcmuen4a/A10.png</v>
      </c>
      <c r="J1145">
        <v>11</v>
      </c>
      <c r="K1145" s="9">
        <v>211.41</v>
      </c>
      <c r="L1145" s="9">
        <v>300</v>
      </c>
      <c r="M1145" s="2">
        <v>44976</v>
      </c>
    </row>
    <row r="1146" spans="1:13" x14ac:dyDescent="0.25">
      <c r="A1146">
        <v>1145</v>
      </c>
      <c r="B1146" t="s">
        <v>11</v>
      </c>
      <c r="C1146" s="3">
        <v>1</v>
      </c>
      <c r="D1146" s="3" t="str">
        <f>VLOOKUP(JOYERIA_JPV[[#This Row],[ID_PRODUCTOS]],PRODUCTOS[#All],2,0)</f>
        <v>Anillo Oro 18k</v>
      </c>
      <c r="E1146" s="8" t="str">
        <f>VLOOKUP(JOYERIA_JPV[[#This Row],[ID_PRODUCTOS]],PRODUCTOS[#All],4,0)</f>
        <v>https://i.pinimg.com/originals/99/f6/cc/99f6cc0f226be0aa4d25ea9959e06099.png</v>
      </c>
      <c r="F1146" s="15">
        <f>VLOOKUP(JOYERIA_JPV[[#This Row],[ID_PRODUCTOS]],PRODUCTOS[#All],5,0)-JOYERIA_JPV[[#This Row],[CANTIDAD]]</f>
        <v>19790</v>
      </c>
      <c r="G1146">
        <v>10007</v>
      </c>
      <c r="H1146" s="1" t="s">
        <v>53</v>
      </c>
      <c r="I1146" s="1" t="str">
        <f>VLOOKUP(JOYERIA_JPV[[#This Row],[ID_VENDEDOR]],FOTO_VENDEDOR[#All],3,0)</f>
        <v>https://dl.dropbox.com/s/jveyj0btov87izo/A38.png</v>
      </c>
      <c r="J1146">
        <v>210</v>
      </c>
      <c r="K1146" s="9">
        <v>1483.61</v>
      </c>
      <c r="L1146" s="9">
        <v>2000</v>
      </c>
      <c r="M1146" s="2">
        <v>44977</v>
      </c>
    </row>
    <row r="1147" spans="1:13" x14ac:dyDescent="0.25">
      <c r="A1147">
        <v>1146</v>
      </c>
      <c r="B1147" t="s">
        <v>13</v>
      </c>
      <c r="C1147" s="3">
        <v>2</v>
      </c>
      <c r="D1147" s="3" t="str">
        <f>VLOOKUP(JOYERIA_JPV[[#This Row],[ID_PRODUCTOS]],PRODUCTOS[#All],2,0)</f>
        <v>Aretes Plata 925</v>
      </c>
      <c r="E1147" s="8" t="str">
        <f>VLOOKUP(JOYERIA_JPV[[#This Row],[ID_PRODUCTOS]],PRODUCTOS[#All],4,0)</f>
        <v>https://baroqoficial.com/cdn/shop/products/Aretesdeplata925.png?v=1643904073&amp;width=2048</v>
      </c>
      <c r="F1147" s="15">
        <f>VLOOKUP(JOYERIA_JPV[[#This Row],[ID_PRODUCTOS]],PRODUCTOS[#All],5,0)-JOYERIA_JPV[[#This Row],[CANTIDAD]]</f>
        <v>3798</v>
      </c>
      <c r="G1147">
        <v>10008</v>
      </c>
      <c r="H1147" s="1" t="s">
        <v>73</v>
      </c>
      <c r="I1147" s="1" t="str">
        <f>VLOOKUP(JOYERIA_JPV[[#This Row],[ID_VENDEDOR]],FOTO_VENDEDOR[#All],3,0)</f>
        <v>https://dl.dropbox.com/s/z4geyw1u2psmm47/A16.png</v>
      </c>
      <c r="J1147">
        <v>2</v>
      </c>
      <c r="K1147" s="9">
        <v>1049.51</v>
      </c>
      <c r="L1147" s="9">
        <v>1300</v>
      </c>
      <c r="M1147" s="2">
        <v>44978</v>
      </c>
    </row>
    <row r="1148" spans="1:13" x14ac:dyDescent="0.25">
      <c r="A1148">
        <v>1147</v>
      </c>
      <c r="B1148" t="s">
        <v>17</v>
      </c>
      <c r="C1148" s="3">
        <v>3</v>
      </c>
      <c r="D1148" s="3" t="str">
        <f>VLOOKUP(JOYERIA_JPV[[#This Row],[ID_PRODUCTOS]],PRODUCTOS[#All],2,0)</f>
        <v>Brazalete Oro 14k</v>
      </c>
      <c r="E11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148" s="15">
        <f>VLOOKUP(JOYERIA_JPV[[#This Row],[ID_PRODUCTOS]],PRODUCTOS[#All],5,0)-JOYERIA_JPV[[#This Row],[CANTIDAD]]</f>
        <v>712</v>
      </c>
      <c r="G1148">
        <v>10009</v>
      </c>
      <c r="H1148" s="1" t="s">
        <v>57</v>
      </c>
      <c r="I1148" s="1" t="str">
        <f>VLOOKUP(JOYERIA_JPV[[#This Row],[ID_VENDEDOR]],FOTO_VENDEDOR[#All],3,0)</f>
        <v>https://dl.dropbox.com/s/0jkab8w6ie0h91z/A42.png</v>
      </c>
      <c r="J1148">
        <v>8</v>
      </c>
      <c r="K1148" s="9">
        <v>966.38</v>
      </c>
      <c r="L1148" s="9">
        <v>1200</v>
      </c>
      <c r="M1148" s="2">
        <v>44979</v>
      </c>
    </row>
    <row r="1149" spans="1:13" x14ac:dyDescent="0.25">
      <c r="A1149">
        <v>1148</v>
      </c>
      <c r="B1149" t="s">
        <v>15</v>
      </c>
      <c r="C1149" s="3">
        <v>4</v>
      </c>
      <c r="D1149" s="3" t="str">
        <f>VLOOKUP(JOYERIA_JPV[[#This Row],[ID_PRODUCTOS]],PRODUCTOS[#All],2,0)</f>
        <v>Collar Oro Diam.</v>
      </c>
      <c r="E1149" s="8" t="str">
        <f>VLOOKUP(JOYERIA_JPV[[#This Row],[ID_PRODUCTOS]],PRODUCTOS[#All],4,0)</f>
        <v>https://img.edenly.com/pt/40/precioso-secreto-n8__8047249_1.png</v>
      </c>
      <c r="F1149" s="15">
        <f>VLOOKUP(JOYERIA_JPV[[#This Row],[ID_PRODUCTOS]],PRODUCTOS[#All],5,0)-JOYERIA_JPV[[#This Row],[CANTIDAD]]</f>
        <v>1492</v>
      </c>
      <c r="G1149">
        <v>10001</v>
      </c>
      <c r="H1149" s="1" t="s">
        <v>41</v>
      </c>
      <c r="I1149" s="1" t="str">
        <f>VLOOKUP(JOYERIA_JPV[[#This Row],[ID_VENDEDOR]],FOTO_VENDEDOR[#All],3,0)</f>
        <v>https://dl.dropbox.com/s/4bz1xriny7ro04g/A40.png</v>
      </c>
      <c r="J1149">
        <v>8</v>
      </c>
      <c r="K1149" s="9">
        <v>938.42</v>
      </c>
      <c r="L1149" s="9">
        <v>1100</v>
      </c>
      <c r="M1149" s="2">
        <v>44980</v>
      </c>
    </row>
    <row r="1150" spans="1:13" x14ac:dyDescent="0.25">
      <c r="A1150">
        <v>1149</v>
      </c>
      <c r="B1150" t="s">
        <v>9</v>
      </c>
      <c r="C1150" s="3">
        <v>5</v>
      </c>
      <c r="D1150" s="3" t="str">
        <f>VLOOKUP(JOYERIA_JPV[[#This Row],[ID_PRODUCTOS]],PRODUCTOS[#All],2,0)</f>
        <v>Pulsera Plata 925</v>
      </c>
      <c r="E11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150" s="15">
        <f>VLOOKUP(JOYERIA_JPV[[#This Row],[ID_PRODUCTOS]],PRODUCTOS[#All],5,0)-JOYERIA_JPV[[#This Row],[CANTIDAD]]</f>
        <v>1394</v>
      </c>
      <c r="G1150">
        <v>10002</v>
      </c>
      <c r="H1150" s="1" t="s">
        <v>43</v>
      </c>
      <c r="I1150" s="1" t="str">
        <f>VLOOKUP(JOYERIA_JPV[[#This Row],[ID_VENDEDOR]],FOTO_VENDEDOR[#All],3,0)</f>
        <v>https://dl.dropbox.com/s/yxe96df3xrzoc4y/A44.png</v>
      </c>
      <c r="J1150">
        <v>6</v>
      </c>
      <c r="K1150" s="9">
        <v>1053.78</v>
      </c>
      <c r="L1150" s="9">
        <v>1500</v>
      </c>
      <c r="M1150" s="2">
        <v>44981</v>
      </c>
    </row>
    <row r="1151" spans="1:13" x14ac:dyDescent="0.25">
      <c r="A1151">
        <v>1150</v>
      </c>
      <c r="B1151" t="s">
        <v>17</v>
      </c>
      <c r="C1151" s="3">
        <v>6</v>
      </c>
      <c r="D1151" s="3" t="str">
        <f>VLOOKUP(JOYERIA_JPV[[#This Row],[ID_PRODUCTOS]],PRODUCTOS[#All],2,0)</f>
        <v>Broche Platino</v>
      </c>
      <c r="E11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151" s="15">
        <f>VLOOKUP(JOYERIA_JPV[[#This Row],[ID_PRODUCTOS]],PRODUCTOS[#All],5,0)-JOYERIA_JPV[[#This Row],[CANTIDAD]]</f>
        <v>2489</v>
      </c>
      <c r="G1151">
        <v>10003</v>
      </c>
      <c r="H1151" s="1" t="s">
        <v>45</v>
      </c>
      <c r="I1151" s="1" t="str">
        <f>VLOOKUP(JOYERIA_JPV[[#This Row],[ID_VENDEDOR]],FOTO_VENDEDOR[#All],3,0)</f>
        <v>https://dl.dropboxusercontent.com/s/2lks10yyiurw2b0/A33.png</v>
      </c>
      <c r="J1151">
        <v>11</v>
      </c>
      <c r="K1151" s="9">
        <v>645.70000000000005</v>
      </c>
      <c r="L1151" s="9">
        <v>900</v>
      </c>
      <c r="M1151" s="2">
        <v>44982</v>
      </c>
    </row>
    <row r="1152" spans="1:13" x14ac:dyDescent="0.25">
      <c r="A1152">
        <v>1151</v>
      </c>
      <c r="B1152" t="s">
        <v>25</v>
      </c>
      <c r="C1152" s="3">
        <v>7</v>
      </c>
      <c r="D1152" s="3" t="str">
        <f>VLOOKUP(JOYERIA_JPV[[#This Row],[ID_PRODUCTOS]],PRODUCTOS[#All],2,0)</f>
        <v>Cadena Oro 10k</v>
      </c>
      <c r="E1152" s="8" t="str">
        <f>VLOOKUP(JOYERIA_JPV[[#This Row],[ID_PRODUCTOS]],PRODUCTOS[#All],4,0)</f>
        <v>https://russiangold.com/78813-large_default/amarillo-italiano-14k-585-oro-nuevo-figaro-cadena-solida-cc042y.jpg</v>
      </c>
      <c r="F1152" s="15">
        <f>VLOOKUP(JOYERIA_JPV[[#This Row],[ID_PRODUCTOS]],PRODUCTOS[#All],5,0)-JOYERIA_JPV[[#This Row],[CANTIDAD]]</f>
        <v>11310</v>
      </c>
      <c r="G1152">
        <v>10004</v>
      </c>
      <c r="H1152" s="1" t="s">
        <v>47</v>
      </c>
      <c r="I1152" s="1" t="str">
        <f>VLOOKUP(JOYERIA_JPV[[#This Row],[ID_VENDEDOR]],FOTO_VENDEDOR[#All],3,0)</f>
        <v>https://dl.dropbox.com/s/zgx7g0h0mxubhao/A21.png</v>
      </c>
      <c r="J1152">
        <v>190</v>
      </c>
      <c r="K1152" s="9">
        <v>1063.04</v>
      </c>
      <c r="L1152" s="9">
        <v>1500</v>
      </c>
      <c r="M1152" s="2">
        <v>44983</v>
      </c>
    </row>
    <row r="1153" spans="1:13" x14ac:dyDescent="0.25">
      <c r="A1153">
        <v>1152</v>
      </c>
      <c r="B1153" t="s">
        <v>19</v>
      </c>
      <c r="C1153" s="3">
        <v>8</v>
      </c>
      <c r="D1153" s="3" t="str">
        <f>VLOOKUP(JOYERIA_JPV[[#This Row],[ID_PRODUCTOS]],PRODUCTOS[#All],2,0)</f>
        <v>Tobillera Oro 14k</v>
      </c>
      <c r="E1153" s="8" t="str">
        <f>VLOOKUP(JOYERIA_JPV[[#This Row],[ID_PRODUCTOS]],PRODUCTOS[#All],4,0)</f>
        <v>https://www.joseluisjoyerias.com/adm/files/FOTOS/PULSERA_ORO_JOSELUIS_718SPU24FK481A19_1.webp</v>
      </c>
      <c r="F1153" s="15">
        <f>VLOOKUP(JOYERIA_JPV[[#This Row],[ID_PRODUCTOS]],PRODUCTOS[#All],5,0)-JOYERIA_JPV[[#This Row],[CANTIDAD]]</f>
        <v>2490</v>
      </c>
      <c r="G1153">
        <v>10005</v>
      </c>
      <c r="H1153" s="1" t="s">
        <v>49</v>
      </c>
      <c r="I1153" s="1" t="str">
        <f>VLOOKUP(JOYERIA_JPV[[#This Row],[ID_VENDEDOR]],FOTO_VENDEDOR[#All],3,0)</f>
        <v>https://dl.dropboxusercontent.com/s/id0gj57k6z3m73q/A34.png</v>
      </c>
      <c r="J1153">
        <v>10</v>
      </c>
      <c r="K1153" s="9">
        <v>938.42</v>
      </c>
      <c r="L1153" s="9">
        <v>1100</v>
      </c>
      <c r="M1153" s="2">
        <v>44984</v>
      </c>
    </row>
    <row r="1154" spans="1:13" x14ac:dyDescent="0.25">
      <c r="A1154">
        <v>1153</v>
      </c>
      <c r="B1154" t="s">
        <v>5</v>
      </c>
      <c r="C1154" s="3">
        <v>9</v>
      </c>
      <c r="D1154" s="3" t="str">
        <f>VLOOKUP(JOYERIA_JPV[[#This Row],[ID_PRODUCTOS]],PRODUCTOS[#All],2,0)</f>
        <v>Charm Plata</v>
      </c>
      <c r="E11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154" s="15">
        <f>VLOOKUP(JOYERIA_JPV[[#This Row],[ID_PRODUCTOS]],PRODUCTOS[#All],5,0)-JOYERIA_JPV[[#This Row],[CANTIDAD]]</f>
        <v>676</v>
      </c>
      <c r="G1154">
        <v>10006</v>
      </c>
      <c r="H1154" s="1" t="s">
        <v>51</v>
      </c>
      <c r="I1154" s="1" t="str">
        <f>VLOOKUP(JOYERIA_JPV[[#This Row],[ID_VENDEDOR]],FOTO_VENDEDOR[#All],3,0)</f>
        <v>https://dl.dropbox.com/s/1f9hzgblcmuen4a/A10.png</v>
      </c>
      <c r="J1154">
        <v>1</v>
      </c>
      <c r="K1154" s="9">
        <v>836.75</v>
      </c>
      <c r="L1154" s="9">
        <v>1000</v>
      </c>
      <c r="M1154" s="2">
        <v>44985</v>
      </c>
    </row>
    <row r="1155" spans="1:13" x14ac:dyDescent="0.25">
      <c r="A1155">
        <v>1154</v>
      </c>
      <c r="B1155" t="s">
        <v>19</v>
      </c>
      <c r="C1155" s="3">
        <v>10</v>
      </c>
      <c r="D1155" s="3" t="str">
        <f>VLOOKUP(JOYERIA_JPV[[#This Row],[ID_PRODUCTOS]],PRODUCTOS[#All],2,0)</f>
        <v>Medallón Oro 18k</v>
      </c>
      <c r="E1155" s="8" t="str">
        <f>VLOOKUP(JOYERIA_JPV[[#This Row],[ID_PRODUCTOS]],PRODUCTOS[#All],4,0)</f>
        <v>https://russiangold.com/111274-product_zoom/colgante-de-oro-rosa-rojo-14k-585-carretera-de-medusa-griega-cpn053r.jpg</v>
      </c>
      <c r="F1155" s="15">
        <f>VLOOKUP(JOYERIA_JPV[[#This Row],[ID_PRODUCTOS]],PRODUCTOS[#All],5,0)-JOYERIA_JPV[[#This Row],[CANTIDAD]]</f>
        <v>596</v>
      </c>
      <c r="G1155">
        <v>10007</v>
      </c>
      <c r="H1155" s="1" t="s">
        <v>53</v>
      </c>
      <c r="I1155" s="1" t="str">
        <f>VLOOKUP(JOYERIA_JPV[[#This Row],[ID_VENDEDOR]],FOTO_VENDEDOR[#All],3,0)</f>
        <v>https://dl.dropbox.com/s/jveyj0btov87izo/A38.png</v>
      </c>
      <c r="J1155">
        <v>4</v>
      </c>
      <c r="K1155" s="9">
        <v>966.38</v>
      </c>
      <c r="L1155" s="9">
        <v>1200</v>
      </c>
      <c r="M1155" s="2">
        <v>44986</v>
      </c>
    </row>
    <row r="1156" spans="1:13" x14ac:dyDescent="0.25">
      <c r="A1156">
        <v>1155</v>
      </c>
      <c r="B1156" t="s">
        <v>25</v>
      </c>
      <c r="C1156" s="3">
        <v>11</v>
      </c>
      <c r="D1156" s="3" t="str">
        <f>VLOOKUP(JOYERIA_JPV[[#This Row],[ID_PRODUCTOS]],PRODUCTOS[#All],2,0)</f>
        <v>Reloj Oro 18k</v>
      </c>
      <c r="E1156" s="8" t="str">
        <f>VLOOKUP(JOYERIA_JPV[[#This Row],[ID_PRODUCTOS]],PRODUCTOS[#All],4,0)</f>
        <v>https://zlotychlopak.pl/104676-large_default/amarillo-14k-585-oro-reloj-de-pulsera-para-senora-geneve-lw078ydglbw008y.jpg</v>
      </c>
      <c r="F1156" s="15">
        <f>VLOOKUP(JOYERIA_JPV[[#This Row],[ID_PRODUCTOS]],PRODUCTOS[#All],5,0)-JOYERIA_JPV[[#This Row],[CANTIDAD]]</f>
        <v>1250</v>
      </c>
      <c r="G1156">
        <v>10008</v>
      </c>
      <c r="H1156" s="1" t="s">
        <v>73</v>
      </c>
      <c r="I1156" s="1" t="str">
        <f>VLOOKUP(JOYERIA_JPV[[#This Row],[ID_VENDEDOR]],FOTO_VENDEDOR[#All],3,0)</f>
        <v>https://dl.dropbox.com/s/z4geyw1u2psmm47/A16.png</v>
      </c>
      <c r="J1156">
        <v>10</v>
      </c>
      <c r="K1156" s="9">
        <v>638.27</v>
      </c>
      <c r="L1156" s="9">
        <v>800</v>
      </c>
      <c r="M1156" s="2">
        <v>44987</v>
      </c>
    </row>
    <row r="1157" spans="1:13" x14ac:dyDescent="0.25">
      <c r="A1157">
        <v>1156</v>
      </c>
      <c r="B1157" t="s">
        <v>20</v>
      </c>
      <c r="C1157" s="3">
        <v>12</v>
      </c>
      <c r="D1157" s="3" t="str">
        <f>VLOOKUP(JOYERIA_JPV[[#This Row],[ID_PRODUCTOS]],PRODUCTOS[#All],2,0)</f>
        <v>Cufflink Plata 925</v>
      </c>
      <c r="E1157" s="8" t="str">
        <f>VLOOKUP(JOYERIA_JPV[[#This Row],[ID_PRODUCTOS]],PRODUCTOS[#All],4,0)</f>
        <v>https://www.mesaregalos.mx/wp-content/uploads/2021/08/Cufflinks_20Pliage_20_20Sterling_20silver_06753810000001_STQP.png</v>
      </c>
      <c r="F1157" s="15">
        <f>VLOOKUP(JOYERIA_JPV[[#This Row],[ID_PRODUCTOS]],PRODUCTOS[#All],5,0)-JOYERIA_JPV[[#This Row],[CANTIDAD]]</f>
        <v>615</v>
      </c>
      <c r="G1157">
        <v>10009</v>
      </c>
      <c r="H1157" s="1" t="s">
        <v>57</v>
      </c>
      <c r="I1157" s="1" t="str">
        <f>VLOOKUP(JOYERIA_JPV[[#This Row],[ID_VENDEDOR]],FOTO_VENDEDOR[#All],3,0)</f>
        <v>https://dl.dropbox.com/s/0jkab8w6ie0h91z/A42.png</v>
      </c>
      <c r="J1157">
        <v>9</v>
      </c>
      <c r="K1157" s="9">
        <v>1265.2</v>
      </c>
      <c r="L1157" s="9">
        <v>1800</v>
      </c>
      <c r="M1157" s="2">
        <v>44988</v>
      </c>
    </row>
    <row r="1158" spans="1:13" x14ac:dyDescent="0.25">
      <c r="A1158">
        <v>1157</v>
      </c>
      <c r="B1158" t="s">
        <v>7</v>
      </c>
      <c r="C1158" s="3">
        <v>13</v>
      </c>
      <c r="D1158" s="3" t="str">
        <f>VLOOKUP(JOYERIA_JPV[[#This Row],[ID_PRODUCTOS]],PRODUCTOS[#All],2,0)</f>
        <v>Pendiente Diam. Oro</v>
      </c>
      <c r="E1158" s="8" t="str">
        <f>VLOOKUP(JOYERIA_JPV[[#This Row],[ID_PRODUCTOS]],PRODUCTOS[#All],4,0)</f>
        <v>https://i.pinimg.com/originals/ef/2f/1e/ef2f1e78cb0658f1626038cefbdca0f7.png</v>
      </c>
      <c r="F1158" s="15">
        <f>VLOOKUP(JOYERIA_JPV[[#This Row],[ID_PRODUCTOS]],PRODUCTOS[#All],5,0)-JOYERIA_JPV[[#This Row],[CANTIDAD]]</f>
        <v>3997</v>
      </c>
      <c r="G1158">
        <v>10001</v>
      </c>
      <c r="H1158" s="1" t="s">
        <v>41</v>
      </c>
      <c r="I1158" s="1" t="str">
        <f>VLOOKUP(JOYERIA_JPV[[#This Row],[ID_VENDEDOR]],FOTO_VENDEDOR[#All],3,0)</f>
        <v>https://dl.dropbox.com/s/4bz1xriny7ro04g/A40.png</v>
      </c>
      <c r="J1158">
        <v>3</v>
      </c>
      <c r="K1158" s="9">
        <v>352.49</v>
      </c>
      <c r="L1158" s="9">
        <v>500</v>
      </c>
      <c r="M1158" s="2">
        <v>44989</v>
      </c>
    </row>
    <row r="1159" spans="1:13" x14ac:dyDescent="0.25">
      <c r="A1159">
        <v>1158</v>
      </c>
      <c r="B1159" t="s">
        <v>26</v>
      </c>
      <c r="C1159" s="3">
        <v>14</v>
      </c>
      <c r="D1159" s="3" t="str">
        <f>VLOOKUP(JOYERIA_JPV[[#This Row],[ID_PRODUCTOS]],PRODUCTOS[#All],2,0)</f>
        <v>Anillo Comp. Diam.</v>
      </c>
      <c r="E1159" s="8" t="str">
        <f>VLOOKUP(JOYERIA_JPV[[#This Row],[ID_PRODUCTOS]],PRODUCTOS[#All],4,0)</f>
        <v>https://www.elrubi.es/wp-content/uploads/2019/03/Anillo-de-compromiso-con-piedra-diamante-1.png</v>
      </c>
      <c r="F1159" s="15">
        <f>VLOOKUP(JOYERIA_JPV[[#This Row],[ID_PRODUCTOS]],PRODUCTOS[#All],5,0)-JOYERIA_JPV[[#This Row],[CANTIDAD]]</f>
        <v>1947</v>
      </c>
      <c r="G1159">
        <v>10002</v>
      </c>
      <c r="H1159" s="1" t="s">
        <v>43</v>
      </c>
      <c r="I1159" s="1" t="str">
        <f>VLOOKUP(JOYERIA_JPV[[#This Row],[ID_VENDEDOR]],FOTO_VENDEDOR[#All],3,0)</f>
        <v>https://dl.dropbox.com/s/yxe96df3xrzoc4y/A44.png</v>
      </c>
      <c r="J1159">
        <v>3</v>
      </c>
      <c r="K1159" s="9">
        <v>938.42</v>
      </c>
      <c r="L1159" s="9">
        <v>1100</v>
      </c>
      <c r="M1159" s="2">
        <v>44990</v>
      </c>
    </row>
    <row r="1160" spans="1:13" x14ac:dyDescent="0.25">
      <c r="A1160">
        <v>1159</v>
      </c>
      <c r="B1160" t="s">
        <v>10</v>
      </c>
      <c r="C1160" s="3">
        <v>15</v>
      </c>
      <c r="D1160" s="3" t="str">
        <f>VLOOKUP(JOYERIA_JPV[[#This Row],[ID_PRODUCTOS]],PRODUCTOS[#All],2,0)</f>
        <v>Brazalete Cuero</v>
      </c>
      <c r="E1160" s="8" t="str">
        <f>VLOOKUP(JOYERIA_JPV[[#This Row],[ID_PRODUCTOS]],PRODUCTOS[#All],4,0)</f>
        <v>https://global.zancangioielli.com/11031-large_default/pulsera-zancan-de-plata-y-piel-con-pluma.jpg</v>
      </c>
      <c r="F1160" s="15">
        <f>VLOOKUP(JOYERIA_JPV[[#This Row],[ID_PRODUCTOS]],PRODUCTOS[#All],5,0)-JOYERIA_JPV[[#This Row],[CANTIDAD]]</f>
        <v>3994</v>
      </c>
      <c r="G1160">
        <v>10003</v>
      </c>
      <c r="H1160" s="1" t="s">
        <v>45</v>
      </c>
      <c r="I1160" s="1" t="str">
        <f>VLOOKUP(JOYERIA_JPV[[#This Row],[ID_VENDEDOR]],FOTO_VENDEDOR[#All],3,0)</f>
        <v>https://dl.dropboxusercontent.com/s/2lks10yyiurw2b0/A33.png</v>
      </c>
      <c r="J1160">
        <v>6</v>
      </c>
      <c r="K1160" s="9">
        <v>572.95000000000005</v>
      </c>
      <c r="L1160" s="9">
        <v>800</v>
      </c>
      <c r="M1160" s="2">
        <v>44991</v>
      </c>
    </row>
    <row r="1161" spans="1:13" x14ac:dyDescent="0.25">
      <c r="A1161">
        <v>1160</v>
      </c>
      <c r="B1161" t="s">
        <v>5</v>
      </c>
      <c r="C1161" s="3">
        <v>16</v>
      </c>
      <c r="D1161" s="3" t="str">
        <f>VLOOKUP(JOYERIA_JPV[[#This Row],[ID_PRODUCTOS]],PRODUCTOS[#All],2,0)</f>
        <v>Reloj Plata</v>
      </c>
      <c r="E1161" s="8" t="str">
        <f>VLOOKUP(JOYERIA_JPV[[#This Row],[ID_PRODUCTOS]],PRODUCTOS[#All],4,0)</f>
        <v>https://festina.cl/22062-large_default/timeless-chronograph-f16760-7-con-esfera-azul.jpg</v>
      </c>
      <c r="F1161" s="15">
        <f>VLOOKUP(JOYERIA_JPV[[#This Row],[ID_PRODUCTOS]],PRODUCTOS[#All],5,0)-JOYERIA_JPV[[#This Row],[CANTIDAD]]</f>
        <v>1091</v>
      </c>
      <c r="G1161">
        <v>10004</v>
      </c>
      <c r="H1161" s="1" t="s">
        <v>47</v>
      </c>
      <c r="I1161" s="1" t="str">
        <f>VLOOKUP(JOYERIA_JPV[[#This Row],[ID_VENDEDOR]],FOTO_VENDEDOR[#All],3,0)</f>
        <v>https://dl.dropbox.com/s/zgx7g0h0mxubhao/A21.png</v>
      </c>
      <c r="J1161">
        <v>9</v>
      </c>
      <c r="K1161" s="9">
        <v>1667.47</v>
      </c>
      <c r="L1161" s="9">
        <v>2200</v>
      </c>
      <c r="M1161" s="2">
        <v>44992</v>
      </c>
    </row>
    <row r="1162" spans="1:13" x14ac:dyDescent="0.25">
      <c r="A1162">
        <v>1161</v>
      </c>
      <c r="B1162" t="s">
        <v>21</v>
      </c>
      <c r="C1162" s="3">
        <v>17</v>
      </c>
      <c r="D1162" s="3" t="str">
        <f>VLOOKUP(JOYERIA_JPV[[#This Row],[ID_PRODUCTOS]],PRODUCTOS[#All],2,0)</f>
        <v>Broche Oro</v>
      </c>
      <c r="E11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162" s="15">
        <f>VLOOKUP(JOYERIA_JPV[[#This Row],[ID_PRODUCTOS]],PRODUCTOS[#All],5,0)-JOYERIA_JPV[[#This Row],[CANTIDAD]]</f>
        <v>2980</v>
      </c>
      <c r="G1162">
        <v>10005</v>
      </c>
      <c r="H1162" s="1" t="s">
        <v>49</v>
      </c>
      <c r="I1162" s="1" t="str">
        <f>VLOOKUP(JOYERIA_JPV[[#This Row],[ID_VENDEDOR]],FOTO_VENDEDOR[#All],3,0)</f>
        <v>https://dl.dropboxusercontent.com/s/id0gj57k6z3m73q/A34.png</v>
      </c>
      <c r="J1162">
        <v>20</v>
      </c>
      <c r="K1162" s="9">
        <v>216.19</v>
      </c>
      <c r="L1162" s="9">
        <v>300</v>
      </c>
      <c r="M1162" s="2">
        <v>44993</v>
      </c>
    </row>
    <row r="1163" spans="1:13" x14ac:dyDescent="0.25">
      <c r="A1163">
        <v>1162</v>
      </c>
      <c r="B1163" t="s">
        <v>8</v>
      </c>
      <c r="C1163" s="3">
        <v>18</v>
      </c>
      <c r="D1163" s="3" t="str">
        <f>VLOOKUP(JOYERIA_JPV[[#This Row],[ID_PRODUCTOS]],PRODUCTOS[#All],2,0)</f>
        <v>Anillo Gemas</v>
      </c>
      <c r="E11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163" s="15">
        <f>VLOOKUP(JOYERIA_JPV[[#This Row],[ID_PRODUCTOS]],PRODUCTOS[#All],5,0)-JOYERIA_JPV[[#This Row],[CANTIDAD]]</f>
        <v>19810</v>
      </c>
      <c r="G1163">
        <v>10006</v>
      </c>
      <c r="H1163" s="1" t="s">
        <v>51</v>
      </c>
      <c r="I1163" s="1" t="str">
        <f>VLOOKUP(JOYERIA_JPV[[#This Row],[ID_VENDEDOR]],FOTO_VENDEDOR[#All],3,0)</f>
        <v>https://dl.dropbox.com/s/1f9hzgblcmuen4a/A10.png</v>
      </c>
      <c r="J1163">
        <v>190</v>
      </c>
      <c r="K1163" s="9">
        <v>1063.04</v>
      </c>
      <c r="L1163" s="9">
        <v>1500</v>
      </c>
      <c r="M1163" s="2">
        <v>44994</v>
      </c>
    </row>
    <row r="1164" spans="1:13" x14ac:dyDescent="0.25">
      <c r="A1164">
        <v>1163</v>
      </c>
      <c r="B1164" t="s">
        <v>14</v>
      </c>
      <c r="C1164" s="3">
        <v>19</v>
      </c>
      <c r="D1164" s="3" t="str">
        <f>VLOOKUP(JOYERIA_JPV[[#This Row],[ID_PRODUCTOS]],PRODUCTOS[#All],2,0)</f>
        <v>Collar Perlas</v>
      </c>
      <c r="E1164" s="8" t="str">
        <f>VLOOKUP(JOYERIA_JPV[[#This Row],[ID_PRODUCTOS]],PRODUCTOS[#All],4,0)</f>
        <v>https://yanesmadrid.com/10619-large_default/collar-bolzano-perlas-plata-dorada.jpg</v>
      </c>
      <c r="F1164" s="15">
        <f>VLOOKUP(JOYERIA_JPV[[#This Row],[ID_PRODUCTOS]],PRODUCTOS[#All],5,0)-JOYERIA_JPV[[#This Row],[CANTIDAD]]</f>
        <v>778</v>
      </c>
      <c r="G1164">
        <v>10007</v>
      </c>
      <c r="H1164" s="1" t="s">
        <v>53</v>
      </c>
      <c r="I1164" s="1" t="str">
        <f>VLOOKUP(JOYERIA_JPV[[#This Row],[ID_VENDEDOR]],FOTO_VENDEDOR[#All],3,0)</f>
        <v>https://dl.dropbox.com/s/jveyj0btov87izo/A38.png</v>
      </c>
      <c r="J1164">
        <v>22</v>
      </c>
      <c r="K1164" s="9">
        <v>757.81</v>
      </c>
      <c r="L1164" s="9">
        <v>950</v>
      </c>
      <c r="M1164" s="2">
        <v>44995</v>
      </c>
    </row>
    <row r="1165" spans="1:13" x14ac:dyDescent="0.25">
      <c r="A1165">
        <v>1164</v>
      </c>
      <c r="B1165" t="s">
        <v>29</v>
      </c>
      <c r="C1165" s="3">
        <v>20</v>
      </c>
      <c r="D1165" s="3" t="str">
        <f>VLOOKUP(JOYERIA_JPV[[#This Row],[ID_PRODUCTOS]],PRODUCTOS[#All],2,0)</f>
        <v>Cadena Oro</v>
      </c>
      <c r="E1165" s="8" t="str">
        <f>VLOOKUP(JOYERIA_JPV[[#This Row],[ID_PRODUCTOS]],PRODUCTOS[#All],4,0)</f>
        <v>https://www.joyeriasanchez.com/50236-large_default/gargantilla-visalia-personalizada-oro-18k.jpg</v>
      </c>
      <c r="F1165" s="15">
        <f>VLOOKUP(JOYERIA_JPV[[#This Row],[ID_PRODUCTOS]],PRODUCTOS[#All],5,0)-JOYERIA_JPV[[#This Row],[CANTIDAD]]</f>
        <v>3989</v>
      </c>
      <c r="G1165">
        <v>10008</v>
      </c>
      <c r="H1165" s="1" t="s">
        <v>73</v>
      </c>
      <c r="I1165" s="1" t="str">
        <f>VLOOKUP(JOYERIA_JPV[[#This Row],[ID_VENDEDOR]],FOTO_VENDEDOR[#All],3,0)</f>
        <v>https://dl.dropbox.com/s/z4geyw1u2psmm47/A16.png</v>
      </c>
      <c r="J1165">
        <v>11</v>
      </c>
      <c r="K1165" s="9">
        <v>211.41</v>
      </c>
      <c r="L1165" s="9">
        <v>300</v>
      </c>
      <c r="M1165" s="2">
        <v>44996</v>
      </c>
    </row>
    <row r="1166" spans="1:13" x14ac:dyDescent="0.25">
      <c r="A1166">
        <v>1165</v>
      </c>
      <c r="B1166" t="s">
        <v>6</v>
      </c>
      <c r="C1166" s="3">
        <v>1</v>
      </c>
      <c r="D1166" s="3" t="str">
        <f>VLOOKUP(JOYERIA_JPV[[#This Row],[ID_PRODUCTOS]],PRODUCTOS[#All],2,0)</f>
        <v>Anillo Oro 18k</v>
      </c>
      <c r="E1166" s="8" t="str">
        <f>VLOOKUP(JOYERIA_JPV[[#This Row],[ID_PRODUCTOS]],PRODUCTOS[#All],4,0)</f>
        <v>https://i.pinimg.com/originals/99/f6/cc/99f6cc0f226be0aa4d25ea9959e06099.png</v>
      </c>
      <c r="F1166" s="15">
        <f>VLOOKUP(JOYERIA_JPV[[#This Row],[ID_PRODUCTOS]],PRODUCTOS[#All],5,0)-JOYERIA_JPV[[#This Row],[CANTIDAD]]</f>
        <v>19870</v>
      </c>
      <c r="G1166">
        <v>10009</v>
      </c>
      <c r="H1166" s="1" t="s">
        <v>57</v>
      </c>
      <c r="I1166" s="1" t="str">
        <f>VLOOKUP(JOYERIA_JPV[[#This Row],[ID_VENDEDOR]],FOTO_VENDEDOR[#All],3,0)</f>
        <v>https://dl.dropbox.com/s/0jkab8w6ie0h91z/A42.png</v>
      </c>
      <c r="J1166">
        <v>130</v>
      </c>
      <c r="K1166" s="9">
        <v>1483.61</v>
      </c>
      <c r="L1166" s="9">
        <v>2000</v>
      </c>
      <c r="M1166" s="2">
        <v>44997</v>
      </c>
    </row>
    <row r="1167" spans="1:13" x14ac:dyDescent="0.25">
      <c r="A1167">
        <v>1166</v>
      </c>
      <c r="B1167" t="s">
        <v>20</v>
      </c>
      <c r="C1167" s="3">
        <v>2</v>
      </c>
      <c r="D1167" s="3" t="str">
        <f>VLOOKUP(JOYERIA_JPV[[#This Row],[ID_PRODUCTOS]],PRODUCTOS[#All],2,0)</f>
        <v>Aretes Plata 925</v>
      </c>
      <c r="E1167" s="8" t="str">
        <f>VLOOKUP(JOYERIA_JPV[[#This Row],[ID_PRODUCTOS]],PRODUCTOS[#All],4,0)</f>
        <v>https://baroqoficial.com/cdn/shop/products/Aretesdeplata925.png?v=1643904073&amp;width=2048</v>
      </c>
      <c r="F1167" s="15">
        <f>VLOOKUP(JOYERIA_JPV[[#This Row],[ID_PRODUCTOS]],PRODUCTOS[#All],5,0)-JOYERIA_JPV[[#This Row],[CANTIDAD]]</f>
        <v>3776</v>
      </c>
      <c r="G1167">
        <v>10001</v>
      </c>
      <c r="H1167" s="1" t="s">
        <v>41</v>
      </c>
      <c r="I1167" s="1" t="str">
        <f>VLOOKUP(JOYERIA_JPV[[#This Row],[ID_VENDEDOR]],FOTO_VENDEDOR[#All],3,0)</f>
        <v>https://dl.dropbox.com/s/4bz1xriny7ro04g/A40.png</v>
      </c>
      <c r="J1167">
        <v>24</v>
      </c>
      <c r="K1167" s="9">
        <v>1049.51</v>
      </c>
      <c r="L1167" s="9">
        <v>1300</v>
      </c>
      <c r="M1167" s="2">
        <v>44998</v>
      </c>
    </row>
    <row r="1168" spans="1:13" x14ac:dyDescent="0.25">
      <c r="A1168">
        <v>1167</v>
      </c>
      <c r="B1168" t="s">
        <v>13</v>
      </c>
      <c r="C1168" s="3">
        <v>3</v>
      </c>
      <c r="D1168" s="3" t="str">
        <f>VLOOKUP(JOYERIA_JPV[[#This Row],[ID_PRODUCTOS]],PRODUCTOS[#All],2,0)</f>
        <v>Brazalete Oro 14k</v>
      </c>
      <c r="E11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168" s="15">
        <f>VLOOKUP(JOYERIA_JPV[[#This Row],[ID_PRODUCTOS]],PRODUCTOS[#All],5,0)-JOYERIA_JPV[[#This Row],[CANTIDAD]]</f>
        <v>712</v>
      </c>
      <c r="G1168">
        <v>10002</v>
      </c>
      <c r="H1168" s="1" t="s">
        <v>43</v>
      </c>
      <c r="I1168" s="1" t="str">
        <f>VLOOKUP(JOYERIA_JPV[[#This Row],[ID_VENDEDOR]],FOTO_VENDEDOR[#All],3,0)</f>
        <v>https://dl.dropbox.com/s/yxe96df3xrzoc4y/A44.png</v>
      </c>
      <c r="J1168">
        <v>8</v>
      </c>
      <c r="K1168" s="9">
        <v>966.38</v>
      </c>
      <c r="L1168" s="9">
        <v>1200</v>
      </c>
      <c r="M1168" s="2">
        <v>44999</v>
      </c>
    </row>
    <row r="1169" spans="1:13" x14ac:dyDescent="0.25">
      <c r="A1169">
        <v>1168</v>
      </c>
      <c r="B1169" t="s">
        <v>9</v>
      </c>
      <c r="C1169" s="3">
        <v>4</v>
      </c>
      <c r="D1169" s="3" t="str">
        <f>VLOOKUP(JOYERIA_JPV[[#This Row],[ID_PRODUCTOS]],PRODUCTOS[#All],2,0)</f>
        <v>Collar Oro Diam.</v>
      </c>
      <c r="E1169" s="8" t="str">
        <f>VLOOKUP(JOYERIA_JPV[[#This Row],[ID_PRODUCTOS]],PRODUCTOS[#All],4,0)</f>
        <v>https://img.edenly.com/pt/40/precioso-secreto-n8__8047249_1.png</v>
      </c>
      <c r="F1169" s="15">
        <f>VLOOKUP(JOYERIA_JPV[[#This Row],[ID_PRODUCTOS]],PRODUCTOS[#All],5,0)-JOYERIA_JPV[[#This Row],[CANTIDAD]]</f>
        <v>1476</v>
      </c>
      <c r="G1169">
        <v>10003</v>
      </c>
      <c r="H1169" s="1" t="s">
        <v>45</v>
      </c>
      <c r="I1169" s="1" t="str">
        <f>VLOOKUP(JOYERIA_JPV[[#This Row],[ID_VENDEDOR]],FOTO_VENDEDOR[#All],3,0)</f>
        <v>https://dl.dropboxusercontent.com/s/2lks10yyiurw2b0/A33.png</v>
      </c>
      <c r="J1169">
        <v>24</v>
      </c>
      <c r="K1169" s="9">
        <v>938.42</v>
      </c>
      <c r="L1169" s="9">
        <v>1100</v>
      </c>
      <c r="M1169" s="2">
        <v>45000</v>
      </c>
    </row>
    <row r="1170" spans="1:13" x14ac:dyDescent="0.25">
      <c r="A1170">
        <v>1169</v>
      </c>
      <c r="B1170" t="s">
        <v>5</v>
      </c>
      <c r="C1170" s="3">
        <v>5</v>
      </c>
      <c r="D1170" s="3" t="str">
        <f>VLOOKUP(JOYERIA_JPV[[#This Row],[ID_PRODUCTOS]],PRODUCTOS[#All],2,0)</f>
        <v>Pulsera Plata 925</v>
      </c>
      <c r="E11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170" s="15">
        <f>VLOOKUP(JOYERIA_JPV[[#This Row],[ID_PRODUCTOS]],PRODUCTOS[#All],5,0)-JOYERIA_JPV[[#This Row],[CANTIDAD]]</f>
        <v>1355</v>
      </c>
      <c r="G1170">
        <v>10004</v>
      </c>
      <c r="H1170" s="1" t="s">
        <v>47</v>
      </c>
      <c r="I1170" s="1" t="str">
        <f>VLOOKUP(JOYERIA_JPV[[#This Row],[ID_VENDEDOR]],FOTO_VENDEDOR[#All],3,0)</f>
        <v>https://dl.dropbox.com/s/zgx7g0h0mxubhao/A21.png</v>
      </c>
      <c r="J1170">
        <v>45</v>
      </c>
      <c r="K1170" s="9">
        <v>1053.78</v>
      </c>
      <c r="L1170" s="9">
        <v>1500</v>
      </c>
      <c r="M1170" s="2">
        <v>45001</v>
      </c>
    </row>
    <row r="1171" spans="1:13" x14ac:dyDescent="0.25">
      <c r="A1171">
        <v>1170</v>
      </c>
      <c r="B1171" t="s">
        <v>19</v>
      </c>
      <c r="C1171" s="3">
        <v>6</v>
      </c>
      <c r="D1171" s="3" t="str">
        <f>VLOOKUP(JOYERIA_JPV[[#This Row],[ID_PRODUCTOS]],PRODUCTOS[#All],2,0)</f>
        <v>Broche Platino</v>
      </c>
      <c r="E11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171" s="15">
        <f>VLOOKUP(JOYERIA_JPV[[#This Row],[ID_PRODUCTOS]],PRODUCTOS[#All],5,0)-JOYERIA_JPV[[#This Row],[CANTIDAD]]</f>
        <v>2488</v>
      </c>
      <c r="G1171">
        <v>10005</v>
      </c>
      <c r="H1171" s="1" t="s">
        <v>49</v>
      </c>
      <c r="I1171" s="1" t="str">
        <f>VLOOKUP(JOYERIA_JPV[[#This Row],[ID_VENDEDOR]],FOTO_VENDEDOR[#All],3,0)</f>
        <v>https://dl.dropboxusercontent.com/s/id0gj57k6z3m73q/A34.png</v>
      </c>
      <c r="J1171">
        <v>12</v>
      </c>
      <c r="K1171" s="9">
        <v>645.70000000000005</v>
      </c>
      <c r="L1171" s="9">
        <v>900</v>
      </c>
      <c r="M1171" s="2">
        <v>45002</v>
      </c>
    </row>
    <row r="1172" spans="1:13" x14ac:dyDescent="0.25">
      <c r="A1172">
        <v>1171</v>
      </c>
      <c r="B1172" t="s">
        <v>28</v>
      </c>
      <c r="C1172" s="3">
        <v>7</v>
      </c>
      <c r="D1172" s="3" t="str">
        <f>VLOOKUP(JOYERIA_JPV[[#This Row],[ID_PRODUCTOS]],PRODUCTOS[#All],2,0)</f>
        <v>Cadena Oro 10k</v>
      </c>
      <c r="E1172" s="8" t="str">
        <f>VLOOKUP(JOYERIA_JPV[[#This Row],[ID_PRODUCTOS]],PRODUCTOS[#All],4,0)</f>
        <v>https://russiangold.com/78813-large_default/amarillo-italiano-14k-585-oro-nuevo-figaro-cadena-solida-cc042y.jpg</v>
      </c>
      <c r="F1172" s="15">
        <f>VLOOKUP(JOYERIA_JPV[[#This Row],[ID_PRODUCTOS]],PRODUCTOS[#All],5,0)-JOYERIA_JPV[[#This Row],[CANTIDAD]]</f>
        <v>11467</v>
      </c>
      <c r="G1172">
        <v>10006</v>
      </c>
      <c r="H1172" s="1" t="s">
        <v>51</v>
      </c>
      <c r="I1172" s="1" t="str">
        <f>VLOOKUP(JOYERIA_JPV[[#This Row],[ID_VENDEDOR]],FOTO_VENDEDOR[#All],3,0)</f>
        <v>https://dl.dropbox.com/s/1f9hzgblcmuen4a/A10.png</v>
      </c>
      <c r="J1172">
        <v>33</v>
      </c>
      <c r="K1172" s="9">
        <v>1063.04</v>
      </c>
      <c r="L1172" s="9">
        <v>1500</v>
      </c>
      <c r="M1172" s="2">
        <v>45003</v>
      </c>
    </row>
    <row r="1173" spans="1:13" x14ac:dyDescent="0.25">
      <c r="A1173">
        <v>1172</v>
      </c>
      <c r="B1173" t="s">
        <v>6</v>
      </c>
      <c r="C1173" s="3">
        <v>8</v>
      </c>
      <c r="D1173" s="3" t="str">
        <f>VLOOKUP(JOYERIA_JPV[[#This Row],[ID_PRODUCTOS]],PRODUCTOS[#All],2,0)</f>
        <v>Tobillera Oro 14k</v>
      </c>
      <c r="E1173" s="8" t="str">
        <f>VLOOKUP(JOYERIA_JPV[[#This Row],[ID_PRODUCTOS]],PRODUCTOS[#All],4,0)</f>
        <v>https://www.joseluisjoyerias.com/adm/files/FOTOS/PULSERA_ORO_JOSELUIS_718SPU24FK481A19_1.webp</v>
      </c>
      <c r="F1173" s="15">
        <f>VLOOKUP(JOYERIA_JPV[[#This Row],[ID_PRODUCTOS]],PRODUCTOS[#All],5,0)-JOYERIA_JPV[[#This Row],[CANTIDAD]]</f>
        <v>2492</v>
      </c>
      <c r="G1173">
        <v>10007</v>
      </c>
      <c r="H1173" s="1" t="s">
        <v>53</v>
      </c>
      <c r="I1173" s="1" t="str">
        <f>VLOOKUP(JOYERIA_JPV[[#This Row],[ID_VENDEDOR]],FOTO_VENDEDOR[#All],3,0)</f>
        <v>https://dl.dropbox.com/s/jveyj0btov87izo/A38.png</v>
      </c>
      <c r="J1173">
        <v>8</v>
      </c>
      <c r="K1173" s="9">
        <v>938.42</v>
      </c>
      <c r="L1173" s="9">
        <v>1100</v>
      </c>
      <c r="M1173" s="2">
        <v>45004</v>
      </c>
    </row>
    <row r="1174" spans="1:13" x14ac:dyDescent="0.25">
      <c r="A1174">
        <v>1173</v>
      </c>
      <c r="B1174" t="s">
        <v>8</v>
      </c>
      <c r="C1174" s="3">
        <v>9</v>
      </c>
      <c r="D1174" s="3" t="str">
        <f>VLOOKUP(JOYERIA_JPV[[#This Row],[ID_PRODUCTOS]],PRODUCTOS[#All],2,0)</f>
        <v>Charm Plata</v>
      </c>
      <c r="E11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174" s="15">
        <f>VLOOKUP(JOYERIA_JPV[[#This Row],[ID_PRODUCTOS]],PRODUCTOS[#All],5,0)-JOYERIA_JPV[[#This Row],[CANTIDAD]]</f>
        <v>668</v>
      </c>
      <c r="G1174">
        <v>10008</v>
      </c>
      <c r="H1174" s="1" t="s">
        <v>73</v>
      </c>
      <c r="I1174" s="1" t="str">
        <f>VLOOKUP(JOYERIA_JPV[[#This Row],[ID_VENDEDOR]],FOTO_VENDEDOR[#All],3,0)</f>
        <v>https://dl.dropbox.com/s/z4geyw1u2psmm47/A16.png</v>
      </c>
      <c r="J1174">
        <v>9</v>
      </c>
      <c r="K1174" s="9">
        <v>836.75</v>
      </c>
      <c r="L1174" s="9">
        <v>1000</v>
      </c>
      <c r="M1174" s="2">
        <v>45005</v>
      </c>
    </row>
    <row r="1175" spans="1:13" x14ac:dyDescent="0.25">
      <c r="A1175">
        <v>1174</v>
      </c>
      <c r="B1175" t="s">
        <v>11</v>
      </c>
      <c r="C1175" s="3">
        <v>10</v>
      </c>
      <c r="D1175" s="3" t="str">
        <f>VLOOKUP(JOYERIA_JPV[[#This Row],[ID_PRODUCTOS]],PRODUCTOS[#All],2,0)</f>
        <v>Medallón Oro 18k</v>
      </c>
      <c r="E1175" s="8" t="str">
        <f>VLOOKUP(JOYERIA_JPV[[#This Row],[ID_PRODUCTOS]],PRODUCTOS[#All],4,0)</f>
        <v>https://russiangold.com/111274-product_zoom/colgante-de-oro-rosa-rojo-14k-585-carretera-de-medusa-griega-cpn053r.jpg</v>
      </c>
      <c r="F1175" s="15">
        <f>VLOOKUP(JOYERIA_JPV[[#This Row],[ID_PRODUCTOS]],PRODUCTOS[#All],5,0)-JOYERIA_JPV[[#This Row],[CANTIDAD]]</f>
        <v>596</v>
      </c>
      <c r="G1175">
        <v>10009</v>
      </c>
      <c r="H1175" s="1" t="s">
        <v>57</v>
      </c>
      <c r="I1175" s="1" t="str">
        <f>VLOOKUP(JOYERIA_JPV[[#This Row],[ID_VENDEDOR]],FOTO_VENDEDOR[#All],3,0)</f>
        <v>https://dl.dropbox.com/s/0jkab8w6ie0h91z/A42.png</v>
      </c>
      <c r="J1175">
        <v>4</v>
      </c>
      <c r="K1175" s="9">
        <v>966.38</v>
      </c>
      <c r="L1175" s="9">
        <v>1200</v>
      </c>
      <c r="M1175" s="2">
        <v>45006</v>
      </c>
    </row>
    <row r="1176" spans="1:13" x14ac:dyDescent="0.25">
      <c r="A1176">
        <v>1175</v>
      </c>
      <c r="B1176" t="s">
        <v>9</v>
      </c>
      <c r="C1176" s="3">
        <v>11</v>
      </c>
      <c r="D1176" s="3" t="str">
        <f>VLOOKUP(JOYERIA_JPV[[#This Row],[ID_PRODUCTOS]],PRODUCTOS[#All],2,0)</f>
        <v>Reloj Oro 18k</v>
      </c>
      <c r="E1176" s="8" t="str">
        <f>VLOOKUP(JOYERIA_JPV[[#This Row],[ID_PRODUCTOS]],PRODUCTOS[#All],4,0)</f>
        <v>https://zlotychlopak.pl/104676-large_default/amarillo-14k-585-oro-reloj-de-pulsera-para-senora-geneve-lw078ydglbw008y.jpg</v>
      </c>
      <c r="F1176" s="15">
        <f>VLOOKUP(JOYERIA_JPV[[#This Row],[ID_PRODUCTOS]],PRODUCTOS[#All],5,0)-JOYERIA_JPV[[#This Row],[CANTIDAD]]</f>
        <v>1254</v>
      </c>
      <c r="G1176">
        <v>10001</v>
      </c>
      <c r="H1176" s="1" t="s">
        <v>41</v>
      </c>
      <c r="I1176" s="1" t="str">
        <f>VLOOKUP(JOYERIA_JPV[[#This Row],[ID_VENDEDOR]],FOTO_VENDEDOR[#All],3,0)</f>
        <v>https://dl.dropbox.com/s/4bz1xriny7ro04g/A40.png</v>
      </c>
      <c r="J1176">
        <v>6</v>
      </c>
      <c r="K1176" s="9">
        <v>638.27</v>
      </c>
      <c r="L1176" s="9">
        <v>800</v>
      </c>
      <c r="M1176" s="2">
        <v>45007</v>
      </c>
    </row>
    <row r="1177" spans="1:13" x14ac:dyDescent="0.25">
      <c r="A1177">
        <v>1176</v>
      </c>
      <c r="B1177" t="s">
        <v>10</v>
      </c>
      <c r="C1177" s="3">
        <v>12</v>
      </c>
      <c r="D1177" s="3" t="str">
        <f>VLOOKUP(JOYERIA_JPV[[#This Row],[ID_PRODUCTOS]],PRODUCTOS[#All],2,0)</f>
        <v>Cufflink Plata 925</v>
      </c>
      <c r="E1177" s="8" t="str">
        <f>VLOOKUP(JOYERIA_JPV[[#This Row],[ID_PRODUCTOS]],PRODUCTOS[#All],4,0)</f>
        <v>https://www.mesaregalos.mx/wp-content/uploads/2021/08/Cufflinks_20Pliage_20_20Sterling_20silver_06753810000001_STQP.png</v>
      </c>
      <c r="F1177" s="15">
        <f>VLOOKUP(JOYERIA_JPV[[#This Row],[ID_PRODUCTOS]],PRODUCTOS[#All],5,0)-JOYERIA_JPV[[#This Row],[CANTIDAD]]</f>
        <v>623</v>
      </c>
      <c r="G1177">
        <v>10002</v>
      </c>
      <c r="H1177" s="1" t="s">
        <v>43</v>
      </c>
      <c r="I1177" s="1" t="str">
        <f>VLOOKUP(JOYERIA_JPV[[#This Row],[ID_VENDEDOR]],FOTO_VENDEDOR[#All],3,0)</f>
        <v>https://dl.dropbox.com/s/yxe96df3xrzoc4y/A44.png</v>
      </c>
      <c r="J1177">
        <v>1</v>
      </c>
      <c r="K1177" s="9">
        <v>1265.2</v>
      </c>
      <c r="L1177" s="9">
        <v>1800</v>
      </c>
      <c r="M1177" s="2">
        <v>45008</v>
      </c>
    </row>
    <row r="1178" spans="1:13" x14ac:dyDescent="0.25">
      <c r="A1178">
        <v>1177</v>
      </c>
      <c r="B1178" t="s">
        <v>5</v>
      </c>
      <c r="C1178" s="3">
        <v>13</v>
      </c>
      <c r="D1178" s="3" t="str">
        <f>VLOOKUP(JOYERIA_JPV[[#This Row],[ID_PRODUCTOS]],PRODUCTOS[#All],2,0)</f>
        <v>Pendiente Diam. Oro</v>
      </c>
      <c r="E1178" s="8" t="str">
        <f>VLOOKUP(JOYERIA_JPV[[#This Row],[ID_PRODUCTOS]],PRODUCTOS[#All],4,0)</f>
        <v>https://i.pinimg.com/originals/ef/2f/1e/ef2f1e78cb0658f1626038cefbdca0f7.png</v>
      </c>
      <c r="F1178" s="15">
        <f>VLOOKUP(JOYERIA_JPV[[#This Row],[ID_PRODUCTOS]],PRODUCTOS[#All],5,0)-JOYERIA_JPV[[#This Row],[CANTIDAD]]</f>
        <v>3994</v>
      </c>
      <c r="G1178">
        <v>10003</v>
      </c>
      <c r="H1178" s="1" t="s">
        <v>45</v>
      </c>
      <c r="I1178" s="1" t="str">
        <f>VLOOKUP(JOYERIA_JPV[[#This Row],[ID_VENDEDOR]],FOTO_VENDEDOR[#All],3,0)</f>
        <v>https://dl.dropboxusercontent.com/s/2lks10yyiurw2b0/A33.png</v>
      </c>
      <c r="J1178">
        <v>6</v>
      </c>
      <c r="K1178" s="9">
        <v>352.49</v>
      </c>
      <c r="L1178" s="9">
        <v>500</v>
      </c>
      <c r="M1178" s="2">
        <v>45009</v>
      </c>
    </row>
    <row r="1179" spans="1:13" x14ac:dyDescent="0.25">
      <c r="A1179">
        <v>1178</v>
      </c>
      <c r="B1179" t="s">
        <v>19</v>
      </c>
      <c r="C1179" s="3">
        <v>14</v>
      </c>
      <c r="D1179" s="3" t="str">
        <f>VLOOKUP(JOYERIA_JPV[[#This Row],[ID_PRODUCTOS]],PRODUCTOS[#All],2,0)</f>
        <v>Anillo Comp. Diam.</v>
      </c>
      <c r="E1179" s="8" t="str">
        <f>VLOOKUP(JOYERIA_JPV[[#This Row],[ID_PRODUCTOS]],PRODUCTOS[#All],4,0)</f>
        <v>https://www.elrubi.es/wp-content/uploads/2019/03/Anillo-de-compromiso-con-piedra-diamante-1.png</v>
      </c>
      <c r="F1179" s="15">
        <f>VLOOKUP(JOYERIA_JPV[[#This Row],[ID_PRODUCTOS]],PRODUCTOS[#All],5,0)-JOYERIA_JPV[[#This Row],[CANTIDAD]]</f>
        <v>1920</v>
      </c>
      <c r="G1179">
        <v>10004</v>
      </c>
      <c r="H1179" s="1" t="s">
        <v>47</v>
      </c>
      <c r="I1179" s="1" t="str">
        <f>VLOOKUP(JOYERIA_JPV[[#This Row],[ID_VENDEDOR]],FOTO_VENDEDOR[#All],3,0)</f>
        <v>https://dl.dropbox.com/s/zgx7g0h0mxubhao/A21.png</v>
      </c>
      <c r="J1179">
        <v>30</v>
      </c>
      <c r="K1179" s="9">
        <v>938.42</v>
      </c>
      <c r="L1179" s="9">
        <v>1100</v>
      </c>
      <c r="M1179" s="2">
        <v>45010</v>
      </c>
    </row>
    <row r="1180" spans="1:13" x14ac:dyDescent="0.25">
      <c r="A1180">
        <v>1179</v>
      </c>
      <c r="B1180" t="s">
        <v>5</v>
      </c>
      <c r="C1180" s="3">
        <v>15</v>
      </c>
      <c r="D1180" s="3" t="str">
        <f>VLOOKUP(JOYERIA_JPV[[#This Row],[ID_PRODUCTOS]],PRODUCTOS[#All],2,0)</f>
        <v>Brazalete Cuero</v>
      </c>
      <c r="E1180" s="8" t="str">
        <f>VLOOKUP(JOYERIA_JPV[[#This Row],[ID_PRODUCTOS]],PRODUCTOS[#All],4,0)</f>
        <v>https://global.zancangioielli.com/11031-large_default/pulsera-zancan-de-plata-y-piel-con-pluma.jpg</v>
      </c>
      <c r="F1180" s="15">
        <f>VLOOKUP(JOYERIA_JPV[[#This Row],[ID_PRODUCTOS]],PRODUCTOS[#All],5,0)-JOYERIA_JPV[[#This Row],[CANTIDAD]]</f>
        <v>3997</v>
      </c>
      <c r="G1180">
        <v>10005</v>
      </c>
      <c r="H1180" s="1" t="s">
        <v>49</v>
      </c>
      <c r="I1180" s="1" t="str">
        <f>VLOOKUP(JOYERIA_JPV[[#This Row],[ID_VENDEDOR]],FOTO_VENDEDOR[#All],3,0)</f>
        <v>https://dl.dropboxusercontent.com/s/id0gj57k6z3m73q/A34.png</v>
      </c>
      <c r="J1180">
        <v>3</v>
      </c>
      <c r="K1180" s="9">
        <v>572.95000000000005</v>
      </c>
      <c r="L1180" s="9">
        <v>800</v>
      </c>
      <c r="M1180" s="2">
        <v>45011</v>
      </c>
    </row>
    <row r="1181" spans="1:13" x14ac:dyDescent="0.25">
      <c r="A1181">
        <v>1180</v>
      </c>
      <c r="B1181" t="s">
        <v>19</v>
      </c>
      <c r="C1181" s="3">
        <v>16</v>
      </c>
      <c r="D1181" s="3" t="str">
        <f>VLOOKUP(JOYERIA_JPV[[#This Row],[ID_PRODUCTOS]],PRODUCTOS[#All],2,0)</f>
        <v>Reloj Plata</v>
      </c>
      <c r="E1181" s="8" t="str">
        <f>VLOOKUP(JOYERIA_JPV[[#This Row],[ID_PRODUCTOS]],PRODUCTOS[#All],4,0)</f>
        <v>https://festina.cl/22062-large_default/timeless-chronograph-f16760-7-con-esfera-azul.jpg</v>
      </c>
      <c r="F1181" s="15">
        <f>VLOOKUP(JOYERIA_JPV[[#This Row],[ID_PRODUCTOS]],PRODUCTOS[#All],5,0)-JOYERIA_JPV[[#This Row],[CANTIDAD]]</f>
        <v>1094</v>
      </c>
      <c r="G1181">
        <v>10006</v>
      </c>
      <c r="H1181" s="1" t="s">
        <v>51</v>
      </c>
      <c r="I1181" s="1" t="str">
        <f>VLOOKUP(JOYERIA_JPV[[#This Row],[ID_VENDEDOR]],FOTO_VENDEDOR[#All],3,0)</f>
        <v>https://dl.dropbox.com/s/1f9hzgblcmuen4a/A10.png</v>
      </c>
      <c r="J1181">
        <v>6</v>
      </c>
      <c r="K1181" s="9">
        <v>1667.47</v>
      </c>
      <c r="L1181" s="9">
        <v>2200</v>
      </c>
      <c r="M1181" s="2">
        <v>45012</v>
      </c>
    </row>
    <row r="1182" spans="1:13" x14ac:dyDescent="0.25">
      <c r="A1182">
        <v>1181</v>
      </c>
      <c r="B1182" t="s">
        <v>12</v>
      </c>
      <c r="C1182" s="3">
        <v>17</v>
      </c>
      <c r="D1182" s="3" t="str">
        <f>VLOOKUP(JOYERIA_JPV[[#This Row],[ID_PRODUCTOS]],PRODUCTOS[#All],2,0)</f>
        <v>Broche Oro</v>
      </c>
      <c r="E11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182" s="15">
        <f>VLOOKUP(JOYERIA_JPV[[#This Row],[ID_PRODUCTOS]],PRODUCTOS[#All],5,0)-JOYERIA_JPV[[#This Row],[CANTIDAD]]</f>
        <v>2988</v>
      </c>
      <c r="G1182">
        <v>10007</v>
      </c>
      <c r="H1182" s="1" t="s">
        <v>53</v>
      </c>
      <c r="I1182" s="1" t="str">
        <f>VLOOKUP(JOYERIA_JPV[[#This Row],[ID_VENDEDOR]],FOTO_VENDEDOR[#All],3,0)</f>
        <v>https://dl.dropbox.com/s/jveyj0btov87izo/A38.png</v>
      </c>
      <c r="J1182">
        <v>12</v>
      </c>
      <c r="K1182" s="9">
        <v>216.19</v>
      </c>
      <c r="L1182" s="9">
        <v>300</v>
      </c>
      <c r="M1182" s="2">
        <v>45013</v>
      </c>
    </row>
    <row r="1183" spans="1:13" x14ac:dyDescent="0.25">
      <c r="A1183">
        <v>1182</v>
      </c>
      <c r="B1183" t="s">
        <v>6</v>
      </c>
      <c r="C1183" s="3">
        <v>18</v>
      </c>
      <c r="D1183" s="3" t="str">
        <f>VLOOKUP(JOYERIA_JPV[[#This Row],[ID_PRODUCTOS]],PRODUCTOS[#All],2,0)</f>
        <v>Anillo Gemas</v>
      </c>
      <c r="E11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183" s="15">
        <f>VLOOKUP(JOYERIA_JPV[[#This Row],[ID_PRODUCTOS]],PRODUCTOS[#All],5,0)-JOYERIA_JPV[[#This Row],[CANTIDAD]]</f>
        <v>19632</v>
      </c>
      <c r="G1183">
        <v>10008</v>
      </c>
      <c r="H1183" s="1" t="s">
        <v>73</v>
      </c>
      <c r="I1183" s="1" t="str">
        <f>VLOOKUP(JOYERIA_JPV[[#This Row],[ID_VENDEDOR]],FOTO_VENDEDOR[#All],3,0)</f>
        <v>https://dl.dropbox.com/s/z4geyw1u2psmm47/A16.png</v>
      </c>
      <c r="J1183">
        <v>368</v>
      </c>
      <c r="K1183" s="9">
        <v>1063.04</v>
      </c>
      <c r="L1183" s="9">
        <v>1500</v>
      </c>
      <c r="M1183" s="2">
        <v>45014</v>
      </c>
    </row>
    <row r="1184" spans="1:13" x14ac:dyDescent="0.25">
      <c r="A1184">
        <v>1183</v>
      </c>
      <c r="B1184" t="s">
        <v>5</v>
      </c>
      <c r="C1184" s="3">
        <v>19</v>
      </c>
      <c r="D1184" s="3" t="str">
        <f>VLOOKUP(JOYERIA_JPV[[#This Row],[ID_PRODUCTOS]],PRODUCTOS[#All],2,0)</f>
        <v>Collar Perlas</v>
      </c>
      <c r="E1184" s="8" t="str">
        <f>VLOOKUP(JOYERIA_JPV[[#This Row],[ID_PRODUCTOS]],PRODUCTOS[#All],4,0)</f>
        <v>https://yanesmadrid.com/10619-large_default/collar-bolzano-perlas-plata-dorada.jpg</v>
      </c>
      <c r="F1184" s="15">
        <f>VLOOKUP(JOYERIA_JPV[[#This Row],[ID_PRODUCTOS]],PRODUCTOS[#All],5,0)-JOYERIA_JPV[[#This Row],[CANTIDAD]]</f>
        <v>792</v>
      </c>
      <c r="G1184">
        <v>10009</v>
      </c>
      <c r="H1184" s="1" t="s">
        <v>57</v>
      </c>
      <c r="I1184" s="1" t="str">
        <f>VLOOKUP(JOYERIA_JPV[[#This Row],[ID_VENDEDOR]],FOTO_VENDEDOR[#All],3,0)</f>
        <v>https://dl.dropbox.com/s/0jkab8w6ie0h91z/A42.png</v>
      </c>
      <c r="J1184">
        <v>8</v>
      </c>
      <c r="K1184" s="9">
        <v>757.81</v>
      </c>
      <c r="L1184" s="9">
        <v>950</v>
      </c>
      <c r="M1184" s="2">
        <v>45015</v>
      </c>
    </row>
    <row r="1185" spans="1:13" x14ac:dyDescent="0.25">
      <c r="A1185">
        <v>1184</v>
      </c>
      <c r="B1185" t="s">
        <v>12</v>
      </c>
      <c r="C1185" s="3">
        <v>20</v>
      </c>
      <c r="D1185" s="3" t="str">
        <f>VLOOKUP(JOYERIA_JPV[[#This Row],[ID_PRODUCTOS]],PRODUCTOS[#All],2,0)</f>
        <v>Cadena Oro</v>
      </c>
      <c r="E1185" s="8" t="str">
        <f>VLOOKUP(JOYERIA_JPV[[#This Row],[ID_PRODUCTOS]],PRODUCTOS[#All],4,0)</f>
        <v>https://www.joyeriasanchez.com/50236-large_default/gargantilla-visalia-personalizada-oro-18k.jpg</v>
      </c>
      <c r="F1185" s="15">
        <f>VLOOKUP(JOYERIA_JPV[[#This Row],[ID_PRODUCTOS]],PRODUCTOS[#All],5,0)-JOYERIA_JPV[[#This Row],[CANTIDAD]]</f>
        <v>3994</v>
      </c>
      <c r="G1185">
        <v>10001</v>
      </c>
      <c r="H1185" s="1" t="s">
        <v>41</v>
      </c>
      <c r="I1185" s="1" t="str">
        <f>VLOOKUP(JOYERIA_JPV[[#This Row],[ID_VENDEDOR]],FOTO_VENDEDOR[#All],3,0)</f>
        <v>https://dl.dropbox.com/s/4bz1xriny7ro04g/A40.png</v>
      </c>
      <c r="J1185">
        <v>6</v>
      </c>
      <c r="K1185" s="9">
        <v>211.41</v>
      </c>
      <c r="L1185" s="9">
        <v>300</v>
      </c>
      <c r="M1185" s="2">
        <v>45016</v>
      </c>
    </row>
    <row r="1186" spans="1:13" x14ac:dyDescent="0.25">
      <c r="A1186">
        <v>1185</v>
      </c>
      <c r="B1186" t="s">
        <v>9</v>
      </c>
      <c r="C1186" s="3">
        <v>1</v>
      </c>
      <c r="D1186" s="3" t="str">
        <f>VLOOKUP(JOYERIA_JPV[[#This Row],[ID_PRODUCTOS]],PRODUCTOS[#All],2,0)</f>
        <v>Anillo Oro 18k</v>
      </c>
      <c r="E1186" s="8" t="str">
        <f>VLOOKUP(JOYERIA_JPV[[#This Row],[ID_PRODUCTOS]],PRODUCTOS[#All],4,0)</f>
        <v>https://i.pinimg.com/originals/99/f6/cc/99f6cc0f226be0aa4d25ea9959e06099.png</v>
      </c>
      <c r="F1186" s="15">
        <f>VLOOKUP(JOYERIA_JPV[[#This Row],[ID_PRODUCTOS]],PRODUCTOS[#All],5,0)-JOYERIA_JPV[[#This Row],[CANTIDAD]]</f>
        <v>19901</v>
      </c>
      <c r="G1186">
        <v>10002</v>
      </c>
      <c r="H1186" s="1" t="s">
        <v>43</v>
      </c>
      <c r="I1186" s="1" t="str">
        <f>VLOOKUP(JOYERIA_JPV[[#This Row],[ID_VENDEDOR]],FOTO_VENDEDOR[#All],3,0)</f>
        <v>https://dl.dropbox.com/s/yxe96df3xrzoc4y/A44.png</v>
      </c>
      <c r="J1186">
        <v>99</v>
      </c>
      <c r="K1186" s="9">
        <v>1483.61</v>
      </c>
      <c r="L1186" s="9">
        <v>2000</v>
      </c>
      <c r="M1186" s="2">
        <v>45017</v>
      </c>
    </row>
    <row r="1187" spans="1:13" x14ac:dyDescent="0.25">
      <c r="A1187">
        <v>1186</v>
      </c>
      <c r="B1187" t="s">
        <v>7</v>
      </c>
      <c r="C1187" s="3">
        <v>2</v>
      </c>
      <c r="D1187" s="3" t="str">
        <f>VLOOKUP(JOYERIA_JPV[[#This Row],[ID_PRODUCTOS]],PRODUCTOS[#All],2,0)</f>
        <v>Aretes Plata 925</v>
      </c>
      <c r="E1187" s="8" t="str">
        <f>VLOOKUP(JOYERIA_JPV[[#This Row],[ID_PRODUCTOS]],PRODUCTOS[#All],4,0)</f>
        <v>https://baroqoficial.com/cdn/shop/products/Aretesdeplata925.png?v=1643904073&amp;width=2048</v>
      </c>
      <c r="F1187" s="15">
        <f>VLOOKUP(JOYERIA_JPV[[#This Row],[ID_PRODUCTOS]],PRODUCTOS[#All],5,0)-JOYERIA_JPV[[#This Row],[CANTIDAD]]</f>
        <v>3793</v>
      </c>
      <c r="G1187">
        <v>10003</v>
      </c>
      <c r="H1187" s="1" t="s">
        <v>45</v>
      </c>
      <c r="I1187" s="1" t="str">
        <f>VLOOKUP(JOYERIA_JPV[[#This Row],[ID_VENDEDOR]],FOTO_VENDEDOR[#All],3,0)</f>
        <v>https://dl.dropboxusercontent.com/s/2lks10yyiurw2b0/A33.png</v>
      </c>
      <c r="J1187">
        <v>7</v>
      </c>
      <c r="K1187" s="9">
        <v>1049.51</v>
      </c>
      <c r="L1187" s="9">
        <v>1300</v>
      </c>
      <c r="M1187" s="2">
        <v>45018</v>
      </c>
    </row>
    <row r="1188" spans="1:13" x14ac:dyDescent="0.25">
      <c r="A1188">
        <v>1187</v>
      </c>
      <c r="B1188" t="s">
        <v>8</v>
      </c>
      <c r="C1188" s="3">
        <v>3</v>
      </c>
      <c r="D1188" s="3" t="str">
        <f>VLOOKUP(JOYERIA_JPV[[#This Row],[ID_PRODUCTOS]],PRODUCTOS[#All],2,0)</f>
        <v>Brazalete Oro 14k</v>
      </c>
      <c r="E11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188" s="15">
        <f>VLOOKUP(JOYERIA_JPV[[#This Row],[ID_PRODUCTOS]],PRODUCTOS[#All],5,0)-JOYERIA_JPV[[#This Row],[CANTIDAD]]</f>
        <v>718</v>
      </c>
      <c r="G1188">
        <v>10004</v>
      </c>
      <c r="H1188" s="1" t="s">
        <v>47</v>
      </c>
      <c r="I1188" s="1" t="str">
        <f>VLOOKUP(JOYERIA_JPV[[#This Row],[ID_VENDEDOR]],FOTO_VENDEDOR[#All],3,0)</f>
        <v>https://dl.dropbox.com/s/zgx7g0h0mxubhao/A21.png</v>
      </c>
      <c r="J1188">
        <v>2</v>
      </c>
      <c r="K1188" s="9">
        <v>966.38</v>
      </c>
      <c r="L1188" s="9">
        <v>1200</v>
      </c>
      <c r="M1188" s="2">
        <v>45019</v>
      </c>
    </row>
    <row r="1189" spans="1:13" x14ac:dyDescent="0.25">
      <c r="A1189">
        <v>1188</v>
      </c>
      <c r="B1189" t="s">
        <v>23</v>
      </c>
      <c r="C1189" s="3">
        <v>4</v>
      </c>
      <c r="D1189" s="3" t="str">
        <f>VLOOKUP(JOYERIA_JPV[[#This Row],[ID_PRODUCTOS]],PRODUCTOS[#All],2,0)</f>
        <v>Collar Oro Diam.</v>
      </c>
      <c r="E1189" s="8" t="str">
        <f>VLOOKUP(JOYERIA_JPV[[#This Row],[ID_PRODUCTOS]],PRODUCTOS[#All],4,0)</f>
        <v>https://img.edenly.com/pt/40/precioso-secreto-n8__8047249_1.png</v>
      </c>
      <c r="F1189" s="15">
        <f>VLOOKUP(JOYERIA_JPV[[#This Row],[ID_PRODUCTOS]],PRODUCTOS[#All],5,0)-JOYERIA_JPV[[#This Row],[CANTIDAD]]</f>
        <v>1495</v>
      </c>
      <c r="G1189">
        <v>10005</v>
      </c>
      <c r="H1189" s="1" t="s">
        <v>49</v>
      </c>
      <c r="I1189" s="1" t="str">
        <f>VLOOKUP(JOYERIA_JPV[[#This Row],[ID_VENDEDOR]],FOTO_VENDEDOR[#All],3,0)</f>
        <v>https://dl.dropboxusercontent.com/s/id0gj57k6z3m73q/A34.png</v>
      </c>
      <c r="J1189">
        <v>5</v>
      </c>
      <c r="K1189" s="9">
        <v>938.42</v>
      </c>
      <c r="L1189" s="9">
        <v>1100</v>
      </c>
      <c r="M1189" s="2">
        <v>45020</v>
      </c>
    </row>
    <row r="1190" spans="1:13" x14ac:dyDescent="0.25">
      <c r="A1190">
        <v>1189</v>
      </c>
      <c r="B1190" t="s">
        <v>5</v>
      </c>
      <c r="C1190" s="3">
        <v>5</v>
      </c>
      <c r="D1190" s="3" t="str">
        <f>VLOOKUP(JOYERIA_JPV[[#This Row],[ID_PRODUCTOS]],PRODUCTOS[#All],2,0)</f>
        <v>Pulsera Plata 925</v>
      </c>
      <c r="E11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190" s="15">
        <f>VLOOKUP(JOYERIA_JPV[[#This Row],[ID_PRODUCTOS]],PRODUCTOS[#All],5,0)-JOYERIA_JPV[[#This Row],[CANTIDAD]]</f>
        <v>1385</v>
      </c>
      <c r="G1190">
        <v>10006</v>
      </c>
      <c r="H1190" s="1" t="s">
        <v>51</v>
      </c>
      <c r="I1190" s="1" t="str">
        <f>VLOOKUP(JOYERIA_JPV[[#This Row],[ID_VENDEDOR]],FOTO_VENDEDOR[#All],3,0)</f>
        <v>https://dl.dropbox.com/s/1f9hzgblcmuen4a/A10.png</v>
      </c>
      <c r="J1190">
        <v>15</v>
      </c>
      <c r="K1190" s="9">
        <v>1053.78</v>
      </c>
      <c r="L1190" s="9">
        <v>1500</v>
      </c>
      <c r="M1190" s="2">
        <v>45021</v>
      </c>
    </row>
    <row r="1191" spans="1:13" x14ac:dyDescent="0.25">
      <c r="A1191">
        <v>1190</v>
      </c>
      <c r="B1191" t="s">
        <v>7</v>
      </c>
      <c r="C1191" s="3">
        <v>6</v>
      </c>
      <c r="D1191" s="3" t="str">
        <f>VLOOKUP(JOYERIA_JPV[[#This Row],[ID_PRODUCTOS]],PRODUCTOS[#All],2,0)</f>
        <v>Broche Platino</v>
      </c>
      <c r="E11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191" s="15">
        <f>VLOOKUP(JOYERIA_JPV[[#This Row],[ID_PRODUCTOS]],PRODUCTOS[#All],5,0)-JOYERIA_JPV[[#This Row],[CANTIDAD]]</f>
        <v>2460</v>
      </c>
      <c r="G1191">
        <v>10007</v>
      </c>
      <c r="H1191" s="1" t="s">
        <v>53</v>
      </c>
      <c r="I1191" s="1" t="str">
        <f>VLOOKUP(JOYERIA_JPV[[#This Row],[ID_VENDEDOR]],FOTO_VENDEDOR[#All],3,0)</f>
        <v>https://dl.dropbox.com/s/jveyj0btov87izo/A38.png</v>
      </c>
      <c r="J1191">
        <v>40</v>
      </c>
      <c r="K1191" s="9">
        <v>645.70000000000005</v>
      </c>
      <c r="L1191" s="9">
        <v>900</v>
      </c>
      <c r="M1191" s="2">
        <v>45022</v>
      </c>
    </row>
    <row r="1192" spans="1:13" x14ac:dyDescent="0.25">
      <c r="A1192">
        <v>1191</v>
      </c>
      <c r="B1192" t="s">
        <v>10</v>
      </c>
      <c r="C1192" s="3">
        <v>7</v>
      </c>
      <c r="D1192" s="3" t="str">
        <f>VLOOKUP(JOYERIA_JPV[[#This Row],[ID_PRODUCTOS]],PRODUCTOS[#All],2,0)</f>
        <v>Cadena Oro 10k</v>
      </c>
      <c r="E1192" s="8" t="str">
        <f>VLOOKUP(JOYERIA_JPV[[#This Row],[ID_PRODUCTOS]],PRODUCTOS[#All],4,0)</f>
        <v>https://russiangold.com/78813-large_default/amarillo-italiano-14k-585-oro-nuevo-figaro-cadena-solida-cc042y.jpg</v>
      </c>
      <c r="F1192" s="15">
        <f>VLOOKUP(JOYERIA_JPV[[#This Row],[ID_PRODUCTOS]],PRODUCTOS[#All],5,0)-JOYERIA_JPV[[#This Row],[CANTIDAD]]</f>
        <v>11370</v>
      </c>
      <c r="G1192">
        <v>10008</v>
      </c>
      <c r="H1192" s="1" t="s">
        <v>73</v>
      </c>
      <c r="I1192" s="1" t="str">
        <f>VLOOKUP(JOYERIA_JPV[[#This Row],[ID_VENDEDOR]],FOTO_VENDEDOR[#All],3,0)</f>
        <v>https://dl.dropbox.com/s/z4geyw1u2psmm47/A16.png</v>
      </c>
      <c r="J1192">
        <v>130</v>
      </c>
      <c r="K1192" s="9">
        <v>1063.04</v>
      </c>
      <c r="L1192" s="9">
        <v>1500</v>
      </c>
      <c r="M1192" s="2">
        <v>45023</v>
      </c>
    </row>
    <row r="1193" spans="1:13" x14ac:dyDescent="0.25">
      <c r="A1193">
        <v>1192</v>
      </c>
      <c r="B1193" t="s">
        <v>28</v>
      </c>
      <c r="C1193" s="3">
        <v>8</v>
      </c>
      <c r="D1193" s="3" t="str">
        <f>VLOOKUP(JOYERIA_JPV[[#This Row],[ID_PRODUCTOS]],PRODUCTOS[#All],2,0)</f>
        <v>Tobillera Oro 14k</v>
      </c>
      <c r="E1193" s="8" t="str">
        <f>VLOOKUP(JOYERIA_JPV[[#This Row],[ID_PRODUCTOS]],PRODUCTOS[#All],4,0)</f>
        <v>https://www.joseluisjoyerias.com/adm/files/FOTOS/PULSERA_ORO_JOSELUIS_718SPU24FK481A19_1.webp</v>
      </c>
      <c r="F1193" s="15">
        <f>VLOOKUP(JOYERIA_JPV[[#This Row],[ID_PRODUCTOS]],PRODUCTOS[#All],5,0)-JOYERIA_JPV[[#This Row],[CANTIDAD]]</f>
        <v>2475</v>
      </c>
      <c r="G1193">
        <v>10009</v>
      </c>
      <c r="H1193" s="1" t="s">
        <v>57</v>
      </c>
      <c r="I1193" s="1" t="str">
        <f>VLOOKUP(JOYERIA_JPV[[#This Row],[ID_VENDEDOR]],FOTO_VENDEDOR[#All],3,0)</f>
        <v>https://dl.dropbox.com/s/0jkab8w6ie0h91z/A42.png</v>
      </c>
      <c r="J1193">
        <v>25</v>
      </c>
      <c r="K1193" s="9">
        <v>938.42</v>
      </c>
      <c r="L1193" s="9">
        <v>1100</v>
      </c>
      <c r="M1193" s="2">
        <v>45024</v>
      </c>
    </row>
    <row r="1194" spans="1:13" x14ac:dyDescent="0.25">
      <c r="A1194">
        <v>1193</v>
      </c>
      <c r="B1194" t="s">
        <v>26</v>
      </c>
      <c r="C1194" s="3">
        <v>9</v>
      </c>
      <c r="D1194" s="3" t="str">
        <f>VLOOKUP(JOYERIA_JPV[[#This Row],[ID_PRODUCTOS]],PRODUCTOS[#All],2,0)</f>
        <v>Charm Plata</v>
      </c>
      <c r="E11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194" s="15">
        <f>VLOOKUP(JOYERIA_JPV[[#This Row],[ID_PRODUCTOS]],PRODUCTOS[#All],5,0)-JOYERIA_JPV[[#This Row],[CANTIDAD]]</f>
        <v>673</v>
      </c>
      <c r="G1194">
        <v>10001</v>
      </c>
      <c r="H1194" s="1" t="s">
        <v>41</v>
      </c>
      <c r="I1194" s="1" t="str">
        <f>VLOOKUP(JOYERIA_JPV[[#This Row],[ID_VENDEDOR]],FOTO_VENDEDOR[#All],3,0)</f>
        <v>https://dl.dropbox.com/s/4bz1xriny7ro04g/A40.png</v>
      </c>
      <c r="J1194">
        <v>4</v>
      </c>
      <c r="K1194" s="9">
        <v>836.75</v>
      </c>
      <c r="L1194" s="9">
        <v>1000</v>
      </c>
      <c r="M1194" s="2">
        <v>45025</v>
      </c>
    </row>
    <row r="1195" spans="1:13" x14ac:dyDescent="0.25">
      <c r="A1195">
        <v>1194</v>
      </c>
      <c r="B1195" t="s">
        <v>25</v>
      </c>
      <c r="C1195" s="3">
        <v>10</v>
      </c>
      <c r="D1195" s="3" t="str">
        <f>VLOOKUP(JOYERIA_JPV[[#This Row],[ID_PRODUCTOS]],PRODUCTOS[#All],2,0)</f>
        <v>Medallón Oro 18k</v>
      </c>
      <c r="E1195" s="8" t="str">
        <f>VLOOKUP(JOYERIA_JPV[[#This Row],[ID_PRODUCTOS]],PRODUCTOS[#All],4,0)</f>
        <v>https://russiangold.com/111274-product_zoom/colgante-de-oro-rosa-rojo-14k-585-carretera-de-medusa-griega-cpn053r.jpg</v>
      </c>
      <c r="F1195" s="15">
        <f>VLOOKUP(JOYERIA_JPV[[#This Row],[ID_PRODUCTOS]],PRODUCTOS[#All],5,0)-JOYERIA_JPV[[#This Row],[CANTIDAD]]</f>
        <v>597</v>
      </c>
      <c r="G1195">
        <v>10002</v>
      </c>
      <c r="H1195" s="1" t="s">
        <v>43</v>
      </c>
      <c r="I1195" s="1" t="str">
        <f>VLOOKUP(JOYERIA_JPV[[#This Row],[ID_VENDEDOR]],FOTO_VENDEDOR[#All],3,0)</f>
        <v>https://dl.dropbox.com/s/yxe96df3xrzoc4y/A44.png</v>
      </c>
      <c r="J1195">
        <v>3</v>
      </c>
      <c r="K1195" s="9">
        <v>966.38</v>
      </c>
      <c r="L1195" s="9">
        <v>1200</v>
      </c>
      <c r="M1195" s="2">
        <v>45026</v>
      </c>
    </row>
    <row r="1196" spans="1:13" x14ac:dyDescent="0.25">
      <c r="A1196">
        <v>1195</v>
      </c>
      <c r="B1196" t="s">
        <v>9</v>
      </c>
      <c r="C1196" s="3">
        <v>11</v>
      </c>
      <c r="D1196" s="3" t="str">
        <f>VLOOKUP(JOYERIA_JPV[[#This Row],[ID_PRODUCTOS]],PRODUCTOS[#All],2,0)</f>
        <v>Reloj Oro 18k</v>
      </c>
      <c r="E1196" s="8" t="str">
        <f>VLOOKUP(JOYERIA_JPV[[#This Row],[ID_PRODUCTOS]],PRODUCTOS[#All],4,0)</f>
        <v>https://zlotychlopak.pl/104676-large_default/amarillo-14k-585-oro-reloj-de-pulsera-para-senora-geneve-lw078ydglbw008y.jpg</v>
      </c>
      <c r="F1196" s="15">
        <f>VLOOKUP(JOYERIA_JPV[[#This Row],[ID_PRODUCTOS]],PRODUCTOS[#All],5,0)-JOYERIA_JPV[[#This Row],[CANTIDAD]]</f>
        <v>1256</v>
      </c>
      <c r="G1196">
        <v>10003</v>
      </c>
      <c r="H1196" s="1" t="s">
        <v>45</v>
      </c>
      <c r="I1196" s="1" t="str">
        <f>VLOOKUP(JOYERIA_JPV[[#This Row],[ID_VENDEDOR]],FOTO_VENDEDOR[#All],3,0)</f>
        <v>https://dl.dropboxusercontent.com/s/2lks10yyiurw2b0/A33.png</v>
      </c>
      <c r="J1196">
        <v>4</v>
      </c>
      <c r="K1196" s="9">
        <v>638.27</v>
      </c>
      <c r="L1196" s="9">
        <v>800</v>
      </c>
      <c r="M1196" s="2">
        <v>45027</v>
      </c>
    </row>
    <row r="1197" spans="1:13" x14ac:dyDescent="0.25">
      <c r="A1197">
        <v>1196</v>
      </c>
      <c r="B1197" t="s">
        <v>22</v>
      </c>
      <c r="C1197" s="3">
        <v>12</v>
      </c>
      <c r="D1197" s="3" t="str">
        <f>VLOOKUP(JOYERIA_JPV[[#This Row],[ID_PRODUCTOS]],PRODUCTOS[#All],2,0)</f>
        <v>Cufflink Plata 925</v>
      </c>
      <c r="E1197" s="8" t="str">
        <f>VLOOKUP(JOYERIA_JPV[[#This Row],[ID_PRODUCTOS]],PRODUCTOS[#All],4,0)</f>
        <v>https://www.mesaregalos.mx/wp-content/uploads/2021/08/Cufflinks_20Pliage_20_20Sterling_20silver_06753810000001_STQP.png</v>
      </c>
      <c r="F1197" s="15">
        <f>VLOOKUP(JOYERIA_JPV[[#This Row],[ID_PRODUCTOS]],PRODUCTOS[#All],5,0)-JOYERIA_JPV[[#This Row],[CANTIDAD]]</f>
        <v>622</v>
      </c>
      <c r="G1197">
        <v>10004</v>
      </c>
      <c r="H1197" s="1" t="s">
        <v>47</v>
      </c>
      <c r="I1197" s="1" t="str">
        <f>VLOOKUP(JOYERIA_JPV[[#This Row],[ID_VENDEDOR]],FOTO_VENDEDOR[#All],3,0)</f>
        <v>https://dl.dropbox.com/s/zgx7g0h0mxubhao/A21.png</v>
      </c>
      <c r="J1197">
        <v>2</v>
      </c>
      <c r="K1197" s="9">
        <v>1265.2</v>
      </c>
      <c r="L1197" s="9">
        <v>1800</v>
      </c>
      <c r="M1197" s="2">
        <v>45028</v>
      </c>
    </row>
    <row r="1198" spans="1:13" x14ac:dyDescent="0.25">
      <c r="A1198">
        <v>1197</v>
      </c>
      <c r="B1198" t="s">
        <v>13</v>
      </c>
      <c r="C1198" s="3">
        <v>13</v>
      </c>
      <c r="D1198" s="3" t="str">
        <f>VLOOKUP(JOYERIA_JPV[[#This Row],[ID_PRODUCTOS]],PRODUCTOS[#All],2,0)</f>
        <v>Pendiente Diam. Oro</v>
      </c>
      <c r="E1198" s="8" t="str">
        <f>VLOOKUP(JOYERIA_JPV[[#This Row],[ID_PRODUCTOS]],PRODUCTOS[#All],4,0)</f>
        <v>https://i.pinimg.com/originals/ef/2f/1e/ef2f1e78cb0658f1626038cefbdca0f7.png</v>
      </c>
      <c r="F1198" s="15">
        <f>VLOOKUP(JOYERIA_JPV[[#This Row],[ID_PRODUCTOS]],PRODUCTOS[#All],5,0)-JOYERIA_JPV[[#This Row],[CANTIDAD]]</f>
        <v>3996</v>
      </c>
      <c r="G1198">
        <v>10005</v>
      </c>
      <c r="H1198" s="1" t="s">
        <v>49</v>
      </c>
      <c r="I1198" s="1" t="str">
        <f>VLOOKUP(JOYERIA_JPV[[#This Row],[ID_VENDEDOR]],FOTO_VENDEDOR[#All],3,0)</f>
        <v>https://dl.dropboxusercontent.com/s/id0gj57k6z3m73q/A34.png</v>
      </c>
      <c r="J1198">
        <v>4</v>
      </c>
      <c r="K1198" s="9">
        <v>352.49</v>
      </c>
      <c r="L1198" s="9">
        <v>500</v>
      </c>
      <c r="M1198" s="2">
        <v>45029</v>
      </c>
    </row>
    <row r="1199" spans="1:13" x14ac:dyDescent="0.25">
      <c r="A1199">
        <v>1198</v>
      </c>
      <c r="B1199" t="s">
        <v>27</v>
      </c>
      <c r="C1199" s="3">
        <v>14</v>
      </c>
      <c r="D1199" s="3" t="str">
        <f>VLOOKUP(JOYERIA_JPV[[#This Row],[ID_PRODUCTOS]],PRODUCTOS[#All],2,0)</f>
        <v>Anillo Comp. Diam.</v>
      </c>
      <c r="E1199" s="8" t="str">
        <f>VLOOKUP(JOYERIA_JPV[[#This Row],[ID_PRODUCTOS]],PRODUCTOS[#All],4,0)</f>
        <v>https://www.elrubi.es/wp-content/uploads/2019/03/Anillo-de-compromiso-con-piedra-diamante-1.png</v>
      </c>
      <c r="F1199" s="15">
        <f>VLOOKUP(JOYERIA_JPV[[#This Row],[ID_PRODUCTOS]],PRODUCTOS[#All],5,0)-JOYERIA_JPV[[#This Row],[CANTIDAD]]</f>
        <v>1948</v>
      </c>
      <c r="G1199">
        <v>10006</v>
      </c>
      <c r="H1199" s="1" t="s">
        <v>51</v>
      </c>
      <c r="I1199" s="1" t="str">
        <f>VLOOKUP(JOYERIA_JPV[[#This Row],[ID_VENDEDOR]],FOTO_VENDEDOR[#All],3,0)</f>
        <v>https://dl.dropbox.com/s/1f9hzgblcmuen4a/A10.png</v>
      </c>
      <c r="J1199">
        <v>2</v>
      </c>
      <c r="K1199" s="9">
        <v>938.42</v>
      </c>
      <c r="L1199" s="9">
        <v>1100</v>
      </c>
      <c r="M1199" s="2">
        <v>45030</v>
      </c>
    </row>
    <row r="1200" spans="1:13" x14ac:dyDescent="0.25">
      <c r="A1200">
        <v>1199</v>
      </c>
      <c r="B1200" t="s">
        <v>6</v>
      </c>
      <c r="C1200" s="3">
        <v>15</v>
      </c>
      <c r="D1200" s="3" t="str">
        <f>VLOOKUP(JOYERIA_JPV[[#This Row],[ID_PRODUCTOS]],PRODUCTOS[#All],2,0)</f>
        <v>Brazalete Cuero</v>
      </c>
      <c r="E1200" s="8" t="str">
        <f>VLOOKUP(JOYERIA_JPV[[#This Row],[ID_PRODUCTOS]],PRODUCTOS[#All],4,0)</f>
        <v>https://global.zancangioielli.com/11031-large_default/pulsera-zancan-de-plata-y-piel-con-pluma.jpg</v>
      </c>
      <c r="F1200" s="15">
        <f>VLOOKUP(JOYERIA_JPV[[#This Row],[ID_PRODUCTOS]],PRODUCTOS[#All],5,0)-JOYERIA_JPV[[#This Row],[CANTIDAD]]</f>
        <v>3965</v>
      </c>
      <c r="G1200">
        <v>10007</v>
      </c>
      <c r="H1200" s="1" t="s">
        <v>53</v>
      </c>
      <c r="I1200" s="1" t="str">
        <f>VLOOKUP(JOYERIA_JPV[[#This Row],[ID_VENDEDOR]],FOTO_VENDEDOR[#All],3,0)</f>
        <v>https://dl.dropbox.com/s/jveyj0btov87izo/A38.png</v>
      </c>
      <c r="J1200">
        <v>35</v>
      </c>
      <c r="K1200" s="9">
        <v>572.95000000000005</v>
      </c>
      <c r="L1200" s="9">
        <v>800</v>
      </c>
      <c r="M1200" s="2">
        <v>45031</v>
      </c>
    </row>
    <row r="1201" spans="1:13" x14ac:dyDescent="0.25">
      <c r="A1201">
        <v>1200</v>
      </c>
      <c r="B1201" t="s">
        <v>19</v>
      </c>
      <c r="C1201" s="3">
        <v>16</v>
      </c>
      <c r="D1201" s="3" t="str">
        <f>VLOOKUP(JOYERIA_JPV[[#This Row],[ID_PRODUCTOS]],PRODUCTOS[#All],2,0)</f>
        <v>Reloj Plata</v>
      </c>
      <c r="E1201" s="8" t="str">
        <f>VLOOKUP(JOYERIA_JPV[[#This Row],[ID_PRODUCTOS]],PRODUCTOS[#All],4,0)</f>
        <v>https://festina.cl/22062-large_default/timeless-chronograph-f16760-7-con-esfera-azul.jpg</v>
      </c>
      <c r="F1201" s="15">
        <f>VLOOKUP(JOYERIA_JPV[[#This Row],[ID_PRODUCTOS]],PRODUCTOS[#All],5,0)-JOYERIA_JPV[[#This Row],[CANTIDAD]]</f>
        <v>1090</v>
      </c>
      <c r="G1201">
        <v>10008</v>
      </c>
      <c r="H1201" s="1" t="s">
        <v>73</v>
      </c>
      <c r="I1201" s="1" t="str">
        <f>VLOOKUP(JOYERIA_JPV[[#This Row],[ID_VENDEDOR]],FOTO_VENDEDOR[#All],3,0)</f>
        <v>https://dl.dropbox.com/s/z4geyw1u2psmm47/A16.png</v>
      </c>
      <c r="J1201">
        <v>10</v>
      </c>
      <c r="K1201" s="9">
        <v>1667.47</v>
      </c>
      <c r="L1201" s="9">
        <v>2200</v>
      </c>
      <c r="M1201" s="2">
        <v>45032</v>
      </c>
    </row>
    <row r="1202" spans="1:13" x14ac:dyDescent="0.25">
      <c r="A1202">
        <v>1201</v>
      </c>
      <c r="B1202" t="s">
        <v>28</v>
      </c>
      <c r="C1202" s="3">
        <v>17</v>
      </c>
      <c r="D1202" s="3" t="str">
        <f>VLOOKUP(JOYERIA_JPV[[#This Row],[ID_PRODUCTOS]],PRODUCTOS[#All],2,0)</f>
        <v>Broche Oro</v>
      </c>
      <c r="E12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202" s="15">
        <f>VLOOKUP(JOYERIA_JPV[[#This Row],[ID_PRODUCTOS]],PRODUCTOS[#All],5,0)-JOYERIA_JPV[[#This Row],[CANTIDAD]]</f>
        <v>2958</v>
      </c>
      <c r="G1202">
        <v>10009</v>
      </c>
      <c r="H1202" s="1" t="s">
        <v>57</v>
      </c>
      <c r="I1202" s="1" t="str">
        <f>VLOOKUP(JOYERIA_JPV[[#This Row],[ID_VENDEDOR]],FOTO_VENDEDOR[#All],3,0)</f>
        <v>https://dl.dropbox.com/s/0jkab8w6ie0h91z/A42.png</v>
      </c>
      <c r="J1202">
        <v>42</v>
      </c>
      <c r="K1202" s="9">
        <v>216.19</v>
      </c>
      <c r="L1202" s="9">
        <v>300</v>
      </c>
      <c r="M1202" s="2">
        <v>45033</v>
      </c>
    </row>
    <row r="1203" spans="1:13" x14ac:dyDescent="0.25">
      <c r="A1203">
        <v>1202</v>
      </c>
      <c r="B1203" t="s">
        <v>15</v>
      </c>
      <c r="C1203" s="3">
        <v>18</v>
      </c>
      <c r="D1203" s="3" t="str">
        <f>VLOOKUP(JOYERIA_JPV[[#This Row],[ID_PRODUCTOS]],PRODUCTOS[#All],2,0)</f>
        <v>Anillo Gemas</v>
      </c>
      <c r="E12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203" s="15">
        <f>VLOOKUP(JOYERIA_JPV[[#This Row],[ID_PRODUCTOS]],PRODUCTOS[#All],5,0)-JOYERIA_JPV[[#This Row],[CANTIDAD]]</f>
        <v>19900</v>
      </c>
      <c r="G1203">
        <v>10001</v>
      </c>
      <c r="H1203" s="1" t="s">
        <v>41</v>
      </c>
      <c r="I1203" s="1" t="str">
        <f>VLOOKUP(JOYERIA_JPV[[#This Row],[ID_VENDEDOR]],FOTO_VENDEDOR[#All],3,0)</f>
        <v>https://dl.dropbox.com/s/4bz1xriny7ro04g/A40.png</v>
      </c>
      <c r="J1203">
        <v>100</v>
      </c>
      <c r="K1203" s="9">
        <v>1063.04</v>
      </c>
      <c r="L1203" s="9">
        <v>1500</v>
      </c>
      <c r="M1203" s="2">
        <v>45034</v>
      </c>
    </row>
    <row r="1204" spans="1:13" x14ac:dyDescent="0.25">
      <c r="A1204">
        <v>1203</v>
      </c>
      <c r="B1204" t="s">
        <v>6</v>
      </c>
      <c r="C1204" s="3">
        <v>19</v>
      </c>
      <c r="D1204" s="3" t="str">
        <f>VLOOKUP(JOYERIA_JPV[[#This Row],[ID_PRODUCTOS]],PRODUCTOS[#All],2,0)</f>
        <v>Collar Perlas</v>
      </c>
      <c r="E1204" s="8" t="str">
        <f>VLOOKUP(JOYERIA_JPV[[#This Row],[ID_PRODUCTOS]],PRODUCTOS[#All],4,0)</f>
        <v>https://yanesmadrid.com/10619-large_default/collar-bolzano-perlas-plata-dorada.jpg</v>
      </c>
      <c r="F1204" s="15">
        <f>VLOOKUP(JOYERIA_JPV[[#This Row],[ID_PRODUCTOS]],PRODUCTOS[#All],5,0)-JOYERIA_JPV[[#This Row],[CANTIDAD]]</f>
        <v>797</v>
      </c>
      <c r="G1204">
        <v>10002</v>
      </c>
      <c r="H1204" s="1" t="s">
        <v>43</v>
      </c>
      <c r="I1204" s="1" t="str">
        <f>VLOOKUP(JOYERIA_JPV[[#This Row],[ID_VENDEDOR]],FOTO_VENDEDOR[#All],3,0)</f>
        <v>https://dl.dropbox.com/s/yxe96df3xrzoc4y/A44.png</v>
      </c>
      <c r="J1204">
        <v>3</v>
      </c>
      <c r="K1204" s="9">
        <v>757.81</v>
      </c>
      <c r="L1204" s="9">
        <v>950</v>
      </c>
      <c r="M1204" s="2">
        <v>45035</v>
      </c>
    </row>
    <row r="1205" spans="1:13" x14ac:dyDescent="0.25">
      <c r="A1205">
        <v>1204</v>
      </c>
      <c r="B1205" t="s">
        <v>29</v>
      </c>
      <c r="C1205" s="3">
        <v>20</v>
      </c>
      <c r="D1205" s="3" t="str">
        <f>VLOOKUP(JOYERIA_JPV[[#This Row],[ID_PRODUCTOS]],PRODUCTOS[#All],2,0)</f>
        <v>Cadena Oro</v>
      </c>
      <c r="E1205" s="8" t="str">
        <f>VLOOKUP(JOYERIA_JPV[[#This Row],[ID_PRODUCTOS]],PRODUCTOS[#All],4,0)</f>
        <v>https://www.joyeriasanchez.com/50236-large_default/gargantilla-visalia-personalizada-oro-18k.jpg</v>
      </c>
      <c r="F1205" s="15">
        <f>VLOOKUP(JOYERIA_JPV[[#This Row],[ID_PRODUCTOS]],PRODUCTOS[#All],5,0)-JOYERIA_JPV[[#This Row],[CANTIDAD]]</f>
        <v>3753</v>
      </c>
      <c r="G1205">
        <v>10003</v>
      </c>
      <c r="H1205" s="1" t="s">
        <v>45</v>
      </c>
      <c r="I1205" s="1" t="str">
        <f>VLOOKUP(JOYERIA_JPV[[#This Row],[ID_VENDEDOR]],FOTO_VENDEDOR[#All],3,0)</f>
        <v>https://dl.dropboxusercontent.com/s/2lks10yyiurw2b0/A33.png</v>
      </c>
      <c r="J1205">
        <v>247</v>
      </c>
      <c r="K1205" s="9">
        <v>211.41</v>
      </c>
      <c r="L1205" s="9">
        <v>300</v>
      </c>
      <c r="M1205" s="2">
        <v>45036</v>
      </c>
    </row>
    <row r="1206" spans="1:13" x14ac:dyDescent="0.25">
      <c r="A1206">
        <v>1205</v>
      </c>
      <c r="B1206" t="s">
        <v>5</v>
      </c>
      <c r="C1206" s="3">
        <v>1</v>
      </c>
      <c r="D1206" s="3" t="str">
        <f>VLOOKUP(JOYERIA_JPV[[#This Row],[ID_PRODUCTOS]],PRODUCTOS[#All],2,0)</f>
        <v>Anillo Oro 18k</v>
      </c>
      <c r="E1206" s="8" t="str">
        <f>VLOOKUP(JOYERIA_JPV[[#This Row],[ID_PRODUCTOS]],PRODUCTOS[#All],4,0)</f>
        <v>https://i.pinimg.com/originals/99/f6/cc/99f6cc0f226be0aa4d25ea9959e06099.png</v>
      </c>
      <c r="F1206" s="15">
        <f>VLOOKUP(JOYERIA_JPV[[#This Row],[ID_PRODUCTOS]],PRODUCTOS[#All],5,0)-JOYERIA_JPV[[#This Row],[CANTIDAD]]</f>
        <v>19726</v>
      </c>
      <c r="G1206">
        <v>10004</v>
      </c>
      <c r="H1206" s="1" t="s">
        <v>47</v>
      </c>
      <c r="I1206" s="1" t="str">
        <f>VLOOKUP(JOYERIA_JPV[[#This Row],[ID_VENDEDOR]],FOTO_VENDEDOR[#All],3,0)</f>
        <v>https://dl.dropbox.com/s/zgx7g0h0mxubhao/A21.png</v>
      </c>
      <c r="J1206">
        <v>274</v>
      </c>
      <c r="K1206" s="9">
        <v>1483.61</v>
      </c>
      <c r="L1206" s="9">
        <v>2000</v>
      </c>
      <c r="M1206" s="2">
        <v>45037</v>
      </c>
    </row>
    <row r="1207" spans="1:13" x14ac:dyDescent="0.25">
      <c r="A1207">
        <v>1206</v>
      </c>
      <c r="B1207" t="s">
        <v>14</v>
      </c>
      <c r="C1207" s="3">
        <v>2</v>
      </c>
      <c r="D1207" s="3" t="str">
        <f>VLOOKUP(JOYERIA_JPV[[#This Row],[ID_PRODUCTOS]],PRODUCTOS[#All],2,0)</f>
        <v>Aretes Plata 925</v>
      </c>
      <c r="E1207" s="8" t="str">
        <f>VLOOKUP(JOYERIA_JPV[[#This Row],[ID_PRODUCTOS]],PRODUCTOS[#All],4,0)</f>
        <v>https://baroqoficial.com/cdn/shop/products/Aretesdeplata925.png?v=1643904073&amp;width=2048</v>
      </c>
      <c r="F1207" s="15">
        <f>VLOOKUP(JOYERIA_JPV[[#This Row],[ID_PRODUCTOS]],PRODUCTOS[#All],5,0)-JOYERIA_JPV[[#This Row],[CANTIDAD]]</f>
        <v>3700</v>
      </c>
      <c r="G1207">
        <v>10005</v>
      </c>
      <c r="H1207" s="1" t="s">
        <v>49</v>
      </c>
      <c r="I1207" s="1" t="str">
        <f>VLOOKUP(JOYERIA_JPV[[#This Row],[ID_VENDEDOR]],FOTO_VENDEDOR[#All],3,0)</f>
        <v>https://dl.dropboxusercontent.com/s/id0gj57k6z3m73q/A34.png</v>
      </c>
      <c r="J1207">
        <v>100</v>
      </c>
      <c r="K1207" s="9">
        <v>1049.51</v>
      </c>
      <c r="L1207" s="9">
        <v>1300</v>
      </c>
      <c r="M1207" s="2">
        <v>45038</v>
      </c>
    </row>
    <row r="1208" spans="1:13" x14ac:dyDescent="0.25">
      <c r="A1208">
        <v>1207</v>
      </c>
      <c r="B1208" t="s">
        <v>23</v>
      </c>
      <c r="C1208" s="3">
        <v>3</v>
      </c>
      <c r="D1208" s="3" t="str">
        <f>VLOOKUP(JOYERIA_JPV[[#This Row],[ID_PRODUCTOS]],PRODUCTOS[#All],2,0)</f>
        <v>Brazalete Oro 14k</v>
      </c>
      <c r="E12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208" s="15">
        <f>VLOOKUP(JOYERIA_JPV[[#This Row],[ID_PRODUCTOS]],PRODUCTOS[#All],5,0)-JOYERIA_JPV[[#This Row],[CANTIDAD]]</f>
        <v>690</v>
      </c>
      <c r="G1208">
        <v>10006</v>
      </c>
      <c r="H1208" s="1" t="s">
        <v>51</v>
      </c>
      <c r="I1208" s="1" t="str">
        <f>VLOOKUP(JOYERIA_JPV[[#This Row],[ID_VENDEDOR]],FOTO_VENDEDOR[#All],3,0)</f>
        <v>https://dl.dropbox.com/s/1f9hzgblcmuen4a/A10.png</v>
      </c>
      <c r="J1208">
        <v>30</v>
      </c>
      <c r="K1208" s="9">
        <v>966.38</v>
      </c>
      <c r="L1208" s="9">
        <v>1200</v>
      </c>
      <c r="M1208" s="2">
        <v>45039</v>
      </c>
    </row>
    <row r="1209" spans="1:13" x14ac:dyDescent="0.25">
      <c r="A1209">
        <v>1208</v>
      </c>
      <c r="B1209" t="s">
        <v>17</v>
      </c>
      <c r="C1209" s="3">
        <v>4</v>
      </c>
      <c r="D1209" s="3" t="str">
        <f>VLOOKUP(JOYERIA_JPV[[#This Row],[ID_PRODUCTOS]],PRODUCTOS[#All],2,0)</f>
        <v>Collar Oro Diam.</v>
      </c>
      <c r="E1209" s="8" t="str">
        <f>VLOOKUP(JOYERIA_JPV[[#This Row],[ID_PRODUCTOS]],PRODUCTOS[#All],4,0)</f>
        <v>https://img.edenly.com/pt/40/precioso-secreto-n8__8047249_1.png</v>
      </c>
      <c r="F1209" s="15">
        <f>VLOOKUP(JOYERIA_JPV[[#This Row],[ID_PRODUCTOS]],PRODUCTOS[#All],5,0)-JOYERIA_JPV[[#This Row],[CANTIDAD]]</f>
        <v>1494</v>
      </c>
      <c r="G1209">
        <v>10007</v>
      </c>
      <c r="H1209" s="1" t="s">
        <v>53</v>
      </c>
      <c r="I1209" s="1" t="str">
        <f>VLOOKUP(JOYERIA_JPV[[#This Row],[ID_VENDEDOR]],FOTO_VENDEDOR[#All],3,0)</f>
        <v>https://dl.dropbox.com/s/jveyj0btov87izo/A38.png</v>
      </c>
      <c r="J1209">
        <v>6</v>
      </c>
      <c r="K1209" s="9">
        <v>938.42</v>
      </c>
      <c r="L1209" s="9">
        <v>1100</v>
      </c>
      <c r="M1209" s="2">
        <v>45040</v>
      </c>
    </row>
    <row r="1210" spans="1:13" x14ac:dyDescent="0.25">
      <c r="A1210">
        <v>1209</v>
      </c>
      <c r="B1210" t="s">
        <v>8</v>
      </c>
      <c r="C1210" s="3">
        <v>5</v>
      </c>
      <c r="D1210" s="3" t="str">
        <f>VLOOKUP(JOYERIA_JPV[[#This Row],[ID_PRODUCTOS]],PRODUCTOS[#All],2,0)</f>
        <v>Pulsera Plata 925</v>
      </c>
      <c r="E12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210" s="15">
        <f>VLOOKUP(JOYERIA_JPV[[#This Row],[ID_PRODUCTOS]],PRODUCTOS[#All],5,0)-JOYERIA_JPV[[#This Row],[CANTIDAD]]</f>
        <v>1389</v>
      </c>
      <c r="G1210">
        <v>10008</v>
      </c>
      <c r="H1210" s="1" t="s">
        <v>73</v>
      </c>
      <c r="I1210" s="1" t="str">
        <f>VLOOKUP(JOYERIA_JPV[[#This Row],[ID_VENDEDOR]],FOTO_VENDEDOR[#All],3,0)</f>
        <v>https://dl.dropbox.com/s/z4geyw1u2psmm47/A16.png</v>
      </c>
      <c r="J1210">
        <v>11</v>
      </c>
      <c r="K1210" s="9">
        <v>1053.78</v>
      </c>
      <c r="L1210" s="9">
        <v>1500</v>
      </c>
      <c r="M1210" s="2">
        <v>45041</v>
      </c>
    </row>
    <row r="1211" spans="1:13" x14ac:dyDescent="0.25">
      <c r="A1211">
        <v>1210</v>
      </c>
      <c r="B1211" t="s">
        <v>23</v>
      </c>
      <c r="C1211" s="3">
        <v>6</v>
      </c>
      <c r="D1211" s="3" t="str">
        <f>VLOOKUP(JOYERIA_JPV[[#This Row],[ID_PRODUCTOS]],PRODUCTOS[#All],2,0)</f>
        <v>Broche Platino</v>
      </c>
      <c r="E12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211" s="15">
        <f>VLOOKUP(JOYERIA_JPV[[#This Row],[ID_PRODUCTOS]],PRODUCTOS[#All],5,0)-JOYERIA_JPV[[#This Row],[CANTIDAD]]</f>
        <v>2491</v>
      </c>
      <c r="G1211">
        <v>10009</v>
      </c>
      <c r="H1211" s="1" t="s">
        <v>57</v>
      </c>
      <c r="I1211" s="1" t="str">
        <f>VLOOKUP(JOYERIA_JPV[[#This Row],[ID_VENDEDOR]],FOTO_VENDEDOR[#All],3,0)</f>
        <v>https://dl.dropbox.com/s/0jkab8w6ie0h91z/A42.png</v>
      </c>
      <c r="J1211">
        <v>9</v>
      </c>
      <c r="K1211" s="9">
        <v>645.70000000000005</v>
      </c>
      <c r="L1211" s="9">
        <v>900</v>
      </c>
      <c r="M1211" s="2">
        <v>45042</v>
      </c>
    </row>
    <row r="1212" spans="1:13" x14ac:dyDescent="0.25">
      <c r="A1212">
        <v>1211</v>
      </c>
      <c r="B1212" t="s">
        <v>7</v>
      </c>
      <c r="C1212" s="3">
        <v>7</v>
      </c>
      <c r="D1212" s="3" t="str">
        <f>VLOOKUP(JOYERIA_JPV[[#This Row],[ID_PRODUCTOS]],PRODUCTOS[#All],2,0)</f>
        <v>Cadena Oro 10k</v>
      </c>
      <c r="E1212" s="8" t="str">
        <f>VLOOKUP(JOYERIA_JPV[[#This Row],[ID_PRODUCTOS]],PRODUCTOS[#All],4,0)</f>
        <v>https://russiangold.com/78813-large_default/amarillo-italiano-14k-585-oro-nuevo-figaro-cadena-solida-cc042y.jpg</v>
      </c>
      <c r="F1212" s="15">
        <f>VLOOKUP(JOYERIA_JPV[[#This Row],[ID_PRODUCTOS]],PRODUCTOS[#All],5,0)-JOYERIA_JPV[[#This Row],[CANTIDAD]]</f>
        <v>11370</v>
      </c>
      <c r="G1212">
        <v>10001</v>
      </c>
      <c r="H1212" s="1" t="s">
        <v>41</v>
      </c>
      <c r="I1212" s="1" t="str">
        <f>VLOOKUP(JOYERIA_JPV[[#This Row],[ID_VENDEDOR]],FOTO_VENDEDOR[#All],3,0)</f>
        <v>https://dl.dropbox.com/s/4bz1xriny7ro04g/A40.png</v>
      </c>
      <c r="J1212">
        <v>130</v>
      </c>
      <c r="K1212" s="9">
        <v>1063.04</v>
      </c>
      <c r="L1212" s="9">
        <v>1500</v>
      </c>
      <c r="M1212" s="2">
        <v>45043</v>
      </c>
    </row>
    <row r="1213" spans="1:13" x14ac:dyDescent="0.25">
      <c r="A1213">
        <v>1212</v>
      </c>
      <c r="B1213" t="s">
        <v>8</v>
      </c>
      <c r="C1213" s="3">
        <v>8</v>
      </c>
      <c r="D1213" s="3" t="str">
        <f>VLOOKUP(JOYERIA_JPV[[#This Row],[ID_PRODUCTOS]],PRODUCTOS[#All],2,0)</f>
        <v>Tobillera Oro 14k</v>
      </c>
      <c r="E1213" s="8" t="str">
        <f>VLOOKUP(JOYERIA_JPV[[#This Row],[ID_PRODUCTOS]],PRODUCTOS[#All],4,0)</f>
        <v>https://www.joseluisjoyerias.com/adm/files/FOTOS/PULSERA_ORO_JOSELUIS_718SPU24FK481A19_1.webp</v>
      </c>
      <c r="F1213" s="15">
        <f>VLOOKUP(JOYERIA_JPV[[#This Row],[ID_PRODUCTOS]],PRODUCTOS[#All],5,0)-JOYERIA_JPV[[#This Row],[CANTIDAD]]</f>
        <v>2462</v>
      </c>
      <c r="G1213">
        <v>10002</v>
      </c>
      <c r="H1213" s="1" t="s">
        <v>43</v>
      </c>
      <c r="I1213" s="1" t="str">
        <f>VLOOKUP(JOYERIA_JPV[[#This Row],[ID_VENDEDOR]],FOTO_VENDEDOR[#All],3,0)</f>
        <v>https://dl.dropbox.com/s/yxe96df3xrzoc4y/A44.png</v>
      </c>
      <c r="J1213">
        <v>38</v>
      </c>
      <c r="K1213" s="9">
        <v>938.42</v>
      </c>
      <c r="L1213" s="9">
        <v>1100</v>
      </c>
      <c r="M1213" s="2">
        <v>45044</v>
      </c>
    </row>
    <row r="1214" spans="1:13" x14ac:dyDescent="0.25">
      <c r="A1214">
        <v>1213</v>
      </c>
      <c r="B1214" t="s">
        <v>16</v>
      </c>
      <c r="C1214" s="3">
        <v>9</v>
      </c>
      <c r="D1214" s="3" t="str">
        <f>VLOOKUP(JOYERIA_JPV[[#This Row],[ID_PRODUCTOS]],PRODUCTOS[#All],2,0)</f>
        <v>Charm Plata</v>
      </c>
      <c r="E12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214" s="15">
        <f>VLOOKUP(JOYERIA_JPV[[#This Row],[ID_PRODUCTOS]],PRODUCTOS[#All],5,0)-JOYERIA_JPV[[#This Row],[CANTIDAD]]</f>
        <v>676</v>
      </c>
      <c r="G1214">
        <v>10003</v>
      </c>
      <c r="H1214" s="1" t="s">
        <v>45</v>
      </c>
      <c r="I1214" s="1" t="str">
        <f>VLOOKUP(JOYERIA_JPV[[#This Row],[ID_VENDEDOR]],FOTO_VENDEDOR[#All],3,0)</f>
        <v>https://dl.dropboxusercontent.com/s/2lks10yyiurw2b0/A33.png</v>
      </c>
      <c r="J1214">
        <v>1</v>
      </c>
      <c r="K1214" s="9">
        <v>836.75</v>
      </c>
      <c r="L1214" s="9">
        <v>1000</v>
      </c>
      <c r="M1214" s="2">
        <v>45045</v>
      </c>
    </row>
    <row r="1215" spans="1:13" x14ac:dyDescent="0.25">
      <c r="A1215">
        <v>1214</v>
      </c>
      <c r="B1215" t="s">
        <v>9</v>
      </c>
      <c r="C1215" s="3">
        <v>10</v>
      </c>
      <c r="D1215" s="3" t="str">
        <f>VLOOKUP(JOYERIA_JPV[[#This Row],[ID_PRODUCTOS]],PRODUCTOS[#All],2,0)</f>
        <v>Medallón Oro 18k</v>
      </c>
      <c r="E1215" s="8" t="str">
        <f>VLOOKUP(JOYERIA_JPV[[#This Row],[ID_PRODUCTOS]],PRODUCTOS[#All],4,0)</f>
        <v>https://russiangold.com/111274-product_zoom/colgante-de-oro-rosa-rojo-14k-585-carretera-de-medusa-griega-cpn053r.jpg</v>
      </c>
      <c r="F1215" s="15">
        <f>VLOOKUP(JOYERIA_JPV[[#This Row],[ID_PRODUCTOS]],PRODUCTOS[#All],5,0)-JOYERIA_JPV[[#This Row],[CANTIDAD]]</f>
        <v>599</v>
      </c>
      <c r="G1215">
        <v>10004</v>
      </c>
      <c r="H1215" s="1" t="s">
        <v>47</v>
      </c>
      <c r="I1215" s="1" t="str">
        <f>VLOOKUP(JOYERIA_JPV[[#This Row],[ID_VENDEDOR]],FOTO_VENDEDOR[#All],3,0)</f>
        <v>https://dl.dropbox.com/s/zgx7g0h0mxubhao/A21.png</v>
      </c>
      <c r="J1215">
        <v>1</v>
      </c>
      <c r="K1215" s="9">
        <v>966.38</v>
      </c>
      <c r="L1215" s="9">
        <v>1200</v>
      </c>
      <c r="M1215" s="2">
        <v>45046</v>
      </c>
    </row>
    <row r="1216" spans="1:13" x14ac:dyDescent="0.25">
      <c r="A1216">
        <v>1215</v>
      </c>
      <c r="B1216" t="s">
        <v>25</v>
      </c>
      <c r="C1216" s="3">
        <v>11</v>
      </c>
      <c r="D1216" s="3" t="str">
        <f>VLOOKUP(JOYERIA_JPV[[#This Row],[ID_PRODUCTOS]],PRODUCTOS[#All],2,0)</f>
        <v>Reloj Oro 18k</v>
      </c>
      <c r="E1216" s="8" t="str">
        <f>VLOOKUP(JOYERIA_JPV[[#This Row],[ID_PRODUCTOS]],PRODUCTOS[#All],4,0)</f>
        <v>https://zlotychlopak.pl/104676-large_default/amarillo-14k-585-oro-reloj-de-pulsera-para-senora-geneve-lw078ydglbw008y.jpg</v>
      </c>
      <c r="F1216" s="15">
        <f>VLOOKUP(JOYERIA_JPV[[#This Row],[ID_PRODUCTOS]],PRODUCTOS[#All],5,0)-JOYERIA_JPV[[#This Row],[CANTIDAD]]</f>
        <v>1257</v>
      </c>
      <c r="G1216">
        <v>10005</v>
      </c>
      <c r="H1216" s="1" t="s">
        <v>49</v>
      </c>
      <c r="I1216" s="1" t="str">
        <f>VLOOKUP(JOYERIA_JPV[[#This Row],[ID_VENDEDOR]],FOTO_VENDEDOR[#All],3,0)</f>
        <v>https://dl.dropboxusercontent.com/s/id0gj57k6z3m73q/A34.png</v>
      </c>
      <c r="J1216">
        <v>3</v>
      </c>
      <c r="K1216" s="9">
        <v>638.27</v>
      </c>
      <c r="L1216" s="9">
        <v>800</v>
      </c>
      <c r="M1216" s="2">
        <v>45047</v>
      </c>
    </row>
    <row r="1217" spans="1:13" x14ac:dyDescent="0.25">
      <c r="A1217">
        <v>1216</v>
      </c>
      <c r="B1217" t="s">
        <v>25</v>
      </c>
      <c r="C1217" s="3">
        <v>12</v>
      </c>
      <c r="D1217" s="3" t="str">
        <f>VLOOKUP(JOYERIA_JPV[[#This Row],[ID_PRODUCTOS]],PRODUCTOS[#All],2,0)</f>
        <v>Cufflink Plata 925</v>
      </c>
      <c r="E1217" s="8" t="str">
        <f>VLOOKUP(JOYERIA_JPV[[#This Row],[ID_PRODUCTOS]],PRODUCTOS[#All],4,0)</f>
        <v>https://www.mesaregalos.mx/wp-content/uploads/2021/08/Cufflinks_20Pliage_20_20Sterling_20silver_06753810000001_STQP.png</v>
      </c>
      <c r="F1217" s="15">
        <f>VLOOKUP(JOYERIA_JPV[[#This Row],[ID_PRODUCTOS]],PRODUCTOS[#All],5,0)-JOYERIA_JPV[[#This Row],[CANTIDAD]]</f>
        <v>622</v>
      </c>
      <c r="G1217">
        <v>10006</v>
      </c>
      <c r="H1217" s="1" t="s">
        <v>51</v>
      </c>
      <c r="I1217" s="1" t="str">
        <f>VLOOKUP(JOYERIA_JPV[[#This Row],[ID_VENDEDOR]],FOTO_VENDEDOR[#All],3,0)</f>
        <v>https://dl.dropbox.com/s/1f9hzgblcmuen4a/A10.png</v>
      </c>
      <c r="J1217">
        <v>2</v>
      </c>
      <c r="K1217" s="9">
        <v>1265.2</v>
      </c>
      <c r="L1217" s="9">
        <v>1800</v>
      </c>
      <c r="M1217" s="2">
        <v>45048</v>
      </c>
    </row>
    <row r="1218" spans="1:13" x14ac:dyDescent="0.25">
      <c r="A1218">
        <v>1217</v>
      </c>
      <c r="B1218" t="s">
        <v>14</v>
      </c>
      <c r="C1218" s="3">
        <v>13</v>
      </c>
      <c r="D1218" s="3" t="str">
        <f>VLOOKUP(JOYERIA_JPV[[#This Row],[ID_PRODUCTOS]],PRODUCTOS[#All],2,0)</f>
        <v>Pendiente Diam. Oro</v>
      </c>
      <c r="E1218" s="8" t="str">
        <f>VLOOKUP(JOYERIA_JPV[[#This Row],[ID_PRODUCTOS]],PRODUCTOS[#All],4,0)</f>
        <v>https://i.pinimg.com/originals/ef/2f/1e/ef2f1e78cb0658f1626038cefbdca0f7.png</v>
      </c>
      <c r="F1218" s="15">
        <f>VLOOKUP(JOYERIA_JPV[[#This Row],[ID_PRODUCTOS]],PRODUCTOS[#All],5,0)-JOYERIA_JPV[[#This Row],[CANTIDAD]]</f>
        <v>3990</v>
      </c>
      <c r="G1218">
        <v>10007</v>
      </c>
      <c r="H1218" s="1" t="s">
        <v>53</v>
      </c>
      <c r="I1218" s="1" t="str">
        <f>VLOOKUP(JOYERIA_JPV[[#This Row],[ID_VENDEDOR]],FOTO_VENDEDOR[#All],3,0)</f>
        <v>https://dl.dropbox.com/s/jveyj0btov87izo/A38.png</v>
      </c>
      <c r="J1218">
        <v>10</v>
      </c>
      <c r="K1218" s="9">
        <v>352.49</v>
      </c>
      <c r="L1218" s="9">
        <v>500</v>
      </c>
      <c r="M1218" s="2">
        <v>45049</v>
      </c>
    </row>
    <row r="1219" spans="1:13" x14ac:dyDescent="0.25">
      <c r="A1219">
        <v>1218</v>
      </c>
      <c r="B1219" t="s">
        <v>15</v>
      </c>
      <c r="C1219" s="3">
        <v>14</v>
      </c>
      <c r="D1219" s="3" t="str">
        <f>VLOOKUP(JOYERIA_JPV[[#This Row],[ID_PRODUCTOS]],PRODUCTOS[#All],2,0)</f>
        <v>Anillo Comp. Diam.</v>
      </c>
      <c r="E1219" s="8" t="str">
        <f>VLOOKUP(JOYERIA_JPV[[#This Row],[ID_PRODUCTOS]],PRODUCTOS[#All],4,0)</f>
        <v>https://www.elrubi.es/wp-content/uploads/2019/03/Anillo-de-compromiso-con-piedra-diamante-1.png</v>
      </c>
      <c r="F1219" s="15">
        <f>VLOOKUP(JOYERIA_JPV[[#This Row],[ID_PRODUCTOS]],PRODUCTOS[#All],5,0)-JOYERIA_JPV[[#This Row],[CANTIDAD]]</f>
        <v>1933</v>
      </c>
      <c r="G1219">
        <v>10008</v>
      </c>
      <c r="H1219" s="1" t="s">
        <v>73</v>
      </c>
      <c r="I1219" s="1" t="str">
        <f>VLOOKUP(JOYERIA_JPV[[#This Row],[ID_VENDEDOR]],FOTO_VENDEDOR[#All],3,0)</f>
        <v>https://dl.dropbox.com/s/z4geyw1u2psmm47/A16.png</v>
      </c>
      <c r="J1219">
        <v>17</v>
      </c>
      <c r="K1219" s="9">
        <v>938.42</v>
      </c>
      <c r="L1219" s="9">
        <v>1100</v>
      </c>
      <c r="M1219" s="2">
        <v>45050</v>
      </c>
    </row>
    <row r="1220" spans="1:13" x14ac:dyDescent="0.25">
      <c r="A1220">
        <v>1219</v>
      </c>
      <c r="B1220" t="s">
        <v>26</v>
      </c>
      <c r="C1220" s="3">
        <v>15</v>
      </c>
      <c r="D1220" s="3" t="str">
        <f>VLOOKUP(JOYERIA_JPV[[#This Row],[ID_PRODUCTOS]],PRODUCTOS[#All],2,0)</f>
        <v>Brazalete Cuero</v>
      </c>
      <c r="E1220" s="8" t="str">
        <f>VLOOKUP(JOYERIA_JPV[[#This Row],[ID_PRODUCTOS]],PRODUCTOS[#All],4,0)</f>
        <v>https://global.zancangioielli.com/11031-large_default/pulsera-zancan-de-plata-y-piel-con-pluma.jpg</v>
      </c>
      <c r="F1220" s="15">
        <f>VLOOKUP(JOYERIA_JPV[[#This Row],[ID_PRODUCTOS]],PRODUCTOS[#All],5,0)-JOYERIA_JPV[[#This Row],[CANTIDAD]]</f>
        <v>3982</v>
      </c>
      <c r="G1220">
        <v>10009</v>
      </c>
      <c r="H1220" s="1" t="s">
        <v>57</v>
      </c>
      <c r="I1220" s="1" t="str">
        <f>VLOOKUP(JOYERIA_JPV[[#This Row],[ID_VENDEDOR]],FOTO_VENDEDOR[#All],3,0)</f>
        <v>https://dl.dropbox.com/s/0jkab8w6ie0h91z/A42.png</v>
      </c>
      <c r="J1220">
        <v>18</v>
      </c>
      <c r="K1220" s="9">
        <v>572.95000000000005</v>
      </c>
      <c r="L1220" s="9">
        <v>800</v>
      </c>
      <c r="M1220" s="2">
        <v>45051</v>
      </c>
    </row>
    <row r="1221" spans="1:13" x14ac:dyDescent="0.25">
      <c r="A1221">
        <v>1220</v>
      </c>
      <c r="B1221" t="s">
        <v>11</v>
      </c>
      <c r="C1221" s="3">
        <v>16</v>
      </c>
      <c r="D1221" s="3" t="str">
        <f>VLOOKUP(JOYERIA_JPV[[#This Row],[ID_PRODUCTOS]],PRODUCTOS[#All],2,0)</f>
        <v>Reloj Plata</v>
      </c>
      <c r="E1221" s="8" t="str">
        <f>VLOOKUP(JOYERIA_JPV[[#This Row],[ID_PRODUCTOS]],PRODUCTOS[#All],4,0)</f>
        <v>https://festina.cl/22062-large_default/timeless-chronograph-f16760-7-con-esfera-azul.jpg</v>
      </c>
      <c r="F1221" s="15">
        <f>VLOOKUP(JOYERIA_JPV[[#This Row],[ID_PRODUCTOS]],PRODUCTOS[#All],5,0)-JOYERIA_JPV[[#This Row],[CANTIDAD]]</f>
        <v>1091</v>
      </c>
      <c r="G1221">
        <v>10001</v>
      </c>
      <c r="H1221" s="1" t="s">
        <v>41</v>
      </c>
      <c r="I1221" s="1" t="str">
        <f>VLOOKUP(JOYERIA_JPV[[#This Row],[ID_VENDEDOR]],FOTO_VENDEDOR[#All],3,0)</f>
        <v>https://dl.dropbox.com/s/4bz1xriny7ro04g/A40.png</v>
      </c>
      <c r="J1221">
        <v>9</v>
      </c>
      <c r="K1221" s="9">
        <v>1667.47</v>
      </c>
      <c r="L1221" s="9">
        <v>2200</v>
      </c>
      <c r="M1221" s="2">
        <v>45052</v>
      </c>
    </row>
    <row r="1222" spans="1:13" x14ac:dyDescent="0.25">
      <c r="A1222">
        <v>1221</v>
      </c>
      <c r="B1222" t="s">
        <v>18</v>
      </c>
      <c r="C1222" s="3">
        <v>17</v>
      </c>
      <c r="D1222" s="3" t="str">
        <f>VLOOKUP(JOYERIA_JPV[[#This Row],[ID_PRODUCTOS]],PRODUCTOS[#All],2,0)</f>
        <v>Broche Oro</v>
      </c>
      <c r="E12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222" s="15">
        <f>VLOOKUP(JOYERIA_JPV[[#This Row],[ID_PRODUCTOS]],PRODUCTOS[#All],5,0)-JOYERIA_JPV[[#This Row],[CANTIDAD]]</f>
        <v>2994</v>
      </c>
      <c r="G1222">
        <v>10002</v>
      </c>
      <c r="H1222" s="1" t="s">
        <v>43</v>
      </c>
      <c r="I1222" s="1" t="str">
        <f>VLOOKUP(JOYERIA_JPV[[#This Row],[ID_VENDEDOR]],FOTO_VENDEDOR[#All],3,0)</f>
        <v>https://dl.dropbox.com/s/yxe96df3xrzoc4y/A44.png</v>
      </c>
      <c r="J1222">
        <v>6</v>
      </c>
      <c r="K1222" s="9">
        <v>216.19</v>
      </c>
      <c r="L1222" s="9">
        <v>300</v>
      </c>
      <c r="M1222" s="2">
        <v>45053</v>
      </c>
    </row>
    <row r="1223" spans="1:13" x14ac:dyDescent="0.25">
      <c r="A1223">
        <v>1222</v>
      </c>
      <c r="B1223" t="s">
        <v>18</v>
      </c>
      <c r="C1223" s="3">
        <v>18</v>
      </c>
      <c r="D1223" s="3" t="str">
        <f>VLOOKUP(JOYERIA_JPV[[#This Row],[ID_PRODUCTOS]],PRODUCTOS[#All],2,0)</f>
        <v>Anillo Gemas</v>
      </c>
      <c r="E12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223" s="15">
        <f>VLOOKUP(JOYERIA_JPV[[#This Row],[ID_PRODUCTOS]],PRODUCTOS[#All],5,0)-JOYERIA_JPV[[#This Row],[CANTIDAD]]</f>
        <v>19870</v>
      </c>
      <c r="G1223">
        <v>10003</v>
      </c>
      <c r="H1223" s="1" t="s">
        <v>45</v>
      </c>
      <c r="I1223" s="1" t="str">
        <f>VLOOKUP(JOYERIA_JPV[[#This Row],[ID_VENDEDOR]],FOTO_VENDEDOR[#All],3,0)</f>
        <v>https://dl.dropboxusercontent.com/s/2lks10yyiurw2b0/A33.png</v>
      </c>
      <c r="J1223">
        <v>130</v>
      </c>
      <c r="K1223" s="9">
        <v>1063.04</v>
      </c>
      <c r="L1223" s="9">
        <v>1500</v>
      </c>
      <c r="M1223" s="2">
        <v>45054</v>
      </c>
    </row>
    <row r="1224" spans="1:13" x14ac:dyDescent="0.25">
      <c r="A1224">
        <v>1223</v>
      </c>
      <c r="B1224" t="s">
        <v>13</v>
      </c>
      <c r="C1224" s="3">
        <v>19</v>
      </c>
      <c r="D1224" s="3" t="str">
        <f>VLOOKUP(JOYERIA_JPV[[#This Row],[ID_PRODUCTOS]],PRODUCTOS[#All],2,0)</f>
        <v>Collar Perlas</v>
      </c>
      <c r="E1224" s="8" t="str">
        <f>VLOOKUP(JOYERIA_JPV[[#This Row],[ID_PRODUCTOS]],PRODUCTOS[#All],4,0)</f>
        <v>https://yanesmadrid.com/10619-large_default/collar-bolzano-perlas-plata-dorada.jpg</v>
      </c>
      <c r="F1224" s="15">
        <f>VLOOKUP(JOYERIA_JPV[[#This Row],[ID_PRODUCTOS]],PRODUCTOS[#All],5,0)-JOYERIA_JPV[[#This Row],[CANTIDAD]]</f>
        <v>795</v>
      </c>
      <c r="G1224">
        <v>10004</v>
      </c>
      <c r="H1224" s="1" t="s">
        <v>47</v>
      </c>
      <c r="I1224" s="1" t="str">
        <f>VLOOKUP(JOYERIA_JPV[[#This Row],[ID_VENDEDOR]],FOTO_VENDEDOR[#All],3,0)</f>
        <v>https://dl.dropbox.com/s/zgx7g0h0mxubhao/A21.png</v>
      </c>
      <c r="J1224">
        <v>5</v>
      </c>
      <c r="K1224" s="9">
        <v>757.81</v>
      </c>
      <c r="L1224" s="9">
        <v>950</v>
      </c>
      <c r="M1224" s="2">
        <v>45055</v>
      </c>
    </row>
    <row r="1225" spans="1:13" x14ac:dyDescent="0.25">
      <c r="A1225">
        <v>1224</v>
      </c>
      <c r="B1225" t="s">
        <v>14</v>
      </c>
      <c r="C1225" s="3">
        <v>20</v>
      </c>
      <c r="D1225" s="3" t="str">
        <f>VLOOKUP(JOYERIA_JPV[[#This Row],[ID_PRODUCTOS]],PRODUCTOS[#All],2,0)</f>
        <v>Cadena Oro</v>
      </c>
      <c r="E1225" s="8" t="str">
        <f>VLOOKUP(JOYERIA_JPV[[#This Row],[ID_PRODUCTOS]],PRODUCTOS[#All],4,0)</f>
        <v>https://www.joyeriasanchez.com/50236-large_default/gargantilla-visalia-personalizada-oro-18k.jpg</v>
      </c>
      <c r="F1225" s="15">
        <f>VLOOKUP(JOYERIA_JPV[[#This Row],[ID_PRODUCTOS]],PRODUCTOS[#All],5,0)-JOYERIA_JPV[[#This Row],[CANTIDAD]]</f>
        <v>3958</v>
      </c>
      <c r="G1225">
        <v>10005</v>
      </c>
      <c r="H1225" s="1" t="s">
        <v>49</v>
      </c>
      <c r="I1225" s="1" t="str">
        <f>VLOOKUP(JOYERIA_JPV[[#This Row],[ID_VENDEDOR]],FOTO_VENDEDOR[#All],3,0)</f>
        <v>https://dl.dropboxusercontent.com/s/id0gj57k6z3m73q/A34.png</v>
      </c>
      <c r="J1225">
        <v>42</v>
      </c>
      <c r="K1225" s="9">
        <v>211.41</v>
      </c>
      <c r="L1225" s="9">
        <v>300</v>
      </c>
      <c r="M1225" s="2">
        <v>45056</v>
      </c>
    </row>
    <row r="1226" spans="1:13" x14ac:dyDescent="0.25">
      <c r="A1226">
        <v>1225</v>
      </c>
      <c r="B1226" t="s">
        <v>22</v>
      </c>
      <c r="C1226" s="3">
        <v>1</v>
      </c>
      <c r="D1226" s="3" t="str">
        <f>VLOOKUP(JOYERIA_JPV[[#This Row],[ID_PRODUCTOS]],PRODUCTOS[#All],2,0)</f>
        <v>Anillo Oro 18k</v>
      </c>
      <c r="E1226" s="8" t="str">
        <f>VLOOKUP(JOYERIA_JPV[[#This Row],[ID_PRODUCTOS]],PRODUCTOS[#All],4,0)</f>
        <v>https://i.pinimg.com/originals/99/f6/cc/99f6cc0f226be0aa4d25ea9959e06099.png</v>
      </c>
      <c r="F1226" s="15">
        <f>VLOOKUP(JOYERIA_JPV[[#This Row],[ID_PRODUCTOS]],PRODUCTOS[#All],5,0)-JOYERIA_JPV[[#This Row],[CANTIDAD]]</f>
        <v>19922</v>
      </c>
      <c r="G1226">
        <v>10006</v>
      </c>
      <c r="H1226" s="1" t="s">
        <v>51</v>
      </c>
      <c r="I1226" s="1" t="str">
        <f>VLOOKUP(JOYERIA_JPV[[#This Row],[ID_VENDEDOR]],FOTO_VENDEDOR[#All],3,0)</f>
        <v>https://dl.dropbox.com/s/1f9hzgblcmuen4a/A10.png</v>
      </c>
      <c r="J1226">
        <v>78</v>
      </c>
      <c r="K1226" s="9">
        <v>1483.61</v>
      </c>
      <c r="L1226" s="9">
        <v>2000</v>
      </c>
      <c r="M1226" s="2">
        <v>45057</v>
      </c>
    </row>
    <row r="1227" spans="1:13" x14ac:dyDescent="0.25">
      <c r="A1227">
        <v>1226</v>
      </c>
      <c r="B1227" t="s">
        <v>26</v>
      </c>
      <c r="C1227" s="3">
        <v>2</v>
      </c>
      <c r="D1227" s="3" t="str">
        <f>VLOOKUP(JOYERIA_JPV[[#This Row],[ID_PRODUCTOS]],PRODUCTOS[#All],2,0)</f>
        <v>Aretes Plata 925</v>
      </c>
      <c r="E1227" s="8" t="str">
        <f>VLOOKUP(JOYERIA_JPV[[#This Row],[ID_PRODUCTOS]],PRODUCTOS[#All],4,0)</f>
        <v>https://baroqoficial.com/cdn/shop/products/Aretesdeplata925.png?v=1643904073&amp;width=2048</v>
      </c>
      <c r="F1227" s="15">
        <f>VLOOKUP(JOYERIA_JPV[[#This Row],[ID_PRODUCTOS]],PRODUCTOS[#All],5,0)-JOYERIA_JPV[[#This Row],[CANTIDAD]]</f>
        <v>3700</v>
      </c>
      <c r="G1227">
        <v>10007</v>
      </c>
      <c r="H1227" s="1" t="s">
        <v>53</v>
      </c>
      <c r="I1227" s="1" t="str">
        <f>VLOOKUP(JOYERIA_JPV[[#This Row],[ID_VENDEDOR]],FOTO_VENDEDOR[#All],3,0)</f>
        <v>https://dl.dropbox.com/s/jveyj0btov87izo/A38.png</v>
      </c>
      <c r="J1227">
        <v>100</v>
      </c>
      <c r="K1227" s="9">
        <v>1049.51</v>
      </c>
      <c r="L1227" s="9">
        <v>1300</v>
      </c>
      <c r="M1227" s="2">
        <v>45058</v>
      </c>
    </row>
    <row r="1228" spans="1:13" x14ac:dyDescent="0.25">
      <c r="A1228">
        <v>1227</v>
      </c>
      <c r="B1228" t="s">
        <v>18</v>
      </c>
      <c r="C1228" s="3">
        <v>3</v>
      </c>
      <c r="D1228" s="3" t="str">
        <f>VLOOKUP(JOYERIA_JPV[[#This Row],[ID_PRODUCTOS]],PRODUCTOS[#All],2,0)</f>
        <v>Brazalete Oro 14k</v>
      </c>
      <c r="E12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228" s="15">
        <f>VLOOKUP(JOYERIA_JPV[[#This Row],[ID_PRODUCTOS]],PRODUCTOS[#All],5,0)-JOYERIA_JPV[[#This Row],[CANTIDAD]]</f>
        <v>709</v>
      </c>
      <c r="G1228">
        <v>10008</v>
      </c>
      <c r="H1228" s="1" t="s">
        <v>73</v>
      </c>
      <c r="I1228" s="1" t="str">
        <f>VLOOKUP(JOYERIA_JPV[[#This Row],[ID_VENDEDOR]],FOTO_VENDEDOR[#All],3,0)</f>
        <v>https://dl.dropbox.com/s/z4geyw1u2psmm47/A16.png</v>
      </c>
      <c r="J1228">
        <v>11</v>
      </c>
      <c r="K1228" s="9">
        <v>966.38</v>
      </c>
      <c r="L1228" s="9">
        <v>1200</v>
      </c>
      <c r="M1228" s="2">
        <v>45059</v>
      </c>
    </row>
    <row r="1229" spans="1:13" x14ac:dyDescent="0.25">
      <c r="A1229">
        <v>1228</v>
      </c>
      <c r="B1229" t="s">
        <v>7</v>
      </c>
      <c r="C1229" s="3">
        <v>4</v>
      </c>
      <c r="D1229" s="3" t="str">
        <f>VLOOKUP(JOYERIA_JPV[[#This Row],[ID_PRODUCTOS]],PRODUCTOS[#All],2,0)</f>
        <v>Collar Oro Diam.</v>
      </c>
      <c r="E1229" s="8" t="str">
        <f>VLOOKUP(JOYERIA_JPV[[#This Row],[ID_PRODUCTOS]],PRODUCTOS[#All],4,0)</f>
        <v>https://img.edenly.com/pt/40/precioso-secreto-n8__8047249_1.png</v>
      </c>
      <c r="F1229" s="15">
        <f>VLOOKUP(JOYERIA_JPV[[#This Row],[ID_PRODUCTOS]],PRODUCTOS[#All],5,0)-JOYERIA_JPV[[#This Row],[CANTIDAD]]</f>
        <v>1491</v>
      </c>
      <c r="G1229">
        <v>10009</v>
      </c>
      <c r="H1229" s="1" t="s">
        <v>57</v>
      </c>
      <c r="I1229" s="1" t="str">
        <f>VLOOKUP(JOYERIA_JPV[[#This Row],[ID_VENDEDOR]],FOTO_VENDEDOR[#All],3,0)</f>
        <v>https://dl.dropbox.com/s/0jkab8w6ie0h91z/A42.png</v>
      </c>
      <c r="J1229">
        <v>9</v>
      </c>
      <c r="K1229" s="9">
        <v>938.42</v>
      </c>
      <c r="L1229" s="9">
        <v>1100</v>
      </c>
      <c r="M1229" s="2">
        <v>45060</v>
      </c>
    </row>
    <row r="1230" spans="1:13" x14ac:dyDescent="0.25">
      <c r="A1230">
        <v>1229</v>
      </c>
      <c r="B1230" t="s">
        <v>8</v>
      </c>
      <c r="C1230" s="3">
        <v>5</v>
      </c>
      <c r="D1230" s="3" t="str">
        <f>VLOOKUP(JOYERIA_JPV[[#This Row],[ID_PRODUCTOS]],PRODUCTOS[#All],2,0)</f>
        <v>Pulsera Plata 925</v>
      </c>
      <c r="E12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230" s="15">
        <f>VLOOKUP(JOYERIA_JPV[[#This Row],[ID_PRODUCTOS]],PRODUCTOS[#All],5,0)-JOYERIA_JPV[[#This Row],[CANTIDAD]]</f>
        <v>1376</v>
      </c>
      <c r="G1230">
        <v>10001</v>
      </c>
      <c r="H1230" s="1" t="s">
        <v>41</v>
      </c>
      <c r="I1230" s="1" t="str">
        <f>VLOOKUP(JOYERIA_JPV[[#This Row],[ID_VENDEDOR]],FOTO_VENDEDOR[#All],3,0)</f>
        <v>https://dl.dropbox.com/s/4bz1xriny7ro04g/A40.png</v>
      </c>
      <c r="J1230">
        <v>24</v>
      </c>
      <c r="K1230" s="9">
        <v>1053.78</v>
      </c>
      <c r="L1230" s="9">
        <v>1500</v>
      </c>
      <c r="M1230" s="2">
        <v>45061</v>
      </c>
    </row>
    <row r="1231" spans="1:13" x14ac:dyDescent="0.25">
      <c r="A1231">
        <v>1230</v>
      </c>
      <c r="B1231" t="s">
        <v>27</v>
      </c>
      <c r="C1231" s="3">
        <v>6</v>
      </c>
      <c r="D1231" s="3" t="str">
        <f>VLOOKUP(JOYERIA_JPV[[#This Row],[ID_PRODUCTOS]],PRODUCTOS[#All],2,0)</f>
        <v>Broche Platino</v>
      </c>
      <c r="E12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231" s="15">
        <f>VLOOKUP(JOYERIA_JPV[[#This Row],[ID_PRODUCTOS]],PRODUCTOS[#All],5,0)-JOYERIA_JPV[[#This Row],[CANTIDAD]]</f>
        <v>2490</v>
      </c>
      <c r="G1231">
        <v>10002</v>
      </c>
      <c r="H1231" s="1" t="s">
        <v>43</v>
      </c>
      <c r="I1231" s="1" t="str">
        <f>VLOOKUP(JOYERIA_JPV[[#This Row],[ID_VENDEDOR]],FOTO_VENDEDOR[#All],3,0)</f>
        <v>https://dl.dropbox.com/s/yxe96df3xrzoc4y/A44.png</v>
      </c>
      <c r="J1231">
        <v>10</v>
      </c>
      <c r="K1231" s="9">
        <v>645.70000000000005</v>
      </c>
      <c r="L1231" s="9">
        <v>900</v>
      </c>
      <c r="M1231" s="2">
        <v>45062</v>
      </c>
    </row>
    <row r="1232" spans="1:13" x14ac:dyDescent="0.25">
      <c r="A1232">
        <v>1231</v>
      </c>
      <c r="B1232" t="s">
        <v>15</v>
      </c>
      <c r="C1232" s="3">
        <v>7</v>
      </c>
      <c r="D1232" s="3" t="str">
        <f>VLOOKUP(JOYERIA_JPV[[#This Row],[ID_PRODUCTOS]],PRODUCTOS[#All],2,0)</f>
        <v>Cadena Oro 10k</v>
      </c>
      <c r="E1232" s="8" t="str">
        <f>VLOOKUP(JOYERIA_JPV[[#This Row],[ID_PRODUCTOS]],PRODUCTOS[#All],4,0)</f>
        <v>https://russiangold.com/78813-large_default/amarillo-italiano-14k-585-oro-nuevo-figaro-cadena-solida-cc042y.jpg</v>
      </c>
      <c r="F1232" s="15">
        <f>VLOOKUP(JOYERIA_JPV[[#This Row],[ID_PRODUCTOS]],PRODUCTOS[#All],5,0)-JOYERIA_JPV[[#This Row],[CANTIDAD]]</f>
        <v>11202</v>
      </c>
      <c r="G1232">
        <v>10003</v>
      </c>
      <c r="H1232" s="1" t="s">
        <v>45</v>
      </c>
      <c r="I1232" s="1" t="str">
        <f>VLOOKUP(JOYERIA_JPV[[#This Row],[ID_VENDEDOR]],FOTO_VENDEDOR[#All],3,0)</f>
        <v>https://dl.dropboxusercontent.com/s/2lks10yyiurw2b0/A33.png</v>
      </c>
      <c r="J1232">
        <v>298</v>
      </c>
      <c r="K1232" s="9">
        <v>1063.04</v>
      </c>
      <c r="L1232" s="9">
        <v>1500</v>
      </c>
      <c r="M1232" s="2">
        <v>45063</v>
      </c>
    </row>
    <row r="1233" spans="1:13" x14ac:dyDescent="0.25">
      <c r="A1233">
        <v>1232</v>
      </c>
      <c r="B1233" t="s">
        <v>21</v>
      </c>
      <c r="C1233" s="3">
        <v>8</v>
      </c>
      <c r="D1233" s="3" t="str">
        <f>VLOOKUP(JOYERIA_JPV[[#This Row],[ID_PRODUCTOS]],PRODUCTOS[#All],2,0)</f>
        <v>Tobillera Oro 14k</v>
      </c>
      <c r="E1233" s="8" t="str">
        <f>VLOOKUP(JOYERIA_JPV[[#This Row],[ID_PRODUCTOS]],PRODUCTOS[#All],4,0)</f>
        <v>https://www.joseluisjoyerias.com/adm/files/FOTOS/PULSERA_ORO_JOSELUIS_718SPU24FK481A19_1.webp</v>
      </c>
      <c r="F1233" s="15">
        <f>VLOOKUP(JOYERIA_JPV[[#This Row],[ID_PRODUCTOS]],PRODUCTOS[#All],5,0)-JOYERIA_JPV[[#This Row],[CANTIDAD]]</f>
        <v>2499</v>
      </c>
      <c r="G1233">
        <v>10004</v>
      </c>
      <c r="H1233" s="1" t="s">
        <v>47</v>
      </c>
      <c r="I1233" s="1" t="str">
        <f>VLOOKUP(JOYERIA_JPV[[#This Row],[ID_VENDEDOR]],FOTO_VENDEDOR[#All],3,0)</f>
        <v>https://dl.dropbox.com/s/zgx7g0h0mxubhao/A21.png</v>
      </c>
      <c r="J1233">
        <v>1</v>
      </c>
      <c r="K1233" s="9">
        <v>938.42</v>
      </c>
      <c r="L1233" s="9">
        <v>1100</v>
      </c>
      <c r="M1233" s="2">
        <v>45064</v>
      </c>
    </row>
    <row r="1234" spans="1:13" x14ac:dyDescent="0.25">
      <c r="A1234">
        <v>1233</v>
      </c>
      <c r="B1234" t="s">
        <v>25</v>
      </c>
      <c r="C1234" s="3">
        <v>9</v>
      </c>
      <c r="D1234" s="3" t="str">
        <f>VLOOKUP(JOYERIA_JPV[[#This Row],[ID_PRODUCTOS]],PRODUCTOS[#All],2,0)</f>
        <v>Charm Plata</v>
      </c>
      <c r="E12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234" s="15">
        <f>VLOOKUP(JOYERIA_JPV[[#This Row],[ID_PRODUCTOS]],PRODUCTOS[#All],5,0)-JOYERIA_JPV[[#This Row],[CANTIDAD]]</f>
        <v>666</v>
      </c>
      <c r="G1234">
        <v>10005</v>
      </c>
      <c r="H1234" s="1" t="s">
        <v>49</v>
      </c>
      <c r="I1234" s="1" t="str">
        <f>VLOOKUP(JOYERIA_JPV[[#This Row],[ID_VENDEDOR]],FOTO_VENDEDOR[#All],3,0)</f>
        <v>https://dl.dropboxusercontent.com/s/id0gj57k6z3m73q/A34.png</v>
      </c>
      <c r="J1234">
        <v>11</v>
      </c>
      <c r="K1234" s="9">
        <v>836.75</v>
      </c>
      <c r="L1234" s="9">
        <v>1000</v>
      </c>
      <c r="M1234" s="2">
        <v>45065</v>
      </c>
    </row>
    <row r="1235" spans="1:13" x14ac:dyDescent="0.25">
      <c r="A1235">
        <v>1234</v>
      </c>
      <c r="B1235" t="s">
        <v>13</v>
      </c>
      <c r="C1235" s="3">
        <v>10</v>
      </c>
      <c r="D1235" s="3" t="str">
        <f>VLOOKUP(JOYERIA_JPV[[#This Row],[ID_PRODUCTOS]],PRODUCTOS[#All],2,0)</f>
        <v>Medallón Oro 18k</v>
      </c>
      <c r="E1235" s="8" t="str">
        <f>VLOOKUP(JOYERIA_JPV[[#This Row],[ID_PRODUCTOS]],PRODUCTOS[#All],4,0)</f>
        <v>https://russiangold.com/111274-product_zoom/colgante-de-oro-rosa-rojo-14k-585-carretera-de-medusa-griega-cpn053r.jpg</v>
      </c>
      <c r="F1235" s="15">
        <f>VLOOKUP(JOYERIA_JPV[[#This Row],[ID_PRODUCTOS]],PRODUCTOS[#All],5,0)-JOYERIA_JPV[[#This Row],[CANTIDAD]]</f>
        <v>599</v>
      </c>
      <c r="G1235">
        <v>10006</v>
      </c>
      <c r="H1235" s="1" t="s">
        <v>51</v>
      </c>
      <c r="I1235" s="1" t="str">
        <f>VLOOKUP(JOYERIA_JPV[[#This Row],[ID_VENDEDOR]],FOTO_VENDEDOR[#All],3,0)</f>
        <v>https://dl.dropbox.com/s/1f9hzgblcmuen4a/A10.png</v>
      </c>
      <c r="J1235">
        <v>1</v>
      </c>
      <c r="K1235" s="9">
        <v>966.38</v>
      </c>
      <c r="L1235" s="9">
        <v>1200</v>
      </c>
      <c r="M1235" s="2">
        <v>45066</v>
      </c>
    </row>
    <row r="1236" spans="1:13" x14ac:dyDescent="0.25">
      <c r="A1236">
        <v>1235</v>
      </c>
      <c r="B1236" t="s">
        <v>9</v>
      </c>
      <c r="C1236" s="3">
        <v>11</v>
      </c>
      <c r="D1236" s="3" t="str">
        <f>VLOOKUP(JOYERIA_JPV[[#This Row],[ID_PRODUCTOS]],PRODUCTOS[#All],2,0)</f>
        <v>Reloj Oro 18k</v>
      </c>
      <c r="E1236" s="8" t="str">
        <f>VLOOKUP(JOYERIA_JPV[[#This Row],[ID_PRODUCTOS]],PRODUCTOS[#All],4,0)</f>
        <v>https://zlotychlopak.pl/104676-large_default/amarillo-14k-585-oro-reloj-de-pulsera-para-senora-geneve-lw078ydglbw008y.jpg</v>
      </c>
      <c r="F1236" s="15">
        <f>VLOOKUP(JOYERIA_JPV[[#This Row],[ID_PRODUCTOS]],PRODUCTOS[#All],5,0)-JOYERIA_JPV[[#This Row],[CANTIDAD]]</f>
        <v>1256</v>
      </c>
      <c r="G1236">
        <v>10007</v>
      </c>
      <c r="H1236" s="1" t="s">
        <v>53</v>
      </c>
      <c r="I1236" s="1" t="str">
        <f>VLOOKUP(JOYERIA_JPV[[#This Row],[ID_VENDEDOR]],FOTO_VENDEDOR[#All],3,0)</f>
        <v>https://dl.dropbox.com/s/jveyj0btov87izo/A38.png</v>
      </c>
      <c r="J1236">
        <v>4</v>
      </c>
      <c r="K1236" s="9">
        <v>638.27</v>
      </c>
      <c r="L1236" s="9">
        <v>800</v>
      </c>
      <c r="M1236" s="2">
        <v>45067</v>
      </c>
    </row>
    <row r="1237" spans="1:13" x14ac:dyDescent="0.25">
      <c r="A1237">
        <v>1236</v>
      </c>
      <c r="B1237" t="s">
        <v>20</v>
      </c>
      <c r="C1237" s="3">
        <v>12</v>
      </c>
      <c r="D1237" s="3" t="str">
        <f>VLOOKUP(JOYERIA_JPV[[#This Row],[ID_PRODUCTOS]],PRODUCTOS[#All],2,0)</f>
        <v>Cufflink Plata 925</v>
      </c>
      <c r="E1237" s="8" t="str">
        <f>VLOOKUP(JOYERIA_JPV[[#This Row],[ID_PRODUCTOS]],PRODUCTOS[#All],4,0)</f>
        <v>https://www.mesaregalos.mx/wp-content/uploads/2021/08/Cufflinks_20Pliage_20_20Sterling_20silver_06753810000001_STQP.png</v>
      </c>
      <c r="F1237" s="15">
        <f>VLOOKUP(JOYERIA_JPV[[#This Row],[ID_PRODUCTOS]],PRODUCTOS[#All],5,0)-JOYERIA_JPV[[#This Row],[CANTIDAD]]</f>
        <v>622</v>
      </c>
      <c r="G1237">
        <v>10008</v>
      </c>
      <c r="H1237" s="1" t="s">
        <v>73</v>
      </c>
      <c r="I1237" s="1" t="str">
        <f>VLOOKUP(JOYERIA_JPV[[#This Row],[ID_VENDEDOR]],FOTO_VENDEDOR[#All],3,0)</f>
        <v>https://dl.dropbox.com/s/z4geyw1u2psmm47/A16.png</v>
      </c>
      <c r="J1237">
        <v>2</v>
      </c>
      <c r="K1237" s="9">
        <v>1265.2</v>
      </c>
      <c r="L1237" s="9">
        <v>1800</v>
      </c>
      <c r="M1237" s="2">
        <v>45068</v>
      </c>
    </row>
    <row r="1238" spans="1:13" x14ac:dyDescent="0.25">
      <c r="A1238">
        <v>1237</v>
      </c>
      <c r="B1238" t="s">
        <v>8</v>
      </c>
      <c r="C1238" s="3">
        <v>13</v>
      </c>
      <c r="D1238" s="3" t="str">
        <f>VLOOKUP(JOYERIA_JPV[[#This Row],[ID_PRODUCTOS]],PRODUCTOS[#All],2,0)</f>
        <v>Pendiente Diam. Oro</v>
      </c>
      <c r="E1238" s="8" t="str">
        <f>VLOOKUP(JOYERIA_JPV[[#This Row],[ID_PRODUCTOS]],PRODUCTOS[#All],4,0)</f>
        <v>https://i.pinimg.com/originals/ef/2f/1e/ef2f1e78cb0658f1626038cefbdca0f7.png</v>
      </c>
      <c r="F1238" s="15">
        <f>VLOOKUP(JOYERIA_JPV[[#This Row],[ID_PRODUCTOS]],PRODUCTOS[#All],5,0)-JOYERIA_JPV[[#This Row],[CANTIDAD]]</f>
        <v>3992</v>
      </c>
      <c r="G1238">
        <v>10009</v>
      </c>
      <c r="H1238" s="1" t="s">
        <v>57</v>
      </c>
      <c r="I1238" s="1" t="str">
        <f>VLOOKUP(JOYERIA_JPV[[#This Row],[ID_VENDEDOR]],FOTO_VENDEDOR[#All],3,0)</f>
        <v>https://dl.dropbox.com/s/0jkab8w6ie0h91z/A42.png</v>
      </c>
      <c r="J1238">
        <v>8</v>
      </c>
      <c r="K1238" s="9">
        <v>352.49</v>
      </c>
      <c r="L1238" s="9">
        <v>500</v>
      </c>
      <c r="M1238" s="2">
        <v>45069</v>
      </c>
    </row>
    <row r="1239" spans="1:13" x14ac:dyDescent="0.25">
      <c r="A1239">
        <v>1238</v>
      </c>
      <c r="B1239" t="s">
        <v>24</v>
      </c>
      <c r="C1239" s="3">
        <v>14</v>
      </c>
      <c r="D1239" s="3" t="str">
        <f>VLOOKUP(JOYERIA_JPV[[#This Row],[ID_PRODUCTOS]],PRODUCTOS[#All],2,0)</f>
        <v>Anillo Comp. Diam.</v>
      </c>
      <c r="E1239" s="8" t="str">
        <f>VLOOKUP(JOYERIA_JPV[[#This Row],[ID_PRODUCTOS]],PRODUCTOS[#All],4,0)</f>
        <v>https://www.elrubi.es/wp-content/uploads/2019/03/Anillo-de-compromiso-con-piedra-diamante-1.png</v>
      </c>
      <c r="F1239" s="15">
        <f>VLOOKUP(JOYERIA_JPV[[#This Row],[ID_PRODUCTOS]],PRODUCTOS[#All],5,0)-JOYERIA_JPV[[#This Row],[CANTIDAD]]</f>
        <v>1948</v>
      </c>
      <c r="G1239">
        <v>10001</v>
      </c>
      <c r="H1239" s="1" t="s">
        <v>41</v>
      </c>
      <c r="I1239" s="1" t="str">
        <f>VLOOKUP(JOYERIA_JPV[[#This Row],[ID_VENDEDOR]],FOTO_VENDEDOR[#All],3,0)</f>
        <v>https://dl.dropbox.com/s/4bz1xriny7ro04g/A40.png</v>
      </c>
      <c r="J1239">
        <v>2</v>
      </c>
      <c r="K1239" s="9">
        <v>938.42</v>
      </c>
      <c r="L1239" s="9">
        <v>1100</v>
      </c>
      <c r="M1239" s="2">
        <v>45070</v>
      </c>
    </row>
    <row r="1240" spans="1:13" x14ac:dyDescent="0.25">
      <c r="A1240">
        <v>1239</v>
      </c>
      <c r="B1240" t="s">
        <v>23</v>
      </c>
      <c r="C1240" s="3">
        <v>15</v>
      </c>
      <c r="D1240" s="3" t="str">
        <f>VLOOKUP(JOYERIA_JPV[[#This Row],[ID_PRODUCTOS]],PRODUCTOS[#All],2,0)</f>
        <v>Brazalete Cuero</v>
      </c>
      <c r="E1240" s="8" t="str">
        <f>VLOOKUP(JOYERIA_JPV[[#This Row],[ID_PRODUCTOS]],PRODUCTOS[#All],4,0)</f>
        <v>https://global.zancangioielli.com/11031-large_default/pulsera-zancan-de-plata-y-piel-con-pluma.jpg</v>
      </c>
      <c r="F1240" s="15">
        <f>VLOOKUP(JOYERIA_JPV[[#This Row],[ID_PRODUCTOS]],PRODUCTOS[#All],5,0)-JOYERIA_JPV[[#This Row],[CANTIDAD]]</f>
        <v>3991</v>
      </c>
      <c r="G1240">
        <v>10002</v>
      </c>
      <c r="H1240" s="1" t="s">
        <v>43</v>
      </c>
      <c r="I1240" s="1" t="str">
        <f>VLOOKUP(JOYERIA_JPV[[#This Row],[ID_VENDEDOR]],FOTO_VENDEDOR[#All],3,0)</f>
        <v>https://dl.dropbox.com/s/yxe96df3xrzoc4y/A44.png</v>
      </c>
      <c r="J1240">
        <v>9</v>
      </c>
      <c r="K1240" s="9">
        <v>572.95000000000005</v>
      </c>
      <c r="L1240" s="9">
        <v>800</v>
      </c>
      <c r="M1240" s="2">
        <v>45071</v>
      </c>
    </row>
    <row r="1241" spans="1:13" x14ac:dyDescent="0.25">
      <c r="A1241">
        <v>1240</v>
      </c>
      <c r="B1241" t="s">
        <v>29</v>
      </c>
      <c r="C1241" s="3">
        <v>16</v>
      </c>
      <c r="D1241" s="3" t="str">
        <f>VLOOKUP(JOYERIA_JPV[[#This Row],[ID_PRODUCTOS]],PRODUCTOS[#All],2,0)</f>
        <v>Reloj Plata</v>
      </c>
      <c r="E1241" s="8" t="str">
        <f>VLOOKUP(JOYERIA_JPV[[#This Row],[ID_PRODUCTOS]],PRODUCTOS[#All],4,0)</f>
        <v>https://festina.cl/22062-large_default/timeless-chronograph-f16760-7-con-esfera-azul.jpg</v>
      </c>
      <c r="F1241" s="15">
        <f>VLOOKUP(JOYERIA_JPV[[#This Row],[ID_PRODUCTOS]],PRODUCTOS[#All],5,0)-JOYERIA_JPV[[#This Row],[CANTIDAD]]</f>
        <v>1090</v>
      </c>
      <c r="G1241">
        <v>10003</v>
      </c>
      <c r="H1241" s="1" t="s">
        <v>45</v>
      </c>
      <c r="I1241" s="1" t="str">
        <f>VLOOKUP(JOYERIA_JPV[[#This Row],[ID_VENDEDOR]],FOTO_VENDEDOR[#All],3,0)</f>
        <v>https://dl.dropboxusercontent.com/s/2lks10yyiurw2b0/A33.png</v>
      </c>
      <c r="J1241">
        <v>10</v>
      </c>
      <c r="K1241" s="9">
        <v>1667.47</v>
      </c>
      <c r="L1241" s="9">
        <v>2200</v>
      </c>
      <c r="M1241" s="2">
        <v>45072</v>
      </c>
    </row>
    <row r="1242" spans="1:13" x14ac:dyDescent="0.25">
      <c r="A1242">
        <v>1241</v>
      </c>
      <c r="B1242" t="s">
        <v>6</v>
      </c>
      <c r="C1242" s="3">
        <v>17</v>
      </c>
      <c r="D1242" s="3" t="str">
        <f>VLOOKUP(JOYERIA_JPV[[#This Row],[ID_PRODUCTOS]],PRODUCTOS[#All],2,0)</f>
        <v>Broche Oro</v>
      </c>
      <c r="E12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242" s="15">
        <f>VLOOKUP(JOYERIA_JPV[[#This Row],[ID_PRODUCTOS]],PRODUCTOS[#All],5,0)-JOYERIA_JPV[[#This Row],[CANTIDAD]]</f>
        <v>2993</v>
      </c>
      <c r="G1242">
        <v>10004</v>
      </c>
      <c r="H1242" s="1" t="s">
        <v>47</v>
      </c>
      <c r="I1242" s="1" t="str">
        <f>VLOOKUP(JOYERIA_JPV[[#This Row],[ID_VENDEDOR]],FOTO_VENDEDOR[#All],3,0)</f>
        <v>https://dl.dropbox.com/s/zgx7g0h0mxubhao/A21.png</v>
      </c>
      <c r="J1242">
        <v>7</v>
      </c>
      <c r="K1242" s="9">
        <v>216.19</v>
      </c>
      <c r="L1242" s="9">
        <v>300</v>
      </c>
      <c r="M1242" s="2">
        <v>45073</v>
      </c>
    </row>
    <row r="1243" spans="1:13" x14ac:dyDescent="0.25">
      <c r="A1243">
        <v>1242</v>
      </c>
      <c r="B1243" t="s">
        <v>7</v>
      </c>
      <c r="C1243" s="3">
        <v>18</v>
      </c>
      <c r="D1243" s="3" t="str">
        <f>VLOOKUP(JOYERIA_JPV[[#This Row],[ID_PRODUCTOS]],PRODUCTOS[#All],2,0)</f>
        <v>Anillo Gemas</v>
      </c>
      <c r="E12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243" s="15">
        <f>VLOOKUP(JOYERIA_JPV[[#This Row],[ID_PRODUCTOS]],PRODUCTOS[#All],5,0)-JOYERIA_JPV[[#This Row],[CANTIDAD]]</f>
        <v>19877</v>
      </c>
      <c r="G1243">
        <v>10005</v>
      </c>
      <c r="H1243" s="1" t="s">
        <v>49</v>
      </c>
      <c r="I1243" s="1" t="str">
        <f>VLOOKUP(JOYERIA_JPV[[#This Row],[ID_VENDEDOR]],FOTO_VENDEDOR[#All],3,0)</f>
        <v>https://dl.dropboxusercontent.com/s/id0gj57k6z3m73q/A34.png</v>
      </c>
      <c r="J1243">
        <v>123</v>
      </c>
      <c r="K1243" s="9">
        <v>1063.04</v>
      </c>
      <c r="L1243" s="9">
        <v>1500</v>
      </c>
      <c r="M1243" s="2">
        <v>45074</v>
      </c>
    </row>
    <row r="1244" spans="1:13" x14ac:dyDescent="0.25">
      <c r="A1244">
        <v>1243</v>
      </c>
      <c r="B1244" t="s">
        <v>8</v>
      </c>
      <c r="C1244" s="3">
        <v>19</v>
      </c>
      <c r="D1244" s="3" t="str">
        <f>VLOOKUP(JOYERIA_JPV[[#This Row],[ID_PRODUCTOS]],PRODUCTOS[#All],2,0)</f>
        <v>Collar Perlas</v>
      </c>
      <c r="E1244" s="8" t="str">
        <f>VLOOKUP(JOYERIA_JPV[[#This Row],[ID_PRODUCTOS]],PRODUCTOS[#All],4,0)</f>
        <v>https://yanesmadrid.com/10619-large_default/collar-bolzano-perlas-plata-dorada.jpg</v>
      </c>
      <c r="F1244" s="15">
        <f>VLOOKUP(JOYERIA_JPV[[#This Row],[ID_PRODUCTOS]],PRODUCTOS[#All],5,0)-JOYERIA_JPV[[#This Row],[CANTIDAD]]</f>
        <v>799</v>
      </c>
      <c r="G1244">
        <v>10006</v>
      </c>
      <c r="H1244" s="1" t="s">
        <v>51</v>
      </c>
      <c r="I1244" s="1" t="str">
        <f>VLOOKUP(JOYERIA_JPV[[#This Row],[ID_VENDEDOR]],FOTO_VENDEDOR[#All],3,0)</f>
        <v>https://dl.dropbox.com/s/1f9hzgblcmuen4a/A10.png</v>
      </c>
      <c r="J1244">
        <v>1</v>
      </c>
      <c r="K1244" s="9">
        <v>757.81</v>
      </c>
      <c r="L1244" s="9">
        <v>950</v>
      </c>
      <c r="M1244" s="2">
        <v>45075</v>
      </c>
    </row>
    <row r="1245" spans="1:13" x14ac:dyDescent="0.25">
      <c r="A1245">
        <v>1244</v>
      </c>
      <c r="B1245" t="s">
        <v>12</v>
      </c>
      <c r="C1245" s="3">
        <v>20</v>
      </c>
      <c r="D1245" s="3" t="str">
        <f>VLOOKUP(JOYERIA_JPV[[#This Row],[ID_PRODUCTOS]],PRODUCTOS[#All],2,0)</f>
        <v>Cadena Oro</v>
      </c>
      <c r="E1245" s="8" t="str">
        <f>VLOOKUP(JOYERIA_JPV[[#This Row],[ID_PRODUCTOS]],PRODUCTOS[#All],4,0)</f>
        <v>https://www.joyeriasanchez.com/50236-large_default/gargantilla-visalia-personalizada-oro-18k.jpg</v>
      </c>
      <c r="F1245" s="15">
        <f>VLOOKUP(JOYERIA_JPV[[#This Row],[ID_PRODUCTOS]],PRODUCTOS[#All],5,0)-JOYERIA_JPV[[#This Row],[CANTIDAD]]</f>
        <v>3998</v>
      </c>
      <c r="G1245">
        <v>10007</v>
      </c>
      <c r="H1245" s="1" t="s">
        <v>53</v>
      </c>
      <c r="I1245" s="1" t="str">
        <f>VLOOKUP(JOYERIA_JPV[[#This Row],[ID_VENDEDOR]],FOTO_VENDEDOR[#All],3,0)</f>
        <v>https://dl.dropbox.com/s/jveyj0btov87izo/A38.png</v>
      </c>
      <c r="J1245">
        <v>2</v>
      </c>
      <c r="K1245" s="9">
        <v>211.41</v>
      </c>
      <c r="L1245" s="9">
        <v>300</v>
      </c>
      <c r="M1245" s="2">
        <v>45076</v>
      </c>
    </row>
    <row r="1246" spans="1:13" x14ac:dyDescent="0.25">
      <c r="A1246">
        <v>1245</v>
      </c>
      <c r="B1246" t="s">
        <v>27</v>
      </c>
      <c r="C1246" s="3">
        <v>1</v>
      </c>
      <c r="D1246" s="3" t="str">
        <f>VLOOKUP(JOYERIA_JPV[[#This Row],[ID_PRODUCTOS]],PRODUCTOS[#All],2,0)</f>
        <v>Anillo Oro 18k</v>
      </c>
      <c r="E1246" s="8" t="str">
        <f>VLOOKUP(JOYERIA_JPV[[#This Row],[ID_PRODUCTOS]],PRODUCTOS[#All],4,0)</f>
        <v>https://i.pinimg.com/originals/99/f6/cc/99f6cc0f226be0aa4d25ea9959e06099.png</v>
      </c>
      <c r="F1246" s="15">
        <f>VLOOKUP(JOYERIA_JPV[[#This Row],[ID_PRODUCTOS]],PRODUCTOS[#All],5,0)-JOYERIA_JPV[[#This Row],[CANTIDAD]]</f>
        <v>19820</v>
      </c>
      <c r="G1246">
        <v>10008</v>
      </c>
      <c r="H1246" s="1" t="s">
        <v>73</v>
      </c>
      <c r="I1246" s="1" t="str">
        <f>VLOOKUP(JOYERIA_JPV[[#This Row],[ID_VENDEDOR]],FOTO_VENDEDOR[#All],3,0)</f>
        <v>https://dl.dropbox.com/s/z4geyw1u2psmm47/A16.png</v>
      </c>
      <c r="J1246">
        <v>180</v>
      </c>
      <c r="K1246" s="9">
        <v>1483.61</v>
      </c>
      <c r="L1246" s="9">
        <v>2000</v>
      </c>
      <c r="M1246" s="2">
        <v>45077</v>
      </c>
    </row>
    <row r="1247" spans="1:13" x14ac:dyDescent="0.25">
      <c r="A1247">
        <v>1246</v>
      </c>
      <c r="B1247" t="s">
        <v>22</v>
      </c>
      <c r="C1247" s="3">
        <v>2</v>
      </c>
      <c r="D1247" s="3" t="str">
        <f>VLOOKUP(JOYERIA_JPV[[#This Row],[ID_PRODUCTOS]],PRODUCTOS[#All],2,0)</f>
        <v>Aretes Plata 925</v>
      </c>
      <c r="E1247" s="8" t="str">
        <f>VLOOKUP(JOYERIA_JPV[[#This Row],[ID_PRODUCTOS]],PRODUCTOS[#All],4,0)</f>
        <v>https://baroqoficial.com/cdn/shop/products/Aretesdeplata925.png?v=1643904073&amp;width=2048</v>
      </c>
      <c r="F1247" s="15">
        <f>VLOOKUP(JOYERIA_JPV[[#This Row],[ID_PRODUCTOS]],PRODUCTOS[#All],5,0)-JOYERIA_JPV[[#This Row],[CANTIDAD]]</f>
        <v>3798</v>
      </c>
      <c r="G1247">
        <v>10009</v>
      </c>
      <c r="H1247" s="1" t="s">
        <v>57</v>
      </c>
      <c r="I1247" s="1" t="str">
        <f>VLOOKUP(JOYERIA_JPV[[#This Row],[ID_VENDEDOR]],FOTO_VENDEDOR[#All],3,0)</f>
        <v>https://dl.dropbox.com/s/0jkab8w6ie0h91z/A42.png</v>
      </c>
      <c r="J1247">
        <v>2</v>
      </c>
      <c r="K1247" s="9">
        <v>1049.51</v>
      </c>
      <c r="L1247" s="9">
        <v>1300</v>
      </c>
      <c r="M1247" s="2">
        <v>45078</v>
      </c>
    </row>
    <row r="1248" spans="1:13" x14ac:dyDescent="0.25">
      <c r="A1248">
        <v>1247</v>
      </c>
      <c r="B1248" t="s">
        <v>14</v>
      </c>
      <c r="C1248" s="3">
        <v>3</v>
      </c>
      <c r="D1248" s="3" t="str">
        <f>VLOOKUP(JOYERIA_JPV[[#This Row],[ID_PRODUCTOS]],PRODUCTOS[#All],2,0)</f>
        <v>Brazalete Oro 14k</v>
      </c>
      <c r="E12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248" s="15">
        <f>VLOOKUP(JOYERIA_JPV[[#This Row],[ID_PRODUCTOS]],PRODUCTOS[#All],5,0)-JOYERIA_JPV[[#This Row],[CANTIDAD]]</f>
        <v>711</v>
      </c>
      <c r="G1248">
        <v>10001</v>
      </c>
      <c r="H1248" s="1" t="s">
        <v>41</v>
      </c>
      <c r="I1248" s="1" t="str">
        <f>VLOOKUP(JOYERIA_JPV[[#This Row],[ID_VENDEDOR]],FOTO_VENDEDOR[#All],3,0)</f>
        <v>https://dl.dropbox.com/s/4bz1xriny7ro04g/A40.png</v>
      </c>
      <c r="J1248">
        <v>9</v>
      </c>
      <c r="K1248" s="9">
        <v>966.38</v>
      </c>
      <c r="L1248" s="9">
        <v>1200</v>
      </c>
      <c r="M1248" s="2">
        <v>45079</v>
      </c>
    </row>
    <row r="1249" spans="1:13" x14ac:dyDescent="0.25">
      <c r="A1249">
        <v>1248</v>
      </c>
      <c r="B1249" t="s">
        <v>8</v>
      </c>
      <c r="C1249" s="3">
        <v>4</v>
      </c>
      <c r="D1249" s="3" t="str">
        <f>VLOOKUP(JOYERIA_JPV[[#This Row],[ID_PRODUCTOS]],PRODUCTOS[#All],2,0)</f>
        <v>Collar Oro Diam.</v>
      </c>
      <c r="E1249" s="8" t="str">
        <f>VLOOKUP(JOYERIA_JPV[[#This Row],[ID_PRODUCTOS]],PRODUCTOS[#All],4,0)</f>
        <v>https://img.edenly.com/pt/40/precioso-secreto-n8__8047249_1.png</v>
      </c>
      <c r="F1249" s="15">
        <f>VLOOKUP(JOYERIA_JPV[[#This Row],[ID_PRODUCTOS]],PRODUCTOS[#All],5,0)-JOYERIA_JPV[[#This Row],[CANTIDAD]]</f>
        <v>1495</v>
      </c>
      <c r="G1249">
        <v>10002</v>
      </c>
      <c r="H1249" s="1" t="s">
        <v>43</v>
      </c>
      <c r="I1249" s="1" t="str">
        <f>VLOOKUP(JOYERIA_JPV[[#This Row],[ID_VENDEDOR]],FOTO_VENDEDOR[#All],3,0)</f>
        <v>https://dl.dropbox.com/s/yxe96df3xrzoc4y/A44.png</v>
      </c>
      <c r="J1249">
        <v>5</v>
      </c>
      <c r="K1249" s="9">
        <v>938.42</v>
      </c>
      <c r="L1249" s="9">
        <v>1100</v>
      </c>
      <c r="M1249" s="2">
        <v>45080</v>
      </c>
    </row>
    <row r="1250" spans="1:13" x14ac:dyDescent="0.25">
      <c r="A1250">
        <v>1249</v>
      </c>
      <c r="B1250" t="s">
        <v>14</v>
      </c>
      <c r="C1250" s="3">
        <v>5</v>
      </c>
      <c r="D1250" s="3" t="str">
        <f>VLOOKUP(JOYERIA_JPV[[#This Row],[ID_PRODUCTOS]],PRODUCTOS[#All],2,0)</f>
        <v>Pulsera Plata 925</v>
      </c>
      <c r="E12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250" s="15">
        <f>VLOOKUP(JOYERIA_JPV[[#This Row],[ID_PRODUCTOS]],PRODUCTOS[#All],5,0)-JOYERIA_JPV[[#This Row],[CANTIDAD]]</f>
        <v>1365</v>
      </c>
      <c r="G1250">
        <v>10003</v>
      </c>
      <c r="H1250" s="1" t="s">
        <v>45</v>
      </c>
      <c r="I1250" s="1" t="str">
        <f>VLOOKUP(JOYERIA_JPV[[#This Row],[ID_VENDEDOR]],FOTO_VENDEDOR[#All],3,0)</f>
        <v>https://dl.dropboxusercontent.com/s/2lks10yyiurw2b0/A33.png</v>
      </c>
      <c r="J1250">
        <v>35</v>
      </c>
      <c r="K1250" s="9">
        <v>1053.78</v>
      </c>
      <c r="L1250" s="9">
        <v>1500</v>
      </c>
      <c r="M1250" s="2">
        <v>45081</v>
      </c>
    </row>
    <row r="1251" spans="1:13" x14ac:dyDescent="0.25">
      <c r="A1251">
        <v>1250</v>
      </c>
      <c r="B1251" t="s">
        <v>26</v>
      </c>
      <c r="C1251" s="3">
        <v>6</v>
      </c>
      <c r="D1251" s="3" t="str">
        <f>VLOOKUP(JOYERIA_JPV[[#This Row],[ID_PRODUCTOS]],PRODUCTOS[#All],2,0)</f>
        <v>Broche Platino</v>
      </c>
      <c r="E12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251" s="15">
        <f>VLOOKUP(JOYERIA_JPV[[#This Row],[ID_PRODUCTOS]],PRODUCTOS[#All],5,0)-JOYERIA_JPV[[#This Row],[CANTIDAD]]</f>
        <v>2495</v>
      </c>
      <c r="G1251">
        <v>10004</v>
      </c>
      <c r="H1251" s="1" t="s">
        <v>47</v>
      </c>
      <c r="I1251" s="1" t="str">
        <f>VLOOKUP(JOYERIA_JPV[[#This Row],[ID_VENDEDOR]],FOTO_VENDEDOR[#All],3,0)</f>
        <v>https://dl.dropbox.com/s/zgx7g0h0mxubhao/A21.png</v>
      </c>
      <c r="J1251">
        <v>5</v>
      </c>
      <c r="K1251" s="9">
        <v>645.70000000000005</v>
      </c>
      <c r="L1251" s="9">
        <v>900</v>
      </c>
      <c r="M1251" s="2">
        <v>45082</v>
      </c>
    </row>
    <row r="1252" spans="1:13" x14ac:dyDescent="0.25">
      <c r="A1252">
        <v>1251</v>
      </c>
      <c r="B1252" t="s">
        <v>15</v>
      </c>
      <c r="C1252" s="3">
        <v>7</v>
      </c>
      <c r="D1252" s="3" t="str">
        <f>VLOOKUP(JOYERIA_JPV[[#This Row],[ID_PRODUCTOS]],PRODUCTOS[#All],2,0)</f>
        <v>Cadena Oro 10k</v>
      </c>
      <c r="E1252" s="8" t="str">
        <f>VLOOKUP(JOYERIA_JPV[[#This Row],[ID_PRODUCTOS]],PRODUCTOS[#All],4,0)</f>
        <v>https://russiangold.com/78813-large_default/amarillo-italiano-14k-585-oro-nuevo-figaro-cadena-solida-cc042y.jpg</v>
      </c>
      <c r="F1252" s="15">
        <f>VLOOKUP(JOYERIA_JPV[[#This Row],[ID_PRODUCTOS]],PRODUCTOS[#All],5,0)-JOYERIA_JPV[[#This Row],[CANTIDAD]]</f>
        <v>11378</v>
      </c>
      <c r="G1252">
        <v>10005</v>
      </c>
      <c r="H1252" s="1" t="s">
        <v>49</v>
      </c>
      <c r="I1252" s="1" t="str">
        <f>VLOOKUP(JOYERIA_JPV[[#This Row],[ID_VENDEDOR]],FOTO_VENDEDOR[#All],3,0)</f>
        <v>https://dl.dropboxusercontent.com/s/id0gj57k6z3m73q/A34.png</v>
      </c>
      <c r="J1252">
        <v>122</v>
      </c>
      <c r="K1252" s="9">
        <v>1063.04</v>
      </c>
      <c r="L1252" s="9">
        <v>1500</v>
      </c>
      <c r="M1252" s="2">
        <v>45083</v>
      </c>
    </row>
    <row r="1253" spans="1:13" x14ac:dyDescent="0.25">
      <c r="A1253">
        <v>1252</v>
      </c>
      <c r="B1253" t="s">
        <v>10</v>
      </c>
      <c r="C1253" s="3">
        <v>8</v>
      </c>
      <c r="D1253" s="3" t="str">
        <f>VLOOKUP(JOYERIA_JPV[[#This Row],[ID_PRODUCTOS]],PRODUCTOS[#All],2,0)</f>
        <v>Tobillera Oro 14k</v>
      </c>
      <c r="E1253" s="8" t="str">
        <f>VLOOKUP(JOYERIA_JPV[[#This Row],[ID_PRODUCTOS]],PRODUCTOS[#All],4,0)</f>
        <v>https://www.joseluisjoyerias.com/adm/files/FOTOS/PULSERA_ORO_JOSELUIS_718SPU24FK481A19_1.webp</v>
      </c>
      <c r="F1253" s="15">
        <f>VLOOKUP(JOYERIA_JPV[[#This Row],[ID_PRODUCTOS]],PRODUCTOS[#All],5,0)-JOYERIA_JPV[[#This Row],[CANTIDAD]]</f>
        <v>2491</v>
      </c>
      <c r="G1253">
        <v>10006</v>
      </c>
      <c r="H1253" s="1" t="s">
        <v>51</v>
      </c>
      <c r="I1253" s="1" t="str">
        <f>VLOOKUP(JOYERIA_JPV[[#This Row],[ID_VENDEDOR]],FOTO_VENDEDOR[#All],3,0)</f>
        <v>https://dl.dropbox.com/s/1f9hzgblcmuen4a/A10.png</v>
      </c>
      <c r="J1253">
        <v>9</v>
      </c>
      <c r="K1253" s="9">
        <v>938.42</v>
      </c>
      <c r="L1253" s="9">
        <v>1100</v>
      </c>
      <c r="M1253" s="2">
        <v>45084</v>
      </c>
    </row>
    <row r="1254" spans="1:13" x14ac:dyDescent="0.25">
      <c r="A1254">
        <v>1253</v>
      </c>
      <c r="B1254" t="s">
        <v>5</v>
      </c>
      <c r="C1254" s="3">
        <v>9</v>
      </c>
      <c r="D1254" s="3" t="str">
        <f>VLOOKUP(JOYERIA_JPV[[#This Row],[ID_PRODUCTOS]],PRODUCTOS[#All],2,0)</f>
        <v>Charm Plata</v>
      </c>
      <c r="E12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254" s="15">
        <f>VLOOKUP(JOYERIA_JPV[[#This Row],[ID_PRODUCTOS]],PRODUCTOS[#All],5,0)-JOYERIA_JPV[[#This Row],[CANTIDAD]]</f>
        <v>659</v>
      </c>
      <c r="G1254">
        <v>10007</v>
      </c>
      <c r="H1254" s="1" t="s">
        <v>53</v>
      </c>
      <c r="I1254" s="1" t="str">
        <f>VLOOKUP(JOYERIA_JPV[[#This Row],[ID_VENDEDOR]],FOTO_VENDEDOR[#All],3,0)</f>
        <v>https://dl.dropbox.com/s/jveyj0btov87izo/A38.png</v>
      </c>
      <c r="J1254">
        <v>18</v>
      </c>
      <c r="K1254" s="9">
        <v>836.75</v>
      </c>
      <c r="L1254" s="9">
        <v>1000</v>
      </c>
      <c r="M1254" s="2">
        <v>45085</v>
      </c>
    </row>
    <row r="1255" spans="1:13" x14ac:dyDescent="0.25">
      <c r="A1255">
        <v>1254</v>
      </c>
      <c r="B1255" t="s">
        <v>21</v>
      </c>
      <c r="C1255" s="3">
        <v>10</v>
      </c>
      <c r="D1255" s="3" t="str">
        <f>VLOOKUP(JOYERIA_JPV[[#This Row],[ID_PRODUCTOS]],PRODUCTOS[#All],2,0)</f>
        <v>Medallón Oro 18k</v>
      </c>
      <c r="E1255" s="8" t="str">
        <f>VLOOKUP(JOYERIA_JPV[[#This Row],[ID_PRODUCTOS]],PRODUCTOS[#All],4,0)</f>
        <v>https://russiangold.com/111274-product_zoom/colgante-de-oro-rosa-rojo-14k-585-carretera-de-medusa-griega-cpn053r.jpg</v>
      </c>
      <c r="F1255" s="15">
        <f>VLOOKUP(JOYERIA_JPV[[#This Row],[ID_PRODUCTOS]],PRODUCTOS[#All],5,0)-JOYERIA_JPV[[#This Row],[CANTIDAD]]</f>
        <v>579</v>
      </c>
      <c r="G1255">
        <v>10008</v>
      </c>
      <c r="H1255" s="1" t="s">
        <v>73</v>
      </c>
      <c r="I1255" s="1" t="str">
        <f>VLOOKUP(JOYERIA_JPV[[#This Row],[ID_VENDEDOR]],FOTO_VENDEDOR[#All],3,0)</f>
        <v>https://dl.dropbox.com/s/z4geyw1u2psmm47/A16.png</v>
      </c>
      <c r="J1255">
        <v>21</v>
      </c>
      <c r="K1255" s="9">
        <v>966.38</v>
      </c>
      <c r="L1255" s="9">
        <v>1200</v>
      </c>
      <c r="M1255" s="2">
        <v>45086</v>
      </c>
    </row>
    <row r="1256" spans="1:13" x14ac:dyDescent="0.25">
      <c r="A1256">
        <v>1255</v>
      </c>
      <c r="B1256" t="s">
        <v>5</v>
      </c>
      <c r="C1256" s="3">
        <v>11</v>
      </c>
      <c r="D1256" s="3" t="str">
        <f>VLOOKUP(JOYERIA_JPV[[#This Row],[ID_PRODUCTOS]],PRODUCTOS[#All],2,0)</f>
        <v>Reloj Oro 18k</v>
      </c>
      <c r="E1256" s="8" t="str">
        <f>VLOOKUP(JOYERIA_JPV[[#This Row],[ID_PRODUCTOS]],PRODUCTOS[#All],4,0)</f>
        <v>https://zlotychlopak.pl/104676-large_default/amarillo-14k-585-oro-reloj-de-pulsera-para-senora-geneve-lw078ydglbw008y.jpg</v>
      </c>
      <c r="F1256" s="15">
        <f>VLOOKUP(JOYERIA_JPV[[#This Row],[ID_PRODUCTOS]],PRODUCTOS[#All],5,0)-JOYERIA_JPV[[#This Row],[CANTIDAD]]</f>
        <v>1243</v>
      </c>
      <c r="G1256">
        <v>10009</v>
      </c>
      <c r="H1256" s="1" t="s">
        <v>57</v>
      </c>
      <c r="I1256" s="1" t="str">
        <f>VLOOKUP(JOYERIA_JPV[[#This Row],[ID_VENDEDOR]],FOTO_VENDEDOR[#All],3,0)</f>
        <v>https://dl.dropbox.com/s/0jkab8w6ie0h91z/A42.png</v>
      </c>
      <c r="J1256">
        <v>17</v>
      </c>
      <c r="K1256" s="9">
        <v>638.27</v>
      </c>
      <c r="L1256" s="9">
        <v>800</v>
      </c>
      <c r="M1256" s="2">
        <v>45087</v>
      </c>
    </row>
    <row r="1257" spans="1:13" x14ac:dyDescent="0.25">
      <c r="A1257">
        <v>1256</v>
      </c>
      <c r="B1257" t="s">
        <v>8</v>
      </c>
      <c r="C1257" s="3">
        <v>12</v>
      </c>
      <c r="D1257" s="3" t="str">
        <f>VLOOKUP(JOYERIA_JPV[[#This Row],[ID_PRODUCTOS]],PRODUCTOS[#All],2,0)</f>
        <v>Cufflink Plata 925</v>
      </c>
      <c r="E1257" s="8" t="str">
        <f>VLOOKUP(JOYERIA_JPV[[#This Row],[ID_PRODUCTOS]],PRODUCTOS[#All],4,0)</f>
        <v>https://www.mesaregalos.mx/wp-content/uploads/2021/08/Cufflinks_20Pliage_20_20Sterling_20silver_06753810000001_STQP.png</v>
      </c>
      <c r="F1257" s="15">
        <f>VLOOKUP(JOYERIA_JPV[[#This Row],[ID_PRODUCTOS]],PRODUCTOS[#All],5,0)-JOYERIA_JPV[[#This Row],[CANTIDAD]]</f>
        <v>619</v>
      </c>
      <c r="G1257">
        <v>10001</v>
      </c>
      <c r="H1257" s="1" t="s">
        <v>41</v>
      </c>
      <c r="I1257" s="1" t="str">
        <f>VLOOKUP(JOYERIA_JPV[[#This Row],[ID_VENDEDOR]],FOTO_VENDEDOR[#All],3,0)</f>
        <v>https://dl.dropbox.com/s/4bz1xriny7ro04g/A40.png</v>
      </c>
      <c r="J1257">
        <v>5</v>
      </c>
      <c r="K1257" s="9">
        <v>1265.2</v>
      </c>
      <c r="L1257" s="9">
        <v>1800</v>
      </c>
      <c r="M1257" s="2">
        <v>45088</v>
      </c>
    </row>
    <row r="1258" spans="1:13" x14ac:dyDescent="0.25">
      <c r="A1258">
        <v>1257</v>
      </c>
      <c r="B1258" t="s">
        <v>20</v>
      </c>
      <c r="C1258" s="3">
        <v>13</v>
      </c>
      <c r="D1258" s="3" t="str">
        <f>VLOOKUP(JOYERIA_JPV[[#This Row],[ID_PRODUCTOS]],PRODUCTOS[#All],2,0)</f>
        <v>Pendiente Diam. Oro</v>
      </c>
      <c r="E1258" s="8" t="str">
        <f>VLOOKUP(JOYERIA_JPV[[#This Row],[ID_PRODUCTOS]],PRODUCTOS[#All],4,0)</f>
        <v>https://i.pinimg.com/originals/ef/2f/1e/ef2f1e78cb0658f1626038cefbdca0f7.png</v>
      </c>
      <c r="F1258" s="15">
        <f>VLOOKUP(JOYERIA_JPV[[#This Row],[ID_PRODUCTOS]],PRODUCTOS[#All],5,0)-JOYERIA_JPV[[#This Row],[CANTIDAD]]</f>
        <v>3997</v>
      </c>
      <c r="G1258">
        <v>10002</v>
      </c>
      <c r="H1258" s="1" t="s">
        <v>43</v>
      </c>
      <c r="I1258" s="1" t="str">
        <f>VLOOKUP(JOYERIA_JPV[[#This Row],[ID_VENDEDOR]],FOTO_VENDEDOR[#All],3,0)</f>
        <v>https://dl.dropbox.com/s/yxe96df3xrzoc4y/A44.png</v>
      </c>
      <c r="J1258">
        <v>3</v>
      </c>
      <c r="K1258" s="9">
        <v>352.49</v>
      </c>
      <c r="L1258" s="9">
        <v>500</v>
      </c>
      <c r="M1258" s="2">
        <v>45089</v>
      </c>
    </row>
    <row r="1259" spans="1:13" x14ac:dyDescent="0.25">
      <c r="A1259">
        <v>1258</v>
      </c>
      <c r="B1259" t="s">
        <v>5</v>
      </c>
      <c r="C1259" s="3">
        <v>14</v>
      </c>
      <c r="D1259" s="3" t="str">
        <f>VLOOKUP(JOYERIA_JPV[[#This Row],[ID_PRODUCTOS]],PRODUCTOS[#All],2,0)</f>
        <v>Anillo Comp. Diam.</v>
      </c>
      <c r="E1259" s="8" t="str">
        <f>VLOOKUP(JOYERIA_JPV[[#This Row],[ID_PRODUCTOS]],PRODUCTOS[#All],4,0)</f>
        <v>https://www.elrubi.es/wp-content/uploads/2019/03/Anillo-de-compromiso-con-piedra-diamante-1.png</v>
      </c>
      <c r="F1259" s="15">
        <f>VLOOKUP(JOYERIA_JPV[[#This Row],[ID_PRODUCTOS]],PRODUCTOS[#All],5,0)-JOYERIA_JPV[[#This Row],[CANTIDAD]]</f>
        <v>1882</v>
      </c>
      <c r="G1259">
        <v>10003</v>
      </c>
      <c r="H1259" s="1" t="s">
        <v>45</v>
      </c>
      <c r="I1259" s="1" t="str">
        <f>VLOOKUP(JOYERIA_JPV[[#This Row],[ID_VENDEDOR]],FOTO_VENDEDOR[#All],3,0)</f>
        <v>https://dl.dropboxusercontent.com/s/2lks10yyiurw2b0/A33.png</v>
      </c>
      <c r="J1259">
        <v>68</v>
      </c>
      <c r="K1259" s="9">
        <v>938.42</v>
      </c>
      <c r="L1259" s="9">
        <v>1100</v>
      </c>
      <c r="M1259" s="2">
        <v>45090</v>
      </c>
    </row>
    <row r="1260" spans="1:13" x14ac:dyDescent="0.25">
      <c r="A1260">
        <v>1259</v>
      </c>
      <c r="B1260" t="s">
        <v>11</v>
      </c>
      <c r="C1260" s="3">
        <v>15</v>
      </c>
      <c r="D1260" s="3" t="str">
        <f>VLOOKUP(JOYERIA_JPV[[#This Row],[ID_PRODUCTOS]],PRODUCTOS[#All],2,0)</f>
        <v>Brazalete Cuero</v>
      </c>
      <c r="E1260" s="8" t="str">
        <f>VLOOKUP(JOYERIA_JPV[[#This Row],[ID_PRODUCTOS]],PRODUCTOS[#All],4,0)</f>
        <v>https://global.zancangioielli.com/11031-large_default/pulsera-zancan-de-plata-y-piel-con-pluma.jpg</v>
      </c>
      <c r="F1260" s="15">
        <f>VLOOKUP(JOYERIA_JPV[[#This Row],[ID_PRODUCTOS]],PRODUCTOS[#All],5,0)-JOYERIA_JPV[[#This Row],[CANTIDAD]]</f>
        <v>3999</v>
      </c>
      <c r="G1260">
        <v>10004</v>
      </c>
      <c r="H1260" s="1" t="s">
        <v>47</v>
      </c>
      <c r="I1260" s="1" t="str">
        <f>VLOOKUP(JOYERIA_JPV[[#This Row],[ID_VENDEDOR]],FOTO_VENDEDOR[#All],3,0)</f>
        <v>https://dl.dropbox.com/s/zgx7g0h0mxubhao/A21.png</v>
      </c>
      <c r="J1260">
        <v>1</v>
      </c>
      <c r="K1260" s="9">
        <v>572.95000000000005</v>
      </c>
      <c r="L1260" s="9">
        <v>800</v>
      </c>
      <c r="M1260" s="2">
        <v>45091</v>
      </c>
    </row>
    <row r="1261" spans="1:13" x14ac:dyDescent="0.25">
      <c r="A1261">
        <v>1260</v>
      </c>
      <c r="B1261" t="s">
        <v>8</v>
      </c>
      <c r="C1261" s="3">
        <v>16</v>
      </c>
      <c r="D1261" s="3" t="str">
        <f>VLOOKUP(JOYERIA_JPV[[#This Row],[ID_PRODUCTOS]],PRODUCTOS[#All],2,0)</f>
        <v>Reloj Plata</v>
      </c>
      <c r="E1261" s="8" t="str">
        <f>VLOOKUP(JOYERIA_JPV[[#This Row],[ID_PRODUCTOS]],PRODUCTOS[#All],4,0)</f>
        <v>https://festina.cl/22062-large_default/timeless-chronograph-f16760-7-con-esfera-azul.jpg</v>
      </c>
      <c r="F1261" s="15">
        <f>VLOOKUP(JOYERIA_JPV[[#This Row],[ID_PRODUCTOS]],PRODUCTOS[#All],5,0)-JOYERIA_JPV[[#This Row],[CANTIDAD]]</f>
        <v>1095</v>
      </c>
      <c r="G1261">
        <v>10005</v>
      </c>
      <c r="H1261" s="1" t="s">
        <v>49</v>
      </c>
      <c r="I1261" s="1" t="str">
        <f>VLOOKUP(JOYERIA_JPV[[#This Row],[ID_VENDEDOR]],FOTO_VENDEDOR[#All],3,0)</f>
        <v>https://dl.dropboxusercontent.com/s/id0gj57k6z3m73q/A34.png</v>
      </c>
      <c r="J1261">
        <v>5</v>
      </c>
      <c r="K1261" s="9">
        <v>1667.47</v>
      </c>
      <c r="L1261" s="9">
        <v>2200</v>
      </c>
      <c r="M1261" s="2">
        <v>45092</v>
      </c>
    </row>
    <row r="1262" spans="1:13" x14ac:dyDescent="0.25">
      <c r="A1262">
        <v>1261</v>
      </c>
      <c r="B1262" t="s">
        <v>5</v>
      </c>
      <c r="C1262" s="3">
        <v>17</v>
      </c>
      <c r="D1262" s="3" t="str">
        <f>VLOOKUP(JOYERIA_JPV[[#This Row],[ID_PRODUCTOS]],PRODUCTOS[#All],2,0)</f>
        <v>Broche Oro</v>
      </c>
      <c r="E12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262" s="15">
        <f>VLOOKUP(JOYERIA_JPV[[#This Row],[ID_PRODUCTOS]],PRODUCTOS[#All],5,0)-JOYERIA_JPV[[#This Row],[CANTIDAD]]</f>
        <v>2991</v>
      </c>
      <c r="G1262">
        <v>10006</v>
      </c>
      <c r="H1262" s="1" t="s">
        <v>51</v>
      </c>
      <c r="I1262" s="1" t="str">
        <f>VLOOKUP(JOYERIA_JPV[[#This Row],[ID_VENDEDOR]],FOTO_VENDEDOR[#All],3,0)</f>
        <v>https://dl.dropbox.com/s/1f9hzgblcmuen4a/A10.png</v>
      </c>
      <c r="J1262">
        <v>9</v>
      </c>
      <c r="K1262" s="9">
        <v>216.19</v>
      </c>
      <c r="L1262" s="9">
        <v>300</v>
      </c>
      <c r="M1262" s="2">
        <v>45093</v>
      </c>
    </row>
    <row r="1263" spans="1:13" x14ac:dyDescent="0.25">
      <c r="A1263">
        <v>1262</v>
      </c>
      <c r="B1263" t="s">
        <v>9</v>
      </c>
      <c r="C1263" s="3">
        <v>18</v>
      </c>
      <c r="D1263" s="3" t="str">
        <f>VLOOKUP(JOYERIA_JPV[[#This Row],[ID_PRODUCTOS]],PRODUCTOS[#All],2,0)</f>
        <v>Anillo Gemas</v>
      </c>
      <c r="E12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263" s="15">
        <f>VLOOKUP(JOYERIA_JPV[[#This Row],[ID_PRODUCTOS]],PRODUCTOS[#All],5,0)-JOYERIA_JPV[[#This Row],[CANTIDAD]]</f>
        <v>19750</v>
      </c>
      <c r="G1263">
        <v>10007</v>
      </c>
      <c r="H1263" s="1" t="s">
        <v>53</v>
      </c>
      <c r="I1263" s="1" t="str">
        <f>VLOOKUP(JOYERIA_JPV[[#This Row],[ID_VENDEDOR]],FOTO_VENDEDOR[#All],3,0)</f>
        <v>https://dl.dropbox.com/s/jveyj0btov87izo/A38.png</v>
      </c>
      <c r="J1263">
        <v>250</v>
      </c>
      <c r="K1263" s="9">
        <v>1063.04</v>
      </c>
      <c r="L1263" s="9">
        <v>1500</v>
      </c>
      <c r="M1263" s="2">
        <v>45094</v>
      </c>
    </row>
    <row r="1264" spans="1:13" x14ac:dyDescent="0.25">
      <c r="A1264">
        <v>1263</v>
      </c>
      <c r="B1264" t="s">
        <v>9</v>
      </c>
      <c r="C1264" s="3">
        <v>19</v>
      </c>
      <c r="D1264" s="3" t="str">
        <f>VLOOKUP(JOYERIA_JPV[[#This Row],[ID_PRODUCTOS]],PRODUCTOS[#All],2,0)</f>
        <v>Collar Perlas</v>
      </c>
      <c r="E1264" s="8" t="str">
        <f>VLOOKUP(JOYERIA_JPV[[#This Row],[ID_PRODUCTOS]],PRODUCTOS[#All],4,0)</f>
        <v>https://yanesmadrid.com/10619-large_default/collar-bolzano-perlas-plata-dorada.jpg</v>
      </c>
      <c r="F1264" s="15">
        <f>VLOOKUP(JOYERIA_JPV[[#This Row],[ID_PRODUCTOS]],PRODUCTOS[#All],5,0)-JOYERIA_JPV[[#This Row],[CANTIDAD]]</f>
        <v>796</v>
      </c>
      <c r="G1264">
        <v>10008</v>
      </c>
      <c r="H1264" s="1" t="s">
        <v>73</v>
      </c>
      <c r="I1264" s="1" t="str">
        <f>VLOOKUP(JOYERIA_JPV[[#This Row],[ID_VENDEDOR]],FOTO_VENDEDOR[#All],3,0)</f>
        <v>https://dl.dropbox.com/s/z4geyw1u2psmm47/A16.png</v>
      </c>
      <c r="J1264">
        <v>4</v>
      </c>
      <c r="K1264" s="9">
        <v>757.81</v>
      </c>
      <c r="L1264" s="9">
        <v>950</v>
      </c>
      <c r="M1264" s="2">
        <v>45095</v>
      </c>
    </row>
    <row r="1265" spans="1:13" x14ac:dyDescent="0.25">
      <c r="A1265">
        <v>1264</v>
      </c>
      <c r="B1265" t="s">
        <v>6</v>
      </c>
      <c r="C1265" s="3">
        <v>20</v>
      </c>
      <c r="D1265" s="3" t="str">
        <f>VLOOKUP(JOYERIA_JPV[[#This Row],[ID_PRODUCTOS]],PRODUCTOS[#All],2,0)</f>
        <v>Cadena Oro</v>
      </c>
      <c r="E1265" s="8" t="str">
        <f>VLOOKUP(JOYERIA_JPV[[#This Row],[ID_PRODUCTOS]],PRODUCTOS[#All],4,0)</f>
        <v>https://www.joyeriasanchez.com/50236-large_default/gargantilla-visalia-personalizada-oro-18k.jpg</v>
      </c>
      <c r="F1265" s="15">
        <f>VLOOKUP(JOYERIA_JPV[[#This Row],[ID_PRODUCTOS]],PRODUCTOS[#All],5,0)-JOYERIA_JPV[[#This Row],[CANTIDAD]]</f>
        <v>3995</v>
      </c>
      <c r="G1265">
        <v>10009</v>
      </c>
      <c r="H1265" s="1" t="s">
        <v>57</v>
      </c>
      <c r="I1265" s="1" t="str">
        <f>VLOOKUP(JOYERIA_JPV[[#This Row],[ID_VENDEDOR]],FOTO_VENDEDOR[#All],3,0)</f>
        <v>https://dl.dropbox.com/s/0jkab8w6ie0h91z/A42.png</v>
      </c>
      <c r="J1265">
        <v>5</v>
      </c>
      <c r="K1265" s="9">
        <v>211.41</v>
      </c>
      <c r="L1265" s="9">
        <v>300</v>
      </c>
      <c r="M1265" s="2">
        <v>45096</v>
      </c>
    </row>
    <row r="1266" spans="1:13" x14ac:dyDescent="0.25">
      <c r="A1266">
        <v>1265</v>
      </c>
      <c r="B1266" t="s">
        <v>26</v>
      </c>
      <c r="C1266" s="3">
        <v>1</v>
      </c>
      <c r="D1266" s="3" t="str">
        <f>VLOOKUP(JOYERIA_JPV[[#This Row],[ID_PRODUCTOS]],PRODUCTOS[#All],2,0)</f>
        <v>Anillo Oro 18k</v>
      </c>
      <c r="E1266" s="8" t="str">
        <f>VLOOKUP(JOYERIA_JPV[[#This Row],[ID_PRODUCTOS]],PRODUCTOS[#All],4,0)</f>
        <v>https://i.pinimg.com/originals/99/f6/cc/99f6cc0f226be0aa4d25ea9959e06099.png</v>
      </c>
      <c r="F1266" s="15">
        <f>VLOOKUP(JOYERIA_JPV[[#This Row],[ID_PRODUCTOS]],PRODUCTOS[#All],5,0)-JOYERIA_JPV[[#This Row],[CANTIDAD]]</f>
        <v>19730</v>
      </c>
      <c r="G1266">
        <v>10001</v>
      </c>
      <c r="H1266" s="1" t="s">
        <v>41</v>
      </c>
      <c r="I1266" s="1" t="str">
        <f>VLOOKUP(JOYERIA_JPV[[#This Row],[ID_VENDEDOR]],FOTO_VENDEDOR[#All],3,0)</f>
        <v>https://dl.dropbox.com/s/4bz1xriny7ro04g/A40.png</v>
      </c>
      <c r="J1266">
        <v>270</v>
      </c>
      <c r="K1266" s="9">
        <v>1483.61</v>
      </c>
      <c r="L1266" s="9">
        <v>2000</v>
      </c>
      <c r="M1266" s="2">
        <v>45097</v>
      </c>
    </row>
    <row r="1267" spans="1:13" x14ac:dyDescent="0.25">
      <c r="A1267">
        <v>1266</v>
      </c>
      <c r="B1267" t="s">
        <v>27</v>
      </c>
      <c r="C1267" s="3">
        <v>2</v>
      </c>
      <c r="D1267" s="3" t="str">
        <f>VLOOKUP(JOYERIA_JPV[[#This Row],[ID_PRODUCTOS]],PRODUCTOS[#All],2,0)</f>
        <v>Aretes Plata 925</v>
      </c>
      <c r="E1267" s="8" t="str">
        <f>VLOOKUP(JOYERIA_JPV[[#This Row],[ID_PRODUCTOS]],PRODUCTOS[#All],4,0)</f>
        <v>https://baroqoficial.com/cdn/shop/products/Aretesdeplata925.png?v=1643904073&amp;width=2048</v>
      </c>
      <c r="F1267" s="15">
        <f>VLOOKUP(JOYERIA_JPV[[#This Row],[ID_PRODUCTOS]],PRODUCTOS[#All],5,0)-JOYERIA_JPV[[#This Row],[CANTIDAD]]</f>
        <v>3700</v>
      </c>
      <c r="G1267">
        <v>10002</v>
      </c>
      <c r="H1267" s="1" t="s">
        <v>43</v>
      </c>
      <c r="I1267" s="1" t="str">
        <f>VLOOKUP(JOYERIA_JPV[[#This Row],[ID_VENDEDOR]],FOTO_VENDEDOR[#All],3,0)</f>
        <v>https://dl.dropbox.com/s/yxe96df3xrzoc4y/A44.png</v>
      </c>
      <c r="J1267">
        <v>100</v>
      </c>
      <c r="K1267" s="9">
        <v>1049.51</v>
      </c>
      <c r="L1267" s="9">
        <v>1300</v>
      </c>
      <c r="M1267" s="2">
        <v>45098</v>
      </c>
    </row>
    <row r="1268" spans="1:13" x14ac:dyDescent="0.25">
      <c r="A1268">
        <v>1267</v>
      </c>
      <c r="B1268" t="s">
        <v>10</v>
      </c>
      <c r="C1268" s="3">
        <v>3</v>
      </c>
      <c r="D1268" s="3" t="str">
        <f>VLOOKUP(JOYERIA_JPV[[#This Row],[ID_PRODUCTOS]],PRODUCTOS[#All],2,0)</f>
        <v>Brazalete Oro 14k</v>
      </c>
      <c r="E12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268" s="15">
        <f>VLOOKUP(JOYERIA_JPV[[#This Row],[ID_PRODUCTOS]],PRODUCTOS[#All],5,0)-JOYERIA_JPV[[#This Row],[CANTIDAD]]</f>
        <v>716</v>
      </c>
      <c r="G1268">
        <v>10003</v>
      </c>
      <c r="H1268" s="1" t="s">
        <v>45</v>
      </c>
      <c r="I1268" s="1" t="str">
        <f>VLOOKUP(JOYERIA_JPV[[#This Row],[ID_VENDEDOR]],FOTO_VENDEDOR[#All],3,0)</f>
        <v>https://dl.dropboxusercontent.com/s/2lks10yyiurw2b0/A33.png</v>
      </c>
      <c r="J1268">
        <v>4</v>
      </c>
      <c r="K1268" s="9">
        <v>966.38</v>
      </c>
      <c r="L1268" s="9">
        <v>1200</v>
      </c>
      <c r="M1268" s="2">
        <v>45099</v>
      </c>
    </row>
    <row r="1269" spans="1:13" x14ac:dyDescent="0.25">
      <c r="A1269">
        <v>1268</v>
      </c>
      <c r="B1269" t="s">
        <v>15</v>
      </c>
      <c r="C1269" s="3">
        <v>4</v>
      </c>
      <c r="D1269" s="3" t="str">
        <f>VLOOKUP(JOYERIA_JPV[[#This Row],[ID_PRODUCTOS]],PRODUCTOS[#All],2,0)</f>
        <v>Collar Oro Diam.</v>
      </c>
      <c r="E1269" s="8" t="str">
        <f>VLOOKUP(JOYERIA_JPV[[#This Row],[ID_PRODUCTOS]],PRODUCTOS[#All],4,0)</f>
        <v>https://img.edenly.com/pt/40/precioso-secreto-n8__8047249_1.png</v>
      </c>
      <c r="F1269" s="15">
        <f>VLOOKUP(JOYERIA_JPV[[#This Row],[ID_PRODUCTOS]],PRODUCTOS[#All],5,0)-JOYERIA_JPV[[#This Row],[CANTIDAD]]</f>
        <v>1476</v>
      </c>
      <c r="G1269">
        <v>10004</v>
      </c>
      <c r="H1269" s="1" t="s">
        <v>47</v>
      </c>
      <c r="I1269" s="1" t="str">
        <f>VLOOKUP(JOYERIA_JPV[[#This Row],[ID_VENDEDOR]],FOTO_VENDEDOR[#All],3,0)</f>
        <v>https://dl.dropbox.com/s/zgx7g0h0mxubhao/A21.png</v>
      </c>
      <c r="J1269">
        <v>24</v>
      </c>
      <c r="K1269" s="9">
        <v>938.42</v>
      </c>
      <c r="L1269" s="9">
        <v>1100</v>
      </c>
      <c r="M1269" s="2">
        <v>45100</v>
      </c>
    </row>
    <row r="1270" spans="1:13" x14ac:dyDescent="0.25">
      <c r="A1270">
        <v>1269</v>
      </c>
      <c r="B1270" t="s">
        <v>16</v>
      </c>
      <c r="C1270" s="3">
        <v>5</v>
      </c>
      <c r="D1270" s="3" t="str">
        <f>VLOOKUP(JOYERIA_JPV[[#This Row],[ID_PRODUCTOS]],PRODUCTOS[#All],2,0)</f>
        <v>Pulsera Plata 925</v>
      </c>
      <c r="E12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270" s="15">
        <f>VLOOKUP(JOYERIA_JPV[[#This Row],[ID_PRODUCTOS]],PRODUCTOS[#All],5,0)-JOYERIA_JPV[[#This Row],[CANTIDAD]]</f>
        <v>1360</v>
      </c>
      <c r="G1270">
        <v>10005</v>
      </c>
      <c r="H1270" s="1" t="s">
        <v>49</v>
      </c>
      <c r="I1270" s="1" t="str">
        <f>VLOOKUP(JOYERIA_JPV[[#This Row],[ID_VENDEDOR]],FOTO_VENDEDOR[#All],3,0)</f>
        <v>https://dl.dropboxusercontent.com/s/id0gj57k6z3m73q/A34.png</v>
      </c>
      <c r="J1270">
        <v>40</v>
      </c>
      <c r="K1270" s="9">
        <v>1053.78</v>
      </c>
      <c r="L1270" s="9">
        <v>1500</v>
      </c>
      <c r="M1270" s="2">
        <v>45101</v>
      </c>
    </row>
    <row r="1271" spans="1:13" x14ac:dyDescent="0.25">
      <c r="A1271">
        <v>1270</v>
      </c>
      <c r="B1271" t="s">
        <v>19</v>
      </c>
      <c r="C1271" s="3">
        <v>6</v>
      </c>
      <c r="D1271" s="3" t="str">
        <f>VLOOKUP(JOYERIA_JPV[[#This Row],[ID_PRODUCTOS]],PRODUCTOS[#All],2,0)</f>
        <v>Broche Platino</v>
      </c>
      <c r="E12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271" s="15">
        <f>VLOOKUP(JOYERIA_JPV[[#This Row],[ID_PRODUCTOS]],PRODUCTOS[#All],5,0)-JOYERIA_JPV[[#This Row],[CANTIDAD]]</f>
        <v>2469</v>
      </c>
      <c r="G1271">
        <v>10006</v>
      </c>
      <c r="H1271" s="1" t="s">
        <v>51</v>
      </c>
      <c r="I1271" s="1" t="str">
        <f>VLOOKUP(JOYERIA_JPV[[#This Row],[ID_VENDEDOR]],FOTO_VENDEDOR[#All],3,0)</f>
        <v>https://dl.dropbox.com/s/1f9hzgblcmuen4a/A10.png</v>
      </c>
      <c r="J1271">
        <v>31</v>
      </c>
      <c r="K1271" s="9">
        <v>645.70000000000005</v>
      </c>
      <c r="L1271" s="9">
        <v>900</v>
      </c>
      <c r="M1271" s="2">
        <v>45102</v>
      </c>
    </row>
    <row r="1272" spans="1:13" x14ac:dyDescent="0.25">
      <c r="A1272">
        <v>1271</v>
      </c>
      <c r="B1272" t="s">
        <v>7</v>
      </c>
      <c r="C1272" s="3">
        <v>7</v>
      </c>
      <c r="D1272" s="3" t="str">
        <f>VLOOKUP(JOYERIA_JPV[[#This Row],[ID_PRODUCTOS]],PRODUCTOS[#All],2,0)</f>
        <v>Cadena Oro 10k</v>
      </c>
      <c r="E1272" s="8" t="str">
        <f>VLOOKUP(JOYERIA_JPV[[#This Row],[ID_PRODUCTOS]],PRODUCTOS[#All],4,0)</f>
        <v>https://russiangold.com/78813-large_default/amarillo-italiano-14k-585-oro-nuevo-figaro-cadena-solida-cc042y.jpg</v>
      </c>
      <c r="F1272" s="15">
        <f>VLOOKUP(JOYERIA_JPV[[#This Row],[ID_PRODUCTOS]],PRODUCTOS[#All],5,0)-JOYERIA_JPV[[#This Row],[CANTIDAD]]</f>
        <v>11425</v>
      </c>
      <c r="G1272">
        <v>10007</v>
      </c>
      <c r="H1272" s="1" t="s">
        <v>53</v>
      </c>
      <c r="I1272" s="1" t="str">
        <f>VLOOKUP(JOYERIA_JPV[[#This Row],[ID_VENDEDOR]],FOTO_VENDEDOR[#All],3,0)</f>
        <v>https://dl.dropbox.com/s/jveyj0btov87izo/A38.png</v>
      </c>
      <c r="J1272">
        <v>75</v>
      </c>
      <c r="K1272" s="9">
        <v>1063.04</v>
      </c>
      <c r="L1272" s="9">
        <v>1500</v>
      </c>
      <c r="M1272" s="2">
        <v>45103</v>
      </c>
    </row>
    <row r="1273" spans="1:13" x14ac:dyDescent="0.25">
      <c r="A1273">
        <v>1272</v>
      </c>
      <c r="B1273" t="s">
        <v>6</v>
      </c>
      <c r="C1273" s="3">
        <v>8</v>
      </c>
      <c r="D1273" s="3" t="str">
        <f>VLOOKUP(JOYERIA_JPV[[#This Row],[ID_PRODUCTOS]],PRODUCTOS[#All],2,0)</f>
        <v>Tobillera Oro 14k</v>
      </c>
      <c r="E1273" s="8" t="str">
        <f>VLOOKUP(JOYERIA_JPV[[#This Row],[ID_PRODUCTOS]],PRODUCTOS[#All],4,0)</f>
        <v>https://www.joseluisjoyerias.com/adm/files/FOTOS/PULSERA_ORO_JOSELUIS_718SPU24FK481A19_1.webp</v>
      </c>
      <c r="F1273" s="15">
        <f>VLOOKUP(JOYERIA_JPV[[#This Row],[ID_PRODUCTOS]],PRODUCTOS[#All],5,0)-JOYERIA_JPV[[#This Row],[CANTIDAD]]</f>
        <v>2496</v>
      </c>
      <c r="G1273">
        <v>10008</v>
      </c>
      <c r="H1273" s="1" t="s">
        <v>73</v>
      </c>
      <c r="I1273" s="1" t="str">
        <f>VLOOKUP(JOYERIA_JPV[[#This Row],[ID_VENDEDOR]],FOTO_VENDEDOR[#All],3,0)</f>
        <v>https://dl.dropbox.com/s/z4geyw1u2psmm47/A16.png</v>
      </c>
      <c r="J1273">
        <v>4</v>
      </c>
      <c r="K1273" s="9">
        <v>938.42</v>
      </c>
      <c r="L1273" s="9">
        <v>1100</v>
      </c>
      <c r="M1273" s="2">
        <v>45104</v>
      </c>
    </row>
    <row r="1274" spans="1:13" x14ac:dyDescent="0.25">
      <c r="A1274">
        <v>1273</v>
      </c>
      <c r="B1274" t="s">
        <v>7</v>
      </c>
      <c r="C1274" s="3">
        <v>9</v>
      </c>
      <c r="D1274" s="3" t="str">
        <f>VLOOKUP(JOYERIA_JPV[[#This Row],[ID_PRODUCTOS]],PRODUCTOS[#All],2,0)</f>
        <v>Charm Plata</v>
      </c>
      <c r="E12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274" s="15">
        <f>VLOOKUP(JOYERIA_JPV[[#This Row],[ID_PRODUCTOS]],PRODUCTOS[#All],5,0)-JOYERIA_JPV[[#This Row],[CANTIDAD]]</f>
        <v>659</v>
      </c>
      <c r="G1274">
        <v>10009</v>
      </c>
      <c r="H1274" s="1" t="s">
        <v>57</v>
      </c>
      <c r="I1274" s="1" t="str">
        <f>VLOOKUP(JOYERIA_JPV[[#This Row],[ID_VENDEDOR]],FOTO_VENDEDOR[#All],3,0)</f>
        <v>https://dl.dropbox.com/s/0jkab8w6ie0h91z/A42.png</v>
      </c>
      <c r="J1274">
        <v>18</v>
      </c>
      <c r="K1274" s="9">
        <v>836.75</v>
      </c>
      <c r="L1274" s="9">
        <v>1000</v>
      </c>
      <c r="M1274" s="2">
        <v>45105</v>
      </c>
    </row>
    <row r="1275" spans="1:13" x14ac:dyDescent="0.25">
      <c r="A1275">
        <v>1274</v>
      </c>
      <c r="B1275" t="s">
        <v>24</v>
      </c>
      <c r="C1275" s="3">
        <v>10</v>
      </c>
      <c r="D1275" s="3" t="str">
        <f>VLOOKUP(JOYERIA_JPV[[#This Row],[ID_PRODUCTOS]],PRODUCTOS[#All],2,0)</f>
        <v>Medallón Oro 18k</v>
      </c>
      <c r="E1275" s="8" t="str">
        <f>VLOOKUP(JOYERIA_JPV[[#This Row],[ID_PRODUCTOS]],PRODUCTOS[#All],4,0)</f>
        <v>https://russiangold.com/111274-product_zoom/colgante-de-oro-rosa-rojo-14k-585-carretera-de-medusa-griega-cpn053r.jpg</v>
      </c>
      <c r="F1275" s="15">
        <f>VLOOKUP(JOYERIA_JPV[[#This Row],[ID_PRODUCTOS]],PRODUCTOS[#All],5,0)-JOYERIA_JPV[[#This Row],[CANTIDAD]]</f>
        <v>592</v>
      </c>
      <c r="G1275">
        <v>10001</v>
      </c>
      <c r="H1275" s="1" t="s">
        <v>41</v>
      </c>
      <c r="I1275" s="1" t="str">
        <f>VLOOKUP(JOYERIA_JPV[[#This Row],[ID_VENDEDOR]],FOTO_VENDEDOR[#All],3,0)</f>
        <v>https://dl.dropbox.com/s/4bz1xriny7ro04g/A40.png</v>
      </c>
      <c r="J1275">
        <v>8</v>
      </c>
      <c r="K1275" s="9">
        <v>966.38</v>
      </c>
      <c r="L1275" s="9">
        <v>1200</v>
      </c>
      <c r="M1275" s="2">
        <v>45106</v>
      </c>
    </row>
    <row r="1276" spans="1:13" x14ac:dyDescent="0.25">
      <c r="A1276">
        <v>1275</v>
      </c>
      <c r="B1276" t="s">
        <v>9</v>
      </c>
      <c r="C1276" s="3">
        <v>11</v>
      </c>
      <c r="D1276" s="3" t="str">
        <f>VLOOKUP(JOYERIA_JPV[[#This Row],[ID_PRODUCTOS]],PRODUCTOS[#All],2,0)</f>
        <v>Reloj Oro 18k</v>
      </c>
      <c r="E1276" s="8" t="str">
        <f>VLOOKUP(JOYERIA_JPV[[#This Row],[ID_PRODUCTOS]],PRODUCTOS[#All],4,0)</f>
        <v>https://zlotychlopak.pl/104676-large_default/amarillo-14k-585-oro-reloj-de-pulsera-para-senora-geneve-lw078ydglbw008y.jpg</v>
      </c>
      <c r="F1276" s="15">
        <f>VLOOKUP(JOYERIA_JPV[[#This Row],[ID_PRODUCTOS]],PRODUCTOS[#All],5,0)-JOYERIA_JPV[[#This Row],[CANTIDAD]]</f>
        <v>1253</v>
      </c>
      <c r="G1276">
        <v>10002</v>
      </c>
      <c r="H1276" s="1" t="s">
        <v>43</v>
      </c>
      <c r="I1276" s="1" t="str">
        <f>VLOOKUP(JOYERIA_JPV[[#This Row],[ID_VENDEDOR]],FOTO_VENDEDOR[#All],3,0)</f>
        <v>https://dl.dropbox.com/s/yxe96df3xrzoc4y/A44.png</v>
      </c>
      <c r="J1276">
        <v>7</v>
      </c>
      <c r="K1276" s="9">
        <v>638.27</v>
      </c>
      <c r="L1276" s="9">
        <v>800</v>
      </c>
      <c r="M1276" s="2">
        <v>45107</v>
      </c>
    </row>
    <row r="1277" spans="1:13" x14ac:dyDescent="0.25">
      <c r="A1277">
        <v>1276</v>
      </c>
      <c r="B1277" t="s">
        <v>24</v>
      </c>
      <c r="C1277" s="3">
        <v>12</v>
      </c>
      <c r="D1277" s="3" t="str">
        <f>VLOOKUP(JOYERIA_JPV[[#This Row],[ID_PRODUCTOS]],PRODUCTOS[#All],2,0)</f>
        <v>Cufflink Plata 925</v>
      </c>
      <c r="E1277" s="8" t="str">
        <f>VLOOKUP(JOYERIA_JPV[[#This Row],[ID_PRODUCTOS]],PRODUCTOS[#All],4,0)</f>
        <v>https://www.mesaregalos.mx/wp-content/uploads/2021/08/Cufflinks_20Pliage_20_20Sterling_20silver_06753810000001_STQP.png</v>
      </c>
      <c r="F1277" s="15">
        <f>VLOOKUP(JOYERIA_JPV[[#This Row],[ID_PRODUCTOS]],PRODUCTOS[#All],5,0)-JOYERIA_JPV[[#This Row],[CANTIDAD]]</f>
        <v>621</v>
      </c>
      <c r="G1277">
        <v>10003</v>
      </c>
      <c r="H1277" s="1" t="s">
        <v>45</v>
      </c>
      <c r="I1277" s="1" t="str">
        <f>VLOOKUP(JOYERIA_JPV[[#This Row],[ID_VENDEDOR]],FOTO_VENDEDOR[#All],3,0)</f>
        <v>https://dl.dropboxusercontent.com/s/2lks10yyiurw2b0/A33.png</v>
      </c>
      <c r="J1277">
        <v>3</v>
      </c>
      <c r="K1277" s="9">
        <v>1265.2</v>
      </c>
      <c r="L1277" s="9">
        <v>1800</v>
      </c>
      <c r="M1277" s="2">
        <v>45108</v>
      </c>
    </row>
    <row r="1278" spans="1:13" x14ac:dyDescent="0.25">
      <c r="A1278">
        <v>1277</v>
      </c>
      <c r="B1278" t="s">
        <v>9</v>
      </c>
      <c r="C1278" s="3">
        <v>13</v>
      </c>
      <c r="D1278" s="3" t="str">
        <f>VLOOKUP(JOYERIA_JPV[[#This Row],[ID_PRODUCTOS]],PRODUCTOS[#All],2,0)</f>
        <v>Pendiente Diam. Oro</v>
      </c>
      <c r="E1278" s="8" t="str">
        <f>VLOOKUP(JOYERIA_JPV[[#This Row],[ID_PRODUCTOS]],PRODUCTOS[#All],4,0)</f>
        <v>https://i.pinimg.com/originals/ef/2f/1e/ef2f1e78cb0658f1626038cefbdca0f7.png</v>
      </c>
      <c r="F1278" s="15">
        <f>VLOOKUP(JOYERIA_JPV[[#This Row],[ID_PRODUCTOS]],PRODUCTOS[#All],5,0)-JOYERIA_JPV[[#This Row],[CANTIDAD]]</f>
        <v>3989</v>
      </c>
      <c r="G1278">
        <v>10004</v>
      </c>
      <c r="H1278" s="1" t="s">
        <v>47</v>
      </c>
      <c r="I1278" s="1" t="str">
        <f>VLOOKUP(JOYERIA_JPV[[#This Row],[ID_VENDEDOR]],FOTO_VENDEDOR[#All],3,0)</f>
        <v>https://dl.dropbox.com/s/zgx7g0h0mxubhao/A21.png</v>
      </c>
      <c r="J1278">
        <v>11</v>
      </c>
      <c r="K1278" s="9">
        <v>352.49</v>
      </c>
      <c r="L1278" s="9">
        <v>500</v>
      </c>
      <c r="M1278" s="2">
        <v>45109</v>
      </c>
    </row>
    <row r="1279" spans="1:13" x14ac:dyDescent="0.25">
      <c r="A1279">
        <v>1278</v>
      </c>
      <c r="B1279" t="s">
        <v>27</v>
      </c>
      <c r="C1279" s="3">
        <v>14</v>
      </c>
      <c r="D1279" s="3" t="str">
        <f>VLOOKUP(JOYERIA_JPV[[#This Row],[ID_PRODUCTOS]],PRODUCTOS[#All],2,0)</f>
        <v>Anillo Comp. Diam.</v>
      </c>
      <c r="E1279" s="8" t="str">
        <f>VLOOKUP(JOYERIA_JPV[[#This Row],[ID_PRODUCTOS]],PRODUCTOS[#All],4,0)</f>
        <v>https://www.elrubi.es/wp-content/uploads/2019/03/Anillo-de-compromiso-con-piedra-diamante-1.png</v>
      </c>
      <c r="F1279" s="15">
        <f>VLOOKUP(JOYERIA_JPV[[#This Row],[ID_PRODUCTOS]],PRODUCTOS[#All],5,0)-JOYERIA_JPV[[#This Row],[CANTIDAD]]</f>
        <v>1914</v>
      </c>
      <c r="G1279">
        <v>10005</v>
      </c>
      <c r="H1279" s="1" t="s">
        <v>49</v>
      </c>
      <c r="I1279" s="1" t="str">
        <f>VLOOKUP(JOYERIA_JPV[[#This Row],[ID_VENDEDOR]],FOTO_VENDEDOR[#All],3,0)</f>
        <v>https://dl.dropboxusercontent.com/s/id0gj57k6z3m73q/A34.png</v>
      </c>
      <c r="J1279">
        <v>36</v>
      </c>
      <c r="K1279" s="9">
        <v>938.42</v>
      </c>
      <c r="L1279" s="9">
        <v>1100</v>
      </c>
      <c r="M1279" s="2">
        <v>45110</v>
      </c>
    </row>
    <row r="1280" spans="1:13" x14ac:dyDescent="0.25">
      <c r="A1280">
        <v>1279</v>
      </c>
      <c r="B1280" t="s">
        <v>6</v>
      </c>
      <c r="C1280" s="3">
        <v>15</v>
      </c>
      <c r="D1280" s="3" t="str">
        <f>VLOOKUP(JOYERIA_JPV[[#This Row],[ID_PRODUCTOS]],PRODUCTOS[#All],2,0)</f>
        <v>Brazalete Cuero</v>
      </c>
      <c r="E1280" s="8" t="str">
        <f>VLOOKUP(JOYERIA_JPV[[#This Row],[ID_PRODUCTOS]],PRODUCTOS[#All],4,0)</f>
        <v>https://global.zancangioielli.com/11031-large_default/pulsera-zancan-de-plata-y-piel-con-pluma.jpg</v>
      </c>
      <c r="F1280" s="15">
        <f>VLOOKUP(JOYERIA_JPV[[#This Row],[ID_PRODUCTOS]],PRODUCTOS[#All],5,0)-JOYERIA_JPV[[#This Row],[CANTIDAD]]</f>
        <v>3783</v>
      </c>
      <c r="G1280">
        <v>10006</v>
      </c>
      <c r="H1280" s="1" t="s">
        <v>51</v>
      </c>
      <c r="I1280" s="1" t="str">
        <f>VLOOKUP(JOYERIA_JPV[[#This Row],[ID_VENDEDOR]],FOTO_VENDEDOR[#All],3,0)</f>
        <v>https://dl.dropbox.com/s/1f9hzgblcmuen4a/A10.png</v>
      </c>
      <c r="J1280">
        <v>217</v>
      </c>
      <c r="K1280" s="9">
        <v>572.95000000000005</v>
      </c>
      <c r="L1280" s="9">
        <v>800</v>
      </c>
      <c r="M1280" s="2">
        <v>45111</v>
      </c>
    </row>
    <row r="1281" spans="1:13" x14ac:dyDescent="0.25">
      <c r="A1281">
        <v>1280</v>
      </c>
      <c r="B1281" t="s">
        <v>6</v>
      </c>
      <c r="C1281" s="3">
        <v>16</v>
      </c>
      <c r="D1281" s="3" t="str">
        <f>VLOOKUP(JOYERIA_JPV[[#This Row],[ID_PRODUCTOS]],PRODUCTOS[#All],2,0)</f>
        <v>Reloj Plata</v>
      </c>
      <c r="E1281" s="8" t="str">
        <f>VLOOKUP(JOYERIA_JPV[[#This Row],[ID_PRODUCTOS]],PRODUCTOS[#All],4,0)</f>
        <v>https://festina.cl/22062-large_default/timeless-chronograph-f16760-7-con-esfera-azul.jpg</v>
      </c>
      <c r="F1281" s="15">
        <f>VLOOKUP(JOYERIA_JPV[[#This Row],[ID_PRODUCTOS]],PRODUCTOS[#All],5,0)-JOYERIA_JPV[[#This Row],[CANTIDAD]]</f>
        <v>1094</v>
      </c>
      <c r="G1281">
        <v>10007</v>
      </c>
      <c r="H1281" s="1" t="s">
        <v>53</v>
      </c>
      <c r="I1281" s="1" t="str">
        <f>VLOOKUP(JOYERIA_JPV[[#This Row],[ID_VENDEDOR]],FOTO_VENDEDOR[#All],3,0)</f>
        <v>https://dl.dropbox.com/s/jveyj0btov87izo/A38.png</v>
      </c>
      <c r="J1281">
        <v>6</v>
      </c>
      <c r="K1281" s="9">
        <v>1667.47</v>
      </c>
      <c r="L1281" s="9">
        <v>2200</v>
      </c>
      <c r="M1281" s="2">
        <v>45112</v>
      </c>
    </row>
    <row r="1282" spans="1:13" x14ac:dyDescent="0.25">
      <c r="A1282">
        <v>1281</v>
      </c>
      <c r="B1282" t="s">
        <v>19</v>
      </c>
      <c r="C1282" s="3">
        <v>17</v>
      </c>
      <c r="D1282" s="3" t="str">
        <f>VLOOKUP(JOYERIA_JPV[[#This Row],[ID_PRODUCTOS]],PRODUCTOS[#All],2,0)</f>
        <v>Broche Oro</v>
      </c>
      <c r="E12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282" s="15">
        <f>VLOOKUP(JOYERIA_JPV[[#This Row],[ID_PRODUCTOS]],PRODUCTOS[#All],5,0)-JOYERIA_JPV[[#This Row],[CANTIDAD]]</f>
        <v>2996</v>
      </c>
      <c r="G1282">
        <v>10008</v>
      </c>
      <c r="H1282" s="1" t="s">
        <v>73</v>
      </c>
      <c r="I1282" s="1" t="str">
        <f>VLOOKUP(JOYERIA_JPV[[#This Row],[ID_VENDEDOR]],FOTO_VENDEDOR[#All],3,0)</f>
        <v>https://dl.dropbox.com/s/z4geyw1u2psmm47/A16.png</v>
      </c>
      <c r="J1282">
        <v>4</v>
      </c>
      <c r="K1282" s="9">
        <v>216.19</v>
      </c>
      <c r="L1282" s="9">
        <v>300</v>
      </c>
      <c r="M1282" s="2">
        <v>45113</v>
      </c>
    </row>
    <row r="1283" spans="1:13" x14ac:dyDescent="0.25">
      <c r="A1283">
        <v>1282</v>
      </c>
      <c r="B1283" t="s">
        <v>7</v>
      </c>
      <c r="C1283" s="3">
        <v>18</v>
      </c>
      <c r="D1283" s="3" t="str">
        <f>VLOOKUP(JOYERIA_JPV[[#This Row],[ID_PRODUCTOS]],PRODUCTOS[#All],2,0)</f>
        <v>Anillo Gemas</v>
      </c>
      <c r="E12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283" s="15">
        <f>VLOOKUP(JOYERIA_JPV[[#This Row],[ID_PRODUCTOS]],PRODUCTOS[#All],5,0)-JOYERIA_JPV[[#This Row],[CANTIDAD]]</f>
        <v>19610</v>
      </c>
      <c r="G1283">
        <v>10009</v>
      </c>
      <c r="H1283" s="1" t="s">
        <v>57</v>
      </c>
      <c r="I1283" s="1" t="str">
        <f>VLOOKUP(JOYERIA_JPV[[#This Row],[ID_VENDEDOR]],FOTO_VENDEDOR[#All],3,0)</f>
        <v>https://dl.dropbox.com/s/0jkab8w6ie0h91z/A42.png</v>
      </c>
      <c r="J1283">
        <v>390</v>
      </c>
      <c r="K1283" s="9">
        <v>1063.04</v>
      </c>
      <c r="L1283" s="9">
        <v>1500</v>
      </c>
      <c r="M1283" s="2">
        <v>45114</v>
      </c>
    </row>
    <row r="1284" spans="1:13" x14ac:dyDescent="0.25">
      <c r="A1284">
        <v>1283</v>
      </c>
      <c r="B1284" t="s">
        <v>28</v>
      </c>
      <c r="C1284" s="3">
        <v>19</v>
      </c>
      <c r="D1284" s="3" t="str">
        <f>VLOOKUP(JOYERIA_JPV[[#This Row],[ID_PRODUCTOS]],PRODUCTOS[#All],2,0)</f>
        <v>Collar Perlas</v>
      </c>
      <c r="E1284" s="8" t="str">
        <f>VLOOKUP(JOYERIA_JPV[[#This Row],[ID_PRODUCTOS]],PRODUCTOS[#All],4,0)</f>
        <v>https://yanesmadrid.com/10619-large_default/collar-bolzano-perlas-plata-dorada.jpg</v>
      </c>
      <c r="F1284" s="15">
        <f>VLOOKUP(JOYERIA_JPV[[#This Row],[ID_PRODUCTOS]],PRODUCTOS[#All],5,0)-JOYERIA_JPV[[#This Row],[CANTIDAD]]</f>
        <v>781</v>
      </c>
      <c r="G1284">
        <v>10001</v>
      </c>
      <c r="H1284" s="1" t="s">
        <v>41</v>
      </c>
      <c r="I1284" s="1" t="str">
        <f>VLOOKUP(JOYERIA_JPV[[#This Row],[ID_VENDEDOR]],FOTO_VENDEDOR[#All],3,0)</f>
        <v>https://dl.dropbox.com/s/4bz1xriny7ro04g/A40.png</v>
      </c>
      <c r="J1284">
        <v>19</v>
      </c>
      <c r="K1284" s="9">
        <v>757.81</v>
      </c>
      <c r="L1284" s="9">
        <v>950</v>
      </c>
      <c r="M1284" s="2">
        <v>45115</v>
      </c>
    </row>
    <row r="1285" spans="1:13" x14ac:dyDescent="0.25">
      <c r="A1285">
        <v>1284</v>
      </c>
      <c r="B1285" t="s">
        <v>20</v>
      </c>
      <c r="C1285" s="3">
        <v>20</v>
      </c>
      <c r="D1285" s="3" t="str">
        <f>VLOOKUP(JOYERIA_JPV[[#This Row],[ID_PRODUCTOS]],PRODUCTOS[#All],2,0)</f>
        <v>Cadena Oro</v>
      </c>
      <c r="E1285" s="8" t="str">
        <f>VLOOKUP(JOYERIA_JPV[[#This Row],[ID_PRODUCTOS]],PRODUCTOS[#All],4,0)</f>
        <v>https://www.joyeriasanchez.com/50236-large_default/gargantilla-visalia-personalizada-oro-18k.jpg</v>
      </c>
      <c r="F1285" s="15">
        <f>VLOOKUP(JOYERIA_JPV[[#This Row],[ID_PRODUCTOS]],PRODUCTOS[#All],5,0)-JOYERIA_JPV[[#This Row],[CANTIDAD]]</f>
        <v>3975</v>
      </c>
      <c r="G1285">
        <v>10002</v>
      </c>
      <c r="H1285" s="1" t="s">
        <v>43</v>
      </c>
      <c r="I1285" s="1" t="str">
        <f>VLOOKUP(JOYERIA_JPV[[#This Row],[ID_VENDEDOR]],FOTO_VENDEDOR[#All],3,0)</f>
        <v>https://dl.dropbox.com/s/yxe96df3xrzoc4y/A44.png</v>
      </c>
      <c r="J1285">
        <v>25</v>
      </c>
      <c r="K1285" s="9">
        <v>211.41</v>
      </c>
      <c r="L1285" s="9">
        <v>300</v>
      </c>
      <c r="M1285" s="2">
        <v>45116</v>
      </c>
    </row>
    <row r="1286" spans="1:13" x14ac:dyDescent="0.25">
      <c r="A1286">
        <v>1285</v>
      </c>
      <c r="B1286" t="s">
        <v>17</v>
      </c>
      <c r="C1286" s="3">
        <v>1</v>
      </c>
      <c r="D1286" s="3" t="str">
        <f>VLOOKUP(JOYERIA_JPV[[#This Row],[ID_PRODUCTOS]],PRODUCTOS[#All],2,0)</f>
        <v>Anillo Oro 18k</v>
      </c>
      <c r="E1286" s="8" t="str">
        <f>VLOOKUP(JOYERIA_JPV[[#This Row],[ID_PRODUCTOS]],PRODUCTOS[#All],4,0)</f>
        <v>https://i.pinimg.com/originals/99/f6/cc/99f6cc0f226be0aa4d25ea9959e06099.png</v>
      </c>
      <c r="F1286" s="15">
        <f>VLOOKUP(JOYERIA_JPV[[#This Row],[ID_PRODUCTOS]],PRODUCTOS[#All],5,0)-JOYERIA_JPV[[#This Row],[CANTIDAD]]</f>
        <v>19790</v>
      </c>
      <c r="G1286">
        <v>10003</v>
      </c>
      <c r="H1286" s="1" t="s">
        <v>45</v>
      </c>
      <c r="I1286" s="1" t="str">
        <f>VLOOKUP(JOYERIA_JPV[[#This Row],[ID_VENDEDOR]],FOTO_VENDEDOR[#All],3,0)</f>
        <v>https://dl.dropboxusercontent.com/s/2lks10yyiurw2b0/A33.png</v>
      </c>
      <c r="J1286">
        <v>210</v>
      </c>
      <c r="K1286" s="9">
        <v>1483.61</v>
      </c>
      <c r="L1286" s="9">
        <v>2000</v>
      </c>
      <c r="M1286" s="2">
        <v>45117</v>
      </c>
    </row>
    <row r="1287" spans="1:13" x14ac:dyDescent="0.25">
      <c r="A1287">
        <v>1286</v>
      </c>
      <c r="B1287" t="s">
        <v>20</v>
      </c>
      <c r="C1287" s="3">
        <v>2</v>
      </c>
      <c r="D1287" s="3" t="str">
        <f>VLOOKUP(JOYERIA_JPV[[#This Row],[ID_PRODUCTOS]],PRODUCTOS[#All],2,0)</f>
        <v>Aretes Plata 925</v>
      </c>
      <c r="E1287" s="8" t="str">
        <f>VLOOKUP(JOYERIA_JPV[[#This Row],[ID_PRODUCTOS]],PRODUCTOS[#All],4,0)</f>
        <v>https://baroqoficial.com/cdn/shop/products/Aretesdeplata925.png?v=1643904073&amp;width=2048</v>
      </c>
      <c r="F1287" s="15">
        <f>VLOOKUP(JOYERIA_JPV[[#This Row],[ID_PRODUCTOS]],PRODUCTOS[#All],5,0)-JOYERIA_JPV[[#This Row],[CANTIDAD]]</f>
        <v>3770</v>
      </c>
      <c r="G1287">
        <v>10004</v>
      </c>
      <c r="H1287" s="1" t="s">
        <v>47</v>
      </c>
      <c r="I1287" s="1" t="str">
        <f>VLOOKUP(JOYERIA_JPV[[#This Row],[ID_VENDEDOR]],FOTO_VENDEDOR[#All],3,0)</f>
        <v>https://dl.dropbox.com/s/zgx7g0h0mxubhao/A21.png</v>
      </c>
      <c r="J1287">
        <v>30</v>
      </c>
      <c r="K1287" s="9">
        <v>1049.51</v>
      </c>
      <c r="L1287" s="9">
        <v>1300</v>
      </c>
      <c r="M1287" s="2">
        <v>45118</v>
      </c>
    </row>
    <row r="1288" spans="1:13" x14ac:dyDescent="0.25">
      <c r="A1288">
        <v>1287</v>
      </c>
      <c r="B1288" t="s">
        <v>21</v>
      </c>
      <c r="C1288" s="3">
        <v>3</v>
      </c>
      <c r="D1288" s="3" t="str">
        <f>VLOOKUP(JOYERIA_JPV[[#This Row],[ID_PRODUCTOS]],PRODUCTOS[#All],2,0)</f>
        <v>Brazalete Oro 14k</v>
      </c>
      <c r="E12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288" s="15">
        <f>VLOOKUP(JOYERIA_JPV[[#This Row],[ID_PRODUCTOS]],PRODUCTOS[#All],5,0)-JOYERIA_JPV[[#This Row],[CANTIDAD]]</f>
        <v>718</v>
      </c>
      <c r="G1288">
        <v>10005</v>
      </c>
      <c r="H1288" s="1" t="s">
        <v>49</v>
      </c>
      <c r="I1288" s="1" t="str">
        <f>VLOOKUP(JOYERIA_JPV[[#This Row],[ID_VENDEDOR]],FOTO_VENDEDOR[#All],3,0)</f>
        <v>https://dl.dropboxusercontent.com/s/id0gj57k6z3m73q/A34.png</v>
      </c>
      <c r="J1288">
        <v>2</v>
      </c>
      <c r="K1288" s="9">
        <v>966.38</v>
      </c>
      <c r="L1288" s="9">
        <v>1200</v>
      </c>
      <c r="M1288" s="2">
        <v>45119</v>
      </c>
    </row>
    <row r="1289" spans="1:13" x14ac:dyDescent="0.25">
      <c r="A1289">
        <v>1288</v>
      </c>
      <c r="B1289" t="s">
        <v>22</v>
      </c>
      <c r="C1289" s="3">
        <v>4</v>
      </c>
      <c r="D1289" s="3" t="str">
        <f>VLOOKUP(JOYERIA_JPV[[#This Row],[ID_PRODUCTOS]],PRODUCTOS[#All],2,0)</f>
        <v>Collar Oro Diam.</v>
      </c>
      <c r="E1289" s="8" t="str">
        <f>VLOOKUP(JOYERIA_JPV[[#This Row],[ID_PRODUCTOS]],PRODUCTOS[#All],4,0)</f>
        <v>https://img.edenly.com/pt/40/precioso-secreto-n8__8047249_1.png</v>
      </c>
      <c r="F1289" s="15">
        <f>VLOOKUP(JOYERIA_JPV[[#This Row],[ID_PRODUCTOS]],PRODUCTOS[#All],5,0)-JOYERIA_JPV[[#This Row],[CANTIDAD]]</f>
        <v>1482</v>
      </c>
      <c r="G1289">
        <v>10006</v>
      </c>
      <c r="H1289" s="1" t="s">
        <v>51</v>
      </c>
      <c r="I1289" s="1" t="str">
        <f>VLOOKUP(JOYERIA_JPV[[#This Row],[ID_VENDEDOR]],FOTO_VENDEDOR[#All],3,0)</f>
        <v>https://dl.dropbox.com/s/1f9hzgblcmuen4a/A10.png</v>
      </c>
      <c r="J1289">
        <v>18</v>
      </c>
      <c r="K1289" s="9">
        <v>938.42</v>
      </c>
      <c r="L1289" s="9">
        <v>1100</v>
      </c>
      <c r="M1289" s="2">
        <v>45120</v>
      </c>
    </row>
    <row r="1290" spans="1:13" x14ac:dyDescent="0.25">
      <c r="A1290">
        <v>1289</v>
      </c>
      <c r="B1290" t="s">
        <v>27</v>
      </c>
      <c r="C1290" s="3">
        <v>5</v>
      </c>
      <c r="D1290" s="3" t="str">
        <f>VLOOKUP(JOYERIA_JPV[[#This Row],[ID_PRODUCTOS]],PRODUCTOS[#All],2,0)</f>
        <v>Pulsera Plata 925</v>
      </c>
      <c r="E12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290" s="15">
        <f>VLOOKUP(JOYERIA_JPV[[#This Row],[ID_PRODUCTOS]],PRODUCTOS[#All],5,0)-JOYERIA_JPV[[#This Row],[CANTIDAD]]</f>
        <v>1378</v>
      </c>
      <c r="G1290">
        <v>10007</v>
      </c>
      <c r="H1290" s="1" t="s">
        <v>53</v>
      </c>
      <c r="I1290" s="1" t="str">
        <f>VLOOKUP(JOYERIA_JPV[[#This Row],[ID_VENDEDOR]],FOTO_VENDEDOR[#All],3,0)</f>
        <v>https://dl.dropbox.com/s/jveyj0btov87izo/A38.png</v>
      </c>
      <c r="J1290">
        <v>22</v>
      </c>
      <c r="K1290" s="9">
        <v>1053.78</v>
      </c>
      <c r="L1290" s="9">
        <v>1500</v>
      </c>
      <c r="M1290" s="2">
        <v>45121</v>
      </c>
    </row>
    <row r="1291" spans="1:13" x14ac:dyDescent="0.25">
      <c r="A1291">
        <v>1290</v>
      </c>
      <c r="B1291" t="s">
        <v>25</v>
      </c>
      <c r="C1291" s="3">
        <v>6</v>
      </c>
      <c r="D1291" s="3" t="str">
        <f>VLOOKUP(JOYERIA_JPV[[#This Row],[ID_PRODUCTOS]],PRODUCTOS[#All],2,0)</f>
        <v>Broche Platino</v>
      </c>
      <c r="E12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291" s="15">
        <f>VLOOKUP(JOYERIA_JPV[[#This Row],[ID_PRODUCTOS]],PRODUCTOS[#All],5,0)-JOYERIA_JPV[[#This Row],[CANTIDAD]]</f>
        <v>2487</v>
      </c>
      <c r="G1291">
        <v>10008</v>
      </c>
      <c r="H1291" s="1" t="s">
        <v>73</v>
      </c>
      <c r="I1291" s="1" t="str">
        <f>VLOOKUP(JOYERIA_JPV[[#This Row],[ID_VENDEDOR]],FOTO_VENDEDOR[#All],3,0)</f>
        <v>https://dl.dropbox.com/s/z4geyw1u2psmm47/A16.png</v>
      </c>
      <c r="J1291">
        <v>13</v>
      </c>
      <c r="K1291" s="9">
        <v>645.70000000000005</v>
      </c>
      <c r="L1291" s="9">
        <v>900</v>
      </c>
      <c r="M1291" s="2">
        <v>45122</v>
      </c>
    </row>
    <row r="1292" spans="1:13" x14ac:dyDescent="0.25">
      <c r="A1292">
        <v>1291</v>
      </c>
      <c r="B1292" t="s">
        <v>5</v>
      </c>
      <c r="C1292" s="3">
        <v>7</v>
      </c>
      <c r="D1292" s="3" t="str">
        <f>VLOOKUP(JOYERIA_JPV[[#This Row],[ID_PRODUCTOS]],PRODUCTOS[#All],2,0)</f>
        <v>Cadena Oro 10k</v>
      </c>
      <c r="E1292" s="8" t="str">
        <f>VLOOKUP(JOYERIA_JPV[[#This Row],[ID_PRODUCTOS]],PRODUCTOS[#All],4,0)</f>
        <v>https://russiangold.com/78813-large_default/amarillo-italiano-14k-585-oro-nuevo-figaro-cadena-solida-cc042y.jpg</v>
      </c>
      <c r="F1292" s="15">
        <f>VLOOKUP(JOYERIA_JPV[[#This Row],[ID_PRODUCTOS]],PRODUCTOS[#All],5,0)-JOYERIA_JPV[[#This Row],[CANTIDAD]]</f>
        <v>11355</v>
      </c>
      <c r="G1292">
        <v>10009</v>
      </c>
      <c r="H1292" s="1" t="s">
        <v>57</v>
      </c>
      <c r="I1292" s="1" t="str">
        <f>VLOOKUP(JOYERIA_JPV[[#This Row],[ID_VENDEDOR]],FOTO_VENDEDOR[#All],3,0)</f>
        <v>https://dl.dropbox.com/s/0jkab8w6ie0h91z/A42.png</v>
      </c>
      <c r="J1292">
        <v>145</v>
      </c>
      <c r="K1292" s="9">
        <v>1063.04</v>
      </c>
      <c r="L1292" s="9">
        <v>1500</v>
      </c>
      <c r="M1292" s="2">
        <v>45123</v>
      </c>
    </row>
    <row r="1293" spans="1:13" x14ac:dyDescent="0.25">
      <c r="A1293">
        <v>1292</v>
      </c>
      <c r="B1293" t="s">
        <v>7</v>
      </c>
      <c r="C1293" s="3">
        <v>8</v>
      </c>
      <c r="D1293" s="3" t="str">
        <f>VLOOKUP(JOYERIA_JPV[[#This Row],[ID_PRODUCTOS]],PRODUCTOS[#All],2,0)</f>
        <v>Tobillera Oro 14k</v>
      </c>
      <c r="E1293" s="8" t="str">
        <f>VLOOKUP(JOYERIA_JPV[[#This Row],[ID_PRODUCTOS]],PRODUCTOS[#All],4,0)</f>
        <v>https://www.joseluisjoyerias.com/adm/files/FOTOS/PULSERA_ORO_JOSELUIS_718SPU24FK481A19_1.webp</v>
      </c>
      <c r="F1293" s="15">
        <f>VLOOKUP(JOYERIA_JPV[[#This Row],[ID_PRODUCTOS]],PRODUCTOS[#All],5,0)-JOYERIA_JPV[[#This Row],[CANTIDAD]]</f>
        <v>2487</v>
      </c>
      <c r="G1293">
        <v>10001</v>
      </c>
      <c r="H1293" s="1" t="s">
        <v>41</v>
      </c>
      <c r="I1293" s="1" t="str">
        <f>VLOOKUP(JOYERIA_JPV[[#This Row],[ID_VENDEDOR]],FOTO_VENDEDOR[#All],3,0)</f>
        <v>https://dl.dropbox.com/s/4bz1xriny7ro04g/A40.png</v>
      </c>
      <c r="J1293">
        <v>13</v>
      </c>
      <c r="K1293" s="9">
        <v>938.42</v>
      </c>
      <c r="L1293" s="9">
        <v>1100</v>
      </c>
      <c r="M1293" s="2">
        <v>45124</v>
      </c>
    </row>
    <row r="1294" spans="1:13" x14ac:dyDescent="0.25">
      <c r="A1294">
        <v>1293</v>
      </c>
      <c r="B1294" t="s">
        <v>29</v>
      </c>
      <c r="C1294" s="3">
        <v>9</v>
      </c>
      <c r="D1294" s="3" t="str">
        <f>VLOOKUP(JOYERIA_JPV[[#This Row],[ID_PRODUCTOS]],PRODUCTOS[#All],2,0)</f>
        <v>Charm Plata</v>
      </c>
      <c r="E12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294" s="15">
        <f>VLOOKUP(JOYERIA_JPV[[#This Row],[ID_PRODUCTOS]],PRODUCTOS[#All],5,0)-JOYERIA_JPV[[#This Row],[CANTIDAD]]</f>
        <v>673</v>
      </c>
      <c r="G1294">
        <v>10002</v>
      </c>
      <c r="H1294" s="1" t="s">
        <v>43</v>
      </c>
      <c r="I1294" s="1" t="str">
        <f>VLOOKUP(JOYERIA_JPV[[#This Row],[ID_VENDEDOR]],FOTO_VENDEDOR[#All],3,0)</f>
        <v>https://dl.dropbox.com/s/yxe96df3xrzoc4y/A44.png</v>
      </c>
      <c r="J1294">
        <v>4</v>
      </c>
      <c r="K1294" s="9">
        <v>836.75</v>
      </c>
      <c r="L1294" s="9">
        <v>1000</v>
      </c>
      <c r="M1294" s="2">
        <v>45125</v>
      </c>
    </row>
    <row r="1295" spans="1:13" x14ac:dyDescent="0.25">
      <c r="A1295">
        <v>1294</v>
      </c>
      <c r="B1295" t="s">
        <v>23</v>
      </c>
      <c r="C1295" s="3">
        <v>10</v>
      </c>
      <c r="D1295" s="3" t="str">
        <f>VLOOKUP(JOYERIA_JPV[[#This Row],[ID_PRODUCTOS]],PRODUCTOS[#All],2,0)</f>
        <v>Medallón Oro 18k</v>
      </c>
      <c r="E1295" s="8" t="str">
        <f>VLOOKUP(JOYERIA_JPV[[#This Row],[ID_PRODUCTOS]],PRODUCTOS[#All],4,0)</f>
        <v>https://russiangold.com/111274-product_zoom/colgante-de-oro-rosa-rojo-14k-585-carretera-de-medusa-griega-cpn053r.jpg</v>
      </c>
      <c r="F1295" s="15">
        <f>VLOOKUP(JOYERIA_JPV[[#This Row],[ID_PRODUCTOS]],PRODUCTOS[#All],5,0)-JOYERIA_JPV[[#This Row],[CANTIDAD]]</f>
        <v>595</v>
      </c>
      <c r="G1295">
        <v>10003</v>
      </c>
      <c r="H1295" s="1" t="s">
        <v>45</v>
      </c>
      <c r="I1295" s="1" t="str">
        <f>VLOOKUP(JOYERIA_JPV[[#This Row],[ID_VENDEDOR]],FOTO_VENDEDOR[#All],3,0)</f>
        <v>https://dl.dropboxusercontent.com/s/2lks10yyiurw2b0/A33.png</v>
      </c>
      <c r="J1295">
        <v>5</v>
      </c>
      <c r="K1295" s="9">
        <v>966.38</v>
      </c>
      <c r="L1295" s="9">
        <v>1200</v>
      </c>
      <c r="M1295" s="2">
        <v>45126</v>
      </c>
    </row>
    <row r="1296" spans="1:13" x14ac:dyDescent="0.25">
      <c r="A1296">
        <v>1295</v>
      </c>
      <c r="B1296" t="s">
        <v>20</v>
      </c>
      <c r="C1296" s="3">
        <v>11</v>
      </c>
      <c r="D1296" s="3" t="str">
        <f>VLOOKUP(JOYERIA_JPV[[#This Row],[ID_PRODUCTOS]],PRODUCTOS[#All],2,0)</f>
        <v>Reloj Oro 18k</v>
      </c>
      <c r="E1296" s="8" t="str">
        <f>VLOOKUP(JOYERIA_JPV[[#This Row],[ID_PRODUCTOS]],PRODUCTOS[#All],4,0)</f>
        <v>https://zlotychlopak.pl/104676-large_default/amarillo-14k-585-oro-reloj-de-pulsera-para-senora-geneve-lw078ydglbw008y.jpg</v>
      </c>
      <c r="F1296" s="15">
        <f>VLOOKUP(JOYERIA_JPV[[#This Row],[ID_PRODUCTOS]],PRODUCTOS[#All],5,0)-JOYERIA_JPV[[#This Row],[CANTIDAD]]</f>
        <v>1252</v>
      </c>
      <c r="G1296">
        <v>10004</v>
      </c>
      <c r="H1296" s="1" t="s">
        <v>47</v>
      </c>
      <c r="I1296" s="1" t="str">
        <f>VLOOKUP(JOYERIA_JPV[[#This Row],[ID_VENDEDOR]],FOTO_VENDEDOR[#All],3,0)</f>
        <v>https://dl.dropbox.com/s/zgx7g0h0mxubhao/A21.png</v>
      </c>
      <c r="J1296">
        <v>8</v>
      </c>
      <c r="K1296" s="9">
        <v>638.27</v>
      </c>
      <c r="L1296" s="9">
        <v>800</v>
      </c>
      <c r="M1296" s="2">
        <v>45127</v>
      </c>
    </row>
    <row r="1297" spans="1:13" x14ac:dyDescent="0.25">
      <c r="A1297">
        <v>1296</v>
      </c>
      <c r="B1297" t="s">
        <v>10</v>
      </c>
      <c r="C1297" s="3">
        <v>12</v>
      </c>
      <c r="D1297" s="3" t="str">
        <f>VLOOKUP(JOYERIA_JPV[[#This Row],[ID_PRODUCTOS]],PRODUCTOS[#All],2,0)</f>
        <v>Cufflink Plata 925</v>
      </c>
      <c r="E1297" s="8" t="str">
        <f>VLOOKUP(JOYERIA_JPV[[#This Row],[ID_PRODUCTOS]],PRODUCTOS[#All],4,0)</f>
        <v>https://www.mesaregalos.mx/wp-content/uploads/2021/08/Cufflinks_20Pliage_20_20Sterling_20silver_06753810000001_STQP.png</v>
      </c>
      <c r="F1297" s="15">
        <f>VLOOKUP(JOYERIA_JPV[[#This Row],[ID_PRODUCTOS]],PRODUCTOS[#All],5,0)-JOYERIA_JPV[[#This Row],[CANTIDAD]]</f>
        <v>613</v>
      </c>
      <c r="G1297">
        <v>10005</v>
      </c>
      <c r="H1297" s="1" t="s">
        <v>49</v>
      </c>
      <c r="I1297" s="1" t="str">
        <f>VLOOKUP(JOYERIA_JPV[[#This Row],[ID_VENDEDOR]],FOTO_VENDEDOR[#All],3,0)</f>
        <v>https://dl.dropboxusercontent.com/s/id0gj57k6z3m73q/A34.png</v>
      </c>
      <c r="J1297">
        <v>11</v>
      </c>
      <c r="K1297" s="9">
        <v>1265.2</v>
      </c>
      <c r="L1297" s="9">
        <v>1800</v>
      </c>
      <c r="M1297" s="2">
        <v>45128</v>
      </c>
    </row>
    <row r="1298" spans="1:13" x14ac:dyDescent="0.25">
      <c r="A1298">
        <v>1297</v>
      </c>
      <c r="B1298" t="s">
        <v>6</v>
      </c>
      <c r="C1298" s="3">
        <v>13</v>
      </c>
      <c r="D1298" s="3" t="str">
        <f>VLOOKUP(JOYERIA_JPV[[#This Row],[ID_PRODUCTOS]],PRODUCTOS[#All],2,0)</f>
        <v>Pendiente Diam. Oro</v>
      </c>
      <c r="E1298" s="8" t="str">
        <f>VLOOKUP(JOYERIA_JPV[[#This Row],[ID_PRODUCTOS]],PRODUCTOS[#All],4,0)</f>
        <v>https://i.pinimg.com/originals/ef/2f/1e/ef2f1e78cb0658f1626038cefbdca0f7.png</v>
      </c>
      <c r="F1298" s="15">
        <f>VLOOKUP(JOYERIA_JPV[[#This Row],[ID_PRODUCTOS]],PRODUCTOS[#All],5,0)-JOYERIA_JPV[[#This Row],[CANTIDAD]]</f>
        <v>3997</v>
      </c>
      <c r="G1298">
        <v>10006</v>
      </c>
      <c r="H1298" s="1" t="s">
        <v>51</v>
      </c>
      <c r="I1298" s="1" t="str">
        <f>VLOOKUP(JOYERIA_JPV[[#This Row],[ID_VENDEDOR]],FOTO_VENDEDOR[#All],3,0)</f>
        <v>https://dl.dropbox.com/s/1f9hzgblcmuen4a/A10.png</v>
      </c>
      <c r="J1298">
        <v>3</v>
      </c>
      <c r="K1298" s="9">
        <v>352.49</v>
      </c>
      <c r="L1298" s="9">
        <v>500</v>
      </c>
      <c r="M1298" s="2">
        <v>45129</v>
      </c>
    </row>
    <row r="1299" spans="1:13" x14ac:dyDescent="0.25">
      <c r="A1299">
        <v>1298</v>
      </c>
      <c r="B1299" t="s">
        <v>22</v>
      </c>
      <c r="C1299" s="3">
        <v>14</v>
      </c>
      <c r="D1299" s="3" t="str">
        <f>VLOOKUP(JOYERIA_JPV[[#This Row],[ID_PRODUCTOS]],PRODUCTOS[#All],2,0)</f>
        <v>Anillo Comp. Diam.</v>
      </c>
      <c r="E1299" s="8" t="str">
        <f>VLOOKUP(JOYERIA_JPV[[#This Row],[ID_PRODUCTOS]],PRODUCTOS[#All],4,0)</f>
        <v>https://www.elrubi.es/wp-content/uploads/2019/03/Anillo-de-compromiso-con-piedra-diamante-1.png</v>
      </c>
      <c r="F1299" s="15">
        <f>VLOOKUP(JOYERIA_JPV[[#This Row],[ID_PRODUCTOS]],PRODUCTOS[#All],5,0)-JOYERIA_JPV[[#This Row],[CANTIDAD]]</f>
        <v>1939</v>
      </c>
      <c r="G1299">
        <v>10007</v>
      </c>
      <c r="H1299" s="1" t="s">
        <v>53</v>
      </c>
      <c r="I1299" s="1" t="str">
        <f>VLOOKUP(JOYERIA_JPV[[#This Row],[ID_VENDEDOR]],FOTO_VENDEDOR[#All],3,0)</f>
        <v>https://dl.dropbox.com/s/jveyj0btov87izo/A38.png</v>
      </c>
      <c r="J1299">
        <v>11</v>
      </c>
      <c r="K1299" s="9">
        <v>938.42</v>
      </c>
      <c r="L1299" s="9">
        <v>1100</v>
      </c>
      <c r="M1299" s="2">
        <v>45130</v>
      </c>
    </row>
    <row r="1300" spans="1:13" x14ac:dyDescent="0.25">
      <c r="A1300">
        <v>1299</v>
      </c>
      <c r="B1300" t="s">
        <v>15</v>
      </c>
      <c r="C1300" s="3">
        <v>15</v>
      </c>
      <c r="D1300" s="3" t="str">
        <f>VLOOKUP(JOYERIA_JPV[[#This Row],[ID_PRODUCTOS]],PRODUCTOS[#All],2,0)</f>
        <v>Brazalete Cuero</v>
      </c>
      <c r="E1300" s="8" t="str">
        <f>VLOOKUP(JOYERIA_JPV[[#This Row],[ID_PRODUCTOS]],PRODUCTOS[#All],4,0)</f>
        <v>https://global.zancangioielli.com/11031-large_default/pulsera-zancan-de-plata-y-piel-con-pluma.jpg</v>
      </c>
      <c r="F1300" s="15">
        <f>VLOOKUP(JOYERIA_JPV[[#This Row],[ID_PRODUCTOS]],PRODUCTOS[#All],5,0)-JOYERIA_JPV[[#This Row],[CANTIDAD]]</f>
        <v>3978</v>
      </c>
      <c r="G1300">
        <v>10008</v>
      </c>
      <c r="H1300" s="1" t="s">
        <v>73</v>
      </c>
      <c r="I1300" s="1" t="str">
        <f>VLOOKUP(JOYERIA_JPV[[#This Row],[ID_VENDEDOR]],FOTO_VENDEDOR[#All],3,0)</f>
        <v>https://dl.dropbox.com/s/z4geyw1u2psmm47/A16.png</v>
      </c>
      <c r="J1300">
        <v>22</v>
      </c>
      <c r="K1300" s="9">
        <v>572.95000000000005</v>
      </c>
      <c r="L1300" s="9">
        <v>800</v>
      </c>
      <c r="M1300" s="2">
        <v>45131</v>
      </c>
    </row>
    <row r="1301" spans="1:13" x14ac:dyDescent="0.25">
      <c r="A1301">
        <v>1300</v>
      </c>
      <c r="B1301" t="s">
        <v>17</v>
      </c>
      <c r="C1301" s="3">
        <v>16</v>
      </c>
      <c r="D1301" s="3" t="str">
        <f>VLOOKUP(JOYERIA_JPV[[#This Row],[ID_PRODUCTOS]],PRODUCTOS[#All],2,0)</f>
        <v>Reloj Plata</v>
      </c>
      <c r="E1301" s="8" t="str">
        <f>VLOOKUP(JOYERIA_JPV[[#This Row],[ID_PRODUCTOS]],PRODUCTOS[#All],4,0)</f>
        <v>https://festina.cl/22062-large_default/timeless-chronograph-f16760-7-con-esfera-azul.jpg</v>
      </c>
      <c r="F1301" s="15">
        <f>VLOOKUP(JOYERIA_JPV[[#This Row],[ID_PRODUCTOS]],PRODUCTOS[#All],5,0)-JOYERIA_JPV[[#This Row],[CANTIDAD]]</f>
        <v>1096</v>
      </c>
      <c r="G1301">
        <v>10009</v>
      </c>
      <c r="H1301" s="1" t="s">
        <v>57</v>
      </c>
      <c r="I1301" s="1" t="str">
        <f>VLOOKUP(JOYERIA_JPV[[#This Row],[ID_VENDEDOR]],FOTO_VENDEDOR[#All],3,0)</f>
        <v>https://dl.dropbox.com/s/0jkab8w6ie0h91z/A42.png</v>
      </c>
      <c r="J1301">
        <v>4</v>
      </c>
      <c r="K1301" s="9">
        <v>1667.47</v>
      </c>
      <c r="L1301" s="9">
        <v>2200</v>
      </c>
      <c r="M1301" s="2">
        <v>45132</v>
      </c>
    </row>
    <row r="1302" spans="1:13" x14ac:dyDescent="0.25">
      <c r="A1302">
        <v>1301</v>
      </c>
      <c r="B1302" t="s">
        <v>10</v>
      </c>
      <c r="C1302" s="3">
        <v>17</v>
      </c>
      <c r="D1302" s="3" t="str">
        <f>VLOOKUP(JOYERIA_JPV[[#This Row],[ID_PRODUCTOS]],PRODUCTOS[#All],2,0)</f>
        <v>Broche Oro</v>
      </c>
      <c r="E13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302" s="15">
        <f>VLOOKUP(JOYERIA_JPV[[#This Row],[ID_PRODUCTOS]],PRODUCTOS[#All],5,0)-JOYERIA_JPV[[#This Row],[CANTIDAD]]</f>
        <v>2999</v>
      </c>
      <c r="G1302">
        <v>10001</v>
      </c>
      <c r="H1302" s="1" t="s">
        <v>41</v>
      </c>
      <c r="I1302" s="1" t="str">
        <f>VLOOKUP(JOYERIA_JPV[[#This Row],[ID_VENDEDOR]],FOTO_VENDEDOR[#All],3,0)</f>
        <v>https://dl.dropbox.com/s/4bz1xriny7ro04g/A40.png</v>
      </c>
      <c r="J1302">
        <v>1</v>
      </c>
      <c r="K1302" s="9">
        <v>216.19</v>
      </c>
      <c r="L1302" s="9">
        <v>300</v>
      </c>
      <c r="M1302" s="2">
        <v>45133</v>
      </c>
    </row>
    <row r="1303" spans="1:13" x14ac:dyDescent="0.25">
      <c r="A1303">
        <v>1302</v>
      </c>
      <c r="B1303" t="s">
        <v>5</v>
      </c>
      <c r="C1303" s="3">
        <v>18</v>
      </c>
      <c r="D1303" s="3" t="str">
        <f>VLOOKUP(JOYERIA_JPV[[#This Row],[ID_PRODUCTOS]],PRODUCTOS[#All],2,0)</f>
        <v>Anillo Gemas</v>
      </c>
      <c r="E13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303" s="15">
        <f>VLOOKUP(JOYERIA_JPV[[#This Row],[ID_PRODUCTOS]],PRODUCTOS[#All],5,0)-JOYERIA_JPV[[#This Row],[CANTIDAD]]</f>
        <v>19767</v>
      </c>
      <c r="G1303">
        <v>10002</v>
      </c>
      <c r="H1303" s="1" t="s">
        <v>43</v>
      </c>
      <c r="I1303" s="1" t="str">
        <f>VLOOKUP(JOYERIA_JPV[[#This Row],[ID_VENDEDOR]],FOTO_VENDEDOR[#All],3,0)</f>
        <v>https://dl.dropbox.com/s/yxe96df3xrzoc4y/A44.png</v>
      </c>
      <c r="J1303">
        <v>233</v>
      </c>
      <c r="K1303" s="9">
        <v>1063.04</v>
      </c>
      <c r="L1303" s="9">
        <v>1500</v>
      </c>
      <c r="M1303" s="2">
        <v>45134</v>
      </c>
    </row>
    <row r="1304" spans="1:13" x14ac:dyDescent="0.25">
      <c r="A1304">
        <v>1303</v>
      </c>
      <c r="B1304" t="s">
        <v>21</v>
      </c>
      <c r="C1304" s="3">
        <v>19</v>
      </c>
      <c r="D1304" s="3" t="str">
        <f>VLOOKUP(JOYERIA_JPV[[#This Row],[ID_PRODUCTOS]],PRODUCTOS[#All],2,0)</f>
        <v>Collar Perlas</v>
      </c>
      <c r="E1304" s="8" t="str">
        <f>VLOOKUP(JOYERIA_JPV[[#This Row],[ID_PRODUCTOS]],PRODUCTOS[#All],4,0)</f>
        <v>https://yanesmadrid.com/10619-large_default/collar-bolzano-perlas-plata-dorada.jpg</v>
      </c>
      <c r="F1304" s="15">
        <f>VLOOKUP(JOYERIA_JPV[[#This Row],[ID_PRODUCTOS]],PRODUCTOS[#All],5,0)-JOYERIA_JPV[[#This Row],[CANTIDAD]]</f>
        <v>791</v>
      </c>
      <c r="G1304">
        <v>10003</v>
      </c>
      <c r="H1304" s="1" t="s">
        <v>45</v>
      </c>
      <c r="I1304" s="1" t="str">
        <f>VLOOKUP(JOYERIA_JPV[[#This Row],[ID_VENDEDOR]],FOTO_VENDEDOR[#All],3,0)</f>
        <v>https://dl.dropboxusercontent.com/s/2lks10yyiurw2b0/A33.png</v>
      </c>
      <c r="J1304">
        <v>9</v>
      </c>
      <c r="K1304" s="9">
        <v>757.81</v>
      </c>
      <c r="L1304" s="9">
        <v>950</v>
      </c>
      <c r="M1304" s="2">
        <v>45135</v>
      </c>
    </row>
    <row r="1305" spans="1:13" x14ac:dyDescent="0.25">
      <c r="A1305">
        <v>1304</v>
      </c>
      <c r="B1305" t="s">
        <v>16</v>
      </c>
      <c r="C1305" s="3">
        <v>20</v>
      </c>
      <c r="D1305" s="3" t="str">
        <f>VLOOKUP(JOYERIA_JPV[[#This Row],[ID_PRODUCTOS]],PRODUCTOS[#All],2,0)</f>
        <v>Cadena Oro</v>
      </c>
      <c r="E1305" s="8" t="str">
        <f>VLOOKUP(JOYERIA_JPV[[#This Row],[ID_PRODUCTOS]],PRODUCTOS[#All],4,0)</f>
        <v>https://www.joyeriasanchez.com/50236-large_default/gargantilla-visalia-personalizada-oro-18k.jpg</v>
      </c>
      <c r="F1305" s="15">
        <f>VLOOKUP(JOYERIA_JPV[[#This Row],[ID_PRODUCTOS]],PRODUCTOS[#All],5,0)-JOYERIA_JPV[[#This Row],[CANTIDAD]]</f>
        <v>3978</v>
      </c>
      <c r="G1305">
        <v>10004</v>
      </c>
      <c r="H1305" s="1" t="s">
        <v>47</v>
      </c>
      <c r="I1305" s="1" t="str">
        <f>VLOOKUP(JOYERIA_JPV[[#This Row],[ID_VENDEDOR]],FOTO_VENDEDOR[#All],3,0)</f>
        <v>https://dl.dropbox.com/s/zgx7g0h0mxubhao/A21.png</v>
      </c>
      <c r="J1305">
        <v>22</v>
      </c>
      <c r="K1305" s="9">
        <v>211.41</v>
      </c>
      <c r="L1305" s="9">
        <v>300</v>
      </c>
      <c r="M1305" s="2">
        <v>45136</v>
      </c>
    </row>
    <row r="1306" spans="1:13" x14ac:dyDescent="0.25">
      <c r="A1306">
        <v>1305</v>
      </c>
      <c r="B1306" t="s">
        <v>17</v>
      </c>
      <c r="C1306" s="3">
        <v>1</v>
      </c>
      <c r="D1306" s="3" t="str">
        <f>VLOOKUP(JOYERIA_JPV[[#This Row],[ID_PRODUCTOS]],PRODUCTOS[#All],2,0)</f>
        <v>Anillo Oro 18k</v>
      </c>
      <c r="E1306" s="8" t="str">
        <f>VLOOKUP(JOYERIA_JPV[[#This Row],[ID_PRODUCTOS]],PRODUCTOS[#All],4,0)</f>
        <v>https://i.pinimg.com/originals/99/f6/cc/99f6cc0f226be0aa4d25ea9959e06099.png</v>
      </c>
      <c r="F1306" s="15">
        <f>VLOOKUP(JOYERIA_JPV[[#This Row],[ID_PRODUCTOS]],PRODUCTOS[#All],5,0)-JOYERIA_JPV[[#This Row],[CANTIDAD]]</f>
        <v>19880</v>
      </c>
      <c r="G1306">
        <v>10005</v>
      </c>
      <c r="H1306" s="1" t="s">
        <v>49</v>
      </c>
      <c r="I1306" s="1" t="str">
        <f>VLOOKUP(JOYERIA_JPV[[#This Row],[ID_VENDEDOR]],FOTO_VENDEDOR[#All],3,0)</f>
        <v>https://dl.dropboxusercontent.com/s/id0gj57k6z3m73q/A34.png</v>
      </c>
      <c r="J1306">
        <v>120</v>
      </c>
      <c r="K1306" s="9">
        <v>1483.61</v>
      </c>
      <c r="L1306" s="9">
        <v>2000</v>
      </c>
      <c r="M1306" s="2">
        <v>45137</v>
      </c>
    </row>
    <row r="1307" spans="1:13" x14ac:dyDescent="0.25">
      <c r="A1307">
        <v>1306</v>
      </c>
      <c r="B1307" t="s">
        <v>6</v>
      </c>
      <c r="C1307" s="3">
        <v>2</v>
      </c>
      <c r="D1307" s="3" t="str">
        <f>VLOOKUP(JOYERIA_JPV[[#This Row],[ID_PRODUCTOS]],PRODUCTOS[#All],2,0)</f>
        <v>Aretes Plata 925</v>
      </c>
      <c r="E1307" s="8" t="str">
        <f>VLOOKUP(JOYERIA_JPV[[#This Row],[ID_PRODUCTOS]],PRODUCTOS[#All],4,0)</f>
        <v>https://baroqoficial.com/cdn/shop/products/Aretesdeplata925.png?v=1643904073&amp;width=2048</v>
      </c>
      <c r="F1307" s="15">
        <f>VLOOKUP(JOYERIA_JPV[[#This Row],[ID_PRODUCTOS]],PRODUCTOS[#All],5,0)-JOYERIA_JPV[[#This Row],[CANTIDAD]]</f>
        <v>3797</v>
      </c>
      <c r="G1307">
        <v>10006</v>
      </c>
      <c r="H1307" s="1" t="s">
        <v>51</v>
      </c>
      <c r="I1307" s="1" t="str">
        <f>VLOOKUP(JOYERIA_JPV[[#This Row],[ID_VENDEDOR]],FOTO_VENDEDOR[#All],3,0)</f>
        <v>https://dl.dropbox.com/s/1f9hzgblcmuen4a/A10.png</v>
      </c>
      <c r="J1307">
        <v>3</v>
      </c>
      <c r="K1307" s="9">
        <v>1049.51</v>
      </c>
      <c r="L1307" s="9">
        <v>1300</v>
      </c>
      <c r="M1307" s="2">
        <v>45138</v>
      </c>
    </row>
    <row r="1308" spans="1:13" x14ac:dyDescent="0.25">
      <c r="A1308">
        <v>1307</v>
      </c>
      <c r="B1308" t="s">
        <v>17</v>
      </c>
      <c r="C1308" s="3">
        <v>3</v>
      </c>
      <c r="D1308" s="3" t="str">
        <f>VLOOKUP(JOYERIA_JPV[[#This Row],[ID_PRODUCTOS]],PRODUCTOS[#All],2,0)</f>
        <v>Brazalete Oro 14k</v>
      </c>
      <c r="E13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308" s="15">
        <f>VLOOKUP(JOYERIA_JPV[[#This Row],[ID_PRODUCTOS]],PRODUCTOS[#All],5,0)-JOYERIA_JPV[[#This Row],[CANTIDAD]]</f>
        <v>694</v>
      </c>
      <c r="G1308">
        <v>10007</v>
      </c>
      <c r="H1308" s="1" t="s">
        <v>53</v>
      </c>
      <c r="I1308" s="1" t="str">
        <f>VLOOKUP(JOYERIA_JPV[[#This Row],[ID_VENDEDOR]],FOTO_VENDEDOR[#All],3,0)</f>
        <v>https://dl.dropbox.com/s/jveyj0btov87izo/A38.png</v>
      </c>
      <c r="J1308">
        <v>26</v>
      </c>
      <c r="K1308" s="9">
        <v>966.38</v>
      </c>
      <c r="L1308" s="9">
        <v>1200</v>
      </c>
      <c r="M1308" s="2">
        <v>45139</v>
      </c>
    </row>
    <row r="1309" spans="1:13" x14ac:dyDescent="0.25">
      <c r="A1309">
        <v>1308</v>
      </c>
      <c r="B1309" t="s">
        <v>20</v>
      </c>
      <c r="C1309" s="3">
        <v>4</v>
      </c>
      <c r="D1309" s="3" t="str">
        <f>VLOOKUP(JOYERIA_JPV[[#This Row],[ID_PRODUCTOS]],PRODUCTOS[#All],2,0)</f>
        <v>Collar Oro Diam.</v>
      </c>
      <c r="E1309" s="8" t="str">
        <f>VLOOKUP(JOYERIA_JPV[[#This Row],[ID_PRODUCTOS]],PRODUCTOS[#All],4,0)</f>
        <v>https://img.edenly.com/pt/40/precioso-secreto-n8__8047249_1.png</v>
      </c>
      <c r="F1309" s="15">
        <f>VLOOKUP(JOYERIA_JPV[[#This Row],[ID_PRODUCTOS]],PRODUCTOS[#All],5,0)-JOYERIA_JPV[[#This Row],[CANTIDAD]]</f>
        <v>1497</v>
      </c>
      <c r="G1309">
        <v>10008</v>
      </c>
      <c r="H1309" s="1" t="s">
        <v>73</v>
      </c>
      <c r="I1309" s="1" t="str">
        <f>VLOOKUP(JOYERIA_JPV[[#This Row],[ID_VENDEDOR]],FOTO_VENDEDOR[#All],3,0)</f>
        <v>https://dl.dropbox.com/s/z4geyw1u2psmm47/A16.png</v>
      </c>
      <c r="J1309">
        <v>3</v>
      </c>
      <c r="K1309" s="9">
        <v>938.42</v>
      </c>
      <c r="L1309" s="9">
        <v>1100</v>
      </c>
      <c r="M1309" s="2">
        <v>45140</v>
      </c>
    </row>
    <row r="1310" spans="1:13" x14ac:dyDescent="0.25">
      <c r="A1310">
        <v>1309</v>
      </c>
      <c r="B1310" t="s">
        <v>11</v>
      </c>
      <c r="C1310" s="3">
        <v>5</v>
      </c>
      <c r="D1310" s="3" t="str">
        <f>VLOOKUP(JOYERIA_JPV[[#This Row],[ID_PRODUCTOS]],PRODUCTOS[#All],2,0)</f>
        <v>Pulsera Plata 925</v>
      </c>
      <c r="E13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310" s="15">
        <f>VLOOKUP(JOYERIA_JPV[[#This Row],[ID_PRODUCTOS]],PRODUCTOS[#All],5,0)-JOYERIA_JPV[[#This Row],[CANTIDAD]]</f>
        <v>1389</v>
      </c>
      <c r="G1310">
        <v>10009</v>
      </c>
      <c r="H1310" s="1" t="s">
        <v>57</v>
      </c>
      <c r="I1310" s="1" t="str">
        <f>VLOOKUP(JOYERIA_JPV[[#This Row],[ID_VENDEDOR]],FOTO_VENDEDOR[#All],3,0)</f>
        <v>https://dl.dropbox.com/s/0jkab8w6ie0h91z/A42.png</v>
      </c>
      <c r="J1310">
        <v>11</v>
      </c>
      <c r="K1310" s="9">
        <v>1053.78</v>
      </c>
      <c r="L1310" s="9">
        <v>1500</v>
      </c>
      <c r="M1310" s="2">
        <v>45141</v>
      </c>
    </row>
    <row r="1311" spans="1:13" x14ac:dyDescent="0.25">
      <c r="A1311">
        <v>1310</v>
      </c>
      <c r="B1311" t="s">
        <v>19</v>
      </c>
      <c r="C1311" s="3">
        <v>6</v>
      </c>
      <c r="D1311" s="3" t="str">
        <f>VLOOKUP(JOYERIA_JPV[[#This Row],[ID_PRODUCTOS]],PRODUCTOS[#All],2,0)</f>
        <v>Broche Platino</v>
      </c>
      <c r="E13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311" s="15">
        <f>VLOOKUP(JOYERIA_JPV[[#This Row],[ID_PRODUCTOS]],PRODUCTOS[#All],5,0)-JOYERIA_JPV[[#This Row],[CANTIDAD]]</f>
        <v>2498</v>
      </c>
      <c r="G1311">
        <v>10001</v>
      </c>
      <c r="H1311" s="1" t="s">
        <v>41</v>
      </c>
      <c r="I1311" s="1" t="str">
        <f>VLOOKUP(JOYERIA_JPV[[#This Row],[ID_VENDEDOR]],FOTO_VENDEDOR[#All],3,0)</f>
        <v>https://dl.dropbox.com/s/4bz1xriny7ro04g/A40.png</v>
      </c>
      <c r="J1311">
        <v>2</v>
      </c>
      <c r="K1311" s="9">
        <v>645.70000000000005</v>
      </c>
      <c r="L1311" s="9">
        <v>900</v>
      </c>
      <c r="M1311" s="2">
        <v>45142</v>
      </c>
    </row>
    <row r="1312" spans="1:13" x14ac:dyDescent="0.25">
      <c r="A1312">
        <v>1311</v>
      </c>
      <c r="B1312" t="s">
        <v>11</v>
      </c>
      <c r="C1312" s="3">
        <v>7</v>
      </c>
      <c r="D1312" s="3" t="str">
        <f>VLOOKUP(JOYERIA_JPV[[#This Row],[ID_PRODUCTOS]],PRODUCTOS[#All],2,0)</f>
        <v>Cadena Oro 10k</v>
      </c>
      <c r="E1312" s="8" t="str">
        <f>VLOOKUP(JOYERIA_JPV[[#This Row],[ID_PRODUCTOS]],PRODUCTOS[#All],4,0)</f>
        <v>https://russiangold.com/78813-large_default/amarillo-italiano-14k-585-oro-nuevo-figaro-cadena-solida-cc042y.jpg</v>
      </c>
      <c r="F1312" s="15">
        <f>VLOOKUP(JOYERIA_JPV[[#This Row],[ID_PRODUCTOS]],PRODUCTOS[#All],5,0)-JOYERIA_JPV[[#This Row],[CANTIDAD]]</f>
        <v>11280</v>
      </c>
      <c r="G1312">
        <v>10002</v>
      </c>
      <c r="H1312" s="1" t="s">
        <v>43</v>
      </c>
      <c r="I1312" s="1" t="str">
        <f>VLOOKUP(JOYERIA_JPV[[#This Row],[ID_VENDEDOR]],FOTO_VENDEDOR[#All],3,0)</f>
        <v>https://dl.dropbox.com/s/yxe96df3xrzoc4y/A44.png</v>
      </c>
      <c r="J1312">
        <v>220</v>
      </c>
      <c r="K1312" s="9">
        <v>1063.04</v>
      </c>
      <c r="L1312" s="9">
        <v>1500</v>
      </c>
      <c r="M1312" s="2">
        <v>45143</v>
      </c>
    </row>
    <row r="1313" spans="1:13" x14ac:dyDescent="0.25">
      <c r="A1313">
        <v>1312</v>
      </c>
      <c r="B1313" t="s">
        <v>6</v>
      </c>
      <c r="C1313" s="3">
        <v>8</v>
      </c>
      <c r="D1313" s="3" t="str">
        <f>VLOOKUP(JOYERIA_JPV[[#This Row],[ID_PRODUCTOS]],PRODUCTOS[#All],2,0)</f>
        <v>Tobillera Oro 14k</v>
      </c>
      <c r="E1313" s="8" t="str">
        <f>VLOOKUP(JOYERIA_JPV[[#This Row],[ID_PRODUCTOS]],PRODUCTOS[#All],4,0)</f>
        <v>https://www.joseluisjoyerias.com/adm/files/FOTOS/PULSERA_ORO_JOSELUIS_718SPU24FK481A19_1.webp</v>
      </c>
      <c r="F1313" s="15">
        <f>VLOOKUP(JOYERIA_JPV[[#This Row],[ID_PRODUCTOS]],PRODUCTOS[#All],5,0)-JOYERIA_JPV[[#This Row],[CANTIDAD]]</f>
        <v>2493</v>
      </c>
      <c r="G1313">
        <v>10003</v>
      </c>
      <c r="H1313" s="1" t="s">
        <v>45</v>
      </c>
      <c r="I1313" s="1" t="str">
        <f>VLOOKUP(JOYERIA_JPV[[#This Row],[ID_VENDEDOR]],FOTO_VENDEDOR[#All],3,0)</f>
        <v>https://dl.dropboxusercontent.com/s/2lks10yyiurw2b0/A33.png</v>
      </c>
      <c r="J1313">
        <v>7</v>
      </c>
      <c r="K1313" s="9">
        <v>938.42</v>
      </c>
      <c r="L1313" s="9">
        <v>1100</v>
      </c>
      <c r="M1313" s="2">
        <v>45144</v>
      </c>
    </row>
    <row r="1314" spans="1:13" x14ac:dyDescent="0.25">
      <c r="A1314">
        <v>1313</v>
      </c>
      <c r="B1314" t="s">
        <v>8</v>
      </c>
      <c r="C1314" s="3">
        <v>9</v>
      </c>
      <c r="D1314" s="3" t="str">
        <f>VLOOKUP(JOYERIA_JPV[[#This Row],[ID_PRODUCTOS]],PRODUCTOS[#All],2,0)</f>
        <v>Charm Plata</v>
      </c>
      <c r="E13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314" s="15">
        <f>VLOOKUP(JOYERIA_JPV[[#This Row],[ID_PRODUCTOS]],PRODUCTOS[#All],5,0)-JOYERIA_JPV[[#This Row],[CANTIDAD]]</f>
        <v>674</v>
      </c>
      <c r="G1314">
        <v>10004</v>
      </c>
      <c r="H1314" s="1" t="s">
        <v>47</v>
      </c>
      <c r="I1314" s="1" t="str">
        <f>VLOOKUP(JOYERIA_JPV[[#This Row],[ID_VENDEDOR]],FOTO_VENDEDOR[#All],3,0)</f>
        <v>https://dl.dropbox.com/s/zgx7g0h0mxubhao/A21.png</v>
      </c>
      <c r="J1314">
        <v>3</v>
      </c>
      <c r="K1314" s="9">
        <v>836.75</v>
      </c>
      <c r="L1314" s="9">
        <v>1000</v>
      </c>
      <c r="M1314" s="2">
        <v>45145</v>
      </c>
    </row>
    <row r="1315" spans="1:13" x14ac:dyDescent="0.25">
      <c r="A1315">
        <v>1314</v>
      </c>
      <c r="B1315" t="s">
        <v>13</v>
      </c>
      <c r="C1315" s="3">
        <v>10</v>
      </c>
      <c r="D1315" s="3" t="str">
        <f>VLOOKUP(JOYERIA_JPV[[#This Row],[ID_PRODUCTOS]],PRODUCTOS[#All],2,0)</f>
        <v>Medallón Oro 18k</v>
      </c>
      <c r="E1315" s="8" t="str">
        <f>VLOOKUP(JOYERIA_JPV[[#This Row],[ID_PRODUCTOS]],PRODUCTOS[#All],4,0)</f>
        <v>https://russiangold.com/111274-product_zoom/colgante-de-oro-rosa-rojo-14k-585-carretera-de-medusa-griega-cpn053r.jpg</v>
      </c>
      <c r="F1315" s="15">
        <f>VLOOKUP(JOYERIA_JPV[[#This Row],[ID_PRODUCTOS]],PRODUCTOS[#All],5,0)-JOYERIA_JPV[[#This Row],[CANTIDAD]]</f>
        <v>597</v>
      </c>
      <c r="G1315">
        <v>10005</v>
      </c>
      <c r="H1315" s="1" t="s">
        <v>49</v>
      </c>
      <c r="I1315" s="1" t="str">
        <f>VLOOKUP(JOYERIA_JPV[[#This Row],[ID_VENDEDOR]],FOTO_VENDEDOR[#All],3,0)</f>
        <v>https://dl.dropboxusercontent.com/s/id0gj57k6z3m73q/A34.png</v>
      </c>
      <c r="J1315">
        <v>3</v>
      </c>
      <c r="K1315" s="9">
        <v>966.38</v>
      </c>
      <c r="L1315" s="9">
        <v>1200</v>
      </c>
      <c r="M1315" s="2">
        <v>45146</v>
      </c>
    </row>
    <row r="1316" spans="1:13" x14ac:dyDescent="0.25">
      <c r="A1316">
        <v>1315</v>
      </c>
      <c r="B1316" t="s">
        <v>24</v>
      </c>
      <c r="C1316" s="3">
        <v>11</v>
      </c>
      <c r="D1316" s="3" t="str">
        <f>VLOOKUP(JOYERIA_JPV[[#This Row],[ID_PRODUCTOS]],PRODUCTOS[#All],2,0)</f>
        <v>Reloj Oro 18k</v>
      </c>
      <c r="E1316" s="8" t="str">
        <f>VLOOKUP(JOYERIA_JPV[[#This Row],[ID_PRODUCTOS]],PRODUCTOS[#All],4,0)</f>
        <v>https://zlotychlopak.pl/104676-large_default/amarillo-14k-585-oro-reloj-de-pulsera-para-senora-geneve-lw078ydglbw008y.jpg</v>
      </c>
      <c r="F1316" s="15">
        <f>VLOOKUP(JOYERIA_JPV[[#This Row],[ID_PRODUCTOS]],PRODUCTOS[#All],5,0)-JOYERIA_JPV[[#This Row],[CANTIDAD]]</f>
        <v>1255</v>
      </c>
      <c r="G1316">
        <v>10006</v>
      </c>
      <c r="H1316" s="1" t="s">
        <v>51</v>
      </c>
      <c r="I1316" s="1" t="str">
        <f>VLOOKUP(JOYERIA_JPV[[#This Row],[ID_VENDEDOR]],FOTO_VENDEDOR[#All],3,0)</f>
        <v>https://dl.dropbox.com/s/1f9hzgblcmuen4a/A10.png</v>
      </c>
      <c r="J1316">
        <v>5</v>
      </c>
      <c r="K1316" s="9">
        <v>638.27</v>
      </c>
      <c r="L1316" s="9">
        <v>800</v>
      </c>
      <c r="M1316" s="2">
        <v>45147</v>
      </c>
    </row>
    <row r="1317" spans="1:13" x14ac:dyDescent="0.25">
      <c r="A1317">
        <v>1316</v>
      </c>
      <c r="B1317" t="s">
        <v>22</v>
      </c>
      <c r="C1317" s="3">
        <v>12</v>
      </c>
      <c r="D1317" s="3" t="str">
        <f>VLOOKUP(JOYERIA_JPV[[#This Row],[ID_PRODUCTOS]],PRODUCTOS[#All],2,0)</f>
        <v>Cufflink Plata 925</v>
      </c>
      <c r="E1317" s="8" t="str">
        <f>VLOOKUP(JOYERIA_JPV[[#This Row],[ID_PRODUCTOS]],PRODUCTOS[#All],4,0)</f>
        <v>https://www.mesaregalos.mx/wp-content/uploads/2021/08/Cufflinks_20Pliage_20_20Sterling_20silver_06753810000001_STQP.png</v>
      </c>
      <c r="F1317" s="15">
        <f>VLOOKUP(JOYERIA_JPV[[#This Row],[ID_PRODUCTOS]],PRODUCTOS[#All],5,0)-JOYERIA_JPV[[#This Row],[CANTIDAD]]</f>
        <v>614</v>
      </c>
      <c r="G1317">
        <v>10007</v>
      </c>
      <c r="H1317" s="1" t="s">
        <v>53</v>
      </c>
      <c r="I1317" s="1" t="str">
        <f>VLOOKUP(JOYERIA_JPV[[#This Row],[ID_VENDEDOR]],FOTO_VENDEDOR[#All],3,0)</f>
        <v>https://dl.dropbox.com/s/jveyj0btov87izo/A38.png</v>
      </c>
      <c r="J1317">
        <v>10</v>
      </c>
      <c r="K1317" s="9">
        <v>1265.2</v>
      </c>
      <c r="L1317" s="9">
        <v>1800</v>
      </c>
      <c r="M1317" s="2">
        <v>45148</v>
      </c>
    </row>
    <row r="1318" spans="1:13" x14ac:dyDescent="0.25">
      <c r="A1318">
        <v>1317</v>
      </c>
      <c r="B1318" t="s">
        <v>29</v>
      </c>
      <c r="C1318" s="3">
        <v>13</v>
      </c>
      <c r="D1318" s="3" t="str">
        <f>VLOOKUP(JOYERIA_JPV[[#This Row],[ID_PRODUCTOS]],PRODUCTOS[#All],2,0)</f>
        <v>Pendiente Diam. Oro</v>
      </c>
      <c r="E1318" s="8" t="str">
        <f>VLOOKUP(JOYERIA_JPV[[#This Row],[ID_PRODUCTOS]],PRODUCTOS[#All],4,0)</f>
        <v>https://i.pinimg.com/originals/ef/2f/1e/ef2f1e78cb0658f1626038cefbdca0f7.png</v>
      </c>
      <c r="F1318" s="15">
        <f>VLOOKUP(JOYERIA_JPV[[#This Row],[ID_PRODUCTOS]],PRODUCTOS[#All],5,0)-JOYERIA_JPV[[#This Row],[CANTIDAD]]</f>
        <v>3995</v>
      </c>
      <c r="G1318">
        <v>10008</v>
      </c>
      <c r="H1318" s="1" t="s">
        <v>73</v>
      </c>
      <c r="I1318" s="1" t="str">
        <f>VLOOKUP(JOYERIA_JPV[[#This Row],[ID_VENDEDOR]],FOTO_VENDEDOR[#All],3,0)</f>
        <v>https://dl.dropbox.com/s/z4geyw1u2psmm47/A16.png</v>
      </c>
      <c r="J1318">
        <v>5</v>
      </c>
      <c r="K1318" s="9">
        <v>352.49</v>
      </c>
      <c r="L1318" s="9">
        <v>500</v>
      </c>
      <c r="M1318" s="2">
        <v>45149</v>
      </c>
    </row>
    <row r="1319" spans="1:13" x14ac:dyDescent="0.25">
      <c r="A1319">
        <v>1318</v>
      </c>
      <c r="B1319" t="s">
        <v>9</v>
      </c>
      <c r="C1319" s="3">
        <v>14</v>
      </c>
      <c r="D1319" s="3" t="str">
        <f>VLOOKUP(JOYERIA_JPV[[#This Row],[ID_PRODUCTOS]],PRODUCTOS[#All],2,0)</f>
        <v>Anillo Comp. Diam.</v>
      </c>
      <c r="E1319" s="8" t="str">
        <f>VLOOKUP(JOYERIA_JPV[[#This Row],[ID_PRODUCTOS]],PRODUCTOS[#All],4,0)</f>
        <v>https://www.elrubi.es/wp-content/uploads/2019/03/Anillo-de-compromiso-con-piedra-diamante-1.png</v>
      </c>
      <c r="F1319" s="15">
        <f>VLOOKUP(JOYERIA_JPV[[#This Row],[ID_PRODUCTOS]],PRODUCTOS[#All],5,0)-JOYERIA_JPV[[#This Row],[CANTIDAD]]</f>
        <v>1929</v>
      </c>
      <c r="G1319">
        <v>10009</v>
      </c>
      <c r="H1319" s="1" t="s">
        <v>57</v>
      </c>
      <c r="I1319" s="1" t="str">
        <f>VLOOKUP(JOYERIA_JPV[[#This Row],[ID_VENDEDOR]],FOTO_VENDEDOR[#All],3,0)</f>
        <v>https://dl.dropbox.com/s/0jkab8w6ie0h91z/A42.png</v>
      </c>
      <c r="J1319">
        <v>21</v>
      </c>
      <c r="K1319" s="9">
        <v>938.42</v>
      </c>
      <c r="L1319" s="9">
        <v>1100</v>
      </c>
      <c r="M1319" s="2">
        <v>45150</v>
      </c>
    </row>
    <row r="1320" spans="1:13" x14ac:dyDescent="0.25">
      <c r="A1320">
        <v>1319</v>
      </c>
      <c r="B1320" t="s">
        <v>11</v>
      </c>
      <c r="C1320" s="3">
        <v>15</v>
      </c>
      <c r="D1320" s="3" t="str">
        <f>VLOOKUP(JOYERIA_JPV[[#This Row],[ID_PRODUCTOS]],PRODUCTOS[#All],2,0)</f>
        <v>Brazalete Cuero</v>
      </c>
      <c r="E1320" s="8" t="str">
        <f>VLOOKUP(JOYERIA_JPV[[#This Row],[ID_PRODUCTOS]],PRODUCTOS[#All],4,0)</f>
        <v>https://global.zancangioielli.com/11031-large_default/pulsera-zancan-de-plata-y-piel-con-pluma.jpg</v>
      </c>
      <c r="F1320" s="15">
        <f>VLOOKUP(JOYERIA_JPV[[#This Row],[ID_PRODUCTOS]],PRODUCTOS[#All],5,0)-JOYERIA_JPV[[#This Row],[CANTIDAD]]</f>
        <v>3988</v>
      </c>
      <c r="G1320">
        <v>10001</v>
      </c>
      <c r="H1320" s="1" t="s">
        <v>41</v>
      </c>
      <c r="I1320" s="1" t="str">
        <f>VLOOKUP(JOYERIA_JPV[[#This Row],[ID_VENDEDOR]],FOTO_VENDEDOR[#All],3,0)</f>
        <v>https://dl.dropbox.com/s/4bz1xriny7ro04g/A40.png</v>
      </c>
      <c r="J1320">
        <v>12</v>
      </c>
      <c r="K1320" s="9">
        <v>572.95000000000005</v>
      </c>
      <c r="L1320" s="9">
        <v>800</v>
      </c>
      <c r="M1320" s="2">
        <v>45151</v>
      </c>
    </row>
    <row r="1321" spans="1:13" x14ac:dyDescent="0.25">
      <c r="A1321">
        <v>1320</v>
      </c>
      <c r="B1321" t="s">
        <v>14</v>
      </c>
      <c r="C1321" s="3">
        <v>16</v>
      </c>
      <c r="D1321" s="3" t="str">
        <f>VLOOKUP(JOYERIA_JPV[[#This Row],[ID_PRODUCTOS]],PRODUCTOS[#All],2,0)</f>
        <v>Reloj Plata</v>
      </c>
      <c r="E1321" s="8" t="str">
        <f>VLOOKUP(JOYERIA_JPV[[#This Row],[ID_PRODUCTOS]],PRODUCTOS[#All],4,0)</f>
        <v>https://festina.cl/22062-large_default/timeless-chronograph-f16760-7-con-esfera-azul.jpg</v>
      </c>
      <c r="F1321" s="15">
        <f>VLOOKUP(JOYERIA_JPV[[#This Row],[ID_PRODUCTOS]],PRODUCTOS[#All],5,0)-JOYERIA_JPV[[#This Row],[CANTIDAD]]</f>
        <v>1093</v>
      </c>
      <c r="G1321">
        <v>10002</v>
      </c>
      <c r="H1321" s="1" t="s">
        <v>43</v>
      </c>
      <c r="I1321" s="1" t="str">
        <f>VLOOKUP(JOYERIA_JPV[[#This Row],[ID_VENDEDOR]],FOTO_VENDEDOR[#All],3,0)</f>
        <v>https://dl.dropbox.com/s/yxe96df3xrzoc4y/A44.png</v>
      </c>
      <c r="J1321">
        <v>7</v>
      </c>
      <c r="K1321" s="9">
        <v>1667.47</v>
      </c>
      <c r="L1321" s="9">
        <v>2200</v>
      </c>
      <c r="M1321" s="2">
        <v>45152</v>
      </c>
    </row>
    <row r="1322" spans="1:13" x14ac:dyDescent="0.25">
      <c r="A1322">
        <v>1321</v>
      </c>
      <c r="B1322" t="s">
        <v>12</v>
      </c>
      <c r="C1322" s="3">
        <v>17</v>
      </c>
      <c r="D1322" s="3" t="str">
        <f>VLOOKUP(JOYERIA_JPV[[#This Row],[ID_PRODUCTOS]],PRODUCTOS[#All],2,0)</f>
        <v>Broche Oro</v>
      </c>
      <c r="E13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322" s="15">
        <f>VLOOKUP(JOYERIA_JPV[[#This Row],[ID_PRODUCTOS]],PRODUCTOS[#All],5,0)-JOYERIA_JPV[[#This Row],[CANTIDAD]]</f>
        <v>2917</v>
      </c>
      <c r="G1322">
        <v>10003</v>
      </c>
      <c r="H1322" s="1" t="s">
        <v>45</v>
      </c>
      <c r="I1322" s="1" t="str">
        <f>VLOOKUP(JOYERIA_JPV[[#This Row],[ID_VENDEDOR]],FOTO_VENDEDOR[#All],3,0)</f>
        <v>https://dl.dropboxusercontent.com/s/2lks10yyiurw2b0/A33.png</v>
      </c>
      <c r="J1322">
        <v>83</v>
      </c>
      <c r="K1322" s="9">
        <v>216.19</v>
      </c>
      <c r="L1322" s="9">
        <v>300</v>
      </c>
      <c r="M1322" s="2">
        <v>45153</v>
      </c>
    </row>
    <row r="1323" spans="1:13" x14ac:dyDescent="0.25">
      <c r="A1323">
        <v>1322</v>
      </c>
      <c r="B1323" t="s">
        <v>13</v>
      </c>
      <c r="C1323" s="3">
        <v>18</v>
      </c>
      <c r="D1323" s="3" t="str">
        <f>VLOOKUP(JOYERIA_JPV[[#This Row],[ID_PRODUCTOS]],PRODUCTOS[#All],2,0)</f>
        <v>Anillo Gemas</v>
      </c>
      <c r="E13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323" s="15">
        <f>VLOOKUP(JOYERIA_JPV[[#This Row],[ID_PRODUCTOS]],PRODUCTOS[#All],5,0)-JOYERIA_JPV[[#This Row],[CANTIDAD]]</f>
        <v>19893</v>
      </c>
      <c r="G1323">
        <v>10004</v>
      </c>
      <c r="H1323" s="1" t="s">
        <v>47</v>
      </c>
      <c r="I1323" s="1" t="str">
        <f>VLOOKUP(JOYERIA_JPV[[#This Row],[ID_VENDEDOR]],FOTO_VENDEDOR[#All],3,0)</f>
        <v>https://dl.dropbox.com/s/zgx7g0h0mxubhao/A21.png</v>
      </c>
      <c r="J1323">
        <v>107</v>
      </c>
      <c r="K1323" s="9">
        <v>1063.04</v>
      </c>
      <c r="L1323" s="9">
        <v>1500</v>
      </c>
      <c r="M1323" s="2">
        <v>45154</v>
      </c>
    </row>
    <row r="1324" spans="1:13" x14ac:dyDescent="0.25">
      <c r="A1324">
        <v>1323</v>
      </c>
      <c r="B1324" t="s">
        <v>9</v>
      </c>
      <c r="C1324" s="3">
        <v>19</v>
      </c>
      <c r="D1324" s="3" t="str">
        <f>VLOOKUP(JOYERIA_JPV[[#This Row],[ID_PRODUCTOS]],PRODUCTOS[#All],2,0)</f>
        <v>Collar Perlas</v>
      </c>
      <c r="E1324" s="8" t="str">
        <f>VLOOKUP(JOYERIA_JPV[[#This Row],[ID_PRODUCTOS]],PRODUCTOS[#All],4,0)</f>
        <v>https://yanesmadrid.com/10619-large_default/collar-bolzano-perlas-plata-dorada.jpg</v>
      </c>
      <c r="F1324" s="15">
        <f>VLOOKUP(JOYERIA_JPV[[#This Row],[ID_PRODUCTOS]],PRODUCTOS[#All],5,0)-JOYERIA_JPV[[#This Row],[CANTIDAD]]</f>
        <v>795</v>
      </c>
      <c r="G1324">
        <v>10005</v>
      </c>
      <c r="H1324" s="1" t="s">
        <v>49</v>
      </c>
      <c r="I1324" s="1" t="str">
        <f>VLOOKUP(JOYERIA_JPV[[#This Row],[ID_VENDEDOR]],FOTO_VENDEDOR[#All],3,0)</f>
        <v>https://dl.dropboxusercontent.com/s/id0gj57k6z3m73q/A34.png</v>
      </c>
      <c r="J1324">
        <v>5</v>
      </c>
      <c r="K1324" s="9">
        <v>757.81</v>
      </c>
      <c r="L1324" s="9">
        <v>950</v>
      </c>
      <c r="M1324" s="2">
        <v>45155</v>
      </c>
    </row>
    <row r="1325" spans="1:13" x14ac:dyDescent="0.25">
      <c r="A1325">
        <v>1324</v>
      </c>
      <c r="B1325" t="s">
        <v>7</v>
      </c>
      <c r="C1325" s="3">
        <v>20</v>
      </c>
      <c r="D1325" s="3" t="str">
        <f>VLOOKUP(JOYERIA_JPV[[#This Row],[ID_PRODUCTOS]],PRODUCTOS[#All],2,0)</f>
        <v>Cadena Oro</v>
      </c>
      <c r="E1325" s="8" t="str">
        <f>VLOOKUP(JOYERIA_JPV[[#This Row],[ID_PRODUCTOS]],PRODUCTOS[#All],4,0)</f>
        <v>https://www.joyeriasanchez.com/50236-large_default/gargantilla-visalia-personalizada-oro-18k.jpg</v>
      </c>
      <c r="F1325" s="15">
        <f>VLOOKUP(JOYERIA_JPV[[#This Row],[ID_PRODUCTOS]],PRODUCTOS[#All],5,0)-JOYERIA_JPV[[#This Row],[CANTIDAD]]</f>
        <v>3990</v>
      </c>
      <c r="G1325">
        <v>10006</v>
      </c>
      <c r="H1325" s="1" t="s">
        <v>51</v>
      </c>
      <c r="I1325" s="1" t="str">
        <f>VLOOKUP(JOYERIA_JPV[[#This Row],[ID_VENDEDOR]],FOTO_VENDEDOR[#All],3,0)</f>
        <v>https://dl.dropbox.com/s/1f9hzgblcmuen4a/A10.png</v>
      </c>
      <c r="J1325">
        <v>10</v>
      </c>
      <c r="K1325" s="9">
        <v>211.41</v>
      </c>
      <c r="L1325" s="9">
        <v>300</v>
      </c>
      <c r="M1325" s="2">
        <v>45156</v>
      </c>
    </row>
    <row r="1326" spans="1:13" x14ac:dyDescent="0.25">
      <c r="A1326">
        <v>1325</v>
      </c>
      <c r="B1326" t="s">
        <v>21</v>
      </c>
      <c r="C1326" s="3">
        <v>1</v>
      </c>
      <c r="D1326" s="3" t="str">
        <f>VLOOKUP(JOYERIA_JPV[[#This Row],[ID_PRODUCTOS]],PRODUCTOS[#All],2,0)</f>
        <v>Anillo Oro 18k</v>
      </c>
      <c r="E1326" s="8" t="str">
        <f>VLOOKUP(JOYERIA_JPV[[#This Row],[ID_PRODUCTOS]],PRODUCTOS[#All],4,0)</f>
        <v>https://i.pinimg.com/originals/99/f6/cc/99f6cc0f226be0aa4d25ea9959e06099.png</v>
      </c>
      <c r="F1326" s="15">
        <f>VLOOKUP(JOYERIA_JPV[[#This Row],[ID_PRODUCTOS]],PRODUCTOS[#All],5,0)-JOYERIA_JPV[[#This Row],[CANTIDAD]]</f>
        <v>19845</v>
      </c>
      <c r="G1326">
        <v>10007</v>
      </c>
      <c r="H1326" s="1" t="s">
        <v>53</v>
      </c>
      <c r="I1326" s="1" t="str">
        <f>VLOOKUP(JOYERIA_JPV[[#This Row],[ID_VENDEDOR]],FOTO_VENDEDOR[#All],3,0)</f>
        <v>https://dl.dropbox.com/s/jveyj0btov87izo/A38.png</v>
      </c>
      <c r="J1326">
        <v>155</v>
      </c>
      <c r="K1326" s="9">
        <v>1483.61</v>
      </c>
      <c r="L1326" s="9">
        <v>2000</v>
      </c>
      <c r="M1326" s="2">
        <v>45157</v>
      </c>
    </row>
    <row r="1327" spans="1:13" x14ac:dyDescent="0.25">
      <c r="A1327">
        <v>1326</v>
      </c>
      <c r="B1327" t="s">
        <v>21</v>
      </c>
      <c r="C1327" s="3">
        <v>2</v>
      </c>
      <c r="D1327" s="3" t="str">
        <f>VLOOKUP(JOYERIA_JPV[[#This Row],[ID_PRODUCTOS]],PRODUCTOS[#All],2,0)</f>
        <v>Aretes Plata 925</v>
      </c>
      <c r="E1327" s="8" t="str">
        <f>VLOOKUP(JOYERIA_JPV[[#This Row],[ID_PRODUCTOS]],PRODUCTOS[#All],4,0)</f>
        <v>https://baroqoficial.com/cdn/shop/products/Aretesdeplata925.png?v=1643904073&amp;width=2048</v>
      </c>
      <c r="F1327" s="15">
        <f>VLOOKUP(JOYERIA_JPV[[#This Row],[ID_PRODUCTOS]],PRODUCTOS[#All],5,0)-JOYERIA_JPV[[#This Row],[CANTIDAD]]</f>
        <v>3798</v>
      </c>
      <c r="G1327">
        <v>10008</v>
      </c>
      <c r="H1327" s="1" t="s">
        <v>73</v>
      </c>
      <c r="I1327" s="1" t="str">
        <f>VLOOKUP(JOYERIA_JPV[[#This Row],[ID_VENDEDOR]],FOTO_VENDEDOR[#All],3,0)</f>
        <v>https://dl.dropbox.com/s/z4geyw1u2psmm47/A16.png</v>
      </c>
      <c r="J1327">
        <v>2</v>
      </c>
      <c r="K1327" s="9">
        <v>1049.51</v>
      </c>
      <c r="L1327" s="9">
        <v>1300</v>
      </c>
      <c r="M1327" s="2">
        <v>45158</v>
      </c>
    </row>
    <row r="1328" spans="1:13" x14ac:dyDescent="0.25">
      <c r="A1328">
        <v>1327</v>
      </c>
      <c r="B1328" t="s">
        <v>8</v>
      </c>
      <c r="C1328" s="3">
        <v>3</v>
      </c>
      <c r="D1328" s="3" t="str">
        <f>VLOOKUP(JOYERIA_JPV[[#This Row],[ID_PRODUCTOS]],PRODUCTOS[#All],2,0)</f>
        <v>Brazalete Oro 14k</v>
      </c>
      <c r="E13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328" s="15">
        <f>VLOOKUP(JOYERIA_JPV[[#This Row],[ID_PRODUCTOS]],PRODUCTOS[#All],5,0)-JOYERIA_JPV[[#This Row],[CANTIDAD]]</f>
        <v>717</v>
      </c>
      <c r="G1328">
        <v>10009</v>
      </c>
      <c r="H1328" s="1" t="s">
        <v>57</v>
      </c>
      <c r="I1328" s="1" t="str">
        <f>VLOOKUP(JOYERIA_JPV[[#This Row],[ID_VENDEDOR]],FOTO_VENDEDOR[#All],3,0)</f>
        <v>https://dl.dropbox.com/s/0jkab8w6ie0h91z/A42.png</v>
      </c>
      <c r="J1328">
        <v>3</v>
      </c>
      <c r="K1328" s="9">
        <v>966.38</v>
      </c>
      <c r="L1328" s="9">
        <v>1200</v>
      </c>
      <c r="M1328" s="2">
        <v>45159</v>
      </c>
    </row>
    <row r="1329" spans="1:13" x14ac:dyDescent="0.25">
      <c r="A1329">
        <v>1328</v>
      </c>
      <c r="B1329" t="s">
        <v>18</v>
      </c>
      <c r="C1329" s="3">
        <v>4</v>
      </c>
      <c r="D1329" s="3" t="str">
        <f>VLOOKUP(JOYERIA_JPV[[#This Row],[ID_PRODUCTOS]],PRODUCTOS[#All],2,0)</f>
        <v>Collar Oro Diam.</v>
      </c>
      <c r="E1329" s="8" t="str">
        <f>VLOOKUP(JOYERIA_JPV[[#This Row],[ID_PRODUCTOS]],PRODUCTOS[#All],4,0)</f>
        <v>https://img.edenly.com/pt/40/precioso-secreto-n8__8047249_1.png</v>
      </c>
      <c r="F1329" s="15">
        <f>VLOOKUP(JOYERIA_JPV[[#This Row],[ID_PRODUCTOS]],PRODUCTOS[#All],5,0)-JOYERIA_JPV[[#This Row],[CANTIDAD]]</f>
        <v>1490</v>
      </c>
      <c r="G1329">
        <v>10001</v>
      </c>
      <c r="H1329" s="1" t="s">
        <v>41</v>
      </c>
      <c r="I1329" s="1" t="str">
        <f>VLOOKUP(JOYERIA_JPV[[#This Row],[ID_VENDEDOR]],FOTO_VENDEDOR[#All],3,0)</f>
        <v>https://dl.dropbox.com/s/4bz1xriny7ro04g/A40.png</v>
      </c>
      <c r="J1329">
        <v>10</v>
      </c>
      <c r="K1329" s="9">
        <v>938.42</v>
      </c>
      <c r="L1329" s="9">
        <v>1100</v>
      </c>
      <c r="M1329" s="2">
        <v>45160</v>
      </c>
    </row>
    <row r="1330" spans="1:13" x14ac:dyDescent="0.25">
      <c r="A1330">
        <v>1329</v>
      </c>
      <c r="B1330" t="s">
        <v>7</v>
      </c>
      <c r="C1330" s="3">
        <v>5</v>
      </c>
      <c r="D1330" s="3" t="str">
        <f>VLOOKUP(JOYERIA_JPV[[#This Row],[ID_PRODUCTOS]],PRODUCTOS[#All],2,0)</f>
        <v>Pulsera Plata 925</v>
      </c>
      <c r="E13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330" s="15">
        <f>VLOOKUP(JOYERIA_JPV[[#This Row],[ID_PRODUCTOS]],PRODUCTOS[#All],5,0)-JOYERIA_JPV[[#This Row],[CANTIDAD]]</f>
        <v>1397</v>
      </c>
      <c r="G1330">
        <v>10002</v>
      </c>
      <c r="H1330" s="1" t="s">
        <v>43</v>
      </c>
      <c r="I1330" s="1" t="str">
        <f>VLOOKUP(JOYERIA_JPV[[#This Row],[ID_VENDEDOR]],FOTO_VENDEDOR[#All],3,0)</f>
        <v>https://dl.dropbox.com/s/yxe96df3xrzoc4y/A44.png</v>
      </c>
      <c r="J1330">
        <v>3</v>
      </c>
      <c r="K1330" s="9">
        <v>1053.78</v>
      </c>
      <c r="L1330" s="9">
        <v>1500</v>
      </c>
      <c r="M1330" s="2">
        <v>45161</v>
      </c>
    </row>
    <row r="1331" spans="1:13" x14ac:dyDescent="0.25">
      <c r="A1331">
        <v>1330</v>
      </c>
      <c r="B1331" t="s">
        <v>7</v>
      </c>
      <c r="C1331" s="3">
        <v>6</v>
      </c>
      <c r="D1331" s="3" t="str">
        <f>VLOOKUP(JOYERIA_JPV[[#This Row],[ID_PRODUCTOS]],PRODUCTOS[#All],2,0)</f>
        <v>Broche Platino</v>
      </c>
      <c r="E13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331" s="15">
        <f>VLOOKUP(JOYERIA_JPV[[#This Row],[ID_PRODUCTOS]],PRODUCTOS[#All],5,0)-JOYERIA_JPV[[#This Row],[CANTIDAD]]</f>
        <v>2489</v>
      </c>
      <c r="G1331">
        <v>10003</v>
      </c>
      <c r="H1331" s="1" t="s">
        <v>45</v>
      </c>
      <c r="I1331" s="1" t="str">
        <f>VLOOKUP(JOYERIA_JPV[[#This Row],[ID_VENDEDOR]],FOTO_VENDEDOR[#All],3,0)</f>
        <v>https://dl.dropboxusercontent.com/s/2lks10yyiurw2b0/A33.png</v>
      </c>
      <c r="J1331">
        <v>11</v>
      </c>
      <c r="K1331" s="9">
        <v>645.70000000000005</v>
      </c>
      <c r="L1331" s="9">
        <v>900</v>
      </c>
      <c r="M1331" s="2">
        <v>45162</v>
      </c>
    </row>
    <row r="1332" spans="1:13" x14ac:dyDescent="0.25">
      <c r="A1332">
        <v>1331</v>
      </c>
      <c r="B1332" t="s">
        <v>21</v>
      </c>
      <c r="C1332" s="3">
        <v>7</v>
      </c>
      <c r="D1332" s="3" t="str">
        <f>VLOOKUP(JOYERIA_JPV[[#This Row],[ID_PRODUCTOS]],PRODUCTOS[#All],2,0)</f>
        <v>Cadena Oro 10k</v>
      </c>
      <c r="E1332" s="8" t="str">
        <f>VLOOKUP(JOYERIA_JPV[[#This Row],[ID_PRODUCTOS]],PRODUCTOS[#All],4,0)</f>
        <v>https://russiangold.com/78813-large_default/amarillo-italiano-14k-585-oro-nuevo-figaro-cadena-solida-cc042y.jpg</v>
      </c>
      <c r="F1332" s="15">
        <f>VLOOKUP(JOYERIA_JPV[[#This Row],[ID_PRODUCTOS]],PRODUCTOS[#All],5,0)-JOYERIA_JPV[[#This Row],[CANTIDAD]]</f>
        <v>11290</v>
      </c>
      <c r="G1332">
        <v>10004</v>
      </c>
      <c r="H1332" s="1" t="s">
        <v>47</v>
      </c>
      <c r="I1332" s="1" t="str">
        <f>VLOOKUP(JOYERIA_JPV[[#This Row],[ID_VENDEDOR]],FOTO_VENDEDOR[#All],3,0)</f>
        <v>https://dl.dropbox.com/s/zgx7g0h0mxubhao/A21.png</v>
      </c>
      <c r="J1332">
        <v>210</v>
      </c>
      <c r="K1332" s="9">
        <v>1063.04</v>
      </c>
      <c r="L1332" s="9">
        <v>1500</v>
      </c>
      <c r="M1332" s="2">
        <v>45163</v>
      </c>
    </row>
    <row r="1333" spans="1:13" x14ac:dyDescent="0.25">
      <c r="A1333">
        <v>1332</v>
      </c>
      <c r="B1333" t="s">
        <v>11</v>
      </c>
      <c r="C1333" s="3">
        <v>8</v>
      </c>
      <c r="D1333" s="3" t="str">
        <f>VLOOKUP(JOYERIA_JPV[[#This Row],[ID_PRODUCTOS]],PRODUCTOS[#All],2,0)</f>
        <v>Tobillera Oro 14k</v>
      </c>
      <c r="E1333" s="8" t="str">
        <f>VLOOKUP(JOYERIA_JPV[[#This Row],[ID_PRODUCTOS]],PRODUCTOS[#All],4,0)</f>
        <v>https://www.joseluisjoyerias.com/adm/files/FOTOS/PULSERA_ORO_JOSELUIS_718SPU24FK481A19_1.webp</v>
      </c>
      <c r="F1333" s="15">
        <f>VLOOKUP(JOYERIA_JPV[[#This Row],[ID_PRODUCTOS]],PRODUCTOS[#All],5,0)-JOYERIA_JPV[[#This Row],[CANTIDAD]]</f>
        <v>2498</v>
      </c>
      <c r="G1333">
        <v>10005</v>
      </c>
      <c r="H1333" s="1" t="s">
        <v>49</v>
      </c>
      <c r="I1333" s="1" t="str">
        <f>VLOOKUP(JOYERIA_JPV[[#This Row],[ID_VENDEDOR]],FOTO_VENDEDOR[#All],3,0)</f>
        <v>https://dl.dropboxusercontent.com/s/id0gj57k6z3m73q/A34.png</v>
      </c>
      <c r="J1333">
        <v>2</v>
      </c>
      <c r="K1333" s="9">
        <v>938.42</v>
      </c>
      <c r="L1333" s="9">
        <v>1100</v>
      </c>
      <c r="M1333" s="2">
        <v>45164</v>
      </c>
    </row>
    <row r="1334" spans="1:13" x14ac:dyDescent="0.25">
      <c r="A1334">
        <v>1333</v>
      </c>
      <c r="B1334" t="s">
        <v>24</v>
      </c>
      <c r="C1334" s="3">
        <v>9</v>
      </c>
      <c r="D1334" s="3" t="str">
        <f>VLOOKUP(JOYERIA_JPV[[#This Row],[ID_PRODUCTOS]],PRODUCTOS[#All],2,0)</f>
        <v>Charm Plata</v>
      </c>
      <c r="E13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334" s="15">
        <f>VLOOKUP(JOYERIA_JPV[[#This Row],[ID_PRODUCTOS]],PRODUCTOS[#All],5,0)-JOYERIA_JPV[[#This Row],[CANTIDAD]]</f>
        <v>676</v>
      </c>
      <c r="G1334">
        <v>10006</v>
      </c>
      <c r="H1334" s="1" t="s">
        <v>51</v>
      </c>
      <c r="I1334" s="1" t="str">
        <f>VLOOKUP(JOYERIA_JPV[[#This Row],[ID_VENDEDOR]],FOTO_VENDEDOR[#All],3,0)</f>
        <v>https://dl.dropbox.com/s/1f9hzgblcmuen4a/A10.png</v>
      </c>
      <c r="J1334">
        <v>1</v>
      </c>
      <c r="K1334" s="9">
        <v>836.75</v>
      </c>
      <c r="L1334" s="9">
        <v>1000</v>
      </c>
      <c r="M1334" s="2">
        <v>45165</v>
      </c>
    </row>
    <row r="1335" spans="1:13" x14ac:dyDescent="0.25">
      <c r="A1335">
        <v>1334</v>
      </c>
      <c r="B1335" t="s">
        <v>21</v>
      </c>
      <c r="C1335" s="3">
        <v>10</v>
      </c>
      <c r="D1335" s="3" t="str">
        <f>VLOOKUP(JOYERIA_JPV[[#This Row],[ID_PRODUCTOS]],PRODUCTOS[#All],2,0)</f>
        <v>Medallón Oro 18k</v>
      </c>
      <c r="E1335" s="8" t="str">
        <f>VLOOKUP(JOYERIA_JPV[[#This Row],[ID_PRODUCTOS]],PRODUCTOS[#All],4,0)</f>
        <v>https://russiangold.com/111274-product_zoom/colgante-de-oro-rosa-rojo-14k-585-carretera-de-medusa-griega-cpn053r.jpg</v>
      </c>
      <c r="F1335" s="15">
        <f>VLOOKUP(JOYERIA_JPV[[#This Row],[ID_PRODUCTOS]],PRODUCTOS[#All],5,0)-JOYERIA_JPV[[#This Row],[CANTIDAD]]</f>
        <v>579</v>
      </c>
      <c r="G1335">
        <v>10007</v>
      </c>
      <c r="H1335" s="1" t="s">
        <v>53</v>
      </c>
      <c r="I1335" s="1" t="str">
        <f>VLOOKUP(JOYERIA_JPV[[#This Row],[ID_VENDEDOR]],FOTO_VENDEDOR[#All],3,0)</f>
        <v>https://dl.dropbox.com/s/jveyj0btov87izo/A38.png</v>
      </c>
      <c r="J1335">
        <v>21</v>
      </c>
      <c r="K1335" s="9">
        <v>966.38</v>
      </c>
      <c r="L1335" s="9">
        <v>1200</v>
      </c>
      <c r="M1335" s="2">
        <v>45166</v>
      </c>
    </row>
    <row r="1336" spans="1:13" x14ac:dyDescent="0.25">
      <c r="A1336">
        <v>1335</v>
      </c>
      <c r="B1336" t="s">
        <v>9</v>
      </c>
      <c r="C1336" s="3">
        <v>11</v>
      </c>
      <c r="D1336" s="3" t="str">
        <f>VLOOKUP(JOYERIA_JPV[[#This Row],[ID_PRODUCTOS]],PRODUCTOS[#All],2,0)</f>
        <v>Reloj Oro 18k</v>
      </c>
      <c r="E1336" s="8" t="str">
        <f>VLOOKUP(JOYERIA_JPV[[#This Row],[ID_PRODUCTOS]],PRODUCTOS[#All],4,0)</f>
        <v>https://zlotychlopak.pl/104676-large_default/amarillo-14k-585-oro-reloj-de-pulsera-para-senora-geneve-lw078ydglbw008y.jpg</v>
      </c>
      <c r="F1336" s="15">
        <f>VLOOKUP(JOYERIA_JPV[[#This Row],[ID_PRODUCTOS]],PRODUCTOS[#All],5,0)-JOYERIA_JPV[[#This Row],[CANTIDAD]]</f>
        <v>1248</v>
      </c>
      <c r="G1336">
        <v>10008</v>
      </c>
      <c r="H1336" s="1" t="s">
        <v>73</v>
      </c>
      <c r="I1336" s="1" t="str">
        <f>VLOOKUP(JOYERIA_JPV[[#This Row],[ID_VENDEDOR]],FOTO_VENDEDOR[#All],3,0)</f>
        <v>https://dl.dropbox.com/s/z4geyw1u2psmm47/A16.png</v>
      </c>
      <c r="J1336">
        <v>12</v>
      </c>
      <c r="K1336" s="9">
        <v>638.27</v>
      </c>
      <c r="L1336" s="9">
        <v>800</v>
      </c>
      <c r="M1336" s="2">
        <v>45167</v>
      </c>
    </row>
    <row r="1337" spans="1:13" x14ac:dyDescent="0.25">
      <c r="A1337">
        <v>1336</v>
      </c>
      <c r="B1337" t="s">
        <v>10</v>
      </c>
      <c r="C1337" s="3">
        <v>12</v>
      </c>
      <c r="D1337" s="3" t="str">
        <f>VLOOKUP(JOYERIA_JPV[[#This Row],[ID_PRODUCTOS]],PRODUCTOS[#All],2,0)</f>
        <v>Cufflink Plata 925</v>
      </c>
      <c r="E1337" s="8" t="str">
        <f>VLOOKUP(JOYERIA_JPV[[#This Row],[ID_PRODUCTOS]],PRODUCTOS[#All],4,0)</f>
        <v>https://www.mesaregalos.mx/wp-content/uploads/2021/08/Cufflinks_20Pliage_20_20Sterling_20silver_06753810000001_STQP.png</v>
      </c>
      <c r="F1337" s="15">
        <f>VLOOKUP(JOYERIA_JPV[[#This Row],[ID_PRODUCTOS]],PRODUCTOS[#All],5,0)-JOYERIA_JPV[[#This Row],[CANTIDAD]]</f>
        <v>612</v>
      </c>
      <c r="G1337">
        <v>10009</v>
      </c>
      <c r="H1337" s="1" t="s">
        <v>57</v>
      </c>
      <c r="I1337" s="1" t="str">
        <f>VLOOKUP(JOYERIA_JPV[[#This Row],[ID_VENDEDOR]],FOTO_VENDEDOR[#All],3,0)</f>
        <v>https://dl.dropbox.com/s/0jkab8w6ie0h91z/A42.png</v>
      </c>
      <c r="J1337">
        <v>12</v>
      </c>
      <c r="K1337" s="9">
        <v>1265.2</v>
      </c>
      <c r="L1337" s="9">
        <v>1800</v>
      </c>
      <c r="M1337" s="2">
        <v>45168</v>
      </c>
    </row>
    <row r="1338" spans="1:13" x14ac:dyDescent="0.25">
      <c r="A1338">
        <v>1337</v>
      </c>
      <c r="B1338" t="s">
        <v>6</v>
      </c>
      <c r="C1338" s="3">
        <v>13</v>
      </c>
      <c r="D1338" s="3" t="str">
        <f>VLOOKUP(JOYERIA_JPV[[#This Row],[ID_PRODUCTOS]],PRODUCTOS[#All],2,0)</f>
        <v>Pendiente Diam. Oro</v>
      </c>
      <c r="E1338" s="8" t="str">
        <f>VLOOKUP(JOYERIA_JPV[[#This Row],[ID_PRODUCTOS]],PRODUCTOS[#All],4,0)</f>
        <v>https://i.pinimg.com/originals/ef/2f/1e/ef2f1e78cb0658f1626038cefbdca0f7.png</v>
      </c>
      <c r="F1338" s="15">
        <f>VLOOKUP(JOYERIA_JPV[[#This Row],[ID_PRODUCTOS]],PRODUCTOS[#All],5,0)-JOYERIA_JPV[[#This Row],[CANTIDAD]]</f>
        <v>3998</v>
      </c>
      <c r="G1338">
        <v>10001</v>
      </c>
      <c r="H1338" s="1" t="s">
        <v>41</v>
      </c>
      <c r="I1338" s="1" t="str">
        <f>VLOOKUP(JOYERIA_JPV[[#This Row],[ID_VENDEDOR]],FOTO_VENDEDOR[#All],3,0)</f>
        <v>https://dl.dropbox.com/s/4bz1xriny7ro04g/A40.png</v>
      </c>
      <c r="J1338">
        <v>2</v>
      </c>
      <c r="K1338" s="9">
        <v>352.49</v>
      </c>
      <c r="L1338" s="9">
        <v>500</v>
      </c>
      <c r="M1338" s="2">
        <v>45169</v>
      </c>
    </row>
    <row r="1339" spans="1:13" x14ac:dyDescent="0.25">
      <c r="A1339">
        <v>1338</v>
      </c>
      <c r="B1339" t="s">
        <v>13</v>
      </c>
      <c r="C1339" s="3">
        <v>14</v>
      </c>
      <c r="D1339" s="3" t="str">
        <f>VLOOKUP(JOYERIA_JPV[[#This Row],[ID_PRODUCTOS]],PRODUCTOS[#All],2,0)</f>
        <v>Anillo Comp. Diam.</v>
      </c>
      <c r="E1339" s="8" t="str">
        <f>VLOOKUP(JOYERIA_JPV[[#This Row],[ID_PRODUCTOS]],PRODUCTOS[#All],4,0)</f>
        <v>https://www.elrubi.es/wp-content/uploads/2019/03/Anillo-de-compromiso-con-piedra-diamante-1.png</v>
      </c>
      <c r="F1339" s="15">
        <f>VLOOKUP(JOYERIA_JPV[[#This Row],[ID_PRODUCTOS]],PRODUCTOS[#All],5,0)-JOYERIA_JPV[[#This Row],[CANTIDAD]]</f>
        <v>1948</v>
      </c>
      <c r="G1339">
        <v>10002</v>
      </c>
      <c r="H1339" s="1" t="s">
        <v>43</v>
      </c>
      <c r="I1339" s="1" t="str">
        <f>VLOOKUP(JOYERIA_JPV[[#This Row],[ID_VENDEDOR]],FOTO_VENDEDOR[#All],3,0)</f>
        <v>https://dl.dropbox.com/s/yxe96df3xrzoc4y/A44.png</v>
      </c>
      <c r="J1339">
        <v>2</v>
      </c>
      <c r="K1339" s="9">
        <v>938.42</v>
      </c>
      <c r="L1339" s="9">
        <v>1100</v>
      </c>
      <c r="M1339" s="2">
        <v>45170</v>
      </c>
    </row>
    <row r="1340" spans="1:13" x14ac:dyDescent="0.25">
      <c r="A1340">
        <v>1339</v>
      </c>
      <c r="B1340" t="s">
        <v>6</v>
      </c>
      <c r="C1340" s="3">
        <v>15</v>
      </c>
      <c r="D1340" s="3" t="str">
        <f>VLOOKUP(JOYERIA_JPV[[#This Row],[ID_PRODUCTOS]],PRODUCTOS[#All],2,0)</f>
        <v>Brazalete Cuero</v>
      </c>
      <c r="E1340" s="8" t="str">
        <f>VLOOKUP(JOYERIA_JPV[[#This Row],[ID_PRODUCTOS]],PRODUCTOS[#All],4,0)</f>
        <v>https://global.zancangioielli.com/11031-large_default/pulsera-zancan-de-plata-y-piel-con-pluma.jpg</v>
      </c>
      <c r="F1340" s="15">
        <f>VLOOKUP(JOYERIA_JPV[[#This Row],[ID_PRODUCTOS]],PRODUCTOS[#All],5,0)-JOYERIA_JPV[[#This Row],[CANTIDAD]]</f>
        <v>3991</v>
      </c>
      <c r="G1340">
        <v>10003</v>
      </c>
      <c r="H1340" s="1" t="s">
        <v>45</v>
      </c>
      <c r="I1340" s="1" t="str">
        <f>VLOOKUP(JOYERIA_JPV[[#This Row],[ID_VENDEDOR]],FOTO_VENDEDOR[#All],3,0)</f>
        <v>https://dl.dropboxusercontent.com/s/2lks10yyiurw2b0/A33.png</v>
      </c>
      <c r="J1340">
        <v>9</v>
      </c>
      <c r="K1340" s="9">
        <v>572.95000000000005</v>
      </c>
      <c r="L1340" s="9">
        <v>800</v>
      </c>
      <c r="M1340" s="2">
        <v>45171</v>
      </c>
    </row>
    <row r="1341" spans="1:13" x14ac:dyDescent="0.25">
      <c r="A1341">
        <v>1340</v>
      </c>
      <c r="B1341" t="s">
        <v>18</v>
      </c>
      <c r="C1341" s="3">
        <v>16</v>
      </c>
      <c r="D1341" s="3" t="str">
        <f>VLOOKUP(JOYERIA_JPV[[#This Row],[ID_PRODUCTOS]],PRODUCTOS[#All],2,0)</f>
        <v>Reloj Plata</v>
      </c>
      <c r="E1341" s="8" t="str">
        <f>VLOOKUP(JOYERIA_JPV[[#This Row],[ID_PRODUCTOS]],PRODUCTOS[#All],4,0)</f>
        <v>https://festina.cl/22062-large_default/timeless-chronograph-f16760-7-con-esfera-azul.jpg</v>
      </c>
      <c r="F1341" s="15">
        <f>VLOOKUP(JOYERIA_JPV[[#This Row],[ID_PRODUCTOS]],PRODUCTOS[#All],5,0)-JOYERIA_JPV[[#This Row],[CANTIDAD]]</f>
        <v>1082</v>
      </c>
      <c r="G1341">
        <v>10004</v>
      </c>
      <c r="H1341" s="1" t="s">
        <v>47</v>
      </c>
      <c r="I1341" s="1" t="str">
        <f>VLOOKUP(JOYERIA_JPV[[#This Row],[ID_VENDEDOR]],FOTO_VENDEDOR[#All],3,0)</f>
        <v>https://dl.dropbox.com/s/zgx7g0h0mxubhao/A21.png</v>
      </c>
      <c r="J1341">
        <v>18</v>
      </c>
      <c r="K1341" s="9">
        <v>1667.47</v>
      </c>
      <c r="L1341" s="9">
        <v>2200</v>
      </c>
      <c r="M1341" s="2">
        <v>45172</v>
      </c>
    </row>
    <row r="1342" spans="1:13" x14ac:dyDescent="0.25">
      <c r="A1342">
        <v>1341</v>
      </c>
      <c r="B1342" t="s">
        <v>5</v>
      </c>
      <c r="C1342" s="3">
        <v>17</v>
      </c>
      <c r="D1342" s="3" t="str">
        <f>VLOOKUP(JOYERIA_JPV[[#This Row],[ID_PRODUCTOS]],PRODUCTOS[#All],2,0)</f>
        <v>Broche Oro</v>
      </c>
      <c r="E13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342" s="15">
        <f>VLOOKUP(JOYERIA_JPV[[#This Row],[ID_PRODUCTOS]],PRODUCTOS[#All],5,0)-JOYERIA_JPV[[#This Row],[CANTIDAD]]</f>
        <v>2890</v>
      </c>
      <c r="G1342">
        <v>10005</v>
      </c>
      <c r="H1342" s="1" t="s">
        <v>49</v>
      </c>
      <c r="I1342" s="1" t="str">
        <f>VLOOKUP(JOYERIA_JPV[[#This Row],[ID_VENDEDOR]],FOTO_VENDEDOR[#All],3,0)</f>
        <v>https://dl.dropboxusercontent.com/s/id0gj57k6z3m73q/A34.png</v>
      </c>
      <c r="J1342">
        <v>110</v>
      </c>
      <c r="K1342" s="9">
        <v>216.19</v>
      </c>
      <c r="L1342" s="9">
        <v>300</v>
      </c>
      <c r="M1342" s="2">
        <v>45173</v>
      </c>
    </row>
    <row r="1343" spans="1:13" x14ac:dyDescent="0.25">
      <c r="A1343">
        <v>1342</v>
      </c>
      <c r="B1343" t="s">
        <v>18</v>
      </c>
      <c r="C1343" s="3">
        <v>18</v>
      </c>
      <c r="D1343" s="3" t="str">
        <f>VLOOKUP(JOYERIA_JPV[[#This Row],[ID_PRODUCTOS]],PRODUCTOS[#All],2,0)</f>
        <v>Anillo Gemas</v>
      </c>
      <c r="E13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343" s="15">
        <f>VLOOKUP(JOYERIA_JPV[[#This Row],[ID_PRODUCTOS]],PRODUCTOS[#All],5,0)-JOYERIA_JPV[[#This Row],[CANTIDAD]]</f>
        <v>19720</v>
      </c>
      <c r="G1343">
        <v>10006</v>
      </c>
      <c r="H1343" s="1" t="s">
        <v>51</v>
      </c>
      <c r="I1343" s="1" t="str">
        <f>VLOOKUP(JOYERIA_JPV[[#This Row],[ID_VENDEDOR]],FOTO_VENDEDOR[#All],3,0)</f>
        <v>https://dl.dropbox.com/s/1f9hzgblcmuen4a/A10.png</v>
      </c>
      <c r="J1343">
        <v>280</v>
      </c>
      <c r="K1343" s="9">
        <v>1063.04</v>
      </c>
      <c r="L1343" s="9">
        <v>1500</v>
      </c>
      <c r="M1343" s="2">
        <v>45174</v>
      </c>
    </row>
    <row r="1344" spans="1:13" x14ac:dyDescent="0.25">
      <c r="A1344">
        <v>1343</v>
      </c>
      <c r="B1344" t="s">
        <v>10</v>
      </c>
      <c r="C1344" s="3">
        <v>19</v>
      </c>
      <c r="D1344" s="3" t="str">
        <f>VLOOKUP(JOYERIA_JPV[[#This Row],[ID_PRODUCTOS]],PRODUCTOS[#All],2,0)</f>
        <v>Collar Perlas</v>
      </c>
      <c r="E1344" s="8" t="str">
        <f>VLOOKUP(JOYERIA_JPV[[#This Row],[ID_PRODUCTOS]],PRODUCTOS[#All],4,0)</f>
        <v>https://yanesmadrid.com/10619-large_default/collar-bolzano-perlas-plata-dorada.jpg</v>
      </c>
      <c r="F1344" s="15">
        <f>VLOOKUP(JOYERIA_JPV[[#This Row],[ID_PRODUCTOS]],PRODUCTOS[#All],5,0)-JOYERIA_JPV[[#This Row],[CANTIDAD]]</f>
        <v>775</v>
      </c>
      <c r="G1344">
        <v>10007</v>
      </c>
      <c r="H1344" s="1" t="s">
        <v>53</v>
      </c>
      <c r="I1344" s="1" t="str">
        <f>VLOOKUP(JOYERIA_JPV[[#This Row],[ID_VENDEDOR]],FOTO_VENDEDOR[#All],3,0)</f>
        <v>https://dl.dropbox.com/s/jveyj0btov87izo/A38.png</v>
      </c>
      <c r="J1344">
        <v>25</v>
      </c>
      <c r="K1344" s="9">
        <v>757.81</v>
      </c>
      <c r="L1344" s="9">
        <v>950</v>
      </c>
      <c r="M1344" s="2">
        <v>45175</v>
      </c>
    </row>
    <row r="1345" spans="1:13" x14ac:dyDescent="0.25">
      <c r="A1345">
        <v>1344</v>
      </c>
      <c r="B1345" t="s">
        <v>12</v>
      </c>
      <c r="C1345" s="3">
        <v>20</v>
      </c>
      <c r="D1345" s="3" t="str">
        <f>VLOOKUP(JOYERIA_JPV[[#This Row],[ID_PRODUCTOS]],PRODUCTOS[#All],2,0)</f>
        <v>Cadena Oro</v>
      </c>
      <c r="E1345" s="8" t="str">
        <f>VLOOKUP(JOYERIA_JPV[[#This Row],[ID_PRODUCTOS]],PRODUCTOS[#All],4,0)</f>
        <v>https://www.joyeriasanchez.com/50236-large_default/gargantilla-visalia-personalizada-oro-18k.jpg</v>
      </c>
      <c r="F1345" s="15">
        <f>VLOOKUP(JOYERIA_JPV[[#This Row],[ID_PRODUCTOS]],PRODUCTOS[#All],5,0)-JOYERIA_JPV[[#This Row],[CANTIDAD]]</f>
        <v>3996</v>
      </c>
      <c r="G1345">
        <v>10008</v>
      </c>
      <c r="H1345" s="1" t="s">
        <v>73</v>
      </c>
      <c r="I1345" s="1" t="str">
        <f>VLOOKUP(JOYERIA_JPV[[#This Row],[ID_VENDEDOR]],FOTO_VENDEDOR[#All],3,0)</f>
        <v>https://dl.dropbox.com/s/z4geyw1u2psmm47/A16.png</v>
      </c>
      <c r="J1345">
        <v>4</v>
      </c>
      <c r="K1345" s="9">
        <v>211.41</v>
      </c>
      <c r="L1345" s="9">
        <v>300</v>
      </c>
      <c r="M1345" s="2">
        <v>45176</v>
      </c>
    </row>
    <row r="1346" spans="1:13" x14ac:dyDescent="0.25">
      <c r="A1346">
        <v>1345</v>
      </c>
      <c r="B1346" t="s">
        <v>28</v>
      </c>
      <c r="C1346" s="3">
        <v>1</v>
      </c>
      <c r="D1346" s="3" t="str">
        <f>VLOOKUP(JOYERIA_JPV[[#This Row],[ID_PRODUCTOS]],PRODUCTOS[#All],2,0)</f>
        <v>Anillo Oro 18k</v>
      </c>
      <c r="E1346" s="8" t="str">
        <f>VLOOKUP(JOYERIA_JPV[[#This Row],[ID_PRODUCTOS]],PRODUCTOS[#All],4,0)</f>
        <v>https://i.pinimg.com/originals/99/f6/cc/99f6cc0f226be0aa4d25ea9959e06099.png</v>
      </c>
      <c r="F1346" s="15">
        <f>VLOOKUP(JOYERIA_JPV[[#This Row],[ID_PRODUCTOS]],PRODUCTOS[#All],5,0)-JOYERIA_JPV[[#This Row],[CANTIDAD]]</f>
        <v>19820</v>
      </c>
      <c r="G1346">
        <v>10009</v>
      </c>
      <c r="H1346" s="1" t="s">
        <v>57</v>
      </c>
      <c r="I1346" s="1" t="str">
        <f>VLOOKUP(JOYERIA_JPV[[#This Row],[ID_VENDEDOR]],FOTO_VENDEDOR[#All],3,0)</f>
        <v>https://dl.dropbox.com/s/0jkab8w6ie0h91z/A42.png</v>
      </c>
      <c r="J1346">
        <v>180</v>
      </c>
      <c r="K1346" s="9">
        <v>1483.61</v>
      </c>
      <c r="L1346" s="9">
        <v>2000</v>
      </c>
      <c r="M1346" s="2">
        <v>45177</v>
      </c>
    </row>
    <row r="1347" spans="1:13" x14ac:dyDescent="0.25">
      <c r="A1347">
        <v>1346</v>
      </c>
      <c r="B1347" t="s">
        <v>7</v>
      </c>
      <c r="C1347" s="3">
        <v>2</v>
      </c>
      <c r="D1347" s="3" t="str">
        <f>VLOOKUP(JOYERIA_JPV[[#This Row],[ID_PRODUCTOS]],PRODUCTOS[#All],2,0)</f>
        <v>Aretes Plata 925</v>
      </c>
      <c r="E1347" s="8" t="str">
        <f>VLOOKUP(JOYERIA_JPV[[#This Row],[ID_PRODUCTOS]],PRODUCTOS[#All],4,0)</f>
        <v>https://baroqoficial.com/cdn/shop/products/Aretesdeplata925.png?v=1643904073&amp;width=2048</v>
      </c>
      <c r="F1347" s="15">
        <f>VLOOKUP(JOYERIA_JPV[[#This Row],[ID_PRODUCTOS]],PRODUCTOS[#All],5,0)-JOYERIA_JPV[[#This Row],[CANTIDAD]]</f>
        <v>3799</v>
      </c>
      <c r="G1347">
        <v>10001</v>
      </c>
      <c r="H1347" s="1" t="s">
        <v>41</v>
      </c>
      <c r="I1347" s="1" t="str">
        <f>VLOOKUP(JOYERIA_JPV[[#This Row],[ID_VENDEDOR]],FOTO_VENDEDOR[#All],3,0)</f>
        <v>https://dl.dropbox.com/s/4bz1xriny7ro04g/A40.png</v>
      </c>
      <c r="J1347">
        <v>1</v>
      </c>
      <c r="K1347" s="9">
        <v>1049.51</v>
      </c>
      <c r="L1347" s="9">
        <v>1300</v>
      </c>
      <c r="M1347" s="2">
        <v>45178</v>
      </c>
    </row>
    <row r="1348" spans="1:13" x14ac:dyDescent="0.25">
      <c r="A1348">
        <v>1347</v>
      </c>
      <c r="B1348" t="s">
        <v>9</v>
      </c>
      <c r="C1348" s="3">
        <v>3</v>
      </c>
      <c r="D1348" s="3" t="str">
        <f>VLOOKUP(JOYERIA_JPV[[#This Row],[ID_PRODUCTOS]],PRODUCTOS[#All],2,0)</f>
        <v>Brazalete Oro 14k</v>
      </c>
      <c r="E13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348" s="15">
        <f>VLOOKUP(JOYERIA_JPV[[#This Row],[ID_PRODUCTOS]],PRODUCTOS[#All],5,0)-JOYERIA_JPV[[#This Row],[CANTIDAD]]</f>
        <v>690</v>
      </c>
      <c r="G1348">
        <v>10002</v>
      </c>
      <c r="H1348" s="1" t="s">
        <v>43</v>
      </c>
      <c r="I1348" s="1" t="str">
        <f>VLOOKUP(JOYERIA_JPV[[#This Row],[ID_VENDEDOR]],FOTO_VENDEDOR[#All],3,0)</f>
        <v>https://dl.dropbox.com/s/yxe96df3xrzoc4y/A44.png</v>
      </c>
      <c r="J1348">
        <v>30</v>
      </c>
      <c r="K1348" s="9">
        <v>966.38</v>
      </c>
      <c r="L1348" s="9">
        <v>1200</v>
      </c>
      <c r="M1348" s="2">
        <v>45179</v>
      </c>
    </row>
    <row r="1349" spans="1:13" x14ac:dyDescent="0.25">
      <c r="A1349">
        <v>1348</v>
      </c>
      <c r="B1349" t="s">
        <v>9</v>
      </c>
      <c r="C1349" s="3">
        <v>4</v>
      </c>
      <c r="D1349" s="3" t="str">
        <f>VLOOKUP(JOYERIA_JPV[[#This Row],[ID_PRODUCTOS]],PRODUCTOS[#All],2,0)</f>
        <v>Collar Oro Diam.</v>
      </c>
      <c r="E1349" s="8" t="str">
        <f>VLOOKUP(JOYERIA_JPV[[#This Row],[ID_PRODUCTOS]],PRODUCTOS[#All],4,0)</f>
        <v>https://img.edenly.com/pt/40/precioso-secreto-n8__8047249_1.png</v>
      </c>
      <c r="F1349" s="15">
        <f>VLOOKUP(JOYERIA_JPV[[#This Row],[ID_PRODUCTOS]],PRODUCTOS[#All],5,0)-JOYERIA_JPV[[#This Row],[CANTIDAD]]</f>
        <v>1490</v>
      </c>
      <c r="G1349">
        <v>10003</v>
      </c>
      <c r="H1349" s="1" t="s">
        <v>45</v>
      </c>
      <c r="I1349" s="1" t="str">
        <f>VLOOKUP(JOYERIA_JPV[[#This Row],[ID_VENDEDOR]],FOTO_VENDEDOR[#All],3,0)</f>
        <v>https://dl.dropboxusercontent.com/s/2lks10yyiurw2b0/A33.png</v>
      </c>
      <c r="J1349">
        <v>10</v>
      </c>
      <c r="K1349" s="9">
        <v>938.42</v>
      </c>
      <c r="L1349" s="9">
        <v>1100</v>
      </c>
      <c r="M1349" s="2">
        <v>45180</v>
      </c>
    </row>
    <row r="1350" spans="1:13" x14ac:dyDescent="0.25">
      <c r="A1350">
        <v>1349</v>
      </c>
      <c r="B1350" t="s">
        <v>9</v>
      </c>
      <c r="C1350" s="3">
        <v>5</v>
      </c>
      <c r="D1350" s="3" t="str">
        <f>VLOOKUP(JOYERIA_JPV[[#This Row],[ID_PRODUCTOS]],PRODUCTOS[#All],2,0)</f>
        <v>Pulsera Plata 925</v>
      </c>
      <c r="E13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350" s="15">
        <f>VLOOKUP(JOYERIA_JPV[[#This Row],[ID_PRODUCTOS]],PRODUCTOS[#All],5,0)-JOYERIA_JPV[[#This Row],[CANTIDAD]]</f>
        <v>1375</v>
      </c>
      <c r="G1350">
        <v>10004</v>
      </c>
      <c r="H1350" s="1" t="s">
        <v>47</v>
      </c>
      <c r="I1350" s="1" t="str">
        <f>VLOOKUP(JOYERIA_JPV[[#This Row],[ID_VENDEDOR]],FOTO_VENDEDOR[#All],3,0)</f>
        <v>https://dl.dropbox.com/s/zgx7g0h0mxubhao/A21.png</v>
      </c>
      <c r="J1350">
        <v>25</v>
      </c>
      <c r="K1350" s="9">
        <v>1053.78</v>
      </c>
      <c r="L1350" s="9">
        <v>1500</v>
      </c>
      <c r="M1350" s="2">
        <v>45181</v>
      </c>
    </row>
    <row r="1351" spans="1:13" x14ac:dyDescent="0.25">
      <c r="A1351">
        <v>1350</v>
      </c>
      <c r="B1351" t="s">
        <v>26</v>
      </c>
      <c r="C1351" s="3">
        <v>6</v>
      </c>
      <c r="D1351" s="3" t="str">
        <f>VLOOKUP(JOYERIA_JPV[[#This Row],[ID_PRODUCTOS]],PRODUCTOS[#All],2,0)</f>
        <v>Broche Platino</v>
      </c>
      <c r="E13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351" s="15">
        <f>VLOOKUP(JOYERIA_JPV[[#This Row],[ID_PRODUCTOS]],PRODUCTOS[#All],5,0)-JOYERIA_JPV[[#This Row],[CANTIDAD]]</f>
        <v>2486</v>
      </c>
      <c r="G1351">
        <v>10005</v>
      </c>
      <c r="H1351" s="1" t="s">
        <v>49</v>
      </c>
      <c r="I1351" s="1" t="str">
        <f>VLOOKUP(JOYERIA_JPV[[#This Row],[ID_VENDEDOR]],FOTO_VENDEDOR[#All],3,0)</f>
        <v>https://dl.dropboxusercontent.com/s/id0gj57k6z3m73q/A34.png</v>
      </c>
      <c r="J1351">
        <v>14</v>
      </c>
      <c r="K1351" s="9">
        <v>645.70000000000005</v>
      </c>
      <c r="L1351" s="9">
        <v>900</v>
      </c>
      <c r="M1351" s="2">
        <v>45182</v>
      </c>
    </row>
    <row r="1352" spans="1:13" x14ac:dyDescent="0.25">
      <c r="A1352">
        <v>1351</v>
      </c>
      <c r="B1352" t="s">
        <v>18</v>
      </c>
      <c r="C1352" s="3">
        <v>7</v>
      </c>
      <c r="D1352" s="3" t="str">
        <f>VLOOKUP(JOYERIA_JPV[[#This Row],[ID_PRODUCTOS]],PRODUCTOS[#All],2,0)</f>
        <v>Cadena Oro 10k</v>
      </c>
      <c r="E1352" s="8" t="str">
        <f>VLOOKUP(JOYERIA_JPV[[#This Row],[ID_PRODUCTOS]],PRODUCTOS[#All],4,0)</f>
        <v>https://russiangold.com/78813-large_default/amarillo-italiano-14k-585-oro-nuevo-figaro-cadena-solida-cc042y.jpg</v>
      </c>
      <c r="F1352" s="15">
        <f>VLOOKUP(JOYERIA_JPV[[#This Row],[ID_PRODUCTOS]],PRODUCTOS[#All],5,0)-JOYERIA_JPV[[#This Row],[CANTIDAD]]</f>
        <v>11310</v>
      </c>
      <c r="G1352">
        <v>10006</v>
      </c>
      <c r="H1352" s="1" t="s">
        <v>51</v>
      </c>
      <c r="I1352" s="1" t="str">
        <f>VLOOKUP(JOYERIA_JPV[[#This Row],[ID_VENDEDOR]],FOTO_VENDEDOR[#All],3,0)</f>
        <v>https://dl.dropbox.com/s/1f9hzgblcmuen4a/A10.png</v>
      </c>
      <c r="J1352">
        <v>190</v>
      </c>
      <c r="K1352" s="9">
        <v>1063.04</v>
      </c>
      <c r="L1352" s="9">
        <v>1500</v>
      </c>
      <c r="M1352" s="2">
        <v>45183</v>
      </c>
    </row>
    <row r="1353" spans="1:13" x14ac:dyDescent="0.25">
      <c r="A1353">
        <v>1352</v>
      </c>
      <c r="B1353" t="s">
        <v>28</v>
      </c>
      <c r="C1353" s="3">
        <v>8</v>
      </c>
      <c r="D1353" s="3" t="str">
        <f>VLOOKUP(JOYERIA_JPV[[#This Row],[ID_PRODUCTOS]],PRODUCTOS[#All],2,0)</f>
        <v>Tobillera Oro 14k</v>
      </c>
      <c r="E1353" s="8" t="str">
        <f>VLOOKUP(JOYERIA_JPV[[#This Row],[ID_PRODUCTOS]],PRODUCTOS[#All],4,0)</f>
        <v>https://www.joseluisjoyerias.com/adm/files/FOTOS/PULSERA_ORO_JOSELUIS_718SPU24FK481A19_1.webp</v>
      </c>
      <c r="F1353" s="15">
        <f>VLOOKUP(JOYERIA_JPV[[#This Row],[ID_PRODUCTOS]],PRODUCTOS[#All],5,0)-JOYERIA_JPV[[#This Row],[CANTIDAD]]</f>
        <v>2470</v>
      </c>
      <c r="G1353">
        <v>10007</v>
      </c>
      <c r="H1353" s="1" t="s">
        <v>53</v>
      </c>
      <c r="I1353" s="1" t="str">
        <f>VLOOKUP(JOYERIA_JPV[[#This Row],[ID_VENDEDOR]],FOTO_VENDEDOR[#All],3,0)</f>
        <v>https://dl.dropbox.com/s/jveyj0btov87izo/A38.png</v>
      </c>
      <c r="J1353">
        <v>30</v>
      </c>
      <c r="K1353" s="9">
        <v>938.42</v>
      </c>
      <c r="L1353" s="9">
        <v>1100</v>
      </c>
      <c r="M1353" s="2">
        <v>45184</v>
      </c>
    </row>
    <row r="1354" spans="1:13" x14ac:dyDescent="0.25">
      <c r="A1354">
        <v>1353</v>
      </c>
      <c r="B1354" t="s">
        <v>22</v>
      </c>
      <c r="C1354" s="3">
        <v>9</v>
      </c>
      <c r="D1354" s="3" t="str">
        <f>VLOOKUP(JOYERIA_JPV[[#This Row],[ID_PRODUCTOS]],PRODUCTOS[#All],2,0)</f>
        <v>Charm Plata</v>
      </c>
      <c r="E13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354" s="15">
        <f>VLOOKUP(JOYERIA_JPV[[#This Row],[ID_PRODUCTOS]],PRODUCTOS[#All],5,0)-JOYERIA_JPV[[#This Row],[CANTIDAD]]</f>
        <v>675</v>
      </c>
      <c r="G1354">
        <v>10008</v>
      </c>
      <c r="H1354" s="1" t="s">
        <v>73</v>
      </c>
      <c r="I1354" s="1" t="str">
        <f>VLOOKUP(JOYERIA_JPV[[#This Row],[ID_VENDEDOR]],FOTO_VENDEDOR[#All],3,0)</f>
        <v>https://dl.dropbox.com/s/z4geyw1u2psmm47/A16.png</v>
      </c>
      <c r="J1354">
        <v>2</v>
      </c>
      <c r="K1354" s="9">
        <v>836.75</v>
      </c>
      <c r="L1354" s="9">
        <v>1000</v>
      </c>
      <c r="M1354" s="2">
        <v>45185</v>
      </c>
    </row>
    <row r="1355" spans="1:13" x14ac:dyDescent="0.25">
      <c r="A1355">
        <v>1354</v>
      </c>
      <c r="B1355" t="s">
        <v>15</v>
      </c>
      <c r="C1355" s="3">
        <v>10</v>
      </c>
      <c r="D1355" s="3" t="str">
        <f>VLOOKUP(JOYERIA_JPV[[#This Row],[ID_PRODUCTOS]],PRODUCTOS[#All],2,0)</f>
        <v>Medallón Oro 18k</v>
      </c>
      <c r="E1355" s="8" t="str">
        <f>VLOOKUP(JOYERIA_JPV[[#This Row],[ID_PRODUCTOS]],PRODUCTOS[#All],4,0)</f>
        <v>https://russiangold.com/111274-product_zoom/colgante-de-oro-rosa-rojo-14k-585-carretera-de-medusa-griega-cpn053r.jpg</v>
      </c>
      <c r="F1355" s="15">
        <f>VLOOKUP(JOYERIA_JPV[[#This Row],[ID_PRODUCTOS]],PRODUCTOS[#All],5,0)-JOYERIA_JPV[[#This Row],[CANTIDAD]]</f>
        <v>576</v>
      </c>
      <c r="G1355">
        <v>10009</v>
      </c>
      <c r="H1355" s="1" t="s">
        <v>57</v>
      </c>
      <c r="I1355" s="1" t="str">
        <f>VLOOKUP(JOYERIA_JPV[[#This Row],[ID_VENDEDOR]],FOTO_VENDEDOR[#All],3,0)</f>
        <v>https://dl.dropbox.com/s/0jkab8w6ie0h91z/A42.png</v>
      </c>
      <c r="J1355">
        <v>24</v>
      </c>
      <c r="K1355" s="9">
        <v>966.38</v>
      </c>
      <c r="L1355" s="9">
        <v>1200</v>
      </c>
      <c r="M1355" s="2">
        <v>45186</v>
      </c>
    </row>
    <row r="1356" spans="1:13" x14ac:dyDescent="0.25">
      <c r="A1356">
        <v>1355</v>
      </c>
      <c r="B1356" t="s">
        <v>6</v>
      </c>
      <c r="C1356" s="3">
        <v>11</v>
      </c>
      <c r="D1356" s="3" t="str">
        <f>VLOOKUP(JOYERIA_JPV[[#This Row],[ID_PRODUCTOS]],PRODUCTOS[#All],2,0)</f>
        <v>Reloj Oro 18k</v>
      </c>
      <c r="E1356" s="8" t="str">
        <f>VLOOKUP(JOYERIA_JPV[[#This Row],[ID_PRODUCTOS]],PRODUCTOS[#All],4,0)</f>
        <v>https://zlotychlopak.pl/104676-large_default/amarillo-14k-585-oro-reloj-de-pulsera-para-senora-geneve-lw078ydglbw008y.jpg</v>
      </c>
      <c r="F1356" s="15">
        <f>VLOOKUP(JOYERIA_JPV[[#This Row],[ID_PRODUCTOS]],PRODUCTOS[#All],5,0)-JOYERIA_JPV[[#This Row],[CANTIDAD]]</f>
        <v>1250</v>
      </c>
      <c r="G1356">
        <v>10001</v>
      </c>
      <c r="H1356" s="1" t="s">
        <v>41</v>
      </c>
      <c r="I1356" s="1" t="str">
        <f>VLOOKUP(JOYERIA_JPV[[#This Row],[ID_VENDEDOR]],FOTO_VENDEDOR[#All],3,0)</f>
        <v>https://dl.dropbox.com/s/4bz1xriny7ro04g/A40.png</v>
      </c>
      <c r="J1356">
        <v>10</v>
      </c>
      <c r="K1356" s="9">
        <v>638.27</v>
      </c>
      <c r="L1356" s="9">
        <v>800</v>
      </c>
      <c r="M1356" s="2">
        <v>45187</v>
      </c>
    </row>
    <row r="1357" spans="1:13" x14ac:dyDescent="0.25">
      <c r="A1357">
        <v>1356</v>
      </c>
      <c r="B1357" t="s">
        <v>25</v>
      </c>
      <c r="C1357" s="3">
        <v>12</v>
      </c>
      <c r="D1357" s="3" t="str">
        <f>VLOOKUP(JOYERIA_JPV[[#This Row],[ID_PRODUCTOS]],PRODUCTOS[#All],2,0)</f>
        <v>Cufflink Plata 925</v>
      </c>
      <c r="E1357" s="8" t="str">
        <f>VLOOKUP(JOYERIA_JPV[[#This Row],[ID_PRODUCTOS]],PRODUCTOS[#All],4,0)</f>
        <v>https://www.mesaregalos.mx/wp-content/uploads/2021/08/Cufflinks_20Pliage_20_20Sterling_20silver_06753810000001_STQP.png</v>
      </c>
      <c r="F1357" s="15">
        <f>VLOOKUP(JOYERIA_JPV[[#This Row],[ID_PRODUCTOS]],PRODUCTOS[#All],5,0)-JOYERIA_JPV[[#This Row],[CANTIDAD]]</f>
        <v>618</v>
      </c>
      <c r="G1357">
        <v>10002</v>
      </c>
      <c r="H1357" s="1" t="s">
        <v>43</v>
      </c>
      <c r="I1357" s="1" t="str">
        <f>VLOOKUP(JOYERIA_JPV[[#This Row],[ID_VENDEDOR]],FOTO_VENDEDOR[#All],3,0)</f>
        <v>https://dl.dropbox.com/s/yxe96df3xrzoc4y/A44.png</v>
      </c>
      <c r="J1357">
        <v>6</v>
      </c>
      <c r="K1357" s="9">
        <v>1265.2</v>
      </c>
      <c r="L1357" s="9">
        <v>1800</v>
      </c>
      <c r="M1357" s="2">
        <v>45188</v>
      </c>
    </row>
    <row r="1358" spans="1:13" x14ac:dyDescent="0.25">
      <c r="A1358">
        <v>1357</v>
      </c>
      <c r="B1358" t="s">
        <v>20</v>
      </c>
      <c r="C1358" s="3">
        <v>13</v>
      </c>
      <c r="D1358" s="3" t="str">
        <f>VLOOKUP(JOYERIA_JPV[[#This Row],[ID_PRODUCTOS]],PRODUCTOS[#All],2,0)</f>
        <v>Pendiente Diam. Oro</v>
      </c>
      <c r="E1358" s="8" t="str">
        <f>VLOOKUP(JOYERIA_JPV[[#This Row],[ID_PRODUCTOS]],PRODUCTOS[#All],4,0)</f>
        <v>https://i.pinimg.com/originals/ef/2f/1e/ef2f1e78cb0658f1626038cefbdca0f7.png</v>
      </c>
      <c r="F1358" s="15">
        <f>VLOOKUP(JOYERIA_JPV[[#This Row],[ID_PRODUCTOS]],PRODUCTOS[#All],5,0)-JOYERIA_JPV[[#This Row],[CANTIDAD]]</f>
        <v>3994</v>
      </c>
      <c r="G1358">
        <v>10003</v>
      </c>
      <c r="H1358" s="1" t="s">
        <v>45</v>
      </c>
      <c r="I1358" s="1" t="str">
        <f>VLOOKUP(JOYERIA_JPV[[#This Row],[ID_VENDEDOR]],FOTO_VENDEDOR[#All],3,0)</f>
        <v>https://dl.dropboxusercontent.com/s/2lks10yyiurw2b0/A33.png</v>
      </c>
      <c r="J1358">
        <v>6</v>
      </c>
      <c r="K1358" s="9">
        <v>352.49</v>
      </c>
      <c r="L1358" s="9">
        <v>500</v>
      </c>
      <c r="M1358" s="2">
        <v>45189</v>
      </c>
    </row>
    <row r="1359" spans="1:13" x14ac:dyDescent="0.25">
      <c r="A1359">
        <v>1358</v>
      </c>
      <c r="B1359" t="s">
        <v>27</v>
      </c>
      <c r="C1359" s="3">
        <v>14</v>
      </c>
      <c r="D1359" s="3" t="str">
        <f>VLOOKUP(JOYERIA_JPV[[#This Row],[ID_PRODUCTOS]],PRODUCTOS[#All],2,0)</f>
        <v>Anillo Comp. Diam.</v>
      </c>
      <c r="E1359" s="8" t="str">
        <f>VLOOKUP(JOYERIA_JPV[[#This Row],[ID_PRODUCTOS]],PRODUCTOS[#All],4,0)</f>
        <v>https://www.elrubi.es/wp-content/uploads/2019/03/Anillo-de-compromiso-con-piedra-diamante-1.png</v>
      </c>
      <c r="F1359" s="15">
        <f>VLOOKUP(JOYERIA_JPV[[#This Row],[ID_PRODUCTOS]],PRODUCTOS[#All],5,0)-JOYERIA_JPV[[#This Row],[CANTIDAD]]</f>
        <v>1940</v>
      </c>
      <c r="G1359">
        <v>10004</v>
      </c>
      <c r="H1359" s="1" t="s">
        <v>47</v>
      </c>
      <c r="I1359" s="1" t="str">
        <f>VLOOKUP(JOYERIA_JPV[[#This Row],[ID_VENDEDOR]],FOTO_VENDEDOR[#All],3,0)</f>
        <v>https://dl.dropbox.com/s/zgx7g0h0mxubhao/A21.png</v>
      </c>
      <c r="J1359">
        <v>10</v>
      </c>
      <c r="K1359" s="9">
        <v>938.42</v>
      </c>
      <c r="L1359" s="9">
        <v>1100</v>
      </c>
      <c r="M1359" s="2">
        <v>45190</v>
      </c>
    </row>
    <row r="1360" spans="1:13" x14ac:dyDescent="0.25">
      <c r="A1360">
        <v>1359</v>
      </c>
      <c r="B1360" t="s">
        <v>22</v>
      </c>
      <c r="C1360" s="3">
        <v>15</v>
      </c>
      <c r="D1360" s="3" t="str">
        <f>VLOOKUP(JOYERIA_JPV[[#This Row],[ID_PRODUCTOS]],PRODUCTOS[#All],2,0)</f>
        <v>Brazalete Cuero</v>
      </c>
      <c r="E1360" s="8" t="str">
        <f>VLOOKUP(JOYERIA_JPV[[#This Row],[ID_PRODUCTOS]],PRODUCTOS[#All],4,0)</f>
        <v>https://global.zancangioielli.com/11031-large_default/pulsera-zancan-de-plata-y-piel-con-pluma.jpg</v>
      </c>
      <c r="F1360" s="15">
        <f>VLOOKUP(JOYERIA_JPV[[#This Row],[ID_PRODUCTOS]],PRODUCTOS[#All],5,0)-JOYERIA_JPV[[#This Row],[CANTIDAD]]</f>
        <v>3988</v>
      </c>
      <c r="G1360">
        <v>10005</v>
      </c>
      <c r="H1360" s="1" t="s">
        <v>49</v>
      </c>
      <c r="I1360" s="1" t="str">
        <f>VLOOKUP(JOYERIA_JPV[[#This Row],[ID_VENDEDOR]],FOTO_VENDEDOR[#All],3,0)</f>
        <v>https://dl.dropboxusercontent.com/s/id0gj57k6z3m73q/A34.png</v>
      </c>
      <c r="J1360">
        <v>12</v>
      </c>
      <c r="K1360" s="9">
        <v>572.95000000000005</v>
      </c>
      <c r="L1360" s="9">
        <v>800</v>
      </c>
      <c r="M1360" s="2">
        <v>45191</v>
      </c>
    </row>
    <row r="1361" spans="1:13" x14ac:dyDescent="0.25">
      <c r="A1361">
        <v>1360</v>
      </c>
      <c r="B1361" t="s">
        <v>14</v>
      </c>
      <c r="C1361" s="3">
        <v>16</v>
      </c>
      <c r="D1361" s="3" t="str">
        <f>VLOOKUP(JOYERIA_JPV[[#This Row],[ID_PRODUCTOS]],PRODUCTOS[#All],2,0)</f>
        <v>Reloj Plata</v>
      </c>
      <c r="E1361" s="8" t="str">
        <f>VLOOKUP(JOYERIA_JPV[[#This Row],[ID_PRODUCTOS]],PRODUCTOS[#All],4,0)</f>
        <v>https://festina.cl/22062-large_default/timeless-chronograph-f16760-7-con-esfera-azul.jpg</v>
      </c>
      <c r="F1361" s="15">
        <f>VLOOKUP(JOYERIA_JPV[[#This Row],[ID_PRODUCTOS]],PRODUCTOS[#All],5,0)-JOYERIA_JPV[[#This Row],[CANTIDAD]]</f>
        <v>1094</v>
      </c>
      <c r="G1361">
        <v>10006</v>
      </c>
      <c r="H1361" s="1" t="s">
        <v>51</v>
      </c>
      <c r="I1361" s="1" t="str">
        <f>VLOOKUP(JOYERIA_JPV[[#This Row],[ID_VENDEDOR]],FOTO_VENDEDOR[#All],3,0)</f>
        <v>https://dl.dropbox.com/s/1f9hzgblcmuen4a/A10.png</v>
      </c>
      <c r="J1361">
        <v>6</v>
      </c>
      <c r="K1361" s="9">
        <v>1667.47</v>
      </c>
      <c r="L1361" s="9">
        <v>2200</v>
      </c>
      <c r="M1361" s="2">
        <v>45192</v>
      </c>
    </row>
    <row r="1362" spans="1:13" x14ac:dyDescent="0.25">
      <c r="A1362">
        <v>1361</v>
      </c>
      <c r="B1362" t="s">
        <v>7</v>
      </c>
      <c r="C1362" s="3">
        <v>17</v>
      </c>
      <c r="D1362" s="3" t="str">
        <f>VLOOKUP(JOYERIA_JPV[[#This Row],[ID_PRODUCTOS]],PRODUCTOS[#All],2,0)</f>
        <v>Broche Oro</v>
      </c>
      <c r="E13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362" s="15">
        <f>VLOOKUP(JOYERIA_JPV[[#This Row],[ID_PRODUCTOS]],PRODUCTOS[#All],5,0)-JOYERIA_JPV[[#This Row],[CANTIDAD]]</f>
        <v>2979</v>
      </c>
      <c r="G1362">
        <v>10007</v>
      </c>
      <c r="H1362" s="1" t="s">
        <v>53</v>
      </c>
      <c r="I1362" s="1" t="str">
        <f>VLOOKUP(JOYERIA_JPV[[#This Row],[ID_VENDEDOR]],FOTO_VENDEDOR[#All],3,0)</f>
        <v>https://dl.dropbox.com/s/jveyj0btov87izo/A38.png</v>
      </c>
      <c r="J1362">
        <v>21</v>
      </c>
      <c r="K1362" s="9">
        <v>216.19</v>
      </c>
      <c r="L1362" s="9">
        <v>300</v>
      </c>
      <c r="M1362" s="2">
        <v>45193</v>
      </c>
    </row>
    <row r="1363" spans="1:13" x14ac:dyDescent="0.25">
      <c r="A1363">
        <v>1362</v>
      </c>
      <c r="B1363" t="s">
        <v>8</v>
      </c>
      <c r="C1363" s="3">
        <v>18</v>
      </c>
      <c r="D1363" s="3" t="str">
        <f>VLOOKUP(JOYERIA_JPV[[#This Row],[ID_PRODUCTOS]],PRODUCTOS[#All],2,0)</f>
        <v>Anillo Gemas</v>
      </c>
      <c r="E13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363" s="15">
        <f>VLOOKUP(JOYERIA_JPV[[#This Row],[ID_PRODUCTOS]],PRODUCTOS[#All],5,0)-JOYERIA_JPV[[#This Row],[CANTIDAD]]</f>
        <v>19766</v>
      </c>
      <c r="G1363">
        <v>10008</v>
      </c>
      <c r="H1363" s="1" t="s">
        <v>73</v>
      </c>
      <c r="I1363" s="1" t="str">
        <f>VLOOKUP(JOYERIA_JPV[[#This Row],[ID_VENDEDOR]],FOTO_VENDEDOR[#All],3,0)</f>
        <v>https://dl.dropbox.com/s/z4geyw1u2psmm47/A16.png</v>
      </c>
      <c r="J1363">
        <v>234</v>
      </c>
      <c r="K1363" s="9">
        <v>1063.04</v>
      </c>
      <c r="L1363" s="9">
        <v>1500</v>
      </c>
      <c r="M1363" s="2">
        <v>45194</v>
      </c>
    </row>
    <row r="1364" spans="1:13" x14ac:dyDescent="0.25">
      <c r="A1364">
        <v>1363</v>
      </c>
      <c r="B1364" t="s">
        <v>24</v>
      </c>
      <c r="C1364" s="3">
        <v>19</v>
      </c>
      <c r="D1364" s="3" t="str">
        <f>VLOOKUP(JOYERIA_JPV[[#This Row],[ID_PRODUCTOS]],PRODUCTOS[#All],2,0)</f>
        <v>Collar Perlas</v>
      </c>
      <c r="E1364" s="8" t="str">
        <f>VLOOKUP(JOYERIA_JPV[[#This Row],[ID_PRODUCTOS]],PRODUCTOS[#All],4,0)</f>
        <v>https://yanesmadrid.com/10619-large_default/collar-bolzano-perlas-plata-dorada.jpg</v>
      </c>
      <c r="F1364" s="15">
        <f>VLOOKUP(JOYERIA_JPV[[#This Row],[ID_PRODUCTOS]],PRODUCTOS[#All],5,0)-JOYERIA_JPV[[#This Row],[CANTIDAD]]</f>
        <v>787</v>
      </c>
      <c r="G1364">
        <v>10009</v>
      </c>
      <c r="H1364" s="1" t="s">
        <v>57</v>
      </c>
      <c r="I1364" s="1" t="str">
        <f>VLOOKUP(JOYERIA_JPV[[#This Row],[ID_VENDEDOR]],FOTO_VENDEDOR[#All],3,0)</f>
        <v>https://dl.dropbox.com/s/0jkab8w6ie0h91z/A42.png</v>
      </c>
      <c r="J1364">
        <v>13</v>
      </c>
      <c r="K1364" s="9">
        <v>757.81</v>
      </c>
      <c r="L1364" s="9">
        <v>950</v>
      </c>
      <c r="M1364" s="2">
        <v>45195</v>
      </c>
    </row>
    <row r="1365" spans="1:13" x14ac:dyDescent="0.25">
      <c r="A1365">
        <v>1364</v>
      </c>
      <c r="B1365" t="s">
        <v>15</v>
      </c>
      <c r="C1365" s="3">
        <v>20</v>
      </c>
      <c r="D1365" s="3" t="str">
        <f>VLOOKUP(JOYERIA_JPV[[#This Row],[ID_PRODUCTOS]],PRODUCTOS[#All],2,0)</f>
        <v>Cadena Oro</v>
      </c>
      <c r="E1365" s="8" t="str">
        <f>VLOOKUP(JOYERIA_JPV[[#This Row],[ID_PRODUCTOS]],PRODUCTOS[#All],4,0)</f>
        <v>https://www.joyeriasanchez.com/50236-large_default/gargantilla-visalia-personalizada-oro-18k.jpg</v>
      </c>
      <c r="F1365" s="15">
        <f>VLOOKUP(JOYERIA_JPV[[#This Row],[ID_PRODUCTOS]],PRODUCTOS[#All],5,0)-JOYERIA_JPV[[#This Row],[CANTIDAD]]</f>
        <v>3943</v>
      </c>
      <c r="G1365">
        <v>10001</v>
      </c>
      <c r="H1365" s="1" t="s">
        <v>41</v>
      </c>
      <c r="I1365" s="1" t="str">
        <f>VLOOKUP(JOYERIA_JPV[[#This Row],[ID_VENDEDOR]],FOTO_VENDEDOR[#All],3,0)</f>
        <v>https://dl.dropbox.com/s/4bz1xriny7ro04g/A40.png</v>
      </c>
      <c r="J1365">
        <v>57</v>
      </c>
      <c r="K1365" s="9">
        <v>211.41</v>
      </c>
      <c r="L1365" s="9">
        <v>300</v>
      </c>
      <c r="M1365" s="2">
        <v>45196</v>
      </c>
    </row>
    <row r="1366" spans="1:13" x14ac:dyDescent="0.25">
      <c r="A1366">
        <v>1365</v>
      </c>
      <c r="B1366" t="s">
        <v>8</v>
      </c>
      <c r="C1366" s="3">
        <v>1</v>
      </c>
      <c r="D1366" s="3" t="str">
        <f>VLOOKUP(JOYERIA_JPV[[#This Row],[ID_PRODUCTOS]],PRODUCTOS[#All],2,0)</f>
        <v>Anillo Oro 18k</v>
      </c>
      <c r="E1366" s="8" t="str">
        <f>VLOOKUP(JOYERIA_JPV[[#This Row],[ID_PRODUCTOS]],PRODUCTOS[#All],4,0)</f>
        <v>https://i.pinimg.com/originals/99/f6/cc/99f6cc0f226be0aa4d25ea9959e06099.png</v>
      </c>
      <c r="F1366" s="15">
        <f>VLOOKUP(JOYERIA_JPV[[#This Row],[ID_PRODUCTOS]],PRODUCTOS[#All],5,0)-JOYERIA_JPV[[#This Row],[CANTIDAD]]</f>
        <v>19750</v>
      </c>
      <c r="G1366">
        <v>10002</v>
      </c>
      <c r="H1366" s="1" t="s">
        <v>43</v>
      </c>
      <c r="I1366" s="1" t="str">
        <f>VLOOKUP(JOYERIA_JPV[[#This Row],[ID_VENDEDOR]],FOTO_VENDEDOR[#All],3,0)</f>
        <v>https://dl.dropbox.com/s/yxe96df3xrzoc4y/A44.png</v>
      </c>
      <c r="J1366">
        <v>250</v>
      </c>
      <c r="K1366" s="9">
        <v>1483.61</v>
      </c>
      <c r="L1366" s="9">
        <v>2000</v>
      </c>
      <c r="M1366" s="2">
        <v>45197</v>
      </c>
    </row>
    <row r="1367" spans="1:13" x14ac:dyDescent="0.25">
      <c r="A1367">
        <v>1366</v>
      </c>
      <c r="B1367" t="s">
        <v>26</v>
      </c>
      <c r="C1367" s="3">
        <v>2</v>
      </c>
      <c r="D1367" s="3" t="str">
        <f>VLOOKUP(JOYERIA_JPV[[#This Row],[ID_PRODUCTOS]],PRODUCTOS[#All],2,0)</f>
        <v>Aretes Plata 925</v>
      </c>
      <c r="E1367" s="8" t="str">
        <f>VLOOKUP(JOYERIA_JPV[[#This Row],[ID_PRODUCTOS]],PRODUCTOS[#All],4,0)</f>
        <v>https://baroqoficial.com/cdn/shop/products/Aretesdeplata925.png?v=1643904073&amp;width=2048</v>
      </c>
      <c r="F1367" s="15">
        <f>VLOOKUP(JOYERIA_JPV[[#This Row],[ID_PRODUCTOS]],PRODUCTOS[#All],5,0)-JOYERIA_JPV[[#This Row],[CANTIDAD]]</f>
        <v>3768</v>
      </c>
      <c r="G1367">
        <v>10003</v>
      </c>
      <c r="H1367" s="1" t="s">
        <v>45</v>
      </c>
      <c r="I1367" s="1" t="str">
        <f>VLOOKUP(JOYERIA_JPV[[#This Row],[ID_VENDEDOR]],FOTO_VENDEDOR[#All],3,0)</f>
        <v>https://dl.dropboxusercontent.com/s/2lks10yyiurw2b0/A33.png</v>
      </c>
      <c r="J1367">
        <v>32</v>
      </c>
      <c r="K1367" s="9">
        <v>1049.51</v>
      </c>
      <c r="L1367" s="9">
        <v>1300</v>
      </c>
      <c r="M1367" s="2">
        <v>45198</v>
      </c>
    </row>
    <row r="1368" spans="1:13" x14ac:dyDescent="0.25">
      <c r="A1368">
        <v>1367</v>
      </c>
      <c r="B1368" t="s">
        <v>17</v>
      </c>
      <c r="C1368" s="3">
        <v>3</v>
      </c>
      <c r="D1368" s="3" t="str">
        <f>VLOOKUP(JOYERIA_JPV[[#This Row],[ID_PRODUCTOS]],PRODUCTOS[#All],2,0)</f>
        <v>Brazalete Oro 14k</v>
      </c>
      <c r="E13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368" s="15">
        <f>VLOOKUP(JOYERIA_JPV[[#This Row],[ID_PRODUCTOS]],PRODUCTOS[#All],5,0)-JOYERIA_JPV[[#This Row],[CANTIDAD]]</f>
        <v>717</v>
      </c>
      <c r="G1368">
        <v>10004</v>
      </c>
      <c r="H1368" s="1" t="s">
        <v>47</v>
      </c>
      <c r="I1368" s="1" t="str">
        <f>VLOOKUP(JOYERIA_JPV[[#This Row],[ID_VENDEDOR]],FOTO_VENDEDOR[#All],3,0)</f>
        <v>https://dl.dropbox.com/s/zgx7g0h0mxubhao/A21.png</v>
      </c>
      <c r="J1368">
        <v>3</v>
      </c>
      <c r="K1368" s="9">
        <v>966.38</v>
      </c>
      <c r="L1368" s="9">
        <v>1200</v>
      </c>
      <c r="M1368" s="2">
        <v>45199</v>
      </c>
    </row>
    <row r="1369" spans="1:13" x14ac:dyDescent="0.25">
      <c r="A1369">
        <v>1368</v>
      </c>
      <c r="B1369" t="s">
        <v>8</v>
      </c>
      <c r="C1369" s="3">
        <v>4</v>
      </c>
      <c r="D1369" s="3" t="str">
        <f>VLOOKUP(JOYERIA_JPV[[#This Row],[ID_PRODUCTOS]],PRODUCTOS[#All],2,0)</f>
        <v>Collar Oro Diam.</v>
      </c>
      <c r="E1369" s="8" t="str">
        <f>VLOOKUP(JOYERIA_JPV[[#This Row],[ID_PRODUCTOS]],PRODUCTOS[#All],4,0)</f>
        <v>https://img.edenly.com/pt/40/precioso-secreto-n8__8047249_1.png</v>
      </c>
      <c r="F1369" s="15">
        <f>VLOOKUP(JOYERIA_JPV[[#This Row],[ID_PRODUCTOS]],PRODUCTOS[#All],5,0)-JOYERIA_JPV[[#This Row],[CANTIDAD]]</f>
        <v>1497</v>
      </c>
      <c r="G1369">
        <v>10005</v>
      </c>
      <c r="H1369" s="1" t="s">
        <v>49</v>
      </c>
      <c r="I1369" s="1" t="str">
        <f>VLOOKUP(JOYERIA_JPV[[#This Row],[ID_VENDEDOR]],FOTO_VENDEDOR[#All],3,0)</f>
        <v>https://dl.dropboxusercontent.com/s/id0gj57k6z3m73q/A34.png</v>
      </c>
      <c r="J1369">
        <v>3</v>
      </c>
      <c r="K1369" s="9">
        <v>938.42</v>
      </c>
      <c r="L1369" s="9">
        <v>1100</v>
      </c>
      <c r="M1369" s="2">
        <v>45200</v>
      </c>
    </row>
    <row r="1370" spans="1:13" x14ac:dyDescent="0.25">
      <c r="A1370">
        <v>1369</v>
      </c>
      <c r="B1370" t="s">
        <v>23</v>
      </c>
      <c r="C1370" s="3">
        <v>5</v>
      </c>
      <c r="D1370" s="3" t="str">
        <f>VLOOKUP(JOYERIA_JPV[[#This Row],[ID_PRODUCTOS]],PRODUCTOS[#All],2,0)</f>
        <v>Pulsera Plata 925</v>
      </c>
      <c r="E13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370" s="15">
        <f>VLOOKUP(JOYERIA_JPV[[#This Row],[ID_PRODUCTOS]],PRODUCTOS[#All],5,0)-JOYERIA_JPV[[#This Row],[CANTIDAD]]</f>
        <v>1394</v>
      </c>
      <c r="G1370">
        <v>10006</v>
      </c>
      <c r="H1370" s="1" t="s">
        <v>51</v>
      </c>
      <c r="I1370" s="1" t="str">
        <f>VLOOKUP(JOYERIA_JPV[[#This Row],[ID_VENDEDOR]],FOTO_VENDEDOR[#All],3,0)</f>
        <v>https://dl.dropbox.com/s/1f9hzgblcmuen4a/A10.png</v>
      </c>
      <c r="J1370">
        <v>6</v>
      </c>
      <c r="K1370" s="9">
        <v>1053.78</v>
      </c>
      <c r="L1370" s="9">
        <v>1500</v>
      </c>
      <c r="M1370" s="2">
        <v>45201</v>
      </c>
    </row>
    <row r="1371" spans="1:13" x14ac:dyDescent="0.25">
      <c r="A1371">
        <v>1370</v>
      </c>
      <c r="B1371" t="s">
        <v>23</v>
      </c>
      <c r="C1371" s="3">
        <v>6</v>
      </c>
      <c r="D1371" s="3" t="str">
        <f>VLOOKUP(JOYERIA_JPV[[#This Row],[ID_PRODUCTOS]],PRODUCTOS[#All],2,0)</f>
        <v>Broche Platino</v>
      </c>
      <c r="E13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371" s="15">
        <f>VLOOKUP(JOYERIA_JPV[[#This Row],[ID_PRODUCTOS]],PRODUCTOS[#All],5,0)-JOYERIA_JPV[[#This Row],[CANTIDAD]]</f>
        <v>2432</v>
      </c>
      <c r="G1371">
        <v>10007</v>
      </c>
      <c r="H1371" s="1" t="s">
        <v>53</v>
      </c>
      <c r="I1371" s="1" t="str">
        <f>VLOOKUP(JOYERIA_JPV[[#This Row],[ID_VENDEDOR]],FOTO_VENDEDOR[#All],3,0)</f>
        <v>https://dl.dropbox.com/s/jveyj0btov87izo/A38.png</v>
      </c>
      <c r="J1371">
        <v>68</v>
      </c>
      <c r="K1371" s="9">
        <v>645.70000000000005</v>
      </c>
      <c r="L1371" s="9">
        <v>900</v>
      </c>
      <c r="M1371" s="2">
        <v>45202</v>
      </c>
    </row>
    <row r="1372" spans="1:13" x14ac:dyDescent="0.25">
      <c r="A1372">
        <v>1371</v>
      </c>
      <c r="B1372" t="s">
        <v>29</v>
      </c>
      <c r="C1372" s="3">
        <v>7</v>
      </c>
      <c r="D1372" s="3" t="str">
        <f>VLOOKUP(JOYERIA_JPV[[#This Row],[ID_PRODUCTOS]],PRODUCTOS[#All],2,0)</f>
        <v>Cadena Oro 10k</v>
      </c>
      <c r="E1372" s="8" t="str">
        <f>VLOOKUP(JOYERIA_JPV[[#This Row],[ID_PRODUCTOS]],PRODUCTOS[#All],4,0)</f>
        <v>https://russiangold.com/78813-large_default/amarillo-italiano-14k-585-oro-nuevo-figaro-cadena-solida-cc042y.jpg</v>
      </c>
      <c r="F1372" s="15">
        <f>VLOOKUP(JOYERIA_JPV[[#This Row],[ID_PRODUCTOS]],PRODUCTOS[#All],5,0)-JOYERIA_JPV[[#This Row],[CANTIDAD]]</f>
        <v>11375</v>
      </c>
      <c r="G1372">
        <v>10008</v>
      </c>
      <c r="H1372" s="1" t="s">
        <v>73</v>
      </c>
      <c r="I1372" s="1" t="str">
        <f>VLOOKUP(JOYERIA_JPV[[#This Row],[ID_VENDEDOR]],FOTO_VENDEDOR[#All],3,0)</f>
        <v>https://dl.dropbox.com/s/z4geyw1u2psmm47/A16.png</v>
      </c>
      <c r="J1372">
        <v>125</v>
      </c>
      <c r="K1372" s="9">
        <v>1063.04</v>
      </c>
      <c r="L1372" s="9">
        <v>1500</v>
      </c>
      <c r="M1372" s="2">
        <v>45203</v>
      </c>
    </row>
    <row r="1373" spans="1:13" x14ac:dyDescent="0.25">
      <c r="A1373">
        <v>1372</v>
      </c>
      <c r="B1373" t="s">
        <v>7</v>
      </c>
      <c r="C1373" s="3">
        <v>8</v>
      </c>
      <c r="D1373" s="3" t="str">
        <f>VLOOKUP(JOYERIA_JPV[[#This Row],[ID_PRODUCTOS]],PRODUCTOS[#All],2,0)</f>
        <v>Tobillera Oro 14k</v>
      </c>
      <c r="E1373" s="8" t="str">
        <f>VLOOKUP(JOYERIA_JPV[[#This Row],[ID_PRODUCTOS]],PRODUCTOS[#All],4,0)</f>
        <v>https://www.joseluisjoyerias.com/adm/files/FOTOS/PULSERA_ORO_JOSELUIS_718SPU24FK481A19_1.webp</v>
      </c>
      <c r="F1373" s="15">
        <f>VLOOKUP(JOYERIA_JPV[[#This Row],[ID_PRODUCTOS]],PRODUCTOS[#All],5,0)-JOYERIA_JPV[[#This Row],[CANTIDAD]]</f>
        <v>2494</v>
      </c>
      <c r="G1373">
        <v>10009</v>
      </c>
      <c r="H1373" s="1" t="s">
        <v>57</v>
      </c>
      <c r="I1373" s="1" t="str">
        <f>VLOOKUP(JOYERIA_JPV[[#This Row],[ID_VENDEDOR]],FOTO_VENDEDOR[#All],3,0)</f>
        <v>https://dl.dropbox.com/s/0jkab8w6ie0h91z/A42.png</v>
      </c>
      <c r="J1373">
        <v>6</v>
      </c>
      <c r="K1373" s="9">
        <v>938.42</v>
      </c>
      <c r="L1373" s="9">
        <v>1100</v>
      </c>
      <c r="M1373" s="2">
        <v>45204</v>
      </c>
    </row>
    <row r="1374" spans="1:13" x14ac:dyDescent="0.25">
      <c r="A1374">
        <v>1373</v>
      </c>
      <c r="B1374" t="s">
        <v>14</v>
      </c>
      <c r="C1374" s="3">
        <v>9</v>
      </c>
      <c r="D1374" s="3" t="str">
        <f>VLOOKUP(JOYERIA_JPV[[#This Row],[ID_PRODUCTOS]],PRODUCTOS[#All],2,0)</f>
        <v>Charm Plata</v>
      </c>
      <c r="E13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374" s="15">
        <f>VLOOKUP(JOYERIA_JPV[[#This Row],[ID_PRODUCTOS]],PRODUCTOS[#All],5,0)-JOYERIA_JPV[[#This Row],[CANTIDAD]]</f>
        <v>647</v>
      </c>
      <c r="G1374">
        <v>10001</v>
      </c>
      <c r="H1374" s="1" t="s">
        <v>41</v>
      </c>
      <c r="I1374" s="1" t="str">
        <f>VLOOKUP(JOYERIA_JPV[[#This Row],[ID_VENDEDOR]],FOTO_VENDEDOR[#All],3,0)</f>
        <v>https://dl.dropbox.com/s/4bz1xriny7ro04g/A40.png</v>
      </c>
      <c r="J1374">
        <v>30</v>
      </c>
      <c r="K1374" s="9">
        <v>836.75</v>
      </c>
      <c r="L1374" s="9">
        <v>1000</v>
      </c>
      <c r="M1374" s="2">
        <v>45205</v>
      </c>
    </row>
    <row r="1375" spans="1:13" x14ac:dyDescent="0.25">
      <c r="A1375">
        <v>1374</v>
      </c>
      <c r="B1375" t="s">
        <v>8</v>
      </c>
      <c r="C1375" s="3">
        <v>10</v>
      </c>
      <c r="D1375" s="3" t="str">
        <f>VLOOKUP(JOYERIA_JPV[[#This Row],[ID_PRODUCTOS]],PRODUCTOS[#All],2,0)</f>
        <v>Medallón Oro 18k</v>
      </c>
      <c r="E1375" s="8" t="str">
        <f>VLOOKUP(JOYERIA_JPV[[#This Row],[ID_PRODUCTOS]],PRODUCTOS[#All],4,0)</f>
        <v>https://russiangold.com/111274-product_zoom/colgante-de-oro-rosa-rojo-14k-585-carretera-de-medusa-griega-cpn053r.jpg</v>
      </c>
      <c r="F1375" s="15">
        <f>VLOOKUP(JOYERIA_JPV[[#This Row],[ID_PRODUCTOS]],PRODUCTOS[#All],5,0)-JOYERIA_JPV[[#This Row],[CANTIDAD]]</f>
        <v>575</v>
      </c>
      <c r="G1375">
        <v>10002</v>
      </c>
      <c r="H1375" s="1" t="s">
        <v>43</v>
      </c>
      <c r="I1375" s="1" t="str">
        <f>VLOOKUP(JOYERIA_JPV[[#This Row],[ID_VENDEDOR]],FOTO_VENDEDOR[#All],3,0)</f>
        <v>https://dl.dropbox.com/s/yxe96df3xrzoc4y/A44.png</v>
      </c>
      <c r="J1375">
        <v>25</v>
      </c>
      <c r="K1375" s="9">
        <v>966.38</v>
      </c>
      <c r="L1375" s="9">
        <v>1200</v>
      </c>
      <c r="M1375" s="2">
        <v>45206</v>
      </c>
    </row>
    <row r="1376" spans="1:13" x14ac:dyDescent="0.25">
      <c r="A1376">
        <v>1375</v>
      </c>
      <c r="B1376" t="s">
        <v>29</v>
      </c>
      <c r="C1376" s="3">
        <v>11</v>
      </c>
      <c r="D1376" s="3" t="str">
        <f>VLOOKUP(JOYERIA_JPV[[#This Row],[ID_PRODUCTOS]],PRODUCTOS[#All],2,0)</f>
        <v>Reloj Oro 18k</v>
      </c>
      <c r="E1376" s="8" t="str">
        <f>VLOOKUP(JOYERIA_JPV[[#This Row],[ID_PRODUCTOS]],PRODUCTOS[#All],4,0)</f>
        <v>https://zlotychlopak.pl/104676-large_default/amarillo-14k-585-oro-reloj-de-pulsera-para-senora-geneve-lw078ydglbw008y.jpg</v>
      </c>
      <c r="F1376" s="15">
        <f>VLOOKUP(JOYERIA_JPV[[#This Row],[ID_PRODUCTOS]],PRODUCTOS[#All],5,0)-JOYERIA_JPV[[#This Row],[CANTIDAD]]</f>
        <v>1245</v>
      </c>
      <c r="G1376">
        <v>10003</v>
      </c>
      <c r="H1376" s="1" t="s">
        <v>45</v>
      </c>
      <c r="I1376" s="1" t="str">
        <f>VLOOKUP(JOYERIA_JPV[[#This Row],[ID_VENDEDOR]],FOTO_VENDEDOR[#All],3,0)</f>
        <v>https://dl.dropboxusercontent.com/s/2lks10yyiurw2b0/A33.png</v>
      </c>
      <c r="J1376">
        <v>15</v>
      </c>
      <c r="K1376" s="9">
        <v>638.27</v>
      </c>
      <c r="L1376" s="9">
        <v>800</v>
      </c>
      <c r="M1376" s="2">
        <v>45207</v>
      </c>
    </row>
    <row r="1377" spans="1:13" x14ac:dyDescent="0.25">
      <c r="A1377">
        <v>1376</v>
      </c>
      <c r="B1377" t="s">
        <v>12</v>
      </c>
      <c r="C1377" s="3">
        <v>12</v>
      </c>
      <c r="D1377" s="3" t="str">
        <f>VLOOKUP(JOYERIA_JPV[[#This Row],[ID_PRODUCTOS]],PRODUCTOS[#All],2,0)</f>
        <v>Cufflink Plata 925</v>
      </c>
      <c r="E1377" s="8" t="str">
        <f>VLOOKUP(JOYERIA_JPV[[#This Row],[ID_PRODUCTOS]],PRODUCTOS[#All],4,0)</f>
        <v>https://www.mesaregalos.mx/wp-content/uploads/2021/08/Cufflinks_20Pliage_20_20Sterling_20silver_06753810000001_STQP.png</v>
      </c>
      <c r="F1377" s="15">
        <f>VLOOKUP(JOYERIA_JPV[[#This Row],[ID_PRODUCTOS]],PRODUCTOS[#All],5,0)-JOYERIA_JPV[[#This Row],[CANTIDAD]]</f>
        <v>619</v>
      </c>
      <c r="G1377">
        <v>10004</v>
      </c>
      <c r="H1377" s="1" t="s">
        <v>47</v>
      </c>
      <c r="I1377" s="1" t="str">
        <f>VLOOKUP(JOYERIA_JPV[[#This Row],[ID_VENDEDOR]],FOTO_VENDEDOR[#All],3,0)</f>
        <v>https://dl.dropbox.com/s/zgx7g0h0mxubhao/A21.png</v>
      </c>
      <c r="J1377">
        <v>5</v>
      </c>
      <c r="K1377" s="9">
        <v>1265.2</v>
      </c>
      <c r="L1377" s="9">
        <v>1800</v>
      </c>
      <c r="M1377" s="2">
        <v>45208</v>
      </c>
    </row>
    <row r="1378" spans="1:13" x14ac:dyDescent="0.25">
      <c r="A1378">
        <v>1377</v>
      </c>
      <c r="B1378" t="s">
        <v>16</v>
      </c>
      <c r="C1378" s="3">
        <v>13</v>
      </c>
      <c r="D1378" s="3" t="str">
        <f>VLOOKUP(JOYERIA_JPV[[#This Row],[ID_PRODUCTOS]],PRODUCTOS[#All],2,0)</f>
        <v>Pendiente Diam. Oro</v>
      </c>
      <c r="E1378" s="8" t="str">
        <f>VLOOKUP(JOYERIA_JPV[[#This Row],[ID_PRODUCTOS]],PRODUCTOS[#All],4,0)</f>
        <v>https://i.pinimg.com/originals/ef/2f/1e/ef2f1e78cb0658f1626038cefbdca0f7.png</v>
      </c>
      <c r="F1378" s="15">
        <f>VLOOKUP(JOYERIA_JPV[[#This Row],[ID_PRODUCTOS]],PRODUCTOS[#All],5,0)-JOYERIA_JPV[[#This Row],[CANTIDAD]]</f>
        <v>3969</v>
      </c>
      <c r="G1378">
        <v>10005</v>
      </c>
      <c r="H1378" s="1" t="s">
        <v>49</v>
      </c>
      <c r="I1378" s="1" t="str">
        <f>VLOOKUP(JOYERIA_JPV[[#This Row],[ID_VENDEDOR]],FOTO_VENDEDOR[#All],3,0)</f>
        <v>https://dl.dropboxusercontent.com/s/id0gj57k6z3m73q/A34.png</v>
      </c>
      <c r="J1378">
        <v>31</v>
      </c>
      <c r="K1378" s="9">
        <v>352.49</v>
      </c>
      <c r="L1378" s="9">
        <v>500</v>
      </c>
      <c r="M1378" s="2">
        <v>45209</v>
      </c>
    </row>
    <row r="1379" spans="1:13" x14ac:dyDescent="0.25">
      <c r="A1379">
        <v>1378</v>
      </c>
      <c r="B1379" t="s">
        <v>27</v>
      </c>
      <c r="C1379" s="3">
        <v>14</v>
      </c>
      <c r="D1379" s="3" t="str">
        <f>VLOOKUP(JOYERIA_JPV[[#This Row],[ID_PRODUCTOS]],PRODUCTOS[#All],2,0)</f>
        <v>Anillo Comp. Diam.</v>
      </c>
      <c r="E1379" s="8" t="str">
        <f>VLOOKUP(JOYERIA_JPV[[#This Row],[ID_PRODUCTOS]],PRODUCTOS[#All],4,0)</f>
        <v>https://www.elrubi.es/wp-content/uploads/2019/03/Anillo-de-compromiso-con-piedra-diamante-1.png</v>
      </c>
      <c r="F1379" s="15">
        <f>VLOOKUP(JOYERIA_JPV[[#This Row],[ID_PRODUCTOS]],PRODUCTOS[#All],5,0)-JOYERIA_JPV[[#This Row],[CANTIDAD]]</f>
        <v>1941</v>
      </c>
      <c r="G1379">
        <v>10006</v>
      </c>
      <c r="H1379" s="1" t="s">
        <v>51</v>
      </c>
      <c r="I1379" s="1" t="str">
        <f>VLOOKUP(JOYERIA_JPV[[#This Row],[ID_VENDEDOR]],FOTO_VENDEDOR[#All],3,0)</f>
        <v>https://dl.dropbox.com/s/1f9hzgblcmuen4a/A10.png</v>
      </c>
      <c r="J1379">
        <v>9</v>
      </c>
      <c r="K1379" s="9">
        <v>938.42</v>
      </c>
      <c r="L1379" s="9">
        <v>1100</v>
      </c>
      <c r="M1379" s="2">
        <v>45210</v>
      </c>
    </row>
    <row r="1380" spans="1:13" x14ac:dyDescent="0.25">
      <c r="A1380">
        <v>1379</v>
      </c>
      <c r="B1380" t="s">
        <v>12</v>
      </c>
      <c r="C1380" s="3">
        <v>15</v>
      </c>
      <c r="D1380" s="3" t="str">
        <f>VLOOKUP(JOYERIA_JPV[[#This Row],[ID_PRODUCTOS]],PRODUCTOS[#All],2,0)</f>
        <v>Brazalete Cuero</v>
      </c>
      <c r="E1380" s="8" t="str">
        <f>VLOOKUP(JOYERIA_JPV[[#This Row],[ID_PRODUCTOS]],PRODUCTOS[#All],4,0)</f>
        <v>https://global.zancangioielli.com/11031-large_default/pulsera-zancan-de-plata-y-piel-con-pluma.jpg</v>
      </c>
      <c r="F1380" s="15">
        <f>VLOOKUP(JOYERIA_JPV[[#This Row],[ID_PRODUCTOS]],PRODUCTOS[#All],5,0)-JOYERIA_JPV[[#This Row],[CANTIDAD]]</f>
        <v>3999</v>
      </c>
      <c r="G1380">
        <v>10007</v>
      </c>
      <c r="H1380" s="1" t="s">
        <v>53</v>
      </c>
      <c r="I1380" s="1" t="str">
        <f>VLOOKUP(JOYERIA_JPV[[#This Row],[ID_VENDEDOR]],FOTO_VENDEDOR[#All],3,0)</f>
        <v>https://dl.dropbox.com/s/jveyj0btov87izo/A38.png</v>
      </c>
      <c r="J1380">
        <v>1</v>
      </c>
      <c r="K1380" s="9">
        <v>572.95000000000005</v>
      </c>
      <c r="L1380" s="9">
        <v>800</v>
      </c>
      <c r="M1380" s="2">
        <v>45211</v>
      </c>
    </row>
    <row r="1381" spans="1:13" x14ac:dyDescent="0.25">
      <c r="A1381">
        <v>1380</v>
      </c>
      <c r="B1381" t="s">
        <v>6</v>
      </c>
      <c r="C1381" s="3">
        <v>16</v>
      </c>
      <c r="D1381" s="3" t="str">
        <f>VLOOKUP(JOYERIA_JPV[[#This Row],[ID_PRODUCTOS]],PRODUCTOS[#All],2,0)</f>
        <v>Reloj Plata</v>
      </c>
      <c r="E1381" s="8" t="str">
        <f>VLOOKUP(JOYERIA_JPV[[#This Row],[ID_PRODUCTOS]],PRODUCTOS[#All],4,0)</f>
        <v>https://festina.cl/22062-large_default/timeless-chronograph-f16760-7-con-esfera-azul.jpg</v>
      </c>
      <c r="F1381" s="15">
        <f>VLOOKUP(JOYERIA_JPV[[#This Row],[ID_PRODUCTOS]],PRODUCTOS[#All],5,0)-JOYERIA_JPV[[#This Row],[CANTIDAD]]</f>
        <v>1091</v>
      </c>
      <c r="G1381">
        <v>10008</v>
      </c>
      <c r="H1381" s="1" t="s">
        <v>73</v>
      </c>
      <c r="I1381" s="1" t="str">
        <f>VLOOKUP(JOYERIA_JPV[[#This Row],[ID_VENDEDOR]],FOTO_VENDEDOR[#All],3,0)</f>
        <v>https://dl.dropbox.com/s/z4geyw1u2psmm47/A16.png</v>
      </c>
      <c r="J1381">
        <v>9</v>
      </c>
      <c r="K1381" s="9">
        <v>1667.47</v>
      </c>
      <c r="L1381" s="9">
        <v>2200</v>
      </c>
      <c r="M1381" s="2">
        <v>45212</v>
      </c>
    </row>
    <row r="1382" spans="1:13" x14ac:dyDescent="0.25">
      <c r="A1382">
        <v>1381</v>
      </c>
      <c r="B1382" t="s">
        <v>22</v>
      </c>
      <c r="C1382" s="3">
        <v>17</v>
      </c>
      <c r="D1382" s="3" t="str">
        <f>VLOOKUP(JOYERIA_JPV[[#This Row],[ID_PRODUCTOS]],PRODUCTOS[#All],2,0)</f>
        <v>Broche Oro</v>
      </c>
      <c r="E13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382" s="15">
        <f>VLOOKUP(JOYERIA_JPV[[#This Row],[ID_PRODUCTOS]],PRODUCTOS[#All],5,0)-JOYERIA_JPV[[#This Row],[CANTIDAD]]</f>
        <v>2952</v>
      </c>
      <c r="G1382">
        <v>10009</v>
      </c>
      <c r="H1382" s="1" t="s">
        <v>57</v>
      </c>
      <c r="I1382" s="1" t="str">
        <f>VLOOKUP(JOYERIA_JPV[[#This Row],[ID_VENDEDOR]],FOTO_VENDEDOR[#All],3,0)</f>
        <v>https://dl.dropbox.com/s/0jkab8w6ie0h91z/A42.png</v>
      </c>
      <c r="J1382">
        <v>48</v>
      </c>
      <c r="K1382" s="9">
        <v>216.19</v>
      </c>
      <c r="L1382" s="9">
        <v>300</v>
      </c>
      <c r="M1382" s="2">
        <v>45213</v>
      </c>
    </row>
    <row r="1383" spans="1:13" x14ac:dyDescent="0.25">
      <c r="A1383">
        <v>1382</v>
      </c>
      <c r="B1383" t="s">
        <v>23</v>
      </c>
      <c r="C1383" s="3">
        <v>18</v>
      </c>
      <c r="D1383" s="3" t="str">
        <f>VLOOKUP(JOYERIA_JPV[[#This Row],[ID_PRODUCTOS]],PRODUCTOS[#All],2,0)</f>
        <v>Anillo Gemas</v>
      </c>
      <c r="E13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383" s="15">
        <f>VLOOKUP(JOYERIA_JPV[[#This Row],[ID_PRODUCTOS]],PRODUCTOS[#All],5,0)-JOYERIA_JPV[[#This Row],[CANTIDAD]]</f>
        <v>19625</v>
      </c>
      <c r="G1383">
        <v>10001</v>
      </c>
      <c r="H1383" s="1" t="s">
        <v>41</v>
      </c>
      <c r="I1383" s="1" t="str">
        <f>VLOOKUP(JOYERIA_JPV[[#This Row],[ID_VENDEDOR]],FOTO_VENDEDOR[#All],3,0)</f>
        <v>https://dl.dropbox.com/s/4bz1xriny7ro04g/A40.png</v>
      </c>
      <c r="J1383">
        <v>375</v>
      </c>
      <c r="K1383" s="9">
        <v>1063.04</v>
      </c>
      <c r="L1383" s="9">
        <v>1500</v>
      </c>
      <c r="M1383" s="2">
        <v>45214</v>
      </c>
    </row>
    <row r="1384" spans="1:13" x14ac:dyDescent="0.25">
      <c r="A1384">
        <v>1383</v>
      </c>
      <c r="B1384" t="s">
        <v>27</v>
      </c>
      <c r="C1384" s="3">
        <v>19</v>
      </c>
      <c r="D1384" s="3" t="str">
        <f>VLOOKUP(JOYERIA_JPV[[#This Row],[ID_PRODUCTOS]],PRODUCTOS[#All],2,0)</f>
        <v>Collar Perlas</v>
      </c>
      <c r="E1384" s="8" t="str">
        <f>VLOOKUP(JOYERIA_JPV[[#This Row],[ID_PRODUCTOS]],PRODUCTOS[#All],4,0)</f>
        <v>https://yanesmadrid.com/10619-large_default/collar-bolzano-perlas-plata-dorada.jpg</v>
      </c>
      <c r="F1384" s="15">
        <f>VLOOKUP(JOYERIA_JPV[[#This Row],[ID_PRODUCTOS]],PRODUCTOS[#All],5,0)-JOYERIA_JPV[[#This Row],[CANTIDAD]]</f>
        <v>788</v>
      </c>
      <c r="G1384">
        <v>10002</v>
      </c>
      <c r="H1384" s="1" t="s">
        <v>43</v>
      </c>
      <c r="I1384" s="1" t="str">
        <f>VLOOKUP(JOYERIA_JPV[[#This Row],[ID_VENDEDOR]],FOTO_VENDEDOR[#All],3,0)</f>
        <v>https://dl.dropbox.com/s/yxe96df3xrzoc4y/A44.png</v>
      </c>
      <c r="J1384">
        <v>12</v>
      </c>
      <c r="K1384" s="9">
        <v>757.81</v>
      </c>
      <c r="L1384" s="9">
        <v>950</v>
      </c>
      <c r="M1384" s="2">
        <v>45215</v>
      </c>
    </row>
    <row r="1385" spans="1:13" x14ac:dyDescent="0.25">
      <c r="A1385">
        <v>1384</v>
      </c>
      <c r="B1385" t="s">
        <v>24</v>
      </c>
      <c r="C1385" s="3">
        <v>20</v>
      </c>
      <c r="D1385" s="3" t="str">
        <f>VLOOKUP(JOYERIA_JPV[[#This Row],[ID_PRODUCTOS]],PRODUCTOS[#All],2,0)</f>
        <v>Cadena Oro</v>
      </c>
      <c r="E1385" s="8" t="str">
        <f>VLOOKUP(JOYERIA_JPV[[#This Row],[ID_PRODUCTOS]],PRODUCTOS[#All],4,0)</f>
        <v>https://www.joyeriasanchez.com/50236-large_default/gargantilla-visalia-personalizada-oro-18k.jpg</v>
      </c>
      <c r="F1385" s="15">
        <f>VLOOKUP(JOYERIA_JPV[[#This Row],[ID_PRODUCTOS]],PRODUCTOS[#All],5,0)-JOYERIA_JPV[[#This Row],[CANTIDAD]]</f>
        <v>3996</v>
      </c>
      <c r="G1385">
        <v>10003</v>
      </c>
      <c r="H1385" s="1" t="s">
        <v>45</v>
      </c>
      <c r="I1385" s="1" t="str">
        <f>VLOOKUP(JOYERIA_JPV[[#This Row],[ID_VENDEDOR]],FOTO_VENDEDOR[#All],3,0)</f>
        <v>https://dl.dropboxusercontent.com/s/2lks10yyiurw2b0/A33.png</v>
      </c>
      <c r="J1385">
        <v>4</v>
      </c>
      <c r="K1385" s="9">
        <v>211.41</v>
      </c>
      <c r="L1385" s="9">
        <v>300</v>
      </c>
      <c r="M1385" s="2">
        <v>45216</v>
      </c>
    </row>
    <row r="1386" spans="1:13" x14ac:dyDescent="0.25">
      <c r="A1386">
        <v>1385</v>
      </c>
      <c r="B1386" t="s">
        <v>5</v>
      </c>
      <c r="C1386" s="3">
        <v>1</v>
      </c>
      <c r="D1386" s="3" t="str">
        <f>VLOOKUP(JOYERIA_JPV[[#This Row],[ID_PRODUCTOS]],PRODUCTOS[#All],2,0)</f>
        <v>Anillo Oro 18k</v>
      </c>
      <c r="E1386" s="8" t="str">
        <f>VLOOKUP(JOYERIA_JPV[[#This Row],[ID_PRODUCTOS]],PRODUCTOS[#All],4,0)</f>
        <v>https://i.pinimg.com/originals/99/f6/cc/99f6cc0f226be0aa4d25ea9959e06099.png</v>
      </c>
      <c r="F1386" s="15">
        <f>VLOOKUP(JOYERIA_JPV[[#This Row],[ID_PRODUCTOS]],PRODUCTOS[#All],5,0)-JOYERIA_JPV[[#This Row],[CANTIDAD]]</f>
        <v>19670</v>
      </c>
      <c r="G1386">
        <v>10004</v>
      </c>
      <c r="H1386" s="1" t="s">
        <v>47</v>
      </c>
      <c r="I1386" s="1" t="str">
        <f>VLOOKUP(JOYERIA_JPV[[#This Row],[ID_VENDEDOR]],FOTO_VENDEDOR[#All],3,0)</f>
        <v>https://dl.dropbox.com/s/zgx7g0h0mxubhao/A21.png</v>
      </c>
      <c r="J1386">
        <v>330</v>
      </c>
      <c r="K1386" s="9">
        <v>1483.61</v>
      </c>
      <c r="L1386" s="9">
        <v>2000</v>
      </c>
      <c r="M1386" s="2">
        <v>45217</v>
      </c>
    </row>
    <row r="1387" spans="1:13" x14ac:dyDescent="0.25">
      <c r="A1387">
        <v>1386</v>
      </c>
      <c r="B1387" t="s">
        <v>16</v>
      </c>
      <c r="C1387" s="3">
        <v>2</v>
      </c>
      <c r="D1387" s="3" t="str">
        <f>VLOOKUP(JOYERIA_JPV[[#This Row],[ID_PRODUCTOS]],PRODUCTOS[#All],2,0)</f>
        <v>Aretes Plata 925</v>
      </c>
      <c r="E1387" s="8" t="str">
        <f>VLOOKUP(JOYERIA_JPV[[#This Row],[ID_PRODUCTOS]],PRODUCTOS[#All],4,0)</f>
        <v>https://baroqoficial.com/cdn/shop/products/Aretesdeplata925.png?v=1643904073&amp;width=2048</v>
      </c>
      <c r="F1387" s="15">
        <f>VLOOKUP(JOYERIA_JPV[[#This Row],[ID_PRODUCTOS]],PRODUCTOS[#All],5,0)-JOYERIA_JPV[[#This Row],[CANTIDAD]]</f>
        <v>3690</v>
      </c>
      <c r="G1387">
        <v>10005</v>
      </c>
      <c r="H1387" s="1" t="s">
        <v>49</v>
      </c>
      <c r="I1387" s="1" t="str">
        <f>VLOOKUP(JOYERIA_JPV[[#This Row],[ID_VENDEDOR]],FOTO_VENDEDOR[#All],3,0)</f>
        <v>https://dl.dropboxusercontent.com/s/id0gj57k6z3m73q/A34.png</v>
      </c>
      <c r="J1387">
        <v>110</v>
      </c>
      <c r="K1387" s="9">
        <v>1049.51</v>
      </c>
      <c r="L1387" s="9">
        <v>1300</v>
      </c>
      <c r="M1387" s="2">
        <v>45218</v>
      </c>
    </row>
    <row r="1388" spans="1:13" x14ac:dyDescent="0.25">
      <c r="A1388">
        <v>1387</v>
      </c>
      <c r="B1388" t="s">
        <v>5</v>
      </c>
      <c r="C1388" s="3">
        <v>3</v>
      </c>
      <c r="D1388" s="3" t="str">
        <f>VLOOKUP(JOYERIA_JPV[[#This Row],[ID_PRODUCTOS]],PRODUCTOS[#All],2,0)</f>
        <v>Brazalete Oro 14k</v>
      </c>
      <c r="E13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388" s="15">
        <f>VLOOKUP(JOYERIA_JPV[[#This Row],[ID_PRODUCTOS]],PRODUCTOS[#All],5,0)-JOYERIA_JPV[[#This Row],[CANTIDAD]]</f>
        <v>700</v>
      </c>
      <c r="G1388">
        <v>10006</v>
      </c>
      <c r="H1388" s="1" t="s">
        <v>51</v>
      </c>
      <c r="I1388" s="1" t="str">
        <f>VLOOKUP(JOYERIA_JPV[[#This Row],[ID_VENDEDOR]],FOTO_VENDEDOR[#All],3,0)</f>
        <v>https://dl.dropbox.com/s/1f9hzgblcmuen4a/A10.png</v>
      </c>
      <c r="J1388">
        <v>20</v>
      </c>
      <c r="K1388" s="9">
        <v>966.38</v>
      </c>
      <c r="L1388" s="9">
        <v>1200</v>
      </c>
      <c r="M1388" s="2">
        <v>45219</v>
      </c>
    </row>
    <row r="1389" spans="1:13" x14ac:dyDescent="0.25">
      <c r="A1389">
        <v>1388</v>
      </c>
      <c r="B1389" t="s">
        <v>16</v>
      </c>
      <c r="C1389" s="3">
        <v>4</v>
      </c>
      <c r="D1389" s="3" t="str">
        <f>VLOOKUP(JOYERIA_JPV[[#This Row],[ID_PRODUCTOS]],PRODUCTOS[#All],2,0)</f>
        <v>Collar Oro Diam.</v>
      </c>
      <c r="E1389" s="8" t="str">
        <f>VLOOKUP(JOYERIA_JPV[[#This Row],[ID_PRODUCTOS]],PRODUCTOS[#All],4,0)</f>
        <v>https://img.edenly.com/pt/40/precioso-secreto-n8__8047249_1.png</v>
      </c>
      <c r="F1389" s="15">
        <f>VLOOKUP(JOYERIA_JPV[[#This Row],[ID_PRODUCTOS]],PRODUCTOS[#All],5,0)-JOYERIA_JPV[[#This Row],[CANTIDAD]]</f>
        <v>1432</v>
      </c>
      <c r="G1389">
        <v>10007</v>
      </c>
      <c r="H1389" s="1" t="s">
        <v>53</v>
      </c>
      <c r="I1389" s="1" t="str">
        <f>VLOOKUP(JOYERIA_JPV[[#This Row],[ID_VENDEDOR]],FOTO_VENDEDOR[#All],3,0)</f>
        <v>https://dl.dropbox.com/s/jveyj0btov87izo/A38.png</v>
      </c>
      <c r="J1389">
        <v>68</v>
      </c>
      <c r="K1389" s="9">
        <v>938.42</v>
      </c>
      <c r="L1389" s="9">
        <v>1100</v>
      </c>
      <c r="M1389" s="2">
        <v>45220</v>
      </c>
    </row>
    <row r="1390" spans="1:13" x14ac:dyDescent="0.25">
      <c r="A1390">
        <v>1389</v>
      </c>
      <c r="B1390" t="s">
        <v>11</v>
      </c>
      <c r="C1390" s="3">
        <v>5</v>
      </c>
      <c r="D1390" s="3" t="str">
        <f>VLOOKUP(JOYERIA_JPV[[#This Row],[ID_PRODUCTOS]],PRODUCTOS[#All],2,0)</f>
        <v>Pulsera Plata 925</v>
      </c>
      <c r="E13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390" s="15">
        <f>VLOOKUP(JOYERIA_JPV[[#This Row],[ID_PRODUCTOS]],PRODUCTOS[#All],5,0)-JOYERIA_JPV[[#This Row],[CANTIDAD]]</f>
        <v>1395</v>
      </c>
      <c r="G1390">
        <v>10008</v>
      </c>
      <c r="H1390" s="1" t="s">
        <v>73</v>
      </c>
      <c r="I1390" s="1" t="str">
        <f>VLOOKUP(JOYERIA_JPV[[#This Row],[ID_VENDEDOR]],FOTO_VENDEDOR[#All],3,0)</f>
        <v>https://dl.dropbox.com/s/z4geyw1u2psmm47/A16.png</v>
      </c>
      <c r="J1390">
        <v>5</v>
      </c>
      <c r="K1390" s="9">
        <v>1053.78</v>
      </c>
      <c r="L1390" s="9">
        <v>1500</v>
      </c>
      <c r="M1390" s="2">
        <v>45221</v>
      </c>
    </row>
    <row r="1391" spans="1:13" x14ac:dyDescent="0.25">
      <c r="A1391">
        <v>1390</v>
      </c>
      <c r="B1391" t="s">
        <v>13</v>
      </c>
      <c r="C1391" s="3">
        <v>6</v>
      </c>
      <c r="D1391" s="3" t="str">
        <f>VLOOKUP(JOYERIA_JPV[[#This Row],[ID_PRODUCTOS]],PRODUCTOS[#All],2,0)</f>
        <v>Broche Platino</v>
      </c>
      <c r="E13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391" s="15">
        <f>VLOOKUP(JOYERIA_JPV[[#This Row],[ID_PRODUCTOS]],PRODUCTOS[#All],5,0)-JOYERIA_JPV[[#This Row],[CANTIDAD]]</f>
        <v>2498</v>
      </c>
      <c r="G1391">
        <v>10009</v>
      </c>
      <c r="H1391" s="1" t="s">
        <v>57</v>
      </c>
      <c r="I1391" s="1" t="str">
        <f>VLOOKUP(JOYERIA_JPV[[#This Row],[ID_VENDEDOR]],FOTO_VENDEDOR[#All],3,0)</f>
        <v>https://dl.dropbox.com/s/0jkab8w6ie0h91z/A42.png</v>
      </c>
      <c r="J1391">
        <v>2</v>
      </c>
      <c r="K1391" s="9">
        <v>645.70000000000005</v>
      </c>
      <c r="L1391" s="9">
        <v>900</v>
      </c>
      <c r="M1391" s="2">
        <v>45222</v>
      </c>
    </row>
    <row r="1392" spans="1:13" x14ac:dyDescent="0.25">
      <c r="A1392">
        <v>1391</v>
      </c>
      <c r="B1392" t="s">
        <v>17</v>
      </c>
      <c r="C1392" s="3">
        <v>7</v>
      </c>
      <c r="D1392" s="3" t="str">
        <f>VLOOKUP(JOYERIA_JPV[[#This Row],[ID_PRODUCTOS]],PRODUCTOS[#All],2,0)</f>
        <v>Cadena Oro 10k</v>
      </c>
      <c r="E1392" s="8" t="str">
        <f>VLOOKUP(JOYERIA_JPV[[#This Row],[ID_PRODUCTOS]],PRODUCTOS[#All],4,0)</f>
        <v>https://russiangold.com/78813-large_default/amarillo-italiano-14k-585-oro-nuevo-figaro-cadena-solida-cc042y.jpg</v>
      </c>
      <c r="F1392" s="15">
        <f>VLOOKUP(JOYERIA_JPV[[#This Row],[ID_PRODUCTOS]],PRODUCTOS[#All],5,0)-JOYERIA_JPV[[#This Row],[CANTIDAD]]</f>
        <v>11380</v>
      </c>
      <c r="G1392">
        <v>10001</v>
      </c>
      <c r="H1392" s="1" t="s">
        <v>41</v>
      </c>
      <c r="I1392" s="1" t="str">
        <f>VLOOKUP(JOYERIA_JPV[[#This Row],[ID_VENDEDOR]],FOTO_VENDEDOR[#All],3,0)</f>
        <v>https://dl.dropbox.com/s/4bz1xriny7ro04g/A40.png</v>
      </c>
      <c r="J1392">
        <v>120</v>
      </c>
      <c r="K1392" s="9">
        <v>1063.04</v>
      </c>
      <c r="L1392" s="9">
        <v>1500</v>
      </c>
      <c r="M1392" s="2">
        <v>45223</v>
      </c>
    </row>
    <row r="1393" spans="1:13" x14ac:dyDescent="0.25">
      <c r="A1393">
        <v>1392</v>
      </c>
      <c r="B1393" t="s">
        <v>15</v>
      </c>
      <c r="C1393" s="3">
        <v>8</v>
      </c>
      <c r="D1393" s="3" t="str">
        <f>VLOOKUP(JOYERIA_JPV[[#This Row],[ID_PRODUCTOS]],PRODUCTOS[#All],2,0)</f>
        <v>Tobillera Oro 14k</v>
      </c>
      <c r="E1393" s="8" t="str">
        <f>VLOOKUP(JOYERIA_JPV[[#This Row],[ID_PRODUCTOS]],PRODUCTOS[#All],4,0)</f>
        <v>https://www.joseluisjoyerias.com/adm/files/FOTOS/PULSERA_ORO_JOSELUIS_718SPU24FK481A19_1.webp</v>
      </c>
      <c r="F1393" s="15">
        <f>VLOOKUP(JOYERIA_JPV[[#This Row],[ID_PRODUCTOS]],PRODUCTOS[#All],5,0)-JOYERIA_JPV[[#This Row],[CANTIDAD]]</f>
        <v>2494</v>
      </c>
      <c r="G1393">
        <v>10002</v>
      </c>
      <c r="H1393" s="1" t="s">
        <v>43</v>
      </c>
      <c r="I1393" s="1" t="str">
        <f>VLOOKUP(JOYERIA_JPV[[#This Row],[ID_VENDEDOR]],FOTO_VENDEDOR[#All],3,0)</f>
        <v>https://dl.dropbox.com/s/yxe96df3xrzoc4y/A44.png</v>
      </c>
      <c r="J1393">
        <v>6</v>
      </c>
      <c r="K1393" s="9">
        <v>938.42</v>
      </c>
      <c r="L1393" s="9">
        <v>1100</v>
      </c>
      <c r="M1393" s="2">
        <v>45224</v>
      </c>
    </row>
    <row r="1394" spans="1:13" x14ac:dyDescent="0.25">
      <c r="A1394">
        <v>1393</v>
      </c>
      <c r="B1394" t="s">
        <v>9</v>
      </c>
      <c r="C1394" s="3">
        <v>9</v>
      </c>
      <c r="D1394" s="3" t="str">
        <f>VLOOKUP(JOYERIA_JPV[[#This Row],[ID_PRODUCTOS]],PRODUCTOS[#All],2,0)</f>
        <v>Charm Plata</v>
      </c>
      <c r="E13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394" s="15">
        <f>VLOOKUP(JOYERIA_JPV[[#This Row],[ID_PRODUCTOS]],PRODUCTOS[#All],5,0)-JOYERIA_JPV[[#This Row],[CANTIDAD]]</f>
        <v>672</v>
      </c>
      <c r="G1394">
        <v>10003</v>
      </c>
      <c r="H1394" s="1" t="s">
        <v>45</v>
      </c>
      <c r="I1394" s="1" t="str">
        <f>VLOOKUP(JOYERIA_JPV[[#This Row],[ID_VENDEDOR]],FOTO_VENDEDOR[#All],3,0)</f>
        <v>https://dl.dropboxusercontent.com/s/2lks10yyiurw2b0/A33.png</v>
      </c>
      <c r="J1394">
        <v>5</v>
      </c>
      <c r="K1394" s="9">
        <v>836.75</v>
      </c>
      <c r="L1394" s="9">
        <v>1000</v>
      </c>
      <c r="M1394" s="2">
        <v>45225</v>
      </c>
    </row>
    <row r="1395" spans="1:13" x14ac:dyDescent="0.25">
      <c r="A1395">
        <v>1394</v>
      </c>
      <c r="B1395" t="s">
        <v>17</v>
      </c>
      <c r="C1395" s="3">
        <v>10</v>
      </c>
      <c r="D1395" s="3" t="str">
        <f>VLOOKUP(JOYERIA_JPV[[#This Row],[ID_PRODUCTOS]],PRODUCTOS[#All],2,0)</f>
        <v>Medallón Oro 18k</v>
      </c>
      <c r="E1395" s="8" t="str">
        <f>VLOOKUP(JOYERIA_JPV[[#This Row],[ID_PRODUCTOS]],PRODUCTOS[#All],4,0)</f>
        <v>https://russiangold.com/111274-product_zoom/colgante-de-oro-rosa-rojo-14k-585-carretera-de-medusa-griega-cpn053r.jpg</v>
      </c>
      <c r="F1395" s="15">
        <f>VLOOKUP(JOYERIA_JPV[[#This Row],[ID_PRODUCTOS]],PRODUCTOS[#All],5,0)-JOYERIA_JPV[[#This Row],[CANTIDAD]]</f>
        <v>589</v>
      </c>
      <c r="G1395">
        <v>10004</v>
      </c>
      <c r="H1395" s="1" t="s">
        <v>47</v>
      </c>
      <c r="I1395" s="1" t="str">
        <f>VLOOKUP(JOYERIA_JPV[[#This Row],[ID_VENDEDOR]],FOTO_VENDEDOR[#All],3,0)</f>
        <v>https://dl.dropbox.com/s/zgx7g0h0mxubhao/A21.png</v>
      </c>
      <c r="J1395">
        <v>11</v>
      </c>
      <c r="K1395" s="9">
        <v>966.38</v>
      </c>
      <c r="L1395" s="9">
        <v>1200</v>
      </c>
      <c r="M1395" s="2">
        <v>45226</v>
      </c>
    </row>
    <row r="1396" spans="1:13" x14ac:dyDescent="0.25">
      <c r="A1396">
        <v>1395</v>
      </c>
      <c r="B1396" t="s">
        <v>25</v>
      </c>
      <c r="C1396" s="3">
        <v>11</v>
      </c>
      <c r="D1396" s="3" t="str">
        <f>VLOOKUP(JOYERIA_JPV[[#This Row],[ID_PRODUCTOS]],PRODUCTOS[#All],2,0)</f>
        <v>Reloj Oro 18k</v>
      </c>
      <c r="E1396" s="8" t="str">
        <f>VLOOKUP(JOYERIA_JPV[[#This Row],[ID_PRODUCTOS]],PRODUCTOS[#All],4,0)</f>
        <v>https://zlotychlopak.pl/104676-large_default/amarillo-14k-585-oro-reloj-de-pulsera-para-senora-geneve-lw078ydglbw008y.jpg</v>
      </c>
      <c r="F1396" s="15">
        <f>VLOOKUP(JOYERIA_JPV[[#This Row],[ID_PRODUCTOS]],PRODUCTOS[#All],5,0)-JOYERIA_JPV[[#This Row],[CANTIDAD]]</f>
        <v>1257</v>
      </c>
      <c r="G1396">
        <v>10005</v>
      </c>
      <c r="H1396" s="1" t="s">
        <v>49</v>
      </c>
      <c r="I1396" s="1" t="str">
        <f>VLOOKUP(JOYERIA_JPV[[#This Row],[ID_VENDEDOR]],FOTO_VENDEDOR[#All],3,0)</f>
        <v>https://dl.dropboxusercontent.com/s/id0gj57k6z3m73q/A34.png</v>
      </c>
      <c r="J1396">
        <v>3</v>
      </c>
      <c r="K1396" s="9">
        <v>638.27</v>
      </c>
      <c r="L1396" s="9">
        <v>800</v>
      </c>
      <c r="M1396" s="2">
        <v>45227</v>
      </c>
    </row>
    <row r="1397" spans="1:13" x14ac:dyDescent="0.25">
      <c r="A1397">
        <v>1396</v>
      </c>
      <c r="B1397" t="s">
        <v>19</v>
      </c>
      <c r="C1397" s="3">
        <v>12</v>
      </c>
      <c r="D1397" s="3" t="str">
        <f>VLOOKUP(JOYERIA_JPV[[#This Row],[ID_PRODUCTOS]],PRODUCTOS[#All],2,0)</f>
        <v>Cufflink Plata 925</v>
      </c>
      <c r="E1397" s="8" t="str">
        <f>VLOOKUP(JOYERIA_JPV[[#This Row],[ID_PRODUCTOS]],PRODUCTOS[#All],4,0)</f>
        <v>https://www.mesaregalos.mx/wp-content/uploads/2021/08/Cufflinks_20Pliage_20_20Sterling_20silver_06753810000001_STQP.png</v>
      </c>
      <c r="F1397" s="15">
        <f>VLOOKUP(JOYERIA_JPV[[#This Row],[ID_PRODUCTOS]],PRODUCTOS[#All],5,0)-JOYERIA_JPV[[#This Row],[CANTIDAD]]</f>
        <v>623</v>
      </c>
      <c r="G1397">
        <v>10006</v>
      </c>
      <c r="H1397" s="1" t="s">
        <v>51</v>
      </c>
      <c r="I1397" s="1" t="str">
        <f>VLOOKUP(JOYERIA_JPV[[#This Row],[ID_VENDEDOR]],FOTO_VENDEDOR[#All],3,0)</f>
        <v>https://dl.dropbox.com/s/1f9hzgblcmuen4a/A10.png</v>
      </c>
      <c r="J1397">
        <v>1</v>
      </c>
      <c r="K1397" s="9">
        <v>1265.2</v>
      </c>
      <c r="L1397" s="9">
        <v>1800</v>
      </c>
      <c r="M1397" s="2">
        <v>45228</v>
      </c>
    </row>
    <row r="1398" spans="1:13" x14ac:dyDescent="0.25">
      <c r="A1398">
        <v>1397</v>
      </c>
      <c r="B1398" t="s">
        <v>5</v>
      </c>
      <c r="C1398" s="3">
        <v>13</v>
      </c>
      <c r="D1398" s="3" t="str">
        <f>VLOOKUP(JOYERIA_JPV[[#This Row],[ID_PRODUCTOS]],PRODUCTOS[#All],2,0)</f>
        <v>Pendiente Diam. Oro</v>
      </c>
      <c r="E1398" s="8" t="str">
        <f>VLOOKUP(JOYERIA_JPV[[#This Row],[ID_PRODUCTOS]],PRODUCTOS[#All],4,0)</f>
        <v>https://i.pinimg.com/originals/ef/2f/1e/ef2f1e78cb0658f1626038cefbdca0f7.png</v>
      </c>
      <c r="F1398" s="15">
        <f>VLOOKUP(JOYERIA_JPV[[#This Row],[ID_PRODUCTOS]],PRODUCTOS[#All],5,0)-JOYERIA_JPV[[#This Row],[CANTIDAD]]</f>
        <v>3992</v>
      </c>
      <c r="G1398">
        <v>10007</v>
      </c>
      <c r="H1398" s="1" t="s">
        <v>53</v>
      </c>
      <c r="I1398" s="1" t="str">
        <f>VLOOKUP(JOYERIA_JPV[[#This Row],[ID_VENDEDOR]],FOTO_VENDEDOR[#All],3,0)</f>
        <v>https://dl.dropbox.com/s/jveyj0btov87izo/A38.png</v>
      </c>
      <c r="J1398">
        <v>8</v>
      </c>
      <c r="K1398" s="9">
        <v>352.49</v>
      </c>
      <c r="L1398" s="9">
        <v>500</v>
      </c>
      <c r="M1398" s="2">
        <v>45229</v>
      </c>
    </row>
    <row r="1399" spans="1:13" x14ac:dyDescent="0.25">
      <c r="A1399">
        <v>1398</v>
      </c>
      <c r="B1399" t="s">
        <v>19</v>
      </c>
      <c r="C1399" s="3">
        <v>14</v>
      </c>
      <c r="D1399" s="3" t="str">
        <f>VLOOKUP(JOYERIA_JPV[[#This Row],[ID_PRODUCTOS]],PRODUCTOS[#All],2,0)</f>
        <v>Anillo Comp. Diam.</v>
      </c>
      <c r="E1399" s="8" t="str">
        <f>VLOOKUP(JOYERIA_JPV[[#This Row],[ID_PRODUCTOS]],PRODUCTOS[#All],4,0)</f>
        <v>https://www.elrubi.es/wp-content/uploads/2019/03/Anillo-de-compromiso-con-piedra-diamante-1.png</v>
      </c>
      <c r="F1399" s="15">
        <f>VLOOKUP(JOYERIA_JPV[[#This Row],[ID_PRODUCTOS]],PRODUCTOS[#All],5,0)-JOYERIA_JPV[[#This Row],[CANTIDAD]]</f>
        <v>1943</v>
      </c>
      <c r="G1399">
        <v>10008</v>
      </c>
      <c r="H1399" s="1" t="s">
        <v>73</v>
      </c>
      <c r="I1399" s="1" t="str">
        <f>VLOOKUP(JOYERIA_JPV[[#This Row],[ID_VENDEDOR]],FOTO_VENDEDOR[#All],3,0)</f>
        <v>https://dl.dropbox.com/s/z4geyw1u2psmm47/A16.png</v>
      </c>
      <c r="J1399">
        <v>7</v>
      </c>
      <c r="K1399" s="9">
        <v>938.42</v>
      </c>
      <c r="L1399" s="9">
        <v>1100</v>
      </c>
      <c r="M1399" s="2">
        <v>45230</v>
      </c>
    </row>
    <row r="1400" spans="1:13" x14ac:dyDescent="0.25">
      <c r="A1400">
        <v>1399</v>
      </c>
      <c r="B1400" t="s">
        <v>25</v>
      </c>
      <c r="C1400" s="3">
        <v>15</v>
      </c>
      <c r="D1400" s="3" t="str">
        <f>VLOOKUP(JOYERIA_JPV[[#This Row],[ID_PRODUCTOS]],PRODUCTOS[#All],2,0)</f>
        <v>Brazalete Cuero</v>
      </c>
      <c r="E1400" s="8" t="str">
        <f>VLOOKUP(JOYERIA_JPV[[#This Row],[ID_PRODUCTOS]],PRODUCTOS[#All],4,0)</f>
        <v>https://global.zancangioielli.com/11031-large_default/pulsera-zancan-de-plata-y-piel-con-pluma.jpg</v>
      </c>
      <c r="F1400" s="15">
        <f>VLOOKUP(JOYERIA_JPV[[#This Row],[ID_PRODUCTOS]],PRODUCTOS[#All],5,0)-JOYERIA_JPV[[#This Row],[CANTIDAD]]</f>
        <v>3997</v>
      </c>
      <c r="G1400">
        <v>10009</v>
      </c>
      <c r="H1400" s="1" t="s">
        <v>57</v>
      </c>
      <c r="I1400" s="1" t="str">
        <f>VLOOKUP(JOYERIA_JPV[[#This Row],[ID_VENDEDOR]],FOTO_VENDEDOR[#All],3,0)</f>
        <v>https://dl.dropbox.com/s/0jkab8w6ie0h91z/A42.png</v>
      </c>
      <c r="J1400">
        <v>3</v>
      </c>
      <c r="K1400" s="9">
        <v>572.95000000000005</v>
      </c>
      <c r="L1400" s="9">
        <v>800</v>
      </c>
      <c r="M1400" s="2">
        <v>45231</v>
      </c>
    </row>
    <row r="1401" spans="1:13" x14ac:dyDescent="0.25">
      <c r="A1401">
        <v>1400</v>
      </c>
      <c r="B1401" t="s">
        <v>20</v>
      </c>
      <c r="C1401" s="3">
        <v>16</v>
      </c>
      <c r="D1401" s="3" t="str">
        <f>VLOOKUP(JOYERIA_JPV[[#This Row],[ID_PRODUCTOS]],PRODUCTOS[#All],2,0)</f>
        <v>Reloj Plata</v>
      </c>
      <c r="E1401" s="8" t="str">
        <f>VLOOKUP(JOYERIA_JPV[[#This Row],[ID_PRODUCTOS]],PRODUCTOS[#All],4,0)</f>
        <v>https://festina.cl/22062-large_default/timeless-chronograph-f16760-7-con-esfera-azul.jpg</v>
      </c>
      <c r="F1401" s="15">
        <f>VLOOKUP(JOYERIA_JPV[[#This Row],[ID_PRODUCTOS]],PRODUCTOS[#All],5,0)-JOYERIA_JPV[[#This Row],[CANTIDAD]]</f>
        <v>1095</v>
      </c>
      <c r="G1401">
        <v>10001</v>
      </c>
      <c r="H1401" s="1" t="s">
        <v>41</v>
      </c>
      <c r="I1401" s="1" t="str">
        <f>VLOOKUP(JOYERIA_JPV[[#This Row],[ID_VENDEDOR]],FOTO_VENDEDOR[#All],3,0)</f>
        <v>https://dl.dropbox.com/s/4bz1xriny7ro04g/A40.png</v>
      </c>
      <c r="J1401">
        <v>5</v>
      </c>
      <c r="K1401" s="9">
        <v>1667.47</v>
      </c>
      <c r="L1401" s="9">
        <v>2200</v>
      </c>
      <c r="M1401" s="2">
        <v>45232</v>
      </c>
    </row>
    <row r="1402" spans="1:13" x14ac:dyDescent="0.25">
      <c r="A1402">
        <v>1401</v>
      </c>
      <c r="B1402" t="s">
        <v>7</v>
      </c>
      <c r="C1402" s="3">
        <v>17</v>
      </c>
      <c r="D1402" s="3" t="str">
        <f>VLOOKUP(JOYERIA_JPV[[#This Row],[ID_PRODUCTOS]],PRODUCTOS[#All],2,0)</f>
        <v>Broche Oro</v>
      </c>
      <c r="E14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402" s="15">
        <f>VLOOKUP(JOYERIA_JPV[[#This Row],[ID_PRODUCTOS]],PRODUCTOS[#All],5,0)-JOYERIA_JPV[[#This Row],[CANTIDAD]]</f>
        <v>2981</v>
      </c>
      <c r="G1402">
        <v>10002</v>
      </c>
      <c r="H1402" s="1" t="s">
        <v>43</v>
      </c>
      <c r="I1402" s="1" t="str">
        <f>VLOOKUP(JOYERIA_JPV[[#This Row],[ID_VENDEDOR]],FOTO_VENDEDOR[#All],3,0)</f>
        <v>https://dl.dropbox.com/s/yxe96df3xrzoc4y/A44.png</v>
      </c>
      <c r="J1402">
        <v>19</v>
      </c>
      <c r="K1402" s="9">
        <v>216.19</v>
      </c>
      <c r="L1402" s="9">
        <v>300</v>
      </c>
      <c r="M1402" s="2">
        <v>45233</v>
      </c>
    </row>
    <row r="1403" spans="1:13" x14ac:dyDescent="0.25">
      <c r="A1403">
        <v>1402</v>
      </c>
      <c r="B1403" t="s">
        <v>26</v>
      </c>
      <c r="C1403" s="3">
        <v>18</v>
      </c>
      <c r="D1403" s="3" t="str">
        <f>VLOOKUP(JOYERIA_JPV[[#This Row],[ID_PRODUCTOS]],PRODUCTOS[#All],2,0)</f>
        <v>Anillo Gemas</v>
      </c>
      <c r="E14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403" s="15">
        <f>VLOOKUP(JOYERIA_JPV[[#This Row],[ID_PRODUCTOS]],PRODUCTOS[#All],5,0)-JOYERIA_JPV[[#This Row],[CANTIDAD]]</f>
        <v>19900</v>
      </c>
      <c r="G1403">
        <v>10003</v>
      </c>
      <c r="H1403" s="1" t="s">
        <v>45</v>
      </c>
      <c r="I1403" s="1" t="str">
        <f>VLOOKUP(JOYERIA_JPV[[#This Row],[ID_VENDEDOR]],FOTO_VENDEDOR[#All],3,0)</f>
        <v>https://dl.dropboxusercontent.com/s/2lks10yyiurw2b0/A33.png</v>
      </c>
      <c r="J1403">
        <v>100</v>
      </c>
      <c r="K1403" s="9">
        <v>1063.04</v>
      </c>
      <c r="L1403" s="9">
        <v>1500</v>
      </c>
      <c r="M1403" s="2">
        <v>45234</v>
      </c>
    </row>
    <row r="1404" spans="1:13" x14ac:dyDescent="0.25">
      <c r="A1404">
        <v>1403</v>
      </c>
      <c r="B1404" t="s">
        <v>10</v>
      </c>
      <c r="C1404" s="3">
        <v>19</v>
      </c>
      <c r="D1404" s="3" t="str">
        <f>VLOOKUP(JOYERIA_JPV[[#This Row],[ID_PRODUCTOS]],PRODUCTOS[#All],2,0)</f>
        <v>Collar Perlas</v>
      </c>
      <c r="E1404" s="8" t="str">
        <f>VLOOKUP(JOYERIA_JPV[[#This Row],[ID_PRODUCTOS]],PRODUCTOS[#All],4,0)</f>
        <v>https://yanesmadrid.com/10619-large_default/collar-bolzano-perlas-plata-dorada.jpg</v>
      </c>
      <c r="F1404" s="15">
        <f>VLOOKUP(JOYERIA_JPV[[#This Row],[ID_PRODUCTOS]],PRODUCTOS[#All],5,0)-JOYERIA_JPV[[#This Row],[CANTIDAD]]</f>
        <v>799</v>
      </c>
      <c r="G1404">
        <v>10004</v>
      </c>
      <c r="H1404" s="1" t="s">
        <v>47</v>
      </c>
      <c r="I1404" s="1" t="str">
        <f>VLOOKUP(JOYERIA_JPV[[#This Row],[ID_VENDEDOR]],FOTO_VENDEDOR[#All],3,0)</f>
        <v>https://dl.dropbox.com/s/zgx7g0h0mxubhao/A21.png</v>
      </c>
      <c r="J1404">
        <v>1</v>
      </c>
      <c r="K1404" s="9">
        <v>757.81</v>
      </c>
      <c r="L1404" s="9">
        <v>950</v>
      </c>
      <c r="M1404" s="2">
        <v>45235</v>
      </c>
    </row>
    <row r="1405" spans="1:13" x14ac:dyDescent="0.25">
      <c r="A1405">
        <v>1404</v>
      </c>
      <c r="B1405" t="s">
        <v>5</v>
      </c>
      <c r="C1405" s="3">
        <v>20</v>
      </c>
      <c r="D1405" s="3" t="str">
        <f>VLOOKUP(JOYERIA_JPV[[#This Row],[ID_PRODUCTOS]],PRODUCTOS[#All],2,0)</f>
        <v>Cadena Oro</v>
      </c>
      <c r="E1405" s="8" t="str">
        <f>VLOOKUP(JOYERIA_JPV[[#This Row],[ID_PRODUCTOS]],PRODUCTOS[#All],4,0)</f>
        <v>https://www.joyeriasanchez.com/50236-large_default/gargantilla-visalia-personalizada-oro-18k.jpg</v>
      </c>
      <c r="F1405" s="15">
        <f>VLOOKUP(JOYERIA_JPV[[#This Row],[ID_PRODUCTOS]],PRODUCTOS[#All],5,0)-JOYERIA_JPV[[#This Row],[CANTIDAD]]</f>
        <v>3901</v>
      </c>
      <c r="G1405">
        <v>10005</v>
      </c>
      <c r="H1405" s="1" t="s">
        <v>49</v>
      </c>
      <c r="I1405" s="1" t="str">
        <f>VLOOKUP(JOYERIA_JPV[[#This Row],[ID_VENDEDOR]],FOTO_VENDEDOR[#All],3,0)</f>
        <v>https://dl.dropboxusercontent.com/s/id0gj57k6z3m73q/A34.png</v>
      </c>
      <c r="J1405">
        <v>99</v>
      </c>
      <c r="K1405" s="9">
        <v>211.41</v>
      </c>
      <c r="L1405" s="9">
        <v>300</v>
      </c>
      <c r="M1405" s="2">
        <v>45236</v>
      </c>
    </row>
    <row r="1406" spans="1:13" x14ac:dyDescent="0.25">
      <c r="A1406">
        <v>1405</v>
      </c>
      <c r="B1406" t="s">
        <v>21</v>
      </c>
      <c r="C1406" s="3">
        <v>1</v>
      </c>
      <c r="D1406" s="3" t="str">
        <f>VLOOKUP(JOYERIA_JPV[[#This Row],[ID_PRODUCTOS]],PRODUCTOS[#All],2,0)</f>
        <v>Anillo Oro 18k</v>
      </c>
      <c r="E1406" s="8" t="str">
        <f>VLOOKUP(JOYERIA_JPV[[#This Row],[ID_PRODUCTOS]],PRODUCTOS[#All],4,0)</f>
        <v>https://i.pinimg.com/originals/99/f6/cc/99f6cc0f226be0aa4d25ea9959e06099.png</v>
      </c>
      <c r="F1406" s="15">
        <f>VLOOKUP(JOYERIA_JPV[[#This Row],[ID_PRODUCTOS]],PRODUCTOS[#All],5,0)-JOYERIA_JPV[[#This Row],[CANTIDAD]]</f>
        <v>19880</v>
      </c>
      <c r="G1406">
        <v>10006</v>
      </c>
      <c r="H1406" s="1" t="s">
        <v>51</v>
      </c>
      <c r="I1406" s="1" t="str">
        <f>VLOOKUP(JOYERIA_JPV[[#This Row],[ID_VENDEDOR]],FOTO_VENDEDOR[#All],3,0)</f>
        <v>https://dl.dropbox.com/s/1f9hzgblcmuen4a/A10.png</v>
      </c>
      <c r="J1406">
        <v>120</v>
      </c>
      <c r="K1406" s="9">
        <v>1483.61</v>
      </c>
      <c r="L1406" s="9">
        <v>2000</v>
      </c>
      <c r="M1406" s="2">
        <v>45237</v>
      </c>
    </row>
    <row r="1407" spans="1:13" x14ac:dyDescent="0.25">
      <c r="A1407">
        <v>1406</v>
      </c>
      <c r="B1407" t="s">
        <v>8</v>
      </c>
      <c r="C1407" s="3">
        <v>2</v>
      </c>
      <c r="D1407" s="3" t="str">
        <f>VLOOKUP(JOYERIA_JPV[[#This Row],[ID_PRODUCTOS]],PRODUCTOS[#All],2,0)</f>
        <v>Aretes Plata 925</v>
      </c>
      <c r="E1407" s="8" t="str">
        <f>VLOOKUP(JOYERIA_JPV[[#This Row],[ID_PRODUCTOS]],PRODUCTOS[#All],4,0)</f>
        <v>https://baroqoficial.com/cdn/shop/products/Aretesdeplata925.png?v=1643904073&amp;width=2048</v>
      </c>
      <c r="F1407" s="15">
        <f>VLOOKUP(JOYERIA_JPV[[#This Row],[ID_PRODUCTOS]],PRODUCTOS[#All],5,0)-JOYERIA_JPV[[#This Row],[CANTIDAD]]</f>
        <v>3797</v>
      </c>
      <c r="G1407">
        <v>10007</v>
      </c>
      <c r="H1407" s="1" t="s">
        <v>53</v>
      </c>
      <c r="I1407" s="1" t="str">
        <f>VLOOKUP(JOYERIA_JPV[[#This Row],[ID_VENDEDOR]],FOTO_VENDEDOR[#All],3,0)</f>
        <v>https://dl.dropbox.com/s/jveyj0btov87izo/A38.png</v>
      </c>
      <c r="J1407">
        <v>3</v>
      </c>
      <c r="K1407" s="9">
        <v>1049.51</v>
      </c>
      <c r="L1407" s="9">
        <v>1300</v>
      </c>
      <c r="M1407" s="2">
        <v>45238</v>
      </c>
    </row>
    <row r="1408" spans="1:13" x14ac:dyDescent="0.25">
      <c r="A1408">
        <v>1407</v>
      </c>
      <c r="B1408" t="s">
        <v>14</v>
      </c>
      <c r="C1408" s="3">
        <v>3</v>
      </c>
      <c r="D1408" s="3" t="str">
        <f>VLOOKUP(JOYERIA_JPV[[#This Row],[ID_PRODUCTOS]],PRODUCTOS[#All],2,0)</f>
        <v>Brazalete Oro 14k</v>
      </c>
      <c r="E14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408" s="15">
        <f>VLOOKUP(JOYERIA_JPV[[#This Row],[ID_PRODUCTOS]],PRODUCTOS[#All],5,0)-JOYERIA_JPV[[#This Row],[CANTIDAD]]</f>
        <v>717</v>
      </c>
      <c r="G1408">
        <v>10008</v>
      </c>
      <c r="H1408" s="1" t="s">
        <v>73</v>
      </c>
      <c r="I1408" s="1" t="str">
        <f>VLOOKUP(JOYERIA_JPV[[#This Row],[ID_VENDEDOR]],FOTO_VENDEDOR[#All],3,0)</f>
        <v>https://dl.dropbox.com/s/z4geyw1u2psmm47/A16.png</v>
      </c>
      <c r="J1408">
        <v>3</v>
      </c>
      <c r="K1408" s="9">
        <v>966.38</v>
      </c>
      <c r="L1408" s="9">
        <v>1200</v>
      </c>
      <c r="M1408" s="2">
        <v>45239</v>
      </c>
    </row>
    <row r="1409" spans="1:13" x14ac:dyDescent="0.25">
      <c r="A1409">
        <v>1408</v>
      </c>
      <c r="B1409" t="s">
        <v>29</v>
      </c>
      <c r="C1409" s="3">
        <v>4</v>
      </c>
      <c r="D1409" s="3" t="str">
        <f>VLOOKUP(JOYERIA_JPV[[#This Row],[ID_PRODUCTOS]],PRODUCTOS[#All],2,0)</f>
        <v>Collar Oro Diam.</v>
      </c>
      <c r="E1409" s="8" t="str">
        <f>VLOOKUP(JOYERIA_JPV[[#This Row],[ID_PRODUCTOS]],PRODUCTOS[#All],4,0)</f>
        <v>https://img.edenly.com/pt/40/precioso-secreto-n8__8047249_1.png</v>
      </c>
      <c r="F1409" s="15">
        <f>VLOOKUP(JOYERIA_JPV[[#This Row],[ID_PRODUCTOS]],PRODUCTOS[#All],5,0)-JOYERIA_JPV[[#This Row],[CANTIDAD]]</f>
        <v>1486</v>
      </c>
      <c r="G1409">
        <v>10009</v>
      </c>
      <c r="H1409" s="1" t="s">
        <v>57</v>
      </c>
      <c r="I1409" s="1" t="str">
        <f>VLOOKUP(JOYERIA_JPV[[#This Row],[ID_VENDEDOR]],FOTO_VENDEDOR[#All],3,0)</f>
        <v>https://dl.dropbox.com/s/0jkab8w6ie0h91z/A42.png</v>
      </c>
      <c r="J1409">
        <v>14</v>
      </c>
      <c r="K1409" s="9">
        <v>938.42</v>
      </c>
      <c r="L1409" s="9">
        <v>1100</v>
      </c>
      <c r="M1409" s="2">
        <v>45240</v>
      </c>
    </row>
    <row r="1410" spans="1:13" x14ac:dyDescent="0.25">
      <c r="A1410">
        <v>1409</v>
      </c>
      <c r="B1410" t="s">
        <v>6</v>
      </c>
      <c r="C1410" s="3">
        <v>5</v>
      </c>
      <c r="D1410" s="3" t="str">
        <f>VLOOKUP(JOYERIA_JPV[[#This Row],[ID_PRODUCTOS]],PRODUCTOS[#All],2,0)</f>
        <v>Pulsera Plata 925</v>
      </c>
      <c r="E14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410" s="15">
        <f>VLOOKUP(JOYERIA_JPV[[#This Row],[ID_PRODUCTOS]],PRODUCTOS[#All],5,0)-JOYERIA_JPV[[#This Row],[CANTIDAD]]</f>
        <v>1396</v>
      </c>
      <c r="G1410">
        <v>10001</v>
      </c>
      <c r="H1410" s="1" t="s">
        <v>41</v>
      </c>
      <c r="I1410" s="1" t="str">
        <f>VLOOKUP(JOYERIA_JPV[[#This Row],[ID_VENDEDOR]],FOTO_VENDEDOR[#All],3,0)</f>
        <v>https://dl.dropbox.com/s/4bz1xriny7ro04g/A40.png</v>
      </c>
      <c r="J1410">
        <v>4</v>
      </c>
      <c r="K1410" s="9">
        <v>1053.78</v>
      </c>
      <c r="L1410" s="9">
        <v>1500</v>
      </c>
      <c r="M1410" s="2">
        <v>45241</v>
      </c>
    </row>
    <row r="1411" spans="1:13" x14ac:dyDescent="0.25">
      <c r="A1411">
        <v>1410</v>
      </c>
      <c r="B1411" t="s">
        <v>20</v>
      </c>
      <c r="C1411" s="3">
        <v>6</v>
      </c>
      <c r="D1411" s="3" t="str">
        <f>VLOOKUP(JOYERIA_JPV[[#This Row],[ID_PRODUCTOS]],PRODUCTOS[#All],2,0)</f>
        <v>Broche Platino</v>
      </c>
      <c r="E14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411" s="15">
        <f>VLOOKUP(JOYERIA_JPV[[#This Row],[ID_PRODUCTOS]],PRODUCTOS[#All],5,0)-JOYERIA_JPV[[#This Row],[CANTIDAD]]</f>
        <v>2479</v>
      </c>
      <c r="G1411">
        <v>10002</v>
      </c>
      <c r="H1411" s="1" t="s">
        <v>43</v>
      </c>
      <c r="I1411" s="1" t="str">
        <f>VLOOKUP(JOYERIA_JPV[[#This Row],[ID_VENDEDOR]],FOTO_VENDEDOR[#All],3,0)</f>
        <v>https://dl.dropbox.com/s/yxe96df3xrzoc4y/A44.png</v>
      </c>
      <c r="J1411">
        <v>21</v>
      </c>
      <c r="K1411" s="9">
        <v>645.70000000000005</v>
      </c>
      <c r="L1411" s="9">
        <v>900</v>
      </c>
      <c r="M1411" s="2">
        <v>45242</v>
      </c>
    </row>
    <row r="1412" spans="1:13" x14ac:dyDescent="0.25">
      <c r="A1412">
        <v>1411</v>
      </c>
      <c r="B1412" t="s">
        <v>13</v>
      </c>
      <c r="C1412" s="3">
        <v>7</v>
      </c>
      <c r="D1412" s="3" t="str">
        <f>VLOOKUP(JOYERIA_JPV[[#This Row],[ID_PRODUCTOS]],PRODUCTOS[#All],2,0)</f>
        <v>Cadena Oro 10k</v>
      </c>
      <c r="E1412" s="8" t="str">
        <f>VLOOKUP(JOYERIA_JPV[[#This Row],[ID_PRODUCTOS]],PRODUCTOS[#All],4,0)</f>
        <v>https://russiangold.com/78813-large_default/amarillo-italiano-14k-585-oro-nuevo-figaro-cadena-solida-cc042y.jpg</v>
      </c>
      <c r="F1412" s="15">
        <f>VLOOKUP(JOYERIA_JPV[[#This Row],[ID_PRODUCTOS]],PRODUCTOS[#All],5,0)-JOYERIA_JPV[[#This Row],[CANTIDAD]]</f>
        <v>11400</v>
      </c>
      <c r="G1412">
        <v>10003</v>
      </c>
      <c r="H1412" s="1" t="s">
        <v>45</v>
      </c>
      <c r="I1412" s="1" t="str">
        <f>VLOOKUP(JOYERIA_JPV[[#This Row],[ID_VENDEDOR]],FOTO_VENDEDOR[#All],3,0)</f>
        <v>https://dl.dropboxusercontent.com/s/2lks10yyiurw2b0/A33.png</v>
      </c>
      <c r="J1412">
        <v>100</v>
      </c>
      <c r="K1412" s="9">
        <v>1063.04</v>
      </c>
      <c r="L1412" s="9">
        <v>1500</v>
      </c>
      <c r="M1412" s="2">
        <v>45243</v>
      </c>
    </row>
    <row r="1413" spans="1:13" x14ac:dyDescent="0.25">
      <c r="A1413">
        <v>1412</v>
      </c>
      <c r="B1413" t="s">
        <v>9</v>
      </c>
      <c r="C1413" s="3">
        <v>8</v>
      </c>
      <c r="D1413" s="3" t="str">
        <f>VLOOKUP(JOYERIA_JPV[[#This Row],[ID_PRODUCTOS]],PRODUCTOS[#All],2,0)</f>
        <v>Tobillera Oro 14k</v>
      </c>
      <c r="E1413" s="8" t="str">
        <f>VLOOKUP(JOYERIA_JPV[[#This Row],[ID_PRODUCTOS]],PRODUCTOS[#All],4,0)</f>
        <v>https://www.joseluisjoyerias.com/adm/files/FOTOS/PULSERA_ORO_JOSELUIS_718SPU24FK481A19_1.webp</v>
      </c>
      <c r="F1413" s="15">
        <f>VLOOKUP(JOYERIA_JPV[[#This Row],[ID_PRODUCTOS]],PRODUCTOS[#All],5,0)-JOYERIA_JPV[[#This Row],[CANTIDAD]]</f>
        <v>2488</v>
      </c>
      <c r="G1413">
        <v>10004</v>
      </c>
      <c r="H1413" s="1" t="s">
        <v>47</v>
      </c>
      <c r="I1413" s="1" t="str">
        <f>VLOOKUP(JOYERIA_JPV[[#This Row],[ID_VENDEDOR]],FOTO_VENDEDOR[#All],3,0)</f>
        <v>https://dl.dropbox.com/s/zgx7g0h0mxubhao/A21.png</v>
      </c>
      <c r="J1413">
        <v>12</v>
      </c>
      <c r="K1413" s="9">
        <v>938.42</v>
      </c>
      <c r="L1413" s="9">
        <v>1100</v>
      </c>
      <c r="M1413" s="2">
        <v>45244</v>
      </c>
    </row>
    <row r="1414" spans="1:13" x14ac:dyDescent="0.25">
      <c r="A1414">
        <v>1413</v>
      </c>
      <c r="B1414" t="s">
        <v>5</v>
      </c>
      <c r="C1414" s="3">
        <v>9</v>
      </c>
      <c r="D1414" s="3" t="str">
        <f>VLOOKUP(JOYERIA_JPV[[#This Row],[ID_PRODUCTOS]],PRODUCTOS[#All],2,0)</f>
        <v>Charm Plata</v>
      </c>
      <c r="E141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414" s="15">
        <f>VLOOKUP(JOYERIA_JPV[[#This Row],[ID_PRODUCTOS]],PRODUCTOS[#All],5,0)-JOYERIA_JPV[[#This Row],[CANTIDAD]]</f>
        <v>676</v>
      </c>
      <c r="G1414">
        <v>10005</v>
      </c>
      <c r="H1414" s="1" t="s">
        <v>49</v>
      </c>
      <c r="I1414" s="1" t="str">
        <f>VLOOKUP(JOYERIA_JPV[[#This Row],[ID_VENDEDOR]],FOTO_VENDEDOR[#All],3,0)</f>
        <v>https://dl.dropboxusercontent.com/s/id0gj57k6z3m73q/A34.png</v>
      </c>
      <c r="J1414">
        <v>1</v>
      </c>
      <c r="K1414" s="9">
        <v>836.75</v>
      </c>
      <c r="L1414" s="9">
        <v>1000</v>
      </c>
      <c r="M1414" s="2">
        <v>45245</v>
      </c>
    </row>
    <row r="1415" spans="1:13" x14ac:dyDescent="0.25">
      <c r="A1415">
        <v>1414</v>
      </c>
      <c r="B1415" t="s">
        <v>19</v>
      </c>
      <c r="C1415" s="3">
        <v>10</v>
      </c>
      <c r="D1415" s="3" t="str">
        <f>VLOOKUP(JOYERIA_JPV[[#This Row],[ID_PRODUCTOS]],PRODUCTOS[#All],2,0)</f>
        <v>Medallón Oro 18k</v>
      </c>
      <c r="E1415" s="8" t="str">
        <f>VLOOKUP(JOYERIA_JPV[[#This Row],[ID_PRODUCTOS]],PRODUCTOS[#All],4,0)</f>
        <v>https://russiangold.com/111274-product_zoom/colgante-de-oro-rosa-rojo-14k-585-carretera-de-medusa-griega-cpn053r.jpg</v>
      </c>
      <c r="F1415" s="15">
        <f>VLOOKUP(JOYERIA_JPV[[#This Row],[ID_PRODUCTOS]],PRODUCTOS[#All],5,0)-JOYERIA_JPV[[#This Row],[CANTIDAD]]</f>
        <v>590</v>
      </c>
      <c r="G1415">
        <v>10006</v>
      </c>
      <c r="H1415" s="1" t="s">
        <v>51</v>
      </c>
      <c r="I1415" s="1" t="str">
        <f>VLOOKUP(JOYERIA_JPV[[#This Row],[ID_VENDEDOR]],FOTO_VENDEDOR[#All],3,0)</f>
        <v>https://dl.dropbox.com/s/1f9hzgblcmuen4a/A10.png</v>
      </c>
      <c r="J1415">
        <v>10</v>
      </c>
      <c r="K1415" s="9">
        <v>966.38</v>
      </c>
      <c r="L1415" s="9">
        <v>1200</v>
      </c>
      <c r="M1415" s="2">
        <v>45246</v>
      </c>
    </row>
    <row r="1416" spans="1:13" x14ac:dyDescent="0.25">
      <c r="A1416">
        <v>1415</v>
      </c>
      <c r="B1416" t="s">
        <v>28</v>
      </c>
      <c r="C1416" s="3">
        <v>11</v>
      </c>
      <c r="D1416" s="3" t="str">
        <f>VLOOKUP(JOYERIA_JPV[[#This Row],[ID_PRODUCTOS]],PRODUCTOS[#All],2,0)</f>
        <v>Reloj Oro 18k</v>
      </c>
      <c r="E1416" s="8" t="str">
        <f>VLOOKUP(JOYERIA_JPV[[#This Row],[ID_PRODUCTOS]],PRODUCTOS[#All],4,0)</f>
        <v>https://zlotychlopak.pl/104676-large_default/amarillo-14k-585-oro-reloj-de-pulsera-para-senora-geneve-lw078ydglbw008y.jpg</v>
      </c>
      <c r="F1416" s="15">
        <f>VLOOKUP(JOYERIA_JPV[[#This Row],[ID_PRODUCTOS]],PRODUCTOS[#All],5,0)-JOYERIA_JPV[[#This Row],[CANTIDAD]]</f>
        <v>1259</v>
      </c>
      <c r="G1416">
        <v>10007</v>
      </c>
      <c r="H1416" s="1" t="s">
        <v>53</v>
      </c>
      <c r="I1416" s="1" t="str">
        <f>VLOOKUP(JOYERIA_JPV[[#This Row],[ID_VENDEDOR]],FOTO_VENDEDOR[#All],3,0)</f>
        <v>https://dl.dropbox.com/s/jveyj0btov87izo/A38.png</v>
      </c>
      <c r="J1416">
        <v>1</v>
      </c>
      <c r="K1416" s="9">
        <v>638.27</v>
      </c>
      <c r="L1416" s="9">
        <v>800</v>
      </c>
      <c r="M1416" s="2">
        <v>45247</v>
      </c>
    </row>
    <row r="1417" spans="1:13" x14ac:dyDescent="0.25">
      <c r="A1417">
        <v>1416</v>
      </c>
      <c r="B1417" t="s">
        <v>6</v>
      </c>
      <c r="C1417" s="3">
        <v>12</v>
      </c>
      <c r="D1417" s="3" t="str">
        <f>VLOOKUP(JOYERIA_JPV[[#This Row],[ID_PRODUCTOS]],PRODUCTOS[#All],2,0)</f>
        <v>Cufflink Plata 925</v>
      </c>
      <c r="E1417" s="8" t="str">
        <f>VLOOKUP(JOYERIA_JPV[[#This Row],[ID_PRODUCTOS]],PRODUCTOS[#All],4,0)</f>
        <v>https://www.mesaregalos.mx/wp-content/uploads/2021/08/Cufflinks_20Pliage_20_20Sterling_20silver_06753810000001_STQP.png</v>
      </c>
      <c r="F1417" s="15">
        <f>VLOOKUP(JOYERIA_JPV[[#This Row],[ID_PRODUCTOS]],PRODUCTOS[#All],5,0)-JOYERIA_JPV[[#This Row],[CANTIDAD]]</f>
        <v>617</v>
      </c>
      <c r="G1417">
        <v>10008</v>
      </c>
      <c r="H1417" s="1" t="s">
        <v>73</v>
      </c>
      <c r="I1417" s="1" t="str">
        <f>VLOOKUP(JOYERIA_JPV[[#This Row],[ID_VENDEDOR]],FOTO_VENDEDOR[#All],3,0)</f>
        <v>https://dl.dropbox.com/s/z4geyw1u2psmm47/A16.png</v>
      </c>
      <c r="J1417">
        <v>7</v>
      </c>
      <c r="K1417" s="9">
        <v>1265.2</v>
      </c>
      <c r="L1417" s="9">
        <v>1800</v>
      </c>
      <c r="M1417" s="2">
        <v>45248</v>
      </c>
    </row>
    <row r="1418" spans="1:13" x14ac:dyDescent="0.25">
      <c r="A1418">
        <v>1417</v>
      </c>
      <c r="B1418" t="s">
        <v>8</v>
      </c>
      <c r="C1418" s="3">
        <v>13</v>
      </c>
      <c r="D1418" s="3" t="str">
        <f>VLOOKUP(JOYERIA_JPV[[#This Row],[ID_PRODUCTOS]],PRODUCTOS[#All],2,0)</f>
        <v>Pendiente Diam. Oro</v>
      </c>
      <c r="E1418" s="8" t="str">
        <f>VLOOKUP(JOYERIA_JPV[[#This Row],[ID_PRODUCTOS]],PRODUCTOS[#All],4,0)</f>
        <v>https://i.pinimg.com/originals/ef/2f/1e/ef2f1e78cb0658f1626038cefbdca0f7.png</v>
      </c>
      <c r="F1418" s="15">
        <f>VLOOKUP(JOYERIA_JPV[[#This Row],[ID_PRODUCTOS]],PRODUCTOS[#All],5,0)-JOYERIA_JPV[[#This Row],[CANTIDAD]]</f>
        <v>3729</v>
      </c>
      <c r="G1418">
        <v>10009</v>
      </c>
      <c r="H1418" s="1" t="s">
        <v>57</v>
      </c>
      <c r="I1418" s="1" t="str">
        <f>VLOOKUP(JOYERIA_JPV[[#This Row],[ID_VENDEDOR]],FOTO_VENDEDOR[#All],3,0)</f>
        <v>https://dl.dropbox.com/s/0jkab8w6ie0h91z/A42.png</v>
      </c>
      <c r="J1418">
        <v>271</v>
      </c>
      <c r="K1418" s="9">
        <v>352.49</v>
      </c>
      <c r="L1418" s="9">
        <v>500</v>
      </c>
      <c r="M1418" s="2">
        <v>45249</v>
      </c>
    </row>
    <row r="1419" spans="1:13" x14ac:dyDescent="0.25">
      <c r="A1419">
        <v>1418</v>
      </c>
      <c r="B1419" t="s">
        <v>11</v>
      </c>
      <c r="C1419" s="3">
        <v>14</v>
      </c>
      <c r="D1419" s="3" t="str">
        <f>VLOOKUP(JOYERIA_JPV[[#This Row],[ID_PRODUCTOS]],PRODUCTOS[#All],2,0)</f>
        <v>Anillo Comp. Diam.</v>
      </c>
      <c r="E1419" s="8" t="str">
        <f>VLOOKUP(JOYERIA_JPV[[#This Row],[ID_PRODUCTOS]],PRODUCTOS[#All],4,0)</f>
        <v>https://www.elrubi.es/wp-content/uploads/2019/03/Anillo-de-compromiso-con-piedra-diamante-1.png</v>
      </c>
      <c r="F1419" s="15">
        <f>VLOOKUP(JOYERIA_JPV[[#This Row],[ID_PRODUCTOS]],PRODUCTOS[#All],5,0)-JOYERIA_JPV[[#This Row],[CANTIDAD]]</f>
        <v>1929</v>
      </c>
      <c r="G1419">
        <v>10001</v>
      </c>
      <c r="H1419" s="1" t="s">
        <v>41</v>
      </c>
      <c r="I1419" s="1" t="str">
        <f>VLOOKUP(JOYERIA_JPV[[#This Row],[ID_VENDEDOR]],FOTO_VENDEDOR[#All],3,0)</f>
        <v>https://dl.dropbox.com/s/4bz1xriny7ro04g/A40.png</v>
      </c>
      <c r="J1419">
        <v>21</v>
      </c>
      <c r="K1419" s="9">
        <v>938.42</v>
      </c>
      <c r="L1419" s="9">
        <v>1100</v>
      </c>
      <c r="M1419" s="2">
        <v>45250</v>
      </c>
    </row>
    <row r="1420" spans="1:13" x14ac:dyDescent="0.25">
      <c r="A1420">
        <v>1419</v>
      </c>
      <c r="B1420" t="s">
        <v>9</v>
      </c>
      <c r="C1420" s="3">
        <v>15</v>
      </c>
      <c r="D1420" s="3" t="str">
        <f>VLOOKUP(JOYERIA_JPV[[#This Row],[ID_PRODUCTOS]],PRODUCTOS[#All],2,0)</f>
        <v>Brazalete Cuero</v>
      </c>
      <c r="E1420" s="8" t="str">
        <f>VLOOKUP(JOYERIA_JPV[[#This Row],[ID_PRODUCTOS]],PRODUCTOS[#All],4,0)</f>
        <v>https://global.zancangioielli.com/11031-large_default/pulsera-zancan-de-plata-y-piel-con-pluma.jpg</v>
      </c>
      <c r="F1420" s="15">
        <f>VLOOKUP(JOYERIA_JPV[[#This Row],[ID_PRODUCTOS]],PRODUCTOS[#All],5,0)-JOYERIA_JPV[[#This Row],[CANTIDAD]]</f>
        <v>3990</v>
      </c>
      <c r="G1420">
        <v>10002</v>
      </c>
      <c r="H1420" s="1" t="s">
        <v>43</v>
      </c>
      <c r="I1420" s="1" t="str">
        <f>VLOOKUP(JOYERIA_JPV[[#This Row],[ID_VENDEDOR]],FOTO_VENDEDOR[#All],3,0)</f>
        <v>https://dl.dropbox.com/s/yxe96df3xrzoc4y/A44.png</v>
      </c>
      <c r="J1420">
        <v>10</v>
      </c>
      <c r="K1420" s="9">
        <v>572.95000000000005</v>
      </c>
      <c r="L1420" s="9">
        <v>800</v>
      </c>
      <c r="M1420" s="2">
        <v>45251</v>
      </c>
    </row>
    <row r="1421" spans="1:13" x14ac:dyDescent="0.25">
      <c r="A1421">
        <v>1420</v>
      </c>
      <c r="B1421" t="s">
        <v>10</v>
      </c>
      <c r="C1421" s="3">
        <v>16</v>
      </c>
      <c r="D1421" s="3" t="str">
        <f>VLOOKUP(JOYERIA_JPV[[#This Row],[ID_PRODUCTOS]],PRODUCTOS[#All],2,0)</f>
        <v>Reloj Plata</v>
      </c>
      <c r="E1421" s="8" t="str">
        <f>VLOOKUP(JOYERIA_JPV[[#This Row],[ID_PRODUCTOS]],PRODUCTOS[#All],4,0)</f>
        <v>https://festina.cl/22062-large_default/timeless-chronograph-f16760-7-con-esfera-azul.jpg</v>
      </c>
      <c r="F1421" s="15">
        <f>VLOOKUP(JOYERIA_JPV[[#This Row],[ID_PRODUCTOS]],PRODUCTOS[#All],5,0)-JOYERIA_JPV[[#This Row],[CANTIDAD]]</f>
        <v>1099</v>
      </c>
      <c r="G1421">
        <v>10003</v>
      </c>
      <c r="H1421" s="1" t="s">
        <v>45</v>
      </c>
      <c r="I1421" s="1" t="str">
        <f>VLOOKUP(JOYERIA_JPV[[#This Row],[ID_VENDEDOR]],FOTO_VENDEDOR[#All],3,0)</f>
        <v>https://dl.dropboxusercontent.com/s/2lks10yyiurw2b0/A33.png</v>
      </c>
      <c r="J1421">
        <v>1</v>
      </c>
      <c r="K1421" s="9">
        <v>1667.47</v>
      </c>
      <c r="L1421" s="9">
        <v>2200</v>
      </c>
      <c r="M1421" s="2">
        <v>45252</v>
      </c>
    </row>
    <row r="1422" spans="1:13" x14ac:dyDescent="0.25">
      <c r="A1422">
        <v>1421</v>
      </c>
      <c r="B1422" t="s">
        <v>5</v>
      </c>
      <c r="C1422" s="3">
        <v>17</v>
      </c>
      <c r="D1422" s="3" t="str">
        <f>VLOOKUP(JOYERIA_JPV[[#This Row],[ID_PRODUCTOS]],PRODUCTOS[#All],2,0)</f>
        <v>Broche Oro</v>
      </c>
      <c r="E142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422" s="15">
        <f>VLOOKUP(JOYERIA_JPV[[#This Row],[ID_PRODUCTOS]],PRODUCTOS[#All],5,0)-JOYERIA_JPV[[#This Row],[CANTIDAD]]</f>
        <v>2887</v>
      </c>
      <c r="G1422">
        <v>10004</v>
      </c>
      <c r="H1422" s="1" t="s">
        <v>47</v>
      </c>
      <c r="I1422" s="1" t="str">
        <f>VLOOKUP(JOYERIA_JPV[[#This Row],[ID_VENDEDOR]],FOTO_VENDEDOR[#All],3,0)</f>
        <v>https://dl.dropbox.com/s/zgx7g0h0mxubhao/A21.png</v>
      </c>
      <c r="J1422">
        <v>113</v>
      </c>
      <c r="K1422" s="9">
        <v>216.19</v>
      </c>
      <c r="L1422" s="9">
        <v>300</v>
      </c>
      <c r="M1422" s="2">
        <v>45253</v>
      </c>
    </row>
    <row r="1423" spans="1:13" x14ac:dyDescent="0.25">
      <c r="A1423">
        <v>1422</v>
      </c>
      <c r="B1423" t="s">
        <v>19</v>
      </c>
      <c r="C1423" s="3">
        <v>18</v>
      </c>
      <c r="D1423" s="3" t="str">
        <f>VLOOKUP(JOYERIA_JPV[[#This Row],[ID_PRODUCTOS]],PRODUCTOS[#All],2,0)</f>
        <v>Anillo Gemas</v>
      </c>
      <c r="E142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423" s="15">
        <f>VLOOKUP(JOYERIA_JPV[[#This Row],[ID_PRODUCTOS]],PRODUCTOS[#All],5,0)-JOYERIA_JPV[[#This Row],[CANTIDAD]]</f>
        <v>19650</v>
      </c>
      <c r="G1423">
        <v>10005</v>
      </c>
      <c r="H1423" s="1" t="s">
        <v>49</v>
      </c>
      <c r="I1423" s="1" t="str">
        <f>VLOOKUP(JOYERIA_JPV[[#This Row],[ID_VENDEDOR]],FOTO_VENDEDOR[#All],3,0)</f>
        <v>https://dl.dropboxusercontent.com/s/id0gj57k6z3m73q/A34.png</v>
      </c>
      <c r="J1423">
        <v>350</v>
      </c>
      <c r="K1423" s="9">
        <v>1063.04</v>
      </c>
      <c r="L1423" s="9">
        <v>1500</v>
      </c>
      <c r="M1423" s="2">
        <v>45254</v>
      </c>
    </row>
    <row r="1424" spans="1:13" x14ac:dyDescent="0.25">
      <c r="A1424">
        <v>1423</v>
      </c>
      <c r="B1424" t="s">
        <v>5</v>
      </c>
      <c r="C1424" s="3">
        <v>19</v>
      </c>
      <c r="D1424" s="3" t="str">
        <f>VLOOKUP(JOYERIA_JPV[[#This Row],[ID_PRODUCTOS]],PRODUCTOS[#All],2,0)</f>
        <v>Collar Perlas</v>
      </c>
      <c r="E1424" s="8" t="str">
        <f>VLOOKUP(JOYERIA_JPV[[#This Row],[ID_PRODUCTOS]],PRODUCTOS[#All],4,0)</f>
        <v>https://yanesmadrid.com/10619-large_default/collar-bolzano-perlas-plata-dorada.jpg</v>
      </c>
      <c r="F1424" s="15">
        <f>VLOOKUP(JOYERIA_JPV[[#This Row],[ID_PRODUCTOS]],PRODUCTOS[#All],5,0)-JOYERIA_JPV[[#This Row],[CANTIDAD]]</f>
        <v>790</v>
      </c>
      <c r="G1424">
        <v>10006</v>
      </c>
      <c r="H1424" s="1" t="s">
        <v>51</v>
      </c>
      <c r="I1424" s="1" t="str">
        <f>VLOOKUP(JOYERIA_JPV[[#This Row],[ID_VENDEDOR]],FOTO_VENDEDOR[#All],3,0)</f>
        <v>https://dl.dropbox.com/s/1f9hzgblcmuen4a/A10.png</v>
      </c>
      <c r="J1424">
        <v>10</v>
      </c>
      <c r="K1424" s="9">
        <v>757.81</v>
      </c>
      <c r="L1424" s="9">
        <v>950</v>
      </c>
      <c r="M1424" s="2">
        <v>45255</v>
      </c>
    </row>
    <row r="1425" spans="1:13" x14ac:dyDescent="0.25">
      <c r="A1425">
        <v>1424</v>
      </c>
      <c r="B1425" t="s">
        <v>19</v>
      </c>
      <c r="C1425" s="3">
        <v>20</v>
      </c>
      <c r="D1425" s="3" t="str">
        <f>VLOOKUP(JOYERIA_JPV[[#This Row],[ID_PRODUCTOS]],PRODUCTOS[#All],2,0)</f>
        <v>Cadena Oro</v>
      </c>
      <c r="E1425" s="8" t="str">
        <f>VLOOKUP(JOYERIA_JPV[[#This Row],[ID_PRODUCTOS]],PRODUCTOS[#All],4,0)</f>
        <v>https://www.joyeriasanchez.com/50236-large_default/gargantilla-visalia-personalizada-oro-18k.jpg</v>
      </c>
      <c r="F1425" s="15">
        <f>VLOOKUP(JOYERIA_JPV[[#This Row],[ID_PRODUCTOS]],PRODUCTOS[#All],5,0)-JOYERIA_JPV[[#This Row],[CANTIDAD]]</f>
        <v>3984</v>
      </c>
      <c r="G1425">
        <v>10007</v>
      </c>
      <c r="H1425" s="1" t="s">
        <v>53</v>
      </c>
      <c r="I1425" s="1" t="str">
        <f>VLOOKUP(JOYERIA_JPV[[#This Row],[ID_VENDEDOR]],FOTO_VENDEDOR[#All],3,0)</f>
        <v>https://dl.dropbox.com/s/jveyj0btov87izo/A38.png</v>
      </c>
      <c r="J1425">
        <v>16</v>
      </c>
      <c r="K1425" s="9">
        <v>211.41</v>
      </c>
      <c r="L1425" s="9">
        <v>300</v>
      </c>
      <c r="M1425" s="2">
        <v>45256</v>
      </c>
    </row>
    <row r="1426" spans="1:13" x14ac:dyDescent="0.25">
      <c r="A1426">
        <v>1425</v>
      </c>
      <c r="B1426" t="s">
        <v>12</v>
      </c>
      <c r="C1426" s="3">
        <v>1</v>
      </c>
      <c r="D1426" s="3" t="str">
        <f>VLOOKUP(JOYERIA_JPV[[#This Row],[ID_PRODUCTOS]],PRODUCTOS[#All],2,0)</f>
        <v>Anillo Oro 18k</v>
      </c>
      <c r="E1426" s="8" t="str">
        <f>VLOOKUP(JOYERIA_JPV[[#This Row],[ID_PRODUCTOS]],PRODUCTOS[#All],4,0)</f>
        <v>https://i.pinimg.com/originals/99/f6/cc/99f6cc0f226be0aa4d25ea9959e06099.png</v>
      </c>
      <c r="F1426" s="15">
        <f>VLOOKUP(JOYERIA_JPV[[#This Row],[ID_PRODUCTOS]],PRODUCTOS[#All],5,0)-JOYERIA_JPV[[#This Row],[CANTIDAD]]</f>
        <v>19700</v>
      </c>
      <c r="G1426">
        <v>10008</v>
      </c>
      <c r="H1426" s="1" t="s">
        <v>73</v>
      </c>
      <c r="I1426" s="1" t="str">
        <f>VLOOKUP(JOYERIA_JPV[[#This Row],[ID_VENDEDOR]],FOTO_VENDEDOR[#All],3,0)</f>
        <v>https://dl.dropbox.com/s/z4geyw1u2psmm47/A16.png</v>
      </c>
      <c r="J1426">
        <v>300</v>
      </c>
      <c r="K1426" s="9">
        <v>1483.61</v>
      </c>
      <c r="L1426" s="9">
        <v>2000</v>
      </c>
      <c r="M1426" s="2">
        <v>45257</v>
      </c>
    </row>
    <row r="1427" spans="1:13" x14ac:dyDescent="0.25">
      <c r="A1427">
        <v>1426</v>
      </c>
      <c r="B1427" t="s">
        <v>6</v>
      </c>
      <c r="C1427" s="3">
        <v>2</v>
      </c>
      <c r="D1427" s="3" t="str">
        <f>VLOOKUP(JOYERIA_JPV[[#This Row],[ID_PRODUCTOS]],PRODUCTOS[#All],2,0)</f>
        <v>Aretes Plata 925</v>
      </c>
      <c r="E1427" s="8" t="str">
        <f>VLOOKUP(JOYERIA_JPV[[#This Row],[ID_PRODUCTOS]],PRODUCTOS[#All],4,0)</f>
        <v>https://baroqoficial.com/cdn/shop/products/Aretesdeplata925.png?v=1643904073&amp;width=2048</v>
      </c>
      <c r="F1427" s="15">
        <f>VLOOKUP(JOYERIA_JPV[[#This Row],[ID_PRODUCTOS]],PRODUCTOS[#All],5,0)-JOYERIA_JPV[[#This Row],[CANTIDAD]]</f>
        <v>3760</v>
      </c>
      <c r="G1427">
        <v>10009</v>
      </c>
      <c r="H1427" s="1" t="s">
        <v>57</v>
      </c>
      <c r="I1427" s="1" t="str">
        <f>VLOOKUP(JOYERIA_JPV[[#This Row],[ID_VENDEDOR]],FOTO_VENDEDOR[#All],3,0)</f>
        <v>https://dl.dropbox.com/s/0jkab8w6ie0h91z/A42.png</v>
      </c>
      <c r="J1427">
        <v>40</v>
      </c>
      <c r="K1427" s="9">
        <v>1049.51</v>
      </c>
      <c r="L1427" s="9">
        <v>1300</v>
      </c>
      <c r="M1427" s="2">
        <v>45258</v>
      </c>
    </row>
    <row r="1428" spans="1:13" x14ac:dyDescent="0.25">
      <c r="A1428">
        <v>1427</v>
      </c>
      <c r="B1428" t="s">
        <v>5</v>
      </c>
      <c r="C1428" s="3">
        <v>3</v>
      </c>
      <c r="D1428" s="3" t="str">
        <f>VLOOKUP(JOYERIA_JPV[[#This Row],[ID_PRODUCTOS]],PRODUCTOS[#All],2,0)</f>
        <v>Brazalete Oro 14k</v>
      </c>
      <c r="E142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428" s="15">
        <f>VLOOKUP(JOYERIA_JPV[[#This Row],[ID_PRODUCTOS]],PRODUCTOS[#All],5,0)-JOYERIA_JPV[[#This Row],[CANTIDAD]]</f>
        <v>707</v>
      </c>
      <c r="G1428">
        <v>10001</v>
      </c>
      <c r="H1428" s="1" t="s">
        <v>41</v>
      </c>
      <c r="I1428" s="1" t="str">
        <f>VLOOKUP(JOYERIA_JPV[[#This Row],[ID_VENDEDOR]],FOTO_VENDEDOR[#All],3,0)</f>
        <v>https://dl.dropbox.com/s/4bz1xriny7ro04g/A40.png</v>
      </c>
      <c r="J1428">
        <v>13</v>
      </c>
      <c r="K1428" s="9">
        <v>966.38</v>
      </c>
      <c r="L1428" s="9">
        <v>1200</v>
      </c>
      <c r="M1428" s="2">
        <v>45259</v>
      </c>
    </row>
    <row r="1429" spans="1:13" x14ac:dyDescent="0.25">
      <c r="A1429">
        <v>1428</v>
      </c>
      <c r="B1429" t="s">
        <v>12</v>
      </c>
      <c r="C1429" s="3">
        <v>4</v>
      </c>
      <c r="D1429" s="3" t="str">
        <f>VLOOKUP(JOYERIA_JPV[[#This Row],[ID_PRODUCTOS]],PRODUCTOS[#All],2,0)</f>
        <v>Collar Oro Diam.</v>
      </c>
      <c r="E1429" s="8" t="str">
        <f>VLOOKUP(JOYERIA_JPV[[#This Row],[ID_PRODUCTOS]],PRODUCTOS[#All],4,0)</f>
        <v>https://img.edenly.com/pt/40/precioso-secreto-n8__8047249_1.png</v>
      </c>
      <c r="F1429" s="15">
        <f>VLOOKUP(JOYERIA_JPV[[#This Row],[ID_PRODUCTOS]],PRODUCTOS[#All],5,0)-JOYERIA_JPV[[#This Row],[CANTIDAD]]</f>
        <v>1496</v>
      </c>
      <c r="G1429">
        <v>10002</v>
      </c>
      <c r="H1429" s="1" t="s">
        <v>43</v>
      </c>
      <c r="I1429" s="1" t="str">
        <f>VLOOKUP(JOYERIA_JPV[[#This Row],[ID_VENDEDOR]],FOTO_VENDEDOR[#All],3,0)</f>
        <v>https://dl.dropbox.com/s/yxe96df3xrzoc4y/A44.png</v>
      </c>
      <c r="J1429">
        <v>4</v>
      </c>
      <c r="K1429" s="9">
        <v>938.42</v>
      </c>
      <c r="L1429" s="9">
        <v>1100</v>
      </c>
      <c r="M1429" s="2">
        <v>45260</v>
      </c>
    </row>
    <row r="1430" spans="1:13" x14ac:dyDescent="0.25">
      <c r="A1430">
        <v>1429</v>
      </c>
      <c r="B1430" t="s">
        <v>9</v>
      </c>
      <c r="C1430" s="3">
        <v>5</v>
      </c>
      <c r="D1430" s="3" t="str">
        <f>VLOOKUP(JOYERIA_JPV[[#This Row],[ID_PRODUCTOS]],PRODUCTOS[#All],2,0)</f>
        <v>Pulsera Plata 925</v>
      </c>
      <c r="E143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430" s="15">
        <f>VLOOKUP(JOYERIA_JPV[[#This Row],[ID_PRODUCTOS]],PRODUCTOS[#All],5,0)-JOYERIA_JPV[[#This Row],[CANTIDAD]]</f>
        <v>1391</v>
      </c>
      <c r="G1430">
        <v>10003</v>
      </c>
      <c r="H1430" s="1" t="s">
        <v>45</v>
      </c>
      <c r="I1430" s="1" t="str">
        <f>VLOOKUP(JOYERIA_JPV[[#This Row],[ID_VENDEDOR]],FOTO_VENDEDOR[#All],3,0)</f>
        <v>https://dl.dropboxusercontent.com/s/2lks10yyiurw2b0/A33.png</v>
      </c>
      <c r="J1430">
        <v>9</v>
      </c>
      <c r="K1430" s="9">
        <v>1053.78</v>
      </c>
      <c r="L1430" s="9">
        <v>1500</v>
      </c>
      <c r="M1430" s="2">
        <v>45261</v>
      </c>
    </row>
    <row r="1431" spans="1:13" x14ac:dyDescent="0.25">
      <c r="A1431">
        <v>1430</v>
      </c>
      <c r="B1431" t="s">
        <v>7</v>
      </c>
      <c r="C1431" s="3">
        <v>6</v>
      </c>
      <c r="D1431" s="3" t="str">
        <f>VLOOKUP(JOYERIA_JPV[[#This Row],[ID_PRODUCTOS]],PRODUCTOS[#All],2,0)</f>
        <v>Broche Platino</v>
      </c>
      <c r="E143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431" s="15">
        <f>VLOOKUP(JOYERIA_JPV[[#This Row],[ID_PRODUCTOS]],PRODUCTOS[#All],5,0)-JOYERIA_JPV[[#This Row],[CANTIDAD]]</f>
        <v>2498</v>
      </c>
      <c r="G1431">
        <v>10004</v>
      </c>
      <c r="H1431" s="1" t="s">
        <v>47</v>
      </c>
      <c r="I1431" s="1" t="str">
        <f>VLOOKUP(JOYERIA_JPV[[#This Row],[ID_VENDEDOR]],FOTO_VENDEDOR[#All],3,0)</f>
        <v>https://dl.dropbox.com/s/zgx7g0h0mxubhao/A21.png</v>
      </c>
      <c r="J1431">
        <v>2</v>
      </c>
      <c r="K1431" s="9">
        <v>645.70000000000005</v>
      </c>
      <c r="L1431" s="9">
        <v>900</v>
      </c>
      <c r="M1431" s="2">
        <v>45262</v>
      </c>
    </row>
    <row r="1432" spans="1:13" x14ac:dyDescent="0.25">
      <c r="A1432">
        <v>1431</v>
      </c>
      <c r="B1432" t="s">
        <v>8</v>
      </c>
      <c r="C1432" s="3">
        <v>7</v>
      </c>
      <c r="D1432" s="3" t="str">
        <f>VLOOKUP(JOYERIA_JPV[[#This Row],[ID_PRODUCTOS]],PRODUCTOS[#All],2,0)</f>
        <v>Cadena Oro 10k</v>
      </c>
      <c r="E1432" s="8" t="str">
        <f>VLOOKUP(JOYERIA_JPV[[#This Row],[ID_PRODUCTOS]],PRODUCTOS[#All],4,0)</f>
        <v>https://russiangold.com/78813-large_default/amarillo-italiano-14k-585-oro-nuevo-figaro-cadena-solida-cc042y.jpg</v>
      </c>
      <c r="F1432" s="15">
        <f>VLOOKUP(JOYERIA_JPV[[#This Row],[ID_PRODUCTOS]],PRODUCTOS[#All],5,0)-JOYERIA_JPV[[#This Row],[CANTIDAD]]</f>
        <v>11400</v>
      </c>
      <c r="G1432">
        <v>10005</v>
      </c>
      <c r="H1432" s="1" t="s">
        <v>49</v>
      </c>
      <c r="I1432" s="1" t="str">
        <f>VLOOKUP(JOYERIA_JPV[[#This Row],[ID_VENDEDOR]],FOTO_VENDEDOR[#All],3,0)</f>
        <v>https://dl.dropboxusercontent.com/s/id0gj57k6z3m73q/A34.png</v>
      </c>
      <c r="J1432">
        <v>100</v>
      </c>
      <c r="K1432" s="9">
        <v>1063.04</v>
      </c>
      <c r="L1432" s="9">
        <v>1500</v>
      </c>
      <c r="M1432" s="2">
        <v>45263</v>
      </c>
    </row>
    <row r="1433" spans="1:13" x14ac:dyDescent="0.25">
      <c r="A1433">
        <v>1432</v>
      </c>
      <c r="B1433" t="s">
        <v>23</v>
      </c>
      <c r="C1433" s="3">
        <v>8</v>
      </c>
      <c r="D1433" s="3" t="str">
        <f>VLOOKUP(JOYERIA_JPV[[#This Row],[ID_PRODUCTOS]],PRODUCTOS[#All],2,0)</f>
        <v>Tobillera Oro 14k</v>
      </c>
      <c r="E1433" s="8" t="str">
        <f>VLOOKUP(JOYERIA_JPV[[#This Row],[ID_PRODUCTOS]],PRODUCTOS[#All],4,0)</f>
        <v>https://www.joseluisjoyerias.com/adm/files/FOTOS/PULSERA_ORO_JOSELUIS_718SPU24FK481A19_1.webp</v>
      </c>
      <c r="F1433" s="15">
        <f>VLOOKUP(JOYERIA_JPV[[#This Row],[ID_PRODUCTOS]],PRODUCTOS[#All],5,0)-JOYERIA_JPV[[#This Row],[CANTIDAD]]</f>
        <v>2498</v>
      </c>
      <c r="G1433">
        <v>10006</v>
      </c>
      <c r="H1433" s="1" t="s">
        <v>51</v>
      </c>
      <c r="I1433" s="1" t="str">
        <f>VLOOKUP(JOYERIA_JPV[[#This Row],[ID_VENDEDOR]],FOTO_VENDEDOR[#All],3,0)</f>
        <v>https://dl.dropbox.com/s/1f9hzgblcmuen4a/A10.png</v>
      </c>
      <c r="J1433">
        <v>2</v>
      </c>
      <c r="K1433" s="9">
        <v>938.42</v>
      </c>
      <c r="L1433" s="9">
        <v>1100</v>
      </c>
      <c r="M1433" s="2">
        <v>45264</v>
      </c>
    </row>
    <row r="1434" spans="1:13" x14ac:dyDescent="0.25">
      <c r="A1434">
        <v>1433</v>
      </c>
      <c r="B1434" t="s">
        <v>5</v>
      </c>
      <c r="C1434" s="3">
        <v>9</v>
      </c>
      <c r="D1434" s="3" t="str">
        <f>VLOOKUP(JOYERIA_JPV[[#This Row],[ID_PRODUCTOS]],PRODUCTOS[#All],2,0)</f>
        <v>Charm Plata</v>
      </c>
      <c r="E143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434" s="15">
        <f>VLOOKUP(JOYERIA_JPV[[#This Row],[ID_PRODUCTOS]],PRODUCTOS[#All],5,0)-JOYERIA_JPV[[#This Row],[CANTIDAD]]</f>
        <v>674</v>
      </c>
      <c r="G1434">
        <v>10007</v>
      </c>
      <c r="H1434" s="1" t="s">
        <v>53</v>
      </c>
      <c r="I1434" s="1" t="str">
        <f>VLOOKUP(JOYERIA_JPV[[#This Row],[ID_VENDEDOR]],FOTO_VENDEDOR[#All],3,0)</f>
        <v>https://dl.dropbox.com/s/jveyj0btov87izo/A38.png</v>
      </c>
      <c r="J1434">
        <v>3</v>
      </c>
      <c r="K1434" s="9">
        <v>836.75</v>
      </c>
      <c r="L1434" s="9">
        <v>1000</v>
      </c>
      <c r="M1434" s="2">
        <v>45265</v>
      </c>
    </row>
    <row r="1435" spans="1:13" x14ac:dyDescent="0.25">
      <c r="A1435">
        <v>1434</v>
      </c>
      <c r="B1435" t="s">
        <v>7</v>
      </c>
      <c r="C1435" s="3">
        <v>10</v>
      </c>
      <c r="D1435" s="3" t="str">
        <f>VLOOKUP(JOYERIA_JPV[[#This Row],[ID_PRODUCTOS]],PRODUCTOS[#All],2,0)</f>
        <v>Medallón Oro 18k</v>
      </c>
      <c r="E1435" s="8" t="str">
        <f>VLOOKUP(JOYERIA_JPV[[#This Row],[ID_PRODUCTOS]],PRODUCTOS[#All],4,0)</f>
        <v>https://russiangold.com/111274-product_zoom/colgante-de-oro-rosa-rojo-14k-585-carretera-de-medusa-griega-cpn053r.jpg</v>
      </c>
      <c r="F1435" s="15">
        <f>VLOOKUP(JOYERIA_JPV[[#This Row],[ID_PRODUCTOS]],PRODUCTOS[#All],5,0)-JOYERIA_JPV[[#This Row],[CANTIDAD]]</f>
        <v>590</v>
      </c>
      <c r="G1435">
        <v>10008</v>
      </c>
      <c r="H1435" s="1" t="s">
        <v>73</v>
      </c>
      <c r="I1435" s="1" t="str">
        <f>VLOOKUP(JOYERIA_JPV[[#This Row],[ID_VENDEDOR]],FOTO_VENDEDOR[#All],3,0)</f>
        <v>https://dl.dropbox.com/s/z4geyw1u2psmm47/A16.png</v>
      </c>
      <c r="J1435">
        <v>10</v>
      </c>
      <c r="K1435" s="9">
        <v>966.38</v>
      </c>
      <c r="L1435" s="9">
        <v>1200</v>
      </c>
      <c r="M1435" s="2">
        <v>45266</v>
      </c>
    </row>
    <row r="1436" spans="1:13" x14ac:dyDescent="0.25">
      <c r="A1436">
        <v>1435</v>
      </c>
      <c r="B1436" t="s">
        <v>10</v>
      </c>
      <c r="C1436" s="3">
        <v>11</v>
      </c>
      <c r="D1436" s="3" t="str">
        <f>VLOOKUP(JOYERIA_JPV[[#This Row],[ID_PRODUCTOS]],PRODUCTOS[#All],2,0)</f>
        <v>Reloj Oro 18k</v>
      </c>
      <c r="E1436" s="8" t="str">
        <f>VLOOKUP(JOYERIA_JPV[[#This Row],[ID_PRODUCTOS]],PRODUCTOS[#All],4,0)</f>
        <v>https://zlotychlopak.pl/104676-large_default/amarillo-14k-585-oro-reloj-de-pulsera-para-senora-geneve-lw078ydglbw008y.jpg</v>
      </c>
      <c r="F1436" s="15">
        <f>VLOOKUP(JOYERIA_JPV[[#This Row],[ID_PRODUCTOS]],PRODUCTOS[#All],5,0)-JOYERIA_JPV[[#This Row],[CANTIDAD]]</f>
        <v>1247</v>
      </c>
      <c r="G1436">
        <v>10009</v>
      </c>
      <c r="H1436" s="1" t="s">
        <v>57</v>
      </c>
      <c r="I1436" s="1" t="str">
        <f>VLOOKUP(JOYERIA_JPV[[#This Row],[ID_VENDEDOR]],FOTO_VENDEDOR[#All],3,0)</f>
        <v>https://dl.dropbox.com/s/0jkab8w6ie0h91z/A42.png</v>
      </c>
      <c r="J1436">
        <v>13</v>
      </c>
      <c r="K1436" s="9">
        <v>638.27</v>
      </c>
      <c r="L1436" s="9">
        <v>800</v>
      </c>
      <c r="M1436" s="2">
        <v>45267</v>
      </c>
    </row>
    <row r="1437" spans="1:13" x14ac:dyDescent="0.25">
      <c r="A1437">
        <v>1436</v>
      </c>
      <c r="B1437" t="s">
        <v>28</v>
      </c>
      <c r="C1437" s="3">
        <v>12</v>
      </c>
      <c r="D1437" s="3" t="str">
        <f>VLOOKUP(JOYERIA_JPV[[#This Row],[ID_PRODUCTOS]],PRODUCTOS[#All],2,0)</f>
        <v>Cufflink Plata 925</v>
      </c>
      <c r="E1437" s="8" t="str">
        <f>VLOOKUP(JOYERIA_JPV[[#This Row],[ID_PRODUCTOS]],PRODUCTOS[#All],4,0)</f>
        <v>https://www.mesaregalos.mx/wp-content/uploads/2021/08/Cufflinks_20Pliage_20_20Sterling_20silver_06753810000001_STQP.png</v>
      </c>
      <c r="F1437" s="15">
        <f>VLOOKUP(JOYERIA_JPV[[#This Row],[ID_PRODUCTOS]],PRODUCTOS[#All],5,0)-JOYERIA_JPV[[#This Row],[CANTIDAD]]</f>
        <v>622</v>
      </c>
      <c r="G1437">
        <v>10001</v>
      </c>
      <c r="H1437" s="1" t="s">
        <v>41</v>
      </c>
      <c r="I1437" s="1" t="str">
        <f>VLOOKUP(JOYERIA_JPV[[#This Row],[ID_VENDEDOR]],FOTO_VENDEDOR[#All],3,0)</f>
        <v>https://dl.dropbox.com/s/4bz1xriny7ro04g/A40.png</v>
      </c>
      <c r="J1437">
        <v>2</v>
      </c>
      <c r="K1437" s="9">
        <v>1265.2</v>
      </c>
      <c r="L1437" s="9">
        <v>1800</v>
      </c>
      <c r="M1437" s="2">
        <v>45268</v>
      </c>
    </row>
    <row r="1438" spans="1:13" x14ac:dyDescent="0.25">
      <c r="A1438">
        <v>1437</v>
      </c>
      <c r="B1438" t="s">
        <v>26</v>
      </c>
      <c r="C1438" s="3">
        <v>13</v>
      </c>
      <c r="D1438" s="3" t="str">
        <f>VLOOKUP(JOYERIA_JPV[[#This Row],[ID_PRODUCTOS]],PRODUCTOS[#All],2,0)</f>
        <v>Pendiente Diam. Oro</v>
      </c>
      <c r="E1438" s="8" t="str">
        <f>VLOOKUP(JOYERIA_JPV[[#This Row],[ID_PRODUCTOS]],PRODUCTOS[#All],4,0)</f>
        <v>https://i.pinimg.com/originals/ef/2f/1e/ef2f1e78cb0658f1626038cefbdca0f7.png</v>
      </c>
      <c r="F1438" s="15">
        <f>VLOOKUP(JOYERIA_JPV[[#This Row],[ID_PRODUCTOS]],PRODUCTOS[#All],5,0)-JOYERIA_JPV[[#This Row],[CANTIDAD]]</f>
        <v>3967</v>
      </c>
      <c r="G1438">
        <v>10002</v>
      </c>
      <c r="H1438" s="1" t="s">
        <v>43</v>
      </c>
      <c r="I1438" s="1" t="str">
        <f>VLOOKUP(JOYERIA_JPV[[#This Row],[ID_VENDEDOR]],FOTO_VENDEDOR[#All],3,0)</f>
        <v>https://dl.dropbox.com/s/yxe96df3xrzoc4y/A44.png</v>
      </c>
      <c r="J1438">
        <v>33</v>
      </c>
      <c r="K1438" s="9">
        <v>352.49</v>
      </c>
      <c r="L1438" s="9">
        <v>500</v>
      </c>
      <c r="M1438" s="2">
        <v>45269</v>
      </c>
    </row>
    <row r="1439" spans="1:13" x14ac:dyDescent="0.25">
      <c r="A1439">
        <v>1438</v>
      </c>
      <c r="B1439" t="s">
        <v>25</v>
      </c>
      <c r="C1439" s="3">
        <v>14</v>
      </c>
      <c r="D1439" s="3" t="str">
        <f>VLOOKUP(JOYERIA_JPV[[#This Row],[ID_PRODUCTOS]],PRODUCTOS[#All],2,0)</f>
        <v>Anillo Comp. Diam.</v>
      </c>
      <c r="E1439" s="8" t="str">
        <f>VLOOKUP(JOYERIA_JPV[[#This Row],[ID_PRODUCTOS]],PRODUCTOS[#All],4,0)</f>
        <v>https://www.elrubi.es/wp-content/uploads/2019/03/Anillo-de-compromiso-con-piedra-diamante-1.png</v>
      </c>
      <c r="F1439" s="15">
        <f>VLOOKUP(JOYERIA_JPV[[#This Row],[ID_PRODUCTOS]],PRODUCTOS[#All],5,0)-JOYERIA_JPV[[#This Row],[CANTIDAD]]</f>
        <v>1947</v>
      </c>
      <c r="G1439">
        <v>10003</v>
      </c>
      <c r="H1439" s="1" t="s">
        <v>45</v>
      </c>
      <c r="I1439" s="1" t="str">
        <f>VLOOKUP(JOYERIA_JPV[[#This Row],[ID_VENDEDOR]],FOTO_VENDEDOR[#All],3,0)</f>
        <v>https://dl.dropboxusercontent.com/s/2lks10yyiurw2b0/A33.png</v>
      </c>
      <c r="J1439">
        <v>3</v>
      </c>
      <c r="K1439" s="9">
        <v>938.42</v>
      </c>
      <c r="L1439" s="9">
        <v>1100</v>
      </c>
      <c r="M1439" s="2">
        <v>45270</v>
      </c>
    </row>
    <row r="1440" spans="1:13" x14ac:dyDescent="0.25">
      <c r="A1440">
        <v>1439</v>
      </c>
      <c r="B1440" t="s">
        <v>9</v>
      </c>
      <c r="C1440" s="3">
        <v>15</v>
      </c>
      <c r="D1440" s="3" t="str">
        <f>VLOOKUP(JOYERIA_JPV[[#This Row],[ID_PRODUCTOS]],PRODUCTOS[#All],2,0)</f>
        <v>Brazalete Cuero</v>
      </c>
      <c r="E1440" s="8" t="str">
        <f>VLOOKUP(JOYERIA_JPV[[#This Row],[ID_PRODUCTOS]],PRODUCTOS[#All],4,0)</f>
        <v>https://global.zancangioielli.com/11031-large_default/pulsera-zancan-de-plata-y-piel-con-pluma.jpg</v>
      </c>
      <c r="F1440" s="15">
        <f>VLOOKUP(JOYERIA_JPV[[#This Row],[ID_PRODUCTOS]],PRODUCTOS[#All],5,0)-JOYERIA_JPV[[#This Row],[CANTIDAD]]</f>
        <v>3999</v>
      </c>
      <c r="G1440">
        <v>10004</v>
      </c>
      <c r="H1440" s="1" t="s">
        <v>47</v>
      </c>
      <c r="I1440" s="1" t="str">
        <f>VLOOKUP(JOYERIA_JPV[[#This Row],[ID_VENDEDOR]],FOTO_VENDEDOR[#All],3,0)</f>
        <v>https://dl.dropbox.com/s/zgx7g0h0mxubhao/A21.png</v>
      </c>
      <c r="J1440">
        <v>1</v>
      </c>
      <c r="K1440" s="9">
        <v>572.95000000000005</v>
      </c>
      <c r="L1440" s="9">
        <v>800</v>
      </c>
      <c r="M1440" s="2">
        <v>45271</v>
      </c>
    </row>
    <row r="1441" spans="1:13" x14ac:dyDescent="0.25">
      <c r="A1441">
        <v>1440</v>
      </c>
      <c r="B1441" t="s">
        <v>22</v>
      </c>
      <c r="C1441" s="3">
        <v>16</v>
      </c>
      <c r="D1441" s="3" t="str">
        <f>VLOOKUP(JOYERIA_JPV[[#This Row],[ID_PRODUCTOS]],PRODUCTOS[#All],2,0)</f>
        <v>Reloj Plata</v>
      </c>
      <c r="E1441" s="8" t="str">
        <f>VLOOKUP(JOYERIA_JPV[[#This Row],[ID_PRODUCTOS]],PRODUCTOS[#All],4,0)</f>
        <v>https://festina.cl/22062-large_default/timeless-chronograph-f16760-7-con-esfera-azul.jpg</v>
      </c>
      <c r="F1441" s="15">
        <f>VLOOKUP(JOYERIA_JPV[[#This Row],[ID_PRODUCTOS]],PRODUCTOS[#All],5,0)-JOYERIA_JPV[[#This Row],[CANTIDAD]]</f>
        <v>1097</v>
      </c>
      <c r="G1441">
        <v>10005</v>
      </c>
      <c r="H1441" s="1" t="s">
        <v>49</v>
      </c>
      <c r="I1441" s="1" t="str">
        <f>VLOOKUP(JOYERIA_JPV[[#This Row],[ID_VENDEDOR]],FOTO_VENDEDOR[#All],3,0)</f>
        <v>https://dl.dropboxusercontent.com/s/id0gj57k6z3m73q/A34.png</v>
      </c>
      <c r="J1441">
        <v>3</v>
      </c>
      <c r="K1441" s="9">
        <v>1667.47</v>
      </c>
      <c r="L1441" s="9">
        <v>2200</v>
      </c>
      <c r="M1441" s="2">
        <v>45272</v>
      </c>
    </row>
    <row r="1442" spans="1:13" x14ac:dyDescent="0.25">
      <c r="A1442">
        <v>1441</v>
      </c>
      <c r="B1442" t="s">
        <v>13</v>
      </c>
      <c r="C1442" s="3">
        <v>17</v>
      </c>
      <c r="D1442" s="3" t="str">
        <f>VLOOKUP(JOYERIA_JPV[[#This Row],[ID_PRODUCTOS]],PRODUCTOS[#All],2,0)</f>
        <v>Broche Oro</v>
      </c>
      <c r="E144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442" s="15">
        <f>VLOOKUP(JOYERIA_JPV[[#This Row],[ID_PRODUCTOS]],PRODUCTOS[#All],5,0)-JOYERIA_JPV[[#This Row],[CANTIDAD]]</f>
        <v>2992</v>
      </c>
      <c r="G1442">
        <v>10006</v>
      </c>
      <c r="H1442" s="1" t="s">
        <v>51</v>
      </c>
      <c r="I1442" s="1" t="str">
        <f>VLOOKUP(JOYERIA_JPV[[#This Row],[ID_VENDEDOR]],FOTO_VENDEDOR[#All],3,0)</f>
        <v>https://dl.dropbox.com/s/1f9hzgblcmuen4a/A10.png</v>
      </c>
      <c r="J1442">
        <v>8</v>
      </c>
      <c r="K1442" s="9">
        <v>216.19</v>
      </c>
      <c r="L1442" s="9">
        <v>300</v>
      </c>
      <c r="M1442" s="2">
        <v>45273</v>
      </c>
    </row>
    <row r="1443" spans="1:13" x14ac:dyDescent="0.25">
      <c r="A1443">
        <v>1442</v>
      </c>
      <c r="B1443" t="s">
        <v>27</v>
      </c>
      <c r="C1443" s="3">
        <v>18</v>
      </c>
      <c r="D1443" s="3" t="str">
        <f>VLOOKUP(JOYERIA_JPV[[#This Row],[ID_PRODUCTOS]],PRODUCTOS[#All],2,0)</f>
        <v>Anillo Gemas</v>
      </c>
      <c r="E144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443" s="15">
        <f>VLOOKUP(JOYERIA_JPV[[#This Row],[ID_PRODUCTOS]],PRODUCTOS[#All],5,0)-JOYERIA_JPV[[#This Row],[CANTIDAD]]</f>
        <v>19750</v>
      </c>
      <c r="G1443">
        <v>10007</v>
      </c>
      <c r="H1443" s="1" t="s">
        <v>53</v>
      </c>
      <c r="I1443" s="1" t="str">
        <f>VLOOKUP(JOYERIA_JPV[[#This Row],[ID_VENDEDOR]],FOTO_VENDEDOR[#All],3,0)</f>
        <v>https://dl.dropbox.com/s/jveyj0btov87izo/A38.png</v>
      </c>
      <c r="J1443">
        <v>250</v>
      </c>
      <c r="K1443" s="9">
        <v>1063.04</v>
      </c>
      <c r="L1443" s="9">
        <v>1500</v>
      </c>
      <c r="M1443" s="2">
        <v>45274</v>
      </c>
    </row>
    <row r="1444" spans="1:13" x14ac:dyDescent="0.25">
      <c r="A1444">
        <v>1443</v>
      </c>
      <c r="B1444" t="s">
        <v>6</v>
      </c>
      <c r="C1444" s="3">
        <v>19</v>
      </c>
      <c r="D1444" s="3" t="str">
        <f>VLOOKUP(JOYERIA_JPV[[#This Row],[ID_PRODUCTOS]],PRODUCTOS[#All],2,0)</f>
        <v>Collar Perlas</v>
      </c>
      <c r="E1444" s="8" t="str">
        <f>VLOOKUP(JOYERIA_JPV[[#This Row],[ID_PRODUCTOS]],PRODUCTOS[#All],4,0)</f>
        <v>https://yanesmadrid.com/10619-large_default/collar-bolzano-perlas-plata-dorada.jpg</v>
      </c>
      <c r="F1444" s="15">
        <f>VLOOKUP(JOYERIA_JPV[[#This Row],[ID_PRODUCTOS]],PRODUCTOS[#All],5,0)-JOYERIA_JPV[[#This Row],[CANTIDAD]]</f>
        <v>796</v>
      </c>
      <c r="G1444">
        <v>10008</v>
      </c>
      <c r="H1444" s="1" t="s">
        <v>73</v>
      </c>
      <c r="I1444" s="1" t="str">
        <f>VLOOKUP(JOYERIA_JPV[[#This Row],[ID_VENDEDOR]],FOTO_VENDEDOR[#All],3,0)</f>
        <v>https://dl.dropbox.com/s/z4geyw1u2psmm47/A16.png</v>
      </c>
      <c r="J1444">
        <v>4</v>
      </c>
      <c r="K1444" s="9">
        <v>757.81</v>
      </c>
      <c r="L1444" s="9">
        <v>950</v>
      </c>
      <c r="M1444" s="2">
        <v>45275</v>
      </c>
    </row>
    <row r="1445" spans="1:13" x14ac:dyDescent="0.25">
      <c r="A1445">
        <v>1444</v>
      </c>
      <c r="B1445" t="s">
        <v>19</v>
      </c>
      <c r="C1445" s="3">
        <v>20</v>
      </c>
      <c r="D1445" s="3" t="str">
        <f>VLOOKUP(JOYERIA_JPV[[#This Row],[ID_PRODUCTOS]],PRODUCTOS[#All],2,0)</f>
        <v>Cadena Oro</v>
      </c>
      <c r="E1445" s="8" t="str">
        <f>VLOOKUP(JOYERIA_JPV[[#This Row],[ID_PRODUCTOS]],PRODUCTOS[#All],4,0)</f>
        <v>https://www.joyeriasanchez.com/50236-large_default/gargantilla-visalia-personalizada-oro-18k.jpg</v>
      </c>
      <c r="F1445" s="15">
        <f>VLOOKUP(JOYERIA_JPV[[#This Row],[ID_PRODUCTOS]],PRODUCTOS[#All],5,0)-JOYERIA_JPV[[#This Row],[CANTIDAD]]</f>
        <v>3970</v>
      </c>
      <c r="G1445">
        <v>10009</v>
      </c>
      <c r="H1445" s="1" t="s">
        <v>57</v>
      </c>
      <c r="I1445" s="1" t="str">
        <f>VLOOKUP(JOYERIA_JPV[[#This Row],[ID_VENDEDOR]],FOTO_VENDEDOR[#All],3,0)</f>
        <v>https://dl.dropbox.com/s/0jkab8w6ie0h91z/A42.png</v>
      </c>
      <c r="J1445">
        <v>30</v>
      </c>
      <c r="K1445" s="9">
        <v>211.41</v>
      </c>
      <c r="L1445" s="9">
        <v>300</v>
      </c>
      <c r="M1445" s="2">
        <v>45276</v>
      </c>
    </row>
    <row r="1446" spans="1:13" x14ac:dyDescent="0.25">
      <c r="A1446">
        <v>1445</v>
      </c>
      <c r="B1446" t="s">
        <v>28</v>
      </c>
      <c r="C1446" s="3">
        <v>1</v>
      </c>
      <c r="D1446" s="3" t="str">
        <f>VLOOKUP(JOYERIA_JPV[[#This Row],[ID_PRODUCTOS]],PRODUCTOS[#All],2,0)</f>
        <v>Anillo Oro 18k</v>
      </c>
      <c r="E1446" s="8" t="str">
        <f>VLOOKUP(JOYERIA_JPV[[#This Row],[ID_PRODUCTOS]],PRODUCTOS[#All],4,0)</f>
        <v>https://i.pinimg.com/originals/99/f6/cc/99f6cc0f226be0aa4d25ea9959e06099.png</v>
      </c>
      <c r="F1446" s="15">
        <f>VLOOKUP(JOYERIA_JPV[[#This Row],[ID_PRODUCTOS]],PRODUCTOS[#All],5,0)-JOYERIA_JPV[[#This Row],[CANTIDAD]]</f>
        <v>19643</v>
      </c>
      <c r="G1446">
        <v>10001</v>
      </c>
      <c r="H1446" s="1" t="s">
        <v>41</v>
      </c>
      <c r="I1446" s="1" t="str">
        <f>VLOOKUP(JOYERIA_JPV[[#This Row],[ID_VENDEDOR]],FOTO_VENDEDOR[#All],3,0)</f>
        <v>https://dl.dropbox.com/s/4bz1xriny7ro04g/A40.png</v>
      </c>
      <c r="J1446">
        <v>357</v>
      </c>
      <c r="K1446" s="9">
        <v>1483.61</v>
      </c>
      <c r="L1446" s="9">
        <v>2000</v>
      </c>
      <c r="M1446" s="2">
        <v>45277</v>
      </c>
    </row>
    <row r="1447" spans="1:13" x14ac:dyDescent="0.25">
      <c r="A1447">
        <v>1446</v>
      </c>
      <c r="B1447" t="s">
        <v>15</v>
      </c>
      <c r="C1447" s="3">
        <v>2</v>
      </c>
      <c r="D1447" s="3" t="str">
        <f>VLOOKUP(JOYERIA_JPV[[#This Row],[ID_PRODUCTOS]],PRODUCTOS[#All],2,0)</f>
        <v>Aretes Plata 925</v>
      </c>
      <c r="E1447" s="8" t="str">
        <f>VLOOKUP(JOYERIA_JPV[[#This Row],[ID_PRODUCTOS]],PRODUCTOS[#All],4,0)</f>
        <v>https://baroqoficial.com/cdn/shop/products/Aretesdeplata925.png?v=1643904073&amp;width=2048</v>
      </c>
      <c r="F1447" s="15">
        <f>VLOOKUP(JOYERIA_JPV[[#This Row],[ID_PRODUCTOS]],PRODUCTOS[#All],5,0)-JOYERIA_JPV[[#This Row],[CANTIDAD]]</f>
        <v>3799</v>
      </c>
      <c r="G1447">
        <v>10002</v>
      </c>
      <c r="H1447" s="1" t="s">
        <v>43</v>
      </c>
      <c r="I1447" s="1" t="str">
        <f>VLOOKUP(JOYERIA_JPV[[#This Row],[ID_VENDEDOR]],FOTO_VENDEDOR[#All],3,0)</f>
        <v>https://dl.dropbox.com/s/yxe96df3xrzoc4y/A44.png</v>
      </c>
      <c r="J1447">
        <v>1</v>
      </c>
      <c r="K1447" s="9">
        <v>1049.51</v>
      </c>
      <c r="L1447" s="9">
        <v>1300</v>
      </c>
      <c r="M1447" s="2">
        <v>45278</v>
      </c>
    </row>
    <row r="1448" spans="1:13" x14ac:dyDescent="0.25">
      <c r="A1448">
        <v>1447</v>
      </c>
      <c r="B1448" t="s">
        <v>6</v>
      </c>
      <c r="C1448" s="3">
        <v>3</v>
      </c>
      <c r="D1448" s="3" t="str">
        <f>VLOOKUP(JOYERIA_JPV[[#This Row],[ID_PRODUCTOS]],PRODUCTOS[#All],2,0)</f>
        <v>Brazalete Oro 14k</v>
      </c>
      <c r="E144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448" s="15">
        <f>VLOOKUP(JOYERIA_JPV[[#This Row],[ID_PRODUCTOS]],PRODUCTOS[#All],5,0)-JOYERIA_JPV[[#This Row],[CANTIDAD]]</f>
        <v>711</v>
      </c>
      <c r="G1448">
        <v>10003</v>
      </c>
      <c r="H1448" s="1" t="s">
        <v>45</v>
      </c>
      <c r="I1448" s="1" t="str">
        <f>VLOOKUP(JOYERIA_JPV[[#This Row],[ID_VENDEDOR]],FOTO_VENDEDOR[#All],3,0)</f>
        <v>https://dl.dropboxusercontent.com/s/2lks10yyiurw2b0/A33.png</v>
      </c>
      <c r="J1448">
        <v>9</v>
      </c>
      <c r="K1448" s="9">
        <v>966.38</v>
      </c>
      <c r="L1448" s="9">
        <v>1200</v>
      </c>
      <c r="M1448" s="2">
        <v>45279</v>
      </c>
    </row>
    <row r="1449" spans="1:13" x14ac:dyDescent="0.25">
      <c r="A1449">
        <v>1448</v>
      </c>
      <c r="B1449" t="s">
        <v>29</v>
      </c>
      <c r="C1449" s="3">
        <v>4</v>
      </c>
      <c r="D1449" s="3" t="str">
        <f>VLOOKUP(JOYERIA_JPV[[#This Row],[ID_PRODUCTOS]],PRODUCTOS[#All],2,0)</f>
        <v>Collar Oro Diam.</v>
      </c>
      <c r="E1449" s="8" t="str">
        <f>VLOOKUP(JOYERIA_JPV[[#This Row],[ID_PRODUCTOS]],PRODUCTOS[#All],4,0)</f>
        <v>https://img.edenly.com/pt/40/precioso-secreto-n8__8047249_1.png</v>
      </c>
      <c r="F1449" s="15">
        <f>VLOOKUP(JOYERIA_JPV[[#This Row],[ID_PRODUCTOS]],PRODUCTOS[#All],5,0)-JOYERIA_JPV[[#This Row],[CANTIDAD]]</f>
        <v>1483</v>
      </c>
      <c r="G1449">
        <v>10004</v>
      </c>
      <c r="H1449" s="1" t="s">
        <v>47</v>
      </c>
      <c r="I1449" s="1" t="str">
        <f>VLOOKUP(JOYERIA_JPV[[#This Row],[ID_VENDEDOR]],FOTO_VENDEDOR[#All],3,0)</f>
        <v>https://dl.dropbox.com/s/zgx7g0h0mxubhao/A21.png</v>
      </c>
      <c r="J1449">
        <v>17</v>
      </c>
      <c r="K1449" s="9">
        <v>938.42</v>
      </c>
      <c r="L1449" s="9">
        <v>1100</v>
      </c>
      <c r="M1449" s="2">
        <v>45280</v>
      </c>
    </row>
    <row r="1450" spans="1:13" x14ac:dyDescent="0.25">
      <c r="A1450">
        <v>1449</v>
      </c>
      <c r="B1450" t="s">
        <v>5</v>
      </c>
      <c r="C1450" s="3">
        <v>5</v>
      </c>
      <c r="D1450" s="3" t="str">
        <f>VLOOKUP(JOYERIA_JPV[[#This Row],[ID_PRODUCTOS]],PRODUCTOS[#All],2,0)</f>
        <v>Pulsera Plata 925</v>
      </c>
      <c r="E145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450" s="15">
        <f>VLOOKUP(JOYERIA_JPV[[#This Row],[ID_PRODUCTOS]],PRODUCTOS[#All],5,0)-JOYERIA_JPV[[#This Row],[CANTIDAD]]</f>
        <v>1394</v>
      </c>
      <c r="G1450">
        <v>10005</v>
      </c>
      <c r="H1450" s="1" t="s">
        <v>49</v>
      </c>
      <c r="I1450" s="1" t="str">
        <f>VLOOKUP(JOYERIA_JPV[[#This Row],[ID_VENDEDOR]],FOTO_VENDEDOR[#All],3,0)</f>
        <v>https://dl.dropboxusercontent.com/s/id0gj57k6z3m73q/A34.png</v>
      </c>
      <c r="J1450">
        <v>6</v>
      </c>
      <c r="K1450" s="9">
        <v>1053.78</v>
      </c>
      <c r="L1450" s="9">
        <v>1500</v>
      </c>
      <c r="M1450" s="2">
        <v>45281</v>
      </c>
    </row>
    <row r="1451" spans="1:13" x14ac:dyDescent="0.25">
      <c r="A1451">
        <v>1450</v>
      </c>
      <c r="B1451" t="s">
        <v>14</v>
      </c>
      <c r="C1451" s="3">
        <v>6</v>
      </c>
      <c r="D1451" s="3" t="str">
        <f>VLOOKUP(JOYERIA_JPV[[#This Row],[ID_PRODUCTOS]],PRODUCTOS[#All],2,0)</f>
        <v>Broche Platino</v>
      </c>
      <c r="E145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451" s="15">
        <f>VLOOKUP(JOYERIA_JPV[[#This Row],[ID_PRODUCTOS]],PRODUCTOS[#All],5,0)-JOYERIA_JPV[[#This Row],[CANTIDAD]]</f>
        <v>2494</v>
      </c>
      <c r="G1451">
        <v>10006</v>
      </c>
      <c r="H1451" s="1" t="s">
        <v>51</v>
      </c>
      <c r="I1451" s="1" t="str">
        <f>VLOOKUP(JOYERIA_JPV[[#This Row],[ID_VENDEDOR]],FOTO_VENDEDOR[#All],3,0)</f>
        <v>https://dl.dropbox.com/s/1f9hzgblcmuen4a/A10.png</v>
      </c>
      <c r="J1451">
        <v>6</v>
      </c>
      <c r="K1451" s="9">
        <v>645.70000000000005</v>
      </c>
      <c r="L1451" s="9">
        <v>900</v>
      </c>
      <c r="M1451" s="2">
        <v>45282</v>
      </c>
    </row>
    <row r="1452" spans="1:13" x14ac:dyDescent="0.25">
      <c r="A1452">
        <v>1451</v>
      </c>
      <c r="B1452" t="s">
        <v>23</v>
      </c>
      <c r="C1452" s="3">
        <v>7</v>
      </c>
      <c r="D1452" s="3" t="str">
        <f>VLOOKUP(JOYERIA_JPV[[#This Row],[ID_PRODUCTOS]],PRODUCTOS[#All],2,0)</f>
        <v>Cadena Oro 10k</v>
      </c>
      <c r="E1452" s="8" t="str">
        <f>VLOOKUP(JOYERIA_JPV[[#This Row],[ID_PRODUCTOS]],PRODUCTOS[#All],4,0)</f>
        <v>https://russiangold.com/78813-large_default/amarillo-italiano-14k-585-oro-nuevo-figaro-cadena-solida-cc042y.jpg</v>
      </c>
      <c r="F1452" s="15">
        <f>VLOOKUP(JOYERIA_JPV[[#This Row],[ID_PRODUCTOS]],PRODUCTOS[#All],5,0)-JOYERIA_JPV[[#This Row],[CANTIDAD]]</f>
        <v>11270</v>
      </c>
      <c r="G1452">
        <v>10007</v>
      </c>
      <c r="H1452" s="1" t="s">
        <v>53</v>
      </c>
      <c r="I1452" s="1" t="str">
        <f>VLOOKUP(JOYERIA_JPV[[#This Row],[ID_VENDEDOR]],FOTO_VENDEDOR[#All],3,0)</f>
        <v>https://dl.dropbox.com/s/jveyj0btov87izo/A38.png</v>
      </c>
      <c r="J1452">
        <v>230</v>
      </c>
      <c r="K1452" s="9">
        <v>1063.04</v>
      </c>
      <c r="L1452" s="9">
        <v>1500</v>
      </c>
      <c r="M1452" s="2">
        <v>45283</v>
      </c>
    </row>
    <row r="1453" spans="1:13" x14ac:dyDescent="0.25">
      <c r="A1453">
        <v>1452</v>
      </c>
      <c r="B1453" t="s">
        <v>17</v>
      </c>
      <c r="C1453" s="3">
        <v>8</v>
      </c>
      <c r="D1453" s="3" t="str">
        <f>VLOOKUP(JOYERIA_JPV[[#This Row],[ID_PRODUCTOS]],PRODUCTOS[#All],2,0)</f>
        <v>Tobillera Oro 14k</v>
      </c>
      <c r="E1453" s="8" t="str">
        <f>VLOOKUP(JOYERIA_JPV[[#This Row],[ID_PRODUCTOS]],PRODUCTOS[#All],4,0)</f>
        <v>https://www.joseluisjoyerias.com/adm/files/FOTOS/PULSERA_ORO_JOSELUIS_718SPU24FK481A19_1.webp</v>
      </c>
      <c r="F1453" s="15">
        <f>VLOOKUP(JOYERIA_JPV[[#This Row],[ID_PRODUCTOS]],PRODUCTOS[#All],5,0)-JOYERIA_JPV[[#This Row],[CANTIDAD]]</f>
        <v>2487</v>
      </c>
      <c r="G1453">
        <v>10008</v>
      </c>
      <c r="H1453" s="1" t="s">
        <v>73</v>
      </c>
      <c r="I1453" s="1" t="str">
        <f>VLOOKUP(JOYERIA_JPV[[#This Row],[ID_VENDEDOR]],FOTO_VENDEDOR[#All],3,0)</f>
        <v>https://dl.dropbox.com/s/z4geyw1u2psmm47/A16.png</v>
      </c>
      <c r="J1453">
        <v>13</v>
      </c>
      <c r="K1453" s="9">
        <v>938.42</v>
      </c>
      <c r="L1453" s="9">
        <v>1100</v>
      </c>
      <c r="M1453" s="2">
        <v>45284</v>
      </c>
    </row>
    <row r="1454" spans="1:13" x14ac:dyDescent="0.25">
      <c r="A1454">
        <v>1453</v>
      </c>
      <c r="B1454" t="s">
        <v>8</v>
      </c>
      <c r="C1454" s="3">
        <v>9</v>
      </c>
      <c r="D1454" s="3" t="str">
        <f>VLOOKUP(JOYERIA_JPV[[#This Row],[ID_PRODUCTOS]],PRODUCTOS[#All],2,0)</f>
        <v>Charm Plata</v>
      </c>
      <c r="E145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454" s="15">
        <f>VLOOKUP(JOYERIA_JPV[[#This Row],[ID_PRODUCTOS]],PRODUCTOS[#All],5,0)-JOYERIA_JPV[[#This Row],[CANTIDAD]]</f>
        <v>676</v>
      </c>
      <c r="G1454">
        <v>10009</v>
      </c>
      <c r="H1454" s="1" t="s">
        <v>57</v>
      </c>
      <c r="I1454" s="1" t="str">
        <f>VLOOKUP(JOYERIA_JPV[[#This Row],[ID_VENDEDOR]],FOTO_VENDEDOR[#All],3,0)</f>
        <v>https://dl.dropbox.com/s/0jkab8w6ie0h91z/A42.png</v>
      </c>
      <c r="J1454">
        <v>1</v>
      </c>
      <c r="K1454" s="9">
        <v>836.75</v>
      </c>
      <c r="L1454" s="9">
        <v>1000</v>
      </c>
      <c r="M1454" s="2">
        <v>45285</v>
      </c>
    </row>
    <row r="1455" spans="1:13" x14ac:dyDescent="0.25">
      <c r="A1455">
        <v>1454</v>
      </c>
      <c r="B1455" t="s">
        <v>23</v>
      </c>
      <c r="C1455" s="3">
        <v>10</v>
      </c>
      <c r="D1455" s="3" t="str">
        <f>VLOOKUP(JOYERIA_JPV[[#This Row],[ID_PRODUCTOS]],PRODUCTOS[#All],2,0)</f>
        <v>Medallón Oro 18k</v>
      </c>
      <c r="E1455" s="8" t="str">
        <f>VLOOKUP(JOYERIA_JPV[[#This Row],[ID_PRODUCTOS]],PRODUCTOS[#All],4,0)</f>
        <v>https://russiangold.com/111274-product_zoom/colgante-de-oro-rosa-rojo-14k-585-carretera-de-medusa-griega-cpn053r.jpg</v>
      </c>
      <c r="F1455" s="15">
        <f>VLOOKUP(JOYERIA_JPV[[#This Row],[ID_PRODUCTOS]],PRODUCTOS[#All],5,0)-JOYERIA_JPV[[#This Row],[CANTIDAD]]</f>
        <v>592</v>
      </c>
      <c r="G1455">
        <v>10001</v>
      </c>
      <c r="H1455" s="1" t="s">
        <v>41</v>
      </c>
      <c r="I1455" s="1" t="str">
        <f>VLOOKUP(JOYERIA_JPV[[#This Row],[ID_VENDEDOR]],FOTO_VENDEDOR[#All],3,0)</f>
        <v>https://dl.dropbox.com/s/4bz1xriny7ro04g/A40.png</v>
      </c>
      <c r="J1455">
        <v>8</v>
      </c>
      <c r="K1455" s="9">
        <v>966.38</v>
      </c>
      <c r="L1455" s="9">
        <v>1200</v>
      </c>
      <c r="M1455" s="2">
        <v>45286</v>
      </c>
    </row>
    <row r="1456" spans="1:13" x14ac:dyDescent="0.25">
      <c r="A1456">
        <v>1455</v>
      </c>
      <c r="B1456" t="s">
        <v>7</v>
      </c>
      <c r="C1456" s="3">
        <v>11</v>
      </c>
      <c r="D1456" s="3" t="str">
        <f>VLOOKUP(JOYERIA_JPV[[#This Row],[ID_PRODUCTOS]],PRODUCTOS[#All],2,0)</f>
        <v>Reloj Oro 18k</v>
      </c>
      <c r="E1456" s="8" t="str">
        <f>VLOOKUP(JOYERIA_JPV[[#This Row],[ID_PRODUCTOS]],PRODUCTOS[#All],4,0)</f>
        <v>https://zlotychlopak.pl/104676-large_default/amarillo-14k-585-oro-reloj-de-pulsera-para-senora-geneve-lw078ydglbw008y.jpg</v>
      </c>
      <c r="F1456" s="15">
        <f>VLOOKUP(JOYERIA_JPV[[#This Row],[ID_PRODUCTOS]],PRODUCTOS[#All],5,0)-JOYERIA_JPV[[#This Row],[CANTIDAD]]</f>
        <v>1192</v>
      </c>
      <c r="G1456">
        <v>10002</v>
      </c>
      <c r="H1456" s="1" t="s">
        <v>43</v>
      </c>
      <c r="I1456" s="1" t="str">
        <f>VLOOKUP(JOYERIA_JPV[[#This Row],[ID_VENDEDOR]],FOTO_VENDEDOR[#All],3,0)</f>
        <v>https://dl.dropbox.com/s/yxe96df3xrzoc4y/A44.png</v>
      </c>
      <c r="J1456">
        <v>68</v>
      </c>
      <c r="K1456" s="9">
        <v>638.27</v>
      </c>
      <c r="L1456" s="9">
        <v>800</v>
      </c>
      <c r="M1456" s="2">
        <v>45287</v>
      </c>
    </row>
    <row r="1457" spans="1:13" x14ac:dyDescent="0.25">
      <c r="A1457">
        <v>1456</v>
      </c>
      <c r="B1457" t="s">
        <v>8</v>
      </c>
      <c r="C1457" s="3">
        <v>12</v>
      </c>
      <c r="D1457" s="3" t="str">
        <f>VLOOKUP(JOYERIA_JPV[[#This Row],[ID_PRODUCTOS]],PRODUCTOS[#All],2,0)</f>
        <v>Cufflink Plata 925</v>
      </c>
      <c r="E1457" s="8" t="str">
        <f>VLOOKUP(JOYERIA_JPV[[#This Row],[ID_PRODUCTOS]],PRODUCTOS[#All],4,0)</f>
        <v>https://www.mesaregalos.mx/wp-content/uploads/2021/08/Cufflinks_20Pliage_20_20Sterling_20silver_06753810000001_STQP.png</v>
      </c>
      <c r="F1457" s="15">
        <f>VLOOKUP(JOYERIA_JPV[[#This Row],[ID_PRODUCTOS]],PRODUCTOS[#All],5,0)-JOYERIA_JPV[[#This Row],[CANTIDAD]]</f>
        <v>618</v>
      </c>
      <c r="G1457">
        <v>10003</v>
      </c>
      <c r="H1457" s="1" t="s">
        <v>45</v>
      </c>
      <c r="I1457" s="1" t="str">
        <f>VLOOKUP(JOYERIA_JPV[[#This Row],[ID_VENDEDOR]],FOTO_VENDEDOR[#All],3,0)</f>
        <v>https://dl.dropboxusercontent.com/s/2lks10yyiurw2b0/A33.png</v>
      </c>
      <c r="J1457">
        <v>6</v>
      </c>
      <c r="K1457" s="9">
        <v>1265.2</v>
      </c>
      <c r="L1457" s="9">
        <v>1800</v>
      </c>
      <c r="M1457" s="2">
        <v>45288</v>
      </c>
    </row>
    <row r="1458" spans="1:13" x14ac:dyDescent="0.25">
      <c r="A1458">
        <v>1457</v>
      </c>
      <c r="B1458" t="s">
        <v>16</v>
      </c>
      <c r="C1458" s="3">
        <v>13</v>
      </c>
      <c r="D1458" s="3" t="str">
        <f>VLOOKUP(JOYERIA_JPV[[#This Row],[ID_PRODUCTOS]],PRODUCTOS[#All],2,0)</f>
        <v>Pendiente Diam. Oro</v>
      </c>
      <c r="E1458" s="8" t="str">
        <f>VLOOKUP(JOYERIA_JPV[[#This Row],[ID_PRODUCTOS]],PRODUCTOS[#All],4,0)</f>
        <v>https://i.pinimg.com/originals/ef/2f/1e/ef2f1e78cb0658f1626038cefbdca0f7.png</v>
      </c>
      <c r="F1458" s="15">
        <f>VLOOKUP(JOYERIA_JPV[[#This Row],[ID_PRODUCTOS]],PRODUCTOS[#All],5,0)-JOYERIA_JPV[[#This Row],[CANTIDAD]]</f>
        <v>3990</v>
      </c>
      <c r="G1458">
        <v>10004</v>
      </c>
      <c r="H1458" s="1" t="s">
        <v>47</v>
      </c>
      <c r="I1458" s="1" t="str">
        <f>VLOOKUP(JOYERIA_JPV[[#This Row],[ID_VENDEDOR]],FOTO_VENDEDOR[#All],3,0)</f>
        <v>https://dl.dropbox.com/s/zgx7g0h0mxubhao/A21.png</v>
      </c>
      <c r="J1458">
        <v>10</v>
      </c>
      <c r="K1458" s="9">
        <v>352.49</v>
      </c>
      <c r="L1458" s="9">
        <v>500</v>
      </c>
      <c r="M1458" s="2">
        <v>45289</v>
      </c>
    </row>
    <row r="1459" spans="1:13" x14ac:dyDescent="0.25">
      <c r="A1459">
        <v>1458</v>
      </c>
      <c r="B1459" t="s">
        <v>9</v>
      </c>
      <c r="C1459" s="3">
        <v>14</v>
      </c>
      <c r="D1459" s="3" t="str">
        <f>VLOOKUP(JOYERIA_JPV[[#This Row],[ID_PRODUCTOS]],PRODUCTOS[#All],2,0)</f>
        <v>Anillo Comp. Diam.</v>
      </c>
      <c r="E1459" s="8" t="str">
        <f>VLOOKUP(JOYERIA_JPV[[#This Row],[ID_PRODUCTOS]],PRODUCTOS[#All],4,0)</f>
        <v>https://www.elrubi.es/wp-content/uploads/2019/03/Anillo-de-compromiso-con-piedra-diamante-1.png</v>
      </c>
      <c r="F1459" s="15">
        <f>VLOOKUP(JOYERIA_JPV[[#This Row],[ID_PRODUCTOS]],PRODUCTOS[#All],5,0)-JOYERIA_JPV[[#This Row],[CANTIDAD]]</f>
        <v>1890</v>
      </c>
      <c r="G1459">
        <v>10005</v>
      </c>
      <c r="H1459" s="1" t="s">
        <v>49</v>
      </c>
      <c r="I1459" s="1" t="str">
        <f>VLOOKUP(JOYERIA_JPV[[#This Row],[ID_VENDEDOR]],FOTO_VENDEDOR[#All],3,0)</f>
        <v>https://dl.dropboxusercontent.com/s/id0gj57k6z3m73q/A34.png</v>
      </c>
      <c r="J1459">
        <v>60</v>
      </c>
      <c r="K1459" s="9">
        <v>938.42</v>
      </c>
      <c r="L1459" s="9">
        <v>1100</v>
      </c>
      <c r="M1459" s="2">
        <v>45290</v>
      </c>
    </row>
    <row r="1460" spans="1:13" x14ac:dyDescent="0.25">
      <c r="A1460">
        <v>1459</v>
      </c>
      <c r="B1460" t="s">
        <v>25</v>
      </c>
      <c r="C1460" s="3">
        <v>15</v>
      </c>
      <c r="D1460" s="3" t="str">
        <f>VLOOKUP(JOYERIA_JPV[[#This Row],[ID_PRODUCTOS]],PRODUCTOS[#All],2,0)</f>
        <v>Brazalete Cuero</v>
      </c>
      <c r="E1460" s="8" t="str">
        <f>VLOOKUP(JOYERIA_JPV[[#This Row],[ID_PRODUCTOS]],PRODUCTOS[#All],4,0)</f>
        <v>https://global.zancangioielli.com/11031-large_default/pulsera-zancan-de-plata-y-piel-con-pluma.jpg</v>
      </c>
      <c r="F1460" s="15">
        <f>VLOOKUP(JOYERIA_JPV[[#This Row],[ID_PRODUCTOS]],PRODUCTOS[#All],5,0)-JOYERIA_JPV[[#This Row],[CANTIDAD]]</f>
        <v>3971</v>
      </c>
      <c r="G1460">
        <v>10006</v>
      </c>
      <c r="H1460" s="1" t="s">
        <v>51</v>
      </c>
      <c r="I1460" s="1" t="str">
        <f>VLOOKUP(JOYERIA_JPV[[#This Row],[ID_VENDEDOR]],FOTO_VENDEDOR[#All],3,0)</f>
        <v>https://dl.dropbox.com/s/1f9hzgblcmuen4a/A10.png</v>
      </c>
      <c r="J1460">
        <v>29</v>
      </c>
      <c r="K1460" s="9">
        <v>572.95000000000005</v>
      </c>
      <c r="L1460" s="9">
        <v>800</v>
      </c>
      <c r="M1460" s="2">
        <v>45291</v>
      </c>
    </row>
    <row r="1461" spans="1:13" x14ac:dyDescent="0.25">
      <c r="A1461">
        <v>1460</v>
      </c>
      <c r="B1461" t="s">
        <v>25</v>
      </c>
      <c r="C1461" s="3">
        <v>16</v>
      </c>
      <c r="D1461" s="3" t="str">
        <f>VLOOKUP(JOYERIA_JPV[[#This Row],[ID_PRODUCTOS]],PRODUCTOS[#All],2,0)</f>
        <v>Reloj Plata</v>
      </c>
      <c r="E1461" s="8" t="str">
        <f>VLOOKUP(JOYERIA_JPV[[#This Row],[ID_PRODUCTOS]],PRODUCTOS[#All],4,0)</f>
        <v>https://festina.cl/22062-large_default/timeless-chronograph-f16760-7-con-esfera-azul.jpg</v>
      </c>
      <c r="F1461" s="15">
        <f>VLOOKUP(JOYERIA_JPV[[#This Row],[ID_PRODUCTOS]],PRODUCTOS[#All],5,0)-JOYERIA_JPV[[#This Row],[CANTIDAD]]</f>
        <v>1099</v>
      </c>
      <c r="G1461">
        <v>10007</v>
      </c>
      <c r="H1461" s="1" t="s">
        <v>53</v>
      </c>
      <c r="I1461" s="1" t="str">
        <f>VLOOKUP(JOYERIA_JPV[[#This Row],[ID_VENDEDOR]],FOTO_VENDEDOR[#All],3,0)</f>
        <v>https://dl.dropbox.com/s/jveyj0btov87izo/A38.png</v>
      </c>
      <c r="J1461">
        <v>1</v>
      </c>
      <c r="K1461" s="9">
        <v>1667.47</v>
      </c>
      <c r="L1461" s="9">
        <v>2200</v>
      </c>
      <c r="M1461" s="2">
        <v>45292</v>
      </c>
    </row>
    <row r="1462" spans="1:13" x14ac:dyDescent="0.25">
      <c r="A1462">
        <v>1461</v>
      </c>
      <c r="B1462" t="s">
        <v>14</v>
      </c>
      <c r="C1462" s="3">
        <v>17</v>
      </c>
      <c r="D1462" s="3" t="str">
        <f>VLOOKUP(JOYERIA_JPV[[#This Row],[ID_PRODUCTOS]],PRODUCTOS[#All],2,0)</f>
        <v>Broche Oro</v>
      </c>
      <c r="E146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462" s="15">
        <f>VLOOKUP(JOYERIA_JPV[[#This Row],[ID_PRODUCTOS]],PRODUCTOS[#All],5,0)-JOYERIA_JPV[[#This Row],[CANTIDAD]]</f>
        <v>2887</v>
      </c>
      <c r="G1462">
        <v>10008</v>
      </c>
      <c r="H1462" s="1" t="s">
        <v>73</v>
      </c>
      <c r="I1462" s="1" t="str">
        <f>VLOOKUP(JOYERIA_JPV[[#This Row],[ID_VENDEDOR]],FOTO_VENDEDOR[#All],3,0)</f>
        <v>https://dl.dropbox.com/s/z4geyw1u2psmm47/A16.png</v>
      </c>
      <c r="J1462">
        <v>113</v>
      </c>
      <c r="K1462" s="9">
        <v>216.19</v>
      </c>
      <c r="L1462" s="9">
        <v>300</v>
      </c>
      <c r="M1462" s="2">
        <v>45293</v>
      </c>
    </row>
    <row r="1463" spans="1:13" x14ac:dyDescent="0.25">
      <c r="A1463">
        <v>1462</v>
      </c>
      <c r="B1463" t="s">
        <v>15</v>
      </c>
      <c r="C1463" s="3">
        <v>18</v>
      </c>
      <c r="D1463" s="3" t="str">
        <f>VLOOKUP(JOYERIA_JPV[[#This Row],[ID_PRODUCTOS]],PRODUCTOS[#All],2,0)</f>
        <v>Anillo Gemas</v>
      </c>
      <c r="E146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463" s="15">
        <f>VLOOKUP(JOYERIA_JPV[[#This Row],[ID_PRODUCTOS]],PRODUCTOS[#All],5,0)-JOYERIA_JPV[[#This Row],[CANTIDAD]]</f>
        <v>19560</v>
      </c>
      <c r="G1463">
        <v>10009</v>
      </c>
      <c r="H1463" s="1" t="s">
        <v>57</v>
      </c>
      <c r="I1463" s="1" t="str">
        <f>VLOOKUP(JOYERIA_JPV[[#This Row],[ID_VENDEDOR]],FOTO_VENDEDOR[#All],3,0)</f>
        <v>https://dl.dropbox.com/s/0jkab8w6ie0h91z/A42.png</v>
      </c>
      <c r="J1463">
        <v>440</v>
      </c>
      <c r="K1463" s="9">
        <v>1063.04</v>
      </c>
      <c r="L1463" s="9">
        <v>1500</v>
      </c>
      <c r="M1463" s="2">
        <v>45294</v>
      </c>
    </row>
    <row r="1464" spans="1:13" x14ac:dyDescent="0.25">
      <c r="A1464">
        <v>1463</v>
      </c>
      <c r="B1464" t="s">
        <v>26</v>
      </c>
      <c r="C1464" s="3">
        <v>19</v>
      </c>
      <c r="D1464" s="3" t="str">
        <f>VLOOKUP(JOYERIA_JPV[[#This Row],[ID_PRODUCTOS]],PRODUCTOS[#All],2,0)</f>
        <v>Collar Perlas</v>
      </c>
      <c r="E1464" s="8" t="str">
        <f>VLOOKUP(JOYERIA_JPV[[#This Row],[ID_PRODUCTOS]],PRODUCTOS[#All],4,0)</f>
        <v>https://yanesmadrid.com/10619-large_default/collar-bolzano-perlas-plata-dorada.jpg</v>
      </c>
      <c r="F1464" s="15">
        <f>VLOOKUP(JOYERIA_JPV[[#This Row],[ID_PRODUCTOS]],PRODUCTOS[#All],5,0)-JOYERIA_JPV[[#This Row],[CANTIDAD]]</f>
        <v>790</v>
      </c>
      <c r="G1464">
        <v>10001</v>
      </c>
      <c r="H1464" s="1" t="s">
        <v>41</v>
      </c>
      <c r="I1464" s="1" t="str">
        <f>VLOOKUP(JOYERIA_JPV[[#This Row],[ID_VENDEDOR]],FOTO_VENDEDOR[#All],3,0)</f>
        <v>https://dl.dropbox.com/s/4bz1xriny7ro04g/A40.png</v>
      </c>
      <c r="J1464">
        <v>10</v>
      </c>
      <c r="K1464" s="9">
        <v>757.81</v>
      </c>
      <c r="L1464" s="9">
        <v>950</v>
      </c>
      <c r="M1464" s="2">
        <v>45295</v>
      </c>
    </row>
    <row r="1465" spans="1:13" x14ac:dyDescent="0.25">
      <c r="A1465">
        <v>1464</v>
      </c>
      <c r="B1465" t="s">
        <v>11</v>
      </c>
      <c r="C1465" s="3">
        <v>20</v>
      </c>
      <c r="D1465" s="3" t="str">
        <f>VLOOKUP(JOYERIA_JPV[[#This Row],[ID_PRODUCTOS]],PRODUCTOS[#All],2,0)</f>
        <v>Cadena Oro</v>
      </c>
      <c r="E1465" s="8" t="str">
        <f>VLOOKUP(JOYERIA_JPV[[#This Row],[ID_PRODUCTOS]],PRODUCTOS[#All],4,0)</f>
        <v>https://www.joyeriasanchez.com/50236-large_default/gargantilla-visalia-personalizada-oro-18k.jpg</v>
      </c>
      <c r="F1465" s="15">
        <f>VLOOKUP(JOYERIA_JPV[[#This Row],[ID_PRODUCTOS]],PRODUCTOS[#All],5,0)-JOYERIA_JPV[[#This Row],[CANTIDAD]]</f>
        <v>3890</v>
      </c>
      <c r="G1465">
        <v>10002</v>
      </c>
      <c r="H1465" s="1" t="s">
        <v>43</v>
      </c>
      <c r="I1465" s="1" t="str">
        <f>VLOOKUP(JOYERIA_JPV[[#This Row],[ID_VENDEDOR]],FOTO_VENDEDOR[#All],3,0)</f>
        <v>https://dl.dropbox.com/s/yxe96df3xrzoc4y/A44.png</v>
      </c>
      <c r="J1465">
        <v>110</v>
      </c>
      <c r="K1465" s="9">
        <v>211.41</v>
      </c>
      <c r="L1465" s="9">
        <v>300</v>
      </c>
      <c r="M1465" s="2">
        <v>45296</v>
      </c>
    </row>
    <row r="1466" spans="1:13" x14ac:dyDescent="0.25">
      <c r="A1466">
        <v>1465</v>
      </c>
      <c r="B1466" t="s">
        <v>18</v>
      </c>
      <c r="C1466" s="3">
        <v>1</v>
      </c>
      <c r="D1466" s="3" t="str">
        <f>VLOOKUP(JOYERIA_JPV[[#This Row],[ID_PRODUCTOS]],PRODUCTOS[#All],2,0)</f>
        <v>Anillo Oro 18k</v>
      </c>
      <c r="E1466" s="8" t="str">
        <f>VLOOKUP(JOYERIA_JPV[[#This Row],[ID_PRODUCTOS]],PRODUCTOS[#All],4,0)</f>
        <v>https://i.pinimg.com/originals/99/f6/cc/99f6cc0f226be0aa4d25ea9959e06099.png</v>
      </c>
      <c r="F1466" s="15">
        <f>VLOOKUP(JOYERIA_JPV[[#This Row],[ID_PRODUCTOS]],PRODUCTOS[#All],5,0)-JOYERIA_JPV[[#This Row],[CANTIDAD]]</f>
        <v>19900</v>
      </c>
      <c r="G1466">
        <v>10003</v>
      </c>
      <c r="H1466" s="1" t="s">
        <v>45</v>
      </c>
      <c r="I1466" s="1" t="str">
        <f>VLOOKUP(JOYERIA_JPV[[#This Row],[ID_VENDEDOR]],FOTO_VENDEDOR[#All],3,0)</f>
        <v>https://dl.dropboxusercontent.com/s/2lks10yyiurw2b0/A33.png</v>
      </c>
      <c r="J1466">
        <v>100</v>
      </c>
      <c r="K1466" s="9">
        <v>1483.61</v>
      </c>
      <c r="L1466" s="9">
        <v>2000</v>
      </c>
      <c r="M1466" s="2">
        <v>45297</v>
      </c>
    </row>
    <row r="1467" spans="1:13" x14ac:dyDescent="0.25">
      <c r="A1467">
        <v>1466</v>
      </c>
      <c r="B1467" t="s">
        <v>18</v>
      </c>
      <c r="C1467" s="3">
        <v>2</v>
      </c>
      <c r="D1467" s="3" t="str">
        <f>VLOOKUP(JOYERIA_JPV[[#This Row],[ID_PRODUCTOS]],PRODUCTOS[#All],2,0)</f>
        <v>Aretes Plata 925</v>
      </c>
      <c r="E1467" s="8" t="str">
        <f>VLOOKUP(JOYERIA_JPV[[#This Row],[ID_PRODUCTOS]],PRODUCTOS[#All],4,0)</f>
        <v>https://baroqoficial.com/cdn/shop/products/Aretesdeplata925.png?v=1643904073&amp;width=2048</v>
      </c>
      <c r="F1467" s="15">
        <f>VLOOKUP(JOYERIA_JPV[[#This Row],[ID_PRODUCTOS]],PRODUCTOS[#All],5,0)-JOYERIA_JPV[[#This Row],[CANTIDAD]]</f>
        <v>3700</v>
      </c>
      <c r="G1467">
        <v>10004</v>
      </c>
      <c r="H1467" s="1" t="s">
        <v>47</v>
      </c>
      <c r="I1467" s="1" t="str">
        <f>VLOOKUP(JOYERIA_JPV[[#This Row],[ID_VENDEDOR]],FOTO_VENDEDOR[#All],3,0)</f>
        <v>https://dl.dropbox.com/s/zgx7g0h0mxubhao/A21.png</v>
      </c>
      <c r="J1467">
        <v>100</v>
      </c>
      <c r="K1467" s="9">
        <v>1049.51</v>
      </c>
      <c r="L1467" s="9">
        <v>1300</v>
      </c>
      <c r="M1467" s="2">
        <v>45298</v>
      </c>
    </row>
    <row r="1468" spans="1:13" x14ac:dyDescent="0.25">
      <c r="A1468">
        <v>1467</v>
      </c>
      <c r="B1468" t="s">
        <v>13</v>
      </c>
      <c r="C1468" s="3">
        <v>3</v>
      </c>
      <c r="D1468" s="3" t="str">
        <f>VLOOKUP(JOYERIA_JPV[[#This Row],[ID_PRODUCTOS]],PRODUCTOS[#All],2,0)</f>
        <v>Brazalete Oro 14k</v>
      </c>
      <c r="E146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468" s="15">
        <f>VLOOKUP(JOYERIA_JPV[[#This Row],[ID_PRODUCTOS]],PRODUCTOS[#All],5,0)-JOYERIA_JPV[[#This Row],[CANTIDAD]]</f>
        <v>714</v>
      </c>
      <c r="G1468">
        <v>10005</v>
      </c>
      <c r="H1468" s="1" t="s">
        <v>49</v>
      </c>
      <c r="I1468" s="1" t="str">
        <f>VLOOKUP(JOYERIA_JPV[[#This Row],[ID_VENDEDOR]],FOTO_VENDEDOR[#All],3,0)</f>
        <v>https://dl.dropboxusercontent.com/s/id0gj57k6z3m73q/A34.png</v>
      </c>
      <c r="J1468">
        <v>6</v>
      </c>
      <c r="K1468" s="9">
        <v>966.38</v>
      </c>
      <c r="L1468" s="9">
        <v>1200</v>
      </c>
      <c r="M1468" s="2">
        <v>45299</v>
      </c>
    </row>
    <row r="1469" spans="1:13" x14ac:dyDescent="0.25">
      <c r="A1469">
        <v>1468</v>
      </c>
      <c r="B1469" t="s">
        <v>14</v>
      </c>
      <c r="C1469" s="3">
        <v>4</v>
      </c>
      <c r="D1469" s="3" t="str">
        <f>VLOOKUP(JOYERIA_JPV[[#This Row],[ID_PRODUCTOS]],PRODUCTOS[#All],2,0)</f>
        <v>Collar Oro Diam.</v>
      </c>
      <c r="E1469" s="8" t="str">
        <f>VLOOKUP(JOYERIA_JPV[[#This Row],[ID_PRODUCTOS]],PRODUCTOS[#All],4,0)</f>
        <v>https://img.edenly.com/pt/40/precioso-secreto-n8__8047249_1.png</v>
      </c>
      <c r="F1469" s="15">
        <f>VLOOKUP(JOYERIA_JPV[[#This Row],[ID_PRODUCTOS]],PRODUCTOS[#All],5,0)-JOYERIA_JPV[[#This Row],[CANTIDAD]]</f>
        <v>1491</v>
      </c>
      <c r="G1469">
        <v>10006</v>
      </c>
      <c r="H1469" s="1" t="s">
        <v>51</v>
      </c>
      <c r="I1469" s="1" t="str">
        <f>VLOOKUP(JOYERIA_JPV[[#This Row],[ID_VENDEDOR]],FOTO_VENDEDOR[#All],3,0)</f>
        <v>https://dl.dropbox.com/s/1f9hzgblcmuen4a/A10.png</v>
      </c>
      <c r="J1469">
        <v>9</v>
      </c>
      <c r="K1469" s="9">
        <v>938.42</v>
      </c>
      <c r="L1469" s="9">
        <v>1100</v>
      </c>
      <c r="M1469" s="2">
        <v>45300</v>
      </c>
    </row>
    <row r="1470" spans="1:13" x14ac:dyDescent="0.25">
      <c r="A1470">
        <v>1469</v>
      </c>
      <c r="B1470" t="s">
        <v>22</v>
      </c>
      <c r="C1470" s="3">
        <v>5</v>
      </c>
      <c r="D1470" s="3" t="str">
        <f>VLOOKUP(JOYERIA_JPV[[#This Row],[ID_PRODUCTOS]],PRODUCTOS[#All],2,0)</f>
        <v>Pulsera Plata 925</v>
      </c>
      <c r="E147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470" s="15">
        <f>VLOOKUP(JOYERIA_JPV[[#This Row],[ID_PRODUCTOS]],PRODUCTOS[#All],5,0)-JOYERIA_JPV[[#This Row],[CANTIDAD]]</f>
        <v>1394</v>
      </c>
      <c r="G1470">
        <v>10007</v>
      </c>
      <c r="H1470" s="1" t="s">
        <v>53</v>
      </c>
      <c r="I1470" s="1" t="str">
        <f>VLOOKUP(JOYERIA_JPV[[#This Row],[ID_VENDEDOR]],FOTO_VENDEDOR[#All],3,0)</f>
        <v>https://dl.dropbox.com/s/jveyj0btov87izo/A38.png</v>
      </c>
      <c r="J1470">
        <v>6</v>
      </c>
      <c r="K1470" s="9">
        <v>1053.78</v>
      </c>
      <c r="L1470" s="9">
        <v>1500</v>
      </c>
      <c r="M1470" s="2">
        <v>45301</v>
      </c>
    </row>
    <row r="1471" spans="1:13" x14ac:dyDescent="0.25">
      <c r="A1471">
        <v>1470</v>
      </c>
      <c r="B1471" t="s">
        <v>26</v>
      </c>
      <c r="C1471" s="3">
        <v>6</v>
      </c>
      <c r="D1471" s="3" t="str">
        <f>VLOOKUP(JOYERIA_JPV[[#This Row],[ID_PRODUCTOS]],PRODUCTOS[#All],2,0)</f>
        <v>Broche Platino</v>
      </c>
      <c r="E147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471" s="15">
        <f>VLOOKUP(JOYERIA_JPV[[#This Row],[ID_PRODUCTOS]],PRODUCTOS[#All],5,0)-JOYERIA_JPV[[#This Row],[CANTIDAD]]</f>
        <v>2465</v>
      </c>
      <c r="G1471">
        <v>10008</v>
      </c>
      <c r="H1471" s="1" t="s">
        <v>73</v>
      </c>
      <c r="I1471" s="1" t="str">
        <f>VLOOKUP(JOYERIA_JPV[[#This Row],[ID_VENDEDOR]],FOTO_VENDEDOR[#All],3,0)</f>
        <v>https://dl.dropbox.com/s/z4geyw1u2psmm47/A16.png</v>
      </c>
      <c r="J1471">
        <v>35</v>
      </c>
      <c r="K1471" s="9">
        <v>645.70000000000005</v>
      </c>
      <c r="L1471" s="9">
        <v>900</v>
      </c>
      <c r="M1471" s="2">
        <v>45302</v>
      </c>
    </row>
    <row r="1472" spans="1:13" x14ac:dyDescent="0.25">
      <c r="A1472">
        <v>1471</v>
      </c>
      <c r="B1472" t="s">
        <v>18</v>
      </c>
      <c r="C1472" s="3">
        <v>7</v>
      </c>
      <c r="D1472" s="3" t="str">
        <f>VLOOKUP(JOYERIA_JPV[[#This Row],[ID_PRODUCTOS]],PRODUCTOS[#All],2,0)</f>
        <v>Cadena Oro 10k</v>
      </c>
      <c r="E1472" s="8" t="str">
        <f>VLOOKUP(JOYERIA_JPV[[#This Row],[ID_PRODUCTOS]],PRODUCTOS[#All],4,0)</f>
        <v>https://russiangold.com/78813-large_default/amarillo-italiano-14k-585-oro-nuevo-figaro-cadena-solida-cc042y.jpg</v>
      </c>
      <c r="F1472" s="15">
        <f>VLOOKUP(JOYERIA_JPV[[#This Row],[ID_PRODUCTOS]],PRODUCTOS[#All],5,0)-JOYERIA_JPV[[#This Row],[CANTIDAD]]</f>
        <v>11342</v>
      </c>
      <c r="G1472">
        <v>10009</v>
      </c>
      <c r="H1472" s="1" t="s">
        <v>57</v>
      </c>
      <c r="I1472" s="1" t="str">
        <f>VLOOKUP(JOYERIA_JPV[[#This Row],[ID_VENDEDOR]],FOTO_VENDEDOR[#All],3,0)</f>
        <v>https://dl.dropbox.com/s/0jkab8w6ie0h91z/A42.png</v>
      </c>
      <c r="J1472">
        <v>158</v>
      </c>
      <c r="K1472" s="9">
        <v>1063.04</v>
      </c>
      <c r="L1472" s="9">
        <v>1500</v>
      </c>
      <c r="M1472" s="2">
        <v>45303</v>
      </c>
    </row>
    <row r="1473" spans="1:13" x14ac:dyDescent="0.25">
      <c r="A1473">
        <v>1472</v>
      </c>
      <c r="B1473" t="s">
        <v>7</v>
      </c>
      <c r="C1473" s="3">
        <v>8</v>
      </c>
      <c r="D1473" s="3" t="str">
        <f>VLOOKUP(JOYERIA_JPV[[#This Row],[ID_PRODUCTOS]],PRODUCTOS[#All],2,0)</f>
        <v>Tobillera Oro 14k</v>
      </c>
      <c r="E1473" s="8" t="str">
        <f>VLOOKUP(JOYERIA_JPV[[#This Row],[ID_PRODUCTOS]],PRODUCTOS[#All],4,0)</f>
        <v>https://www.joseluisjoyerias.com/adm/files/FOTOS/PULSERA_ORO_JOSELUIS_718SPU24FK481A19_1.webp</v>
      </c>
      <c r="F1473" s="15">
        <f>VLOOKUP(JOYERIA_JPV[[#This Row],[ID_PRODUCTOS]],PRODUCTOS[#All],5,0)-JOYERIA_JPV[[#This Row],[CANTIDAD]]</f>
        <v>2417</v>
      </c>
      <c r="G1473">
        <v>10001</v>
      </c>
      <c r="H1473" s="1" t="s">
        <v>41</v>
      </c>
      <c r="I1473" s="1" t="str">
        <f>VLOOKUP(JOYERIA_JPV[[#This Row],[ID_VENDEDOR]],FOTO_VENDEDOR[#All],3,0)</f>
        <v>https://dl.dropbox.com/s/4bz1xriny7ro04g/A40.png</v>
      </c>
      <c r="J1473">
        <v>83</v>
      </c>
      <c r="K1473" s="9">
        <v>938.42</v>
      </c>
      <c r="L1473" s="9">
        <v>1100</v>
      </c>
      <c r="M1473" s="2">
        <v>45304</v>
      </c>
    </row>
    <row r="1474" spans="1:13" x14ac:dyDescent="0.25">
      <c r="A1474">
        <v>1473</v>
      </c>
      <c r="B1474" t="s">
        <v>8</v>
      </c>
      <c r="C1474" s="3">
        <v>9</v>
      </c>
      <c r="D1474" s="3" t="str">
        <f>VLOOKUP(JOYERIA_JPV[[#This Row],[ID_PRODUCTOS]],PRODUCTOS[#All],2,0)</f>
        <v>Charm Plata</v>
      </c>
      <c r="E147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474" s="15">
        <f>VLOOKUP(JOYERIA_JPV[[#This Row],[ID_PRODUCTOS]],PRODUCTOS[#All],5,0)-JOYERIA_JPV[[#This Row],[CANTIDAD]]</f>
        <v>661</v>
      </c>
      <c r="G1474">
        <v>10002</v>
      </c>
      <c r="H1474" s="1" t="s">
        <v>43</v>
      </c>
      <c r="I1474" s="1" t="str">
        <f>VLOOKUP(JOYERIA_JPV[[#This Row],[ID_VENDEDOR]],FOTO_VENDEDOR[#All],3,0)</f>
        <v>https://dl.dropbox.com/s/yxe96df3xrzoc4y/A44.png</v>
      </c>
      <c r="J1474">
        <v>16</v>
      </c>
      <c r="K1474" s="9">
        <v>836.75</v>
      </c>
      <c r="L1474" s="9">
        <v>1000</v>
      </c>
      <c r="M1474" s="2">
        <v>45305</v>
      </c>
    </row>
    <row r="1475" spans="1:13" x14ac:dyDescent="0.25">
      <c r="A1475">
        <v>1474</v>
      </c>
      <c r="B1475" t="s">
        <v>27</v>
      </c>
      <c r="C1475" s="3">
        <v>10</v>
      </c>
      <c r="D1475" s="3" t="str">
        <f>VLOOKUP(JOYERIA_JPV[[#This Row],[ID_PRODUCTOS]],PRODUCTOS[#All],2,0)</f>
        <v>Medallón Oro 18k</v>
      </c>
      <c r="E1475" s="8" t="str">
        <f>VLOOKUP(JOYERIA_JPV[[#This Row],[ID_PRODUCTOS]],PRODUCTOS[#All],4,0)</f>
        <v>https://russiangold.com/111274-product_zoom/colgante-de-oro-rosa-rojo-14k-585-carretera-de-medusa-griega-cpn053r.jpg</v>
      </c>
      <c r="F1475" s="15">
        <f>VLOOKUP(JOYERIA_JPV[[#This Row],[ID_PRODUCTOS]],PRODUCTOS[#All],5,0)-JOYERIA_JPV[[#This Row],[CANTIDAD]]</f>
        <v>592</v>
      </c>
      <c r="G1475">
        <v>10003</v>
      </c>
      <c r="H1475" s="1" t="s">
        <v>45</v>
      </c>
      <c r="I1475" s="1" t="str">
        <f>VLOOKUP(JOYERIA_JPV[[#This Row],[ID_VENDEDOR]],FOTO_VENDEDOR[#All],3,0)</f>
        <v>https://dl.dropboxusercontent.com/s/2lks10yyiurw2b0/A33.png</v>
      </c>
      <c r="J1475">
        <v>8</v>
      </c>
      <c r="K1475" s="9">
        <v>966.38</v>
      </c>
      <c r="L1475" s="9">
        <v>1200</v>
      </c>
      <c r="M1475" s="2">
        <v>45306</v>
      </c>
    </row>
    <row r="1476" spans="1:13" x14ac:dyDescent="0.25">
      <c r="A1476">
        <v>1475</v>
      </c>
      <c r="B1476" t="s">
        <v>15</v>
      </c>
      <c r="C1476" s="3">
        <v>11</v>
      </c>
      <c r="D1476" s="3" t="str">
        <f>VLOOKUP(JOYERIA_JPV[[#This Row],[ID_PRODUCTOS]],PRODUCTOS[#All],2,0)</f>
        <v>Reloj Oro 18k</v>
      </c>
      <c r="E1476" s="8" t="str">
        <f>VLOOKUP(JOYERIA_JPV[[#This Row],[ID_PRODUCTOS]],PRODUCTOS[#All],4,0)</f>
        <v>https://zlotychlopak.pl/104676-large_default/amarillo-14k-585-oro-reloj-de-pulsera-para-senora-geneve-lw078ydglbw008y.jpg</v>
      </c>
      <c r="F1476" s="15">
        <f>VLOOKUP(JOYERIA_JPV[[#This Row],[ID_PRODUCTOS]],PRODUCTOS[#All],5,0)-JOYERIA_JPV[[#This Row],[CANTIDAD]]</f>
        <v>1252</v>
      </c>
      <c r="G1476">
        <v>10004</v>
      </c>
      <c r="H1476" s="1" t="s">
        <v>47</v>
      </c>
      <c r="I1476" s="1" t="str">
        <f>VLOOKUP(JOYERIA_JPV[[#This Row],[ID_VENDEDOR]],FOTO_VENDEDOR[#All],3,0)</f>
        <v>https://dl.dropbox.com/s/zgx7g0h0mxubhao/A21.png</v>
      </c>
      <c r="J1476">
        <v>8</v>
      </c>
      <c r="K1476" s="9">
        <v>638.27</v>
      </c>
      <c r="L1476" s="9">
        <v>800</v>
      </c>
      <c r="M1476" s="2">
        <v>45307</v>
      </c>
    </row>
    <row r="1477" spans="1:13" x14ac:dyDescent="0.25">
      <c r="A1477">
        <v>1476</v>
      </c>
      <c r="B1477" t="s">
        <v>21</v>
      </c>
      <c r="C1477" s="3">
        <v>12</v>
      </c>
      <c r="D1477" s="3" t="str">
        <f>VLOOKUP(JOYERIA_JPV[[#This Row],[ID_PRODUCTOS]],PRODUCTOS[#All],2,0)</f>
        <v>Cufflink Plata 925</v>
      </c>
      <c r="E1477" s="8" t="str">
        <f>VLOOKUP(JOYERIA_JPV[[#This Row],[ID_PRODUCTOS]],PRODUCTOS[#All],4,0)</f>
        <v>https://www.mesaregalos.mx/wp-content/uploads/2021/08/Cufflinks_20Pliage_20_20Sterling_20silver_06753810000001_STQP.png</v>
      </c>
      <c r="F1477" s="15">
        <f>VLOOKUP(JOYERIA_JPV[[#This Row],[ID_PRODUCTOS]],PRODUCTOS[#All],5,0)-JOYERIA_JPV[[#This Row],[CANTIDAD]]</f>
        <v>617</v>
      </c>
      <c r="G1477">
        <v>10005</v>
      </c>
      <c r="H1477" s="1" t="s">
        <v>49</v>
      </c>
      <c r="I1477" s="1" t="str">
        <f>VLOOKUP(JOYERIA_JPV[[#This Row],[ID_VENDEDOR]],FOTO_VENDEDOR[#All],3,0)</f>
        <v>https://dl.dropboxusercontent.com/s/id0gj57k6z3m73q/A34.png</v>
      </c>
      <c r="J1477">
        <v>7</v>
      </c>
      <c r="K1477" s="9">
        <v>1265.2</v>
      </c>
      <c r="L1477" s="9">
        <v>1800</v>
      </c>
      <c r="M1477" s="2">
        <v>45308</v>
      </c>
    </row>
    <row r="1478" spans="1:13" x14ac:dyDescent="0.25">
      <c r="A1478">
        <v>1477</v>
      </c>
      <c r="B1478" t="s">
        <v>25</v>
      </c>
      <c r="C1478" s="3">
        <v>13</v>
      </c>
      <c r="D1478" s="3" t="str">
        <f>VLOOKUP(JOYERIA_JPV[[#This Row],[ID_PRODUCTOS]],PRODUCTOS[#All],2,0)</f>
        <v>Pendiente Diam. Oro</v>
      </c>
      <c r="E1478" s="8" t="str">
        <f>VLOOKUP(JOYERIA_JPV[[#This Row],[ID_PRODUCTOS]],PRODUCTOS[#All],4,0)</f>
        <v>https://i.pinimg.com/originals/ef/2f/1e/ef2f1e78cb0658f1626038cefbdca0f7.png</v>
      </c>
      <c r="F1478" s="15">
        <f>VLOOKUP(JOYERIA_JPV[[#This Row],[ID_PRODUCTOS]],PRODUCTOS[#All],5,0)-JOYERIA_JPV[[#This Row],[CANTIDAD]]</f>
        <v>3979</v>
      </c>
      <c r="G1478">
        <v>10006</v>
      </c>
      <c r="H1478" s="1" t="s">
        <v>51</v>
      </c>
      <c r="I1478" s="1" t="str">
        <f>VLOOKUP(JOYERIA_JPV[[#This Row],[ID_VENDEDOR]],FOTO_VENDEDOR[#All],3,0)</f>
        <v>https://dl.dropbox.com/s/1f9hzgblcmuen4a/A10.png</v>
      </c>
      <c r="J1478">
        <v>21</v>
      </c>
      <c r="K1478" s="9">
        <v>352.49</v>
      </c>
      <c r="L1478" s="9">
        <v>500</v>
      </c>
      <c r="M1478" s="2">
        <v>45309</v>
      </c>
    </row>
    <row r="1479" spans="1:13" x14ac:dyDescent="0.25">
      <c r="A1479">
        <v>1478</v>
      </c>
      <c r="B1479" t="s">
        <v>13</v>
      </c>
      <c r="C1479" s="3">
        <v>14</v>
      </c>
      <c r="D1479" s="3" t="str">
        <f>VLOOKUP(JOYERIA_JPV[[#This Row],[ID_PRODUCTOS]],PRODUCTOS[#All],2,0)</f>
        <v>Anillo Comp. Diam.</v>
      </c>
      <c r="E1479" s="8" t="str">
        <f>VLOOKUP(JOYERIA_JPV[[#This Row],[ID_PRODUCTOS]],PRODUCTOS[#All],4,0)</f>
        <v>https://www.elrubi.es/wp-content/uploads/2019/03/Anillo-de-compromiso-con-piedra-diamante-1.png</v>
      </c>
      <c r="F1479" s="15">
        <f>VLOOKUP(JOYERIA_JPV[[#This Row],[ID_PRODUCTOS]],PRODUCTOS[#All],5,0)-JOYERIA_JPV[[#This Row],[CANTIDAD]]</f>
        <v>1946</v>
      </c>
      <c r="G1479">
        <v>10007</v>
      </c>
      <c r="H1479" s="1" t="s">
        <v>53</v>
      </c>
      <c r="I1479" s="1" t="str">
        <f>VLOOKUP(JOYERIA_JPV[[#This Row],[ID_VENDEDOR]],FOTO_VENDEDOR[#All],3,0)</f>
        <v>https://dl.dropbox.com/s/jveyj0btov87izo/A38.png</v>
      </c>
      <c r="J1479">
        <v>4</v>
      </c>
      <c r="K1479" s="9">
        <v>938.42</v>
      </c>
      <c r="L1479" s="9">
        <v>1100</v>
      </c>
      <c r="M1479" s="2">
        <v>45310</v>
      </c>
    </row>
    <row r="1480" spans="1:13" x14ac:dyDescent="0.25">
      <c r="A1480">
        <v>1479</v>
      </c>
      <c r="B1480" t="s">
        <v>9</v>
      </c>
      <c r="C1480" s="3">
        <v>15</v>
      </c>
      <c r="D1480" s="3" t="str">
        <f>VLOOKUP(JOYERIA_JPV[[#This Row],[ID_PRODUCTOS]],PRODUCTOS[#All],2,0)</f>
        <v>Brazalete Cuero</v>
      </c>
      <c r="E1480" s="8" t="str">
        <f>VLOOKUP(JOYERIA_JPV[[#This Row],[ID_PRODUCTOS]],PRODUCTOS[#All],4,0)</f>
        <v>https://global.zancangioielli.com/11031-large_default/pulsera-zancan-de-plata-y-piel-con-pluma.jpg</v>
      </c>
      <c r="F1480" s="15">
        <f>VLOOKUP(JOYERIA_JPV[[#This Row],[ID_PRODUCTOS]],PRODUCTOS[#All],5,0)-JOYERIA_JPV[[#This Row],[CANTIDAD]]</f>
        <v>3997</v>
      </c>
      <c r="G1480">
        <v>10008</v>
      </c>
      <c r="H1480" s="1" t="s">
        <v>73</v>
      </c>
      <c r="I1480" s="1" t="str">
        <f>VLOOKUP(JOYERIA_JPV[[#This Row],[ID_VENDEDOR]],FOTO_VENDEDOR[#All],3,0)</f>
        <v>https://dl.dropbox.com/s/z4geyw1u2psmm47/A16.png</v>
      </c>
      <c r="J1480">
        <v>3</v>
      </c>
      <c r="K1480" s="9">
        <v>572.95000000000005</v>
      </c>
      <c r="L1480" s="9">
        <v>800</v>
      </c>
      <c r="M1480" s="2">
        <v>45311</v>
      </c>
    </row>
    <row r="1481" spans="1:13" x14ac:dyDescent="0.25">
      <c r="A1481">
        <v>1480</v>
      </c>
      <c r="B1481" t="s">
        <v>20</v>
      </c>
      <c r="C1481" s="3">
        <v>16</v>
      </c>
      <c r="D1481" s="3" t="str">
        <f>VLOOKUP(JOYERIA_JPV[[#This Row],[ID_PRODUCTOS]],PRODUCTOS[#All],2,0)</f>
        <v>Reloj Plata</v>
      </c>
      <c r="E1481" s="8" t="str">
        <f>VLOOKUP(JOYERIA_JPV[[#This Row],[ID_PRODUCTOS]],PRODUCTOS[#All],4,0)</f>
        <v>https://festina.cl/22062-large_default/timeless-chronograph-f16760-7-con-esfera-azul.jpg</v>
      </c>
      <c r="F1481" s="15">
        <f>VLOOKUP(JOYERIA_JPV[[#This Row],[ID_PRODUCTOS]],PRODUCTOS[#All],5,0)-JOYERIA_JPV[[#This Row],[CANTIDAD]]</f>
        <v>1092</v>
      </c>
      <c r="G1481">
        <v>10009</v>
      </c>
      <c r="H1481" s="1" t="s">
        <v>57</v>
      </c>
      <c r="I1481" s="1" t="str">
        <f>VLOOKUP(JOYERIA_JPV[[#This Row],[ID_VENDEDOR]],FOTO_VENDEDOR[#All],3,0)</f>
        <v>https://dl.dropbox.com/s/0jkab8w6ie0h91z/A42.png</v>
      </c>
      <c r="J1481">
        <v>8</v>
      </c>
      <c r="K1481" s="9">
        <v>1667.47</v>
      </c>
      <c r="L1481" s="9">
        <v>2200</v>
      </c>
      <c r="M1481" s="2">
        <v>45312</v>
      </c>
    </row>
    <row r="1482" spans="1:13" x14ac:dyDescent="0.25">
      <c r="A1482">
        <v>1481</v>
      </c>
      <c r="B1482" t="s">
        <v>8</v>
      </c>
      <c r="C1482" s="3">
        <v>17</v>
      </c>
      <c r="D1482" s="3" t="str">
        <f>VLOOKUP(JOYERIA_JPV[[#This Row],[ID_PRODUCTOS]],PRODUCTOS[#All],2,0)</f>
        <v>Broche Oro</v>
      </c>
      <c r="E148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482" s="15">
        <f>VLOOKUP(JOYERIA_JPV[[#This Row],[ID_PRODUCTOS]],PRODUCTOS[#All],5,0)-JOYERIA_JPV[[#This Row],[CANTIDAD]]</f>
        <v>2968</v>
      </c>
      <c r="G1482">
        <v>10001</v>
      </c>
      <c r="H1482" s="1" t="s">
        <v>41</v>
      </c>
      <c r="I1482" s="1" t="str">
        <f>VLOOKUP(JOYERIA_JPV[[#This Row],[ID_VENDEDOR]],FOTO_VENDEDOR[#All],3,0)</f>
        <v>https://dl.dropbox.com/s/4bz1xriny7ro04g/A40.png</v>
      </c>
      <c r="J1482">
        <v>32</v>
      </c>
      <c r="K1482" s="9">
        <v>216.19</v>
      </c>
      <c r="L1482" s="9">
        <v>300</v>
      </c>
      <c r="M1482" s="2">
        <v>45313</v>
      </c>
    </row>
    <row r="1483" spans="1:13" x14ac:dyDescent="0.25">
      <c r="A1483">
        <v>1482</v>
      </c>
      <c r="B1483" t="s">
        <v>24</v>
      </c>
      <c r="C1483" s="3">
        <v>18</v>
      </c>
      <c r="D1483" s="3" t="str">
        <f>VLOOKUP(JOYERIA_JPV[[#This Row],[ID_PRODUCTOS]],PRODUCTOS[#All],2,0)</f>
        <v>Anillo Gemas</v>
      </c>
      <c r="E148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483" s="15">
        <f>VLOOKUP(JOYERIA_JPV[[#This Row],[ID_PRODUCTOS]],PRODUCTOS[#All],5,0)-JOYERIA_JPV[[#This Row],[CANTIDAD]]</f>
        <v>19750</v>
      </c>
      <c r="G1483">
        <v>10002</v>
      </c>
      <c r="H1483" s="1" t="s">
        <v>43</v>
      </c>
      <c r="I1483" s="1" t="str">
        <f>VLOOKUP(JOYERIA_JPV[[#This Row],[ID_VENDEDOR]],FOTO_VENDEDOR[#All],3,0)</f>
        <v>https://dl.dropbox.com/s/yxe96df3xrzoc4y/A44.png</v>
      </c>
      <c r="J1483">
        <v>250</v>
      </c>
      <c r="K1483" s="9">
        <v>1063.04</v>
      </c>
      <c r="L1483" s="9">
        <v>1500</v>
      </c>
      <c r="M1483" s="2">
        <v>45314</v>
      </c>
    </row>
    <row r="1484" spans="1:13" x14ac:dyDescent="0.25">
      <c r="A1484">
        <v>1483</v>
      </c>
      <c r="B1484" t="s">
        <v>23</v>
      </c>
      <c r="C1484" s="3">
        <v>19</v>
      </c>
      <c r="D1484" s="3" t="str">
        <f>VLOOKUP(JOYERIA_JPV[[#This Row],[ID_PRODUCTOS]],PRODUCTOS[#All],2,0)</f>
        <v>Collar Perlas</v>
      </c>
      <c r="E1484" s="8" t="str">
        <f>VLOOKUP(JOYERIA_JPV[[#This Row],[ID_PRODUCTOS]],PRODUCTOS[#All],4,0)</f>
        <v>https://yanesmadrid.com/10619-large_default/collar-bolzano-perlas-plata-dorada.jpg</v>
      </c>
      <c r="F1484" s="15">
        <f>VLOOKUP(JOYERIA_JPV[[#This Row],[ID_PRODUCTOS]],PRODUCTOS[#All],5,0)-JOYERIA_JPV[[#This Row],[CANTIDAD]]</f>
        <v>790</v>
      </c>
      <c r="G1484">
        <v>10003</v>
      </c>
      <c r="H1484" s="1" t="s">
        <v>45</v>
      </c>
      <c r="I1484" s="1" t="str">
        <f>VLOOKUP(JOYERIA_JPV[[#This Row],[ID_VENDEDOR]],FOTO_VENDEDOR[#All],3,0)</f>
        <v>https://dl.dropboxusercontent.com/s/2lks10yyiurw2b0/A33.png</v>
      </c>
      <c r="J1484">
        <v>10</v>
      </c>
      <c r="K1484" s="9">
        <v>757.81</v>
      </c>
      <c r="L1484" s="9">
        <v>950</v>
      </c>
      <c r="M1484" s="2">
        <v>45315</v>
      </c>
    </row>
    <row r="1485" spans="1:13" x14ac:dyDescent="0.25">
      <c r="A1485">
        <v>1484</v>
      </c>
      <c r="B1485" t="s">
        <v>29</v>
      </c>
      <c r="C1485" s="3">
        <v>20</v>
      </c>
      <c r="D1485" s="3" t="str">
        <f>VLOOKUP(JOYERIA_JPV[[#This Row],[ID_PRODUCTOS]],PRODUCTOS[#All],2,0)</f>
        <v>Cadena Oro</v>
      </c>
      <c r="E1485" s="8" t="str">
        <f>VLOOKUP(JOYERIA_JPV[[#This Row],[ID_PRODUCTOS]],PRODUCTOS[#All],4,0)</f>
        <v>https://www.joyeriasanchez.com/50236-large_default/gargantilla-visalia-personalizada-oro-18k.jpg</v>
      </c>
      <c r="F1485" s="15">
        <f>VLOOKUP(JOYERIA_JPV[[#This Row],[ID_PRODUCTOS]],PRODUCTOS[#All],5,0)-JOYERIA_JPV[[#This Row],[CANTIDAD]]</f>
        <v>3991</v>
      </c>
      <c r="G1485">
        <v>10004</v>
      </c>
      <c r="H1485" s="1" t="s">
        <v>47</v>
      </c>
      <c r="I1485" s="1" t="str">
        <f>VLOOKUP(JOYERIA_JPV[[#This Row],[ID_VENDEDOR]],FOTO_VENDEDOR[#All],3,0)</f>
        <v>https://dl.dropbox.com/s/zgx7g0h0mxubhao/A21.png</v>
      </c>
      <c r="J1485">
        <v>9</v>
      </c>
      <c r="K1485" s="9">
        <v>211.41</v>
      </c>
      <c r="L1485" s="9">
        <v>300</v>
      </c>
      <c r="M1485" s="2">
        <v>45316</v>
      </c>
    </row>
    <row r="1486" spans="1:13" x14ac:dyDescent="0.25">
      <c r="A1486">
        <v>1485</v>
      </c>
      <c r="B1486" t="s">
        <v>6</v>
      </c>
      <c r="C1486" s="3">
        <v>1</v>
      </c>
      <c r="D1486" s="3" t="str">
        <f>VLOOKUP(JOYERIA_JPV[[#This Row],[ID_PRODUCTOS]],PRODUCTOS[#All],2,0)</f>
        <v>Anillo Oro 18k</v>
      </c>
      <c r="E1486" s="8" t="str">
        <f>VLOOKUP(JOYERIA_JPV[[#This Row],[ID_PRODUCTOS]],PRODUCTOS[#All],4,0)</f>
        <v>https://i.pinimg.com/originals/99/f6/cc/99f6cc0f226be0aa4d25ea9959e06099.png</v>
      </c>
      <c r="F1486" s="15">
        <f>VLOOKUP(JOYERIA_JPV[[#This Row],[ID_PRODUCTOS]],PRODUCTOS[#All],5,0)-JOYERIA_JPV[[#This Row],[CANTIDAD]]</f>
        <v>19610</v>
      </c>
      <c r="G1486">
        <v>10005</v>
      </c>
      <c r="H1486" s="1" t="s">
        <v>49</v>
      </c>
      <c r="I1486" s="1" t="str">
        <f>VLOOKUP(JOYERIA_JPV[[#This Row],[ID_VENDEDOR]],FOTO_VENDEDOR[#All],3,0)</f>
        <v>https://dl.dropboxusercontent.com/s/id0gj57k6z3m73q/A34.png</v>
      </c>
      <c r="J1486">
        <v>390</v>
      </c>
      <c r="K1486" s="9">
        <v>1483.61</v>
      </c>
      <c r="L1486" s="9">
        <v>2000</v>
      </c>
      <c r="M1486" s="2">
        <v>45317</v>
      </c>
    </row>
    <row r="1487" spans="1:13" x14ac:dyDescent="0.25">
      <c r="A1487">
        <v>1486</v>
      </c>
      <c r="B1487" t="s">
        <v>7</v>
      </c>
      <c r="C1487" s="3">
        <v>2</v>
      </c>
      <c r="D1487" s="3" t="str">
        <f>VLOOKUP(JOYERIA_JPV[[#This Row],[ID_PRODUCTOS]],PRODUCTOS[#All],2,0)</f>
        <v>Aretes Plata 925</v>
      </c>
      <c r="E1487" s="8" t="str">
        <f>VLOOKUP(JOYERIA_JPV[[#This Row],[ID_PRODUCTOS]],PRODUCTOS[#All],4,0)</f>
        <v>https://baroqoficial.com/cdn/shop/products/Aretesdeplata925.png?v=1643904073&amp;width=2048</v>
      </c>
      <c r="F1487" s="15">
        <f>VLOOKUP(JOYERIA_JPV[[#This Row],[ID_PRODUCTOS]],PRODUCTOS[#All],5,0)-JOYERIA_JPV[[#This Row],[CANTIDAD]]</f>
        <v>3720</v>
      </c>
      <c r="G1487">
        <v>10006</v>
      </c>
      <c r="H1487" s="1" t="s">
        <v>51</v>
      </c>
      <c r="I1487" s="1" t="str">
        <f>VLOOKUP(JOYERIA_JPV[[#This Row],[ID_VENDEDOR]],FOTO_VENDEDOR[#All],3,0)</f>
        <v>https://dl.dropbox.com/s/1f9hzgblcmuen4a/A10.png</v>
      </c>
      <c r="J1487">
        <v>80</v>
      </c>
      <c r="K1487" s="9">
        <v>1049.51</v>
      </c>
      <c r="L1487" s="9">
        <v>1300</v>
      </c>
      <c r="M1487" s="2">
        <v>45318</v>
      </c>
    </row>
    <row r="1488" spans="1:13" x14ac:dyDescent="0.25">
      <c r="A1488">
        <v>1487</v>
      </c>
      <c r="B1488" t="s">
        <v>8</v>
      </c>
      <c r="C1488" s="3">
        <v>3</v>
      </c>
      <c r="D1488" s="3" t="str">
        <f>VLOOKUP(JOYERIA_JPV[[#This Row],[ID_PRODUCTOS]],PRODUCTOS[#All],2,0)</f>
        <v>Brazalete Oro 14k</v>
      </c>
      <c r="E148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488" s="15">
        <f>VLOOKUP(JOYERIA_JPV[[#This Row],[ID_PRODUCTOS]],PRODUCTOS[#All],5,0)-JOYERIA_JPV[[#This Row],[CANTIDAD]]</f>
        <v>684</v>
      </c>
      <c r="G1488">
        <v>10007</v>
      </c>
      <c r="H1488" s="1" t="s">
        <v>53</v>
      </c>
      <c r="I1488" s="1" t="str">
        <f>VLOOKUP(JOYERIA_JPV[[#This Row],[ID_VENDEDOR]],FOTO_VENDEDOR[#All],3,0)</f>
        <v>https://dl.dropbox.com/s/jveyj0btov87izo/A38.png</v>
      </c>
      <c r="J1488">
        <v>36</v>
      </c>
      <c r="K1488" s="9">
        <v>966.38</v>
      </c>
      <c r="L1488" s="9">
        <v>1200</v>
      </c>
      <c r="M1488" s="2">
        <v>45319</v>
      </c>
    </row>
    <row r="1489" spans="1:13" x14ac:dyDescent="0.25">
      <c r="A1489">
        <v>1488</v>
      </c>
      <c r="B1489" t="s">
        <v>12</v>
      </c>
      <c r="C1489" s="3">
        <v>4</v>
      </c>
      <c r="D1489" s="3" t="str">
        <f>VLOOKUP(JOYERIA_JPV[[#This Row],[ID_PRODUCTOS]],PRODUCTOS[#All],2,0)</f>
        <v>Collar Oro Diam.</v>
      </c>
      <c r="E1489" s="8" t="str">
        <f>VLOOKUP(JOYERIA_JPV[[#This Row],[ID_PRODUCTOS]],PRODUCTOS[#All],4,0)</f>
        <v>https://img.edenly.com/pt/40/precioso-secreto-n8__8047249_1.png</v>
      </c>
      <c r="F1489" s="15">
        <f>VLOOKUP(JOYERIA_JPV[[#This Row],[ID_PRODUCTOS]],PRODUCTOS[#All],5,0)-JOYERIA_JPV[[#This Row],[CANTIDAD]]</f>
        <v>1471</v>
      </c>
      <c r="G1489">
        <v>10008</v>
      </c>
      <c r="H1489" s="1" t="s">
        <v>73</v>
      </c>
      <c r="I1489" s="1" t="str">
        <f>VLOOKUP(JOYERIA_JPV[[#This Row],[ID_VENDEDOR]],FOTO_VENDEDOR[#All],3,0)</f>
        <v>https://dl.dropbox.com/s/z4geyw1u2psmm47/A16.png</v>
      </c>
      <c r="J1489">
        <v>29</v>
      </c>
      <c r="K1489" s="9">
        <v>938.42</v>
      </c>
      <c r="L1489" s="9">
        <v>1100</v>
      </c>
      <c r="M1489" s="2">
        <v>45320</v>
      </c>
    </row>
    <row r="1490" spans="1:13" x14ac:dyDescent="0.25">
      <c r="A1490">
        <v>1489</v>
      </c>
      <c r="B1490" t="s">
        <v>27</v>
      </c>
      <c r="C1490" s="3">
        <v>5</v>
      </c>
      <c r="D1490" s="3" t="str">
        <f>VLOOKUP(JOYERIA_JPV[[#This Row],[ID_PRODUCTOS]],PRODUCTOS[#All],2,0)</f>
        <v>Pulsera Plata 925</v>
      </c>
      <c r="E149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490" s="15">
        <f>VLOOKUP(JOYERIA_JPV[[#This Row],[ID_PRODUCTOS]],PRODUCTOS[#All],5,0)-JOYERIA_JPV[[#This Row],[CANTIDAD]]</f>
        <v>1388</v>
      </c>
      <c r="G1490">
        <v>10009</v>
      </c>
      <c r="H1490" s="1" t="s">
        <v>57</v>
      </c>
      <c r="I1490" s="1" t="str">
        <f>VLOOKUP(JOYERIA_JPV[[#This Row],[ID_VENDEDOR]],FOTO_VENDEDOR[#All],3,0)</f>
        <v>https://dl.dropbox.com/s/0jkab8w6ie0h91z/A42.png</v>
      </c>
      <c r="J1490">
        <v>12</v>
      </c>
      <c r="K1490" s="9">
        <v>1053.78</v>
      </c>
      <c r="L1490" s="9">
        <v>1500</v>
      </c>
      <c r="M1490" s="2">
        <v>45321</v>
      </c>
    </row>
    <row r="1491" spans="1:13" x14ac:dyDescent="0.25">
      <c r="A1491">
        <v>1490</v>
      </c>
      <c r="B1491" t="s">
        <v>22</v>
      </c>
      <c r="C1491" s="3">
        <v>6</v>
      </c>
      <c r="D1491" s="3" t="str">
        <f>VLOOKUP(JOYERIA_JPV[[#This Row],[ID_PRODUCTOS]],PRODUCTOS[#All],2,0)</f>
        <v>Broche Platino</v>
      </c>
      <c r="E149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491" s="15">
        <f>VLOOKUP(JOYERIA_JPV[[#This Row],[ID_PRODUCTOS]],PRODUCTOS[#All],5,0)-JOYERIA_JPV[[#This Row],[CANTIDAD]]</f>
        <v>2486</v>
      </c>
      <c r="G1491">
        <v>10001</v>
      </c>
      <c r="H1491" s="1" t="s">
        <v>41</v>
      </c>
      <c r="I1491" s="1" t="str">
        <f>VLOOKUP(JOYERIA_JPV[[#This Row],[ID_VENDEDOR]],FOTO_VENDEDOR[#All],3,0)</f>
        <v>https://dl.dropbox.com/s/4bz1xriny7ro04g/A40.png</v>
      </c>
      <c r="J1491">
        <v>14</v>
      </c>
      <c r="K1491" s="9">
        <v>645.70000000000005</v>
      </c>
      <c r="L1491" s="9">
        <v>900</v>
      </c>
      <c r="M1491" s="2">
        <v>45322</v>
      </c>
    </row>
    <row r="1492" spans="1:13" x14ac:dyDescent="0.25">
      <c r="A1492">
        <v>1491</v>
      </c>
      <c r="B1492" t="s">
        <v>14</v>
      </c>
      <c r="C1492" s="3">
        <v>7</v>
      </c>
      <c r="D1492" s="3" t="str">
        <f>VLOOKUP(JOYERIA_JPV[[#This Row],[ID_PRODUCTOS]],PRODUCTOS[#All],2,0)</f>
        <v>Cadena Oro 10k</v>
      </c>
      <c r="E1492" s="8" t="str">
        <f>VLOOKUP(JOYERIA_JPV[[#This Row],[ID_PRODUCTOS]],PRODUCTOS[#All],4,0)</f>
        <v>https://russiangold.com/78813-large_default/amarillo-italiano-14k-585-oro-nuevo-figaro-cadena-solida-cc042y.jpg</v>
      </c>
      <c r="F1492" s="15">
        <f>VLOOKUP(JOYERIA_JPV[[#This Row],[ID_PRODUCTOS]],PRODUCTOS[#All],5,0)-JOYERIA_JPV[[#This Row],[CANTIDAD]]</f>
        <v>11401</v>
      </c>
      <c r="G1492">
        <v>10002</v>
      </c>
      <c r="H1492" s="1" t="s">
        <v>43</v>
      </c>
      <c r="I1492" s="1" t="str">
        <f>VLOOKUP(JOYERIA_JPV[[#This Row],[ID_VENDEDOR]],FOTO_VENDEDOR[#All],3,0)</f>
        <v>https://dl.dropbox.com/s/yxe96df3xrzoc4y/A44.png</v>
      </c>
      <c r="J1492">
        <v>99</v>
      </c>
      <c r="K1492" s="9">
        <v>1063.04</v>
      </c>
      <c r="L1492" s="9">
        <v>1500</v>
      </c>
      <c r="M1492" s="2">
        <v>45323</v>
      </c>
    </row>
    <row r="1493" spans="1:13" x14ac:dyDescent="0.25">
      <c r="A1493">
        <v>1492</v>
      </c>
      <c r="B1493" t="s">
        <v>8</v>
      </c>
      <c r="C1493" s="3">
        <v>8</v>
      </c>
      <c r="D1493" s="3" t="str">
        <f>VLOOKUP(JOYERIA_JPV[[#This Row],[ID_PRODUCTOS]],PRODUCTOS[#All],2,0)</f>
        <v>Tobillera Oro 14k</v>
      </c>
      <c r="E1493" s="8" t="str">
        <f>VLOOKUP(JOYERIA_JPV[[#This Row],[ID_PRODUCTOS]],PRODUCTOS[#All],4,0)</f>
        <v>https://www.joseluisjoyerias.com/adm/files/FOTOS/PULSERA_ORO_JOSELUIS_718SPU24FK481A19_1.webp</v>
      </c>
      <c r="F1493" s="15">
        <f>VLOOKUP(JOYERIA_JPV[[#This Row],[ID_PRODUCTOS]],PRODUCTOS[#All],5,0)-JOYERIA_JPV[[#This Row],[CANTIDAD]]</f>
        <v>2473</v>
      </c>
      <c r="G1493">
        <v>10003</v>
      </c>
      <c r="H1493" s="1" t="s">
        <v>45</v>
      </c>
      <c r="I1493" s="1" t="str">
        <f>VLOOKUP(JOYERIA_JPV[[#This Row],[ID_VENDEDOR]],FOTO_VENDEDOR[#All],3,0)</f>
        <v>https://dl.dropboxusercontent.com/s/2lks10yyiurw2b0/A33.png</v>
      </c>
      <c r="J1493">
        <v>27</v>
      </c>
      <c r="K1493" s="9">
        <v>938.42</v>
      </c>
      <c r="L1493" s="9">
        <v>1100</v>
      </c>
      <c r="M1493" s="2">
        <v>45324</v>
      </c>
    </row>
    <row r="1494" spans="1:13" x14ac:dyDescent="0.25">
      <c r="A1494">
        <v>1493</v>
      </c>
      <c r="B1494" t="s">
        <v>14</v>
      </c>
      <c r="C1494" s="3">
        <v>9</v>
      </c>
      <c r="D1494" s="3" t="str">
        <f>VLOOKUP(JOYERIA_JPV[[#This Row],[ID_PRODUCTOS]],PRODUCTOS[#All],2,0)</f>
        <v>Charm Plata</v>
      </c>
      <c r="E1494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494" s="15">
        <f>VLOOKUP(JOYERIA_JPV[[#This Row],[ID_PRODUCTOS]],PRODUCTOS[#All],5,0)-JOYERIA_JPV[[#This Row],[CANTIDAD]]</f>
        <v>673</v>
      </c>
      <c r="G1494">
        <v>10004</v>
      </c>
      <c r="H1494" s="1" t="s">
        <v>47</v>
      </c>
      <c r="I1494" s="1" t="str">
        <f>VLOOKUP(JOYERIA_JPV[[#This Row],[ID_VENDEDOR]],FOTO_VENDEDOR[#All],3,0)</f>
        <v>https://dl.dropbox.com/s/zgx7g0h0mxubhao/A21.png</v>
      </c>
      <c r="J1494">
        <v>4</v>
      </c>
      <c r="K1494" s="9">
        <v>836.75</v>
      </c>
      <c r="L1494" s="9">
        <v>1000</v>
      </c>
      <c r="M1494" s="2">
        <v>45325</v>
      </c>
    </row>
    <row r="1495" spans="1:13" x14ac:dyDescent="0.25">
      <c r="A1495">
        <v>1494</v>
      </c>
      <c r="B1495" t="s">
        <v>26</v>
      </c>
      <c r="C1495" s="3">
        <v>10</v>
      </c>
      <c r="D1495" s="3" t="str">
        <f>VLOOKUP(JOYERIA_JPV[[#This Row],[ID_PRODUCTOS]],PRODUCTOS[#All],2,0)</f>
        <v>Medallón Oro 18k</v>
      </c>
      <c r="E1495" s="8" t="str">
        <f>VLOOKUP(JOYERIA_JPV[[#This Row],[ID_PRODUCTOS]],PRODUCTOS[#All],4,0)</f>
        <v>https://russiangold.com/111274-product_zoom/colgante-de-oro-rosa-rojo-14k-585-carretera-de-medusa-griega-cpn053r.jpg</v>
      </c>
      <c r="F1495" s="15">
        <f>VLOOKUP(JOYERIA_JPV[[#This Row],[ID_PRODUCTOS]],PRODUCTOS[#All],5,0)-JOYERIA_JPV[[#This Row],[CANTIDAD]]</f>
        <v>592</v>
      </c>
      <c r="G1495">
        <v>10005</v>
      </c>
      <c r="H1495" s="1" t="s">
        <v>49</v>
      </c>
      <c r="I1495" s="1" t="str">
        <f>VLOOKUP(JOYERIA_JPV[[#This Row],[ID_VENDEDOR]],FOTO_VENDEDOR[#All],3,0)</f>
        <v>https://dl.dropboxusercontent.com/s/id0gj57k6z3m73q/A34.png</v>
      </c>
      <c r="J1495">
        <v>8</v>
      </c>
      <c r="K1495" s="9">
        <v>966.38</v>
      </c>
      <c r="L1495" s="9">
        <v>1200</v>
      </c>
      <c r="M1495" s="2">
        <v>45326</v>
      </c>
    </row>
    <row r="1496" spans="1:13" x14ac:dyDescent="0.25">
      <c r="A1496">
        <v>1495</v>
      </c>
      <c r="B1496" t="s">
        <v>15</v>
      </c>
      <c r="C1496" s="3">
        <v>11</v>
      </c>
      <c r="D1496" s="3" t="str">
        <f>VLOOKUP(JOYERIA_JPV[[#This Row],[ID_PRODUCTOS]],PRODUCTOS[#All],2,0)</f>
        <v>Reloj Oro 18k</v>
      </c>
      <c r="E1496" s="8" t="str">
        <f>VLOOKUP(JOYERIA_JPV[[#This Row],[ID_PRODUCTOS]],PRODUCTOS[#All],4,0)</f>
        <v>https://zlotychlopak.pl/104676-large_default/amarillo-14k-585-oro-reloj-de-pulsera-para-senora-geneve-lw078ydglbw008y.jpg</v>
      </c>
      <c r="F1496" s="15">
        <f>VLOOKUP(JOYERIA_JPV[[#This Row],[ID_PRODUCTOS]],PRODUCTOS[#All],5,0)-JOYERIA_JPV[[#This Row],[CANTIDAD]]</f>
        <v>1250</v>
      </c>
      <c r="G1496">
        <v>10006</v>
      </c>
      <c r="H1496" s="1" t="s">
        <v>51</v>
      </c>
      <c r="I1496" s="1" t="str">
        <f>VLOOKUP(JOYERIA_JPV[[#This Row],[ID_VENDEDOR]],FOTO_VENDEDOR[#All],3,0)</f>
        <v>https://dl.dropbox.com/s/1f9hzgblcmuen4a/A10.png</v>
      </c>
      <c r="J1496">
        <v>10</v>
      </c>
      <c r="K1496" s="9">
        <v>638.27</v>
      </c>
      <c r="L1496" s="9">
        <v>800</v>
      </c>
      <c r="M1496" s="2">
        <v>45327</v>
      </c>
    </row>
    <row r="1497" spans="1:13" x14ac:dyDescent="0.25">
      <c r="A1497">
        <v>1496</v>
      </c>
      <c r="B1497" t="s">
        <v>10</v>
      </c>
      <c r="C1497" s="3">
        <v>12</v>
      </c>
      <c r="D1497" s="3" t="str">
        <f>VLOOKUP(JOYERIA_JPV[[#This Row],[ID_PRODUCTOS]],PRODUCTOS[#All],2,0)</f>
        <v>Cufflink Plata 925</v>
      </c>
      <c r="E1497" s="8" t="str">
        <f>VLOOKUP(JOYERIA_JPV[[#This Row],[ID_PRODUCTOS]],PRODUCTOS[#All],4,0)</f>
        <v>https://www.mesaregalos.mx/wp-content/uploads/2021/08/Cufflinks_20Pliage_20_20Sterling_20silver_06753810000001_STQP.png</v>
      </c>
      <c r="F1497" s="15">
        <f>VLOOKUP(JOYERIA_JPV[[#This Row],[ID_PRODUCTOS]],PRODUCTOS[#All],5,0)-JOYERIA_JPV[[#This Row],[CANTIDAD]]</f>
        <v>621</v>
      </c>
      <c r="G1497">
        <v>10007</v>
      </c>
      <c r="H1497" s="1" t="s">
        <v>53</v>
      </c>
      <c r="I1497" s="1" t="str">
        <f>VLOOKUP(JOYERIA_JPV[[#This Row],[ID_VENDEDOR]],FOTO_VENDEDOR[#All],3,0)</f>
        <v>https://dl.dropbox.com/s/jveyj0btov87izo/A38.png</v>
      </c>
      <c r="J1497">
        <v>3</v>
      </c>
      <c r="K1497" s="9">
        <v>1265.2</v>
      </c>
      <c r="L1497" s="9">
        <v>1800</v>
      </c>
      <c r="M1497" s="2">
        <v>45328</v>
      </c>
    </row>
    <row r="1498" spans="1:13" x14ac:dyDescent="0.25">
      <c r="A1498">
        <v>1497</v>
      </c>
      <c r="B1498" t="s">
        <v>5</v>
      </c>
      <c r="C1498" s="3">
        <v>13</v>
      </c>
      <c r="D1498" s="3" t="str">
        <f>VLOOKUP(JOYERIA_JPV[[#This Row],[ID_PRODUCTOS]],PRODUCTOS[#All],2,0)</f>
        <v>Pendiente Diam. Oro</v>
      </c>
      <c r="E1498" s="8" t="str">
        <f>VLOOKUP(JOYERIA_JPV[[#This Row],[ID_PRODUCTOS]],PRODUCTOS[#All],4,0)</f>
        <v>https://i.pinimg.com/originals/ef/2f/1e/ef2f1e78cb0658f1626038cefbdca0f7.png</v>
      </c>
      <c r="F1498" s="15">
        <f>VLOOKUP(JOYERIA_JPV[[#This Row],[ID_PRODUCTOS]],PRODUCTOS[#All],5,0)-JOYERIA_JPV[[#This Row],[CANTIDAD]]</f>
        <v>3999</v>
      </c>
      <c r="G1498">
        <v>10008</v>
      </c>
      <c r="H1498" s="1" t="s">
        <v>73</v>
      </c>
      <c r="I1498" s="1" t="str">
        <f>VLOOKUP(JOYERIA_JPV[[#This Row],[ID_VENDEDOR]],FOTO_VENDEDOR[#All],3,0)</f>
        <v>https://dl.dropbox.com/s/z4geyw1u2psmm47/A16.png</v>
      </c>
      <c r="J1498">
        <v>1</v>
      </c>
      <c r="K1498" s="9">
        <v>352.49</v>
      </c>
      <c r="L1498" s="9">
        <v>500</v>
      </c>
      <c r="M1498" s="2">
        <v>45329</v>
      </c>
    </row>
    <row r="1499" spans="1:13" x14ac:dyDescent="0.25">
      <c r="A1499">
        <v>1498</v>
      </c>
      <c r="B1499" t="s">
        <v>21</v>
      </c>
      <c r="C1499" s="3">
        <v>14</v>
      </c>
      <c r="D1499" s="3" t="str">
        <f>VLOOKUP(JOYERIA_JPV[[#This Row],[ID_PRODUCTOS]],PRODUCTOS[#All],2,0)</f>
        <v>Anillo Comp. Diam.</v>
      </c>
      <c r="E1499" s="8" t="str">
        <f>VLOOKUP(JOYERIA_JPV[[#This Row],[ID_PRODUCTOS]],PRODUCTOS[#All],4,0)</f>
        <v>https://www.elrubi.es/wp-content/uploads/2019/03/Anillo-de-compromiso-con-piedra-diamante-1.png</v>
      </c>
      <c r="F1499" s="15">
        <f>VLOOKUP(JOYERIA_JPV[[#This Row],[ID_PRODUCTOS]],PRODUCTOS[#All],5,0)-JOYERIA_JPV[[#This Row],[CANTIDAD]]</f>
        <v>1949</v>
      </c>
      <c r="G1499">
        <v>10009</v>
      </c>
      <c r="H1499" s="1" t="s">
        <v>57</v>
      </c>
      <c r="I1499" s="1" t="str">
        <f>VLOOKUP(JOYERIA_JPV[[#This Row],[ID_VENDEDOR]],FOTO_VENDEDOR[#All],3,0)</f>
        <v>https://dl.dropbox.com/s/0jkab8w6ie0h91z/A42.png</v>
      </c>
      <c r="J1499">
        <v>1</v>
      </c>
      <c r="K1499" s="9">
        <v>938.42</v>
      </c>
      <c r="L1499" s="9">
        <v>1100</v>
      </c>
      <c r="M1499" s="2">
        <v>45330</v>
      </c>
    </row>
    <row r="1500" spans="1:13" x14ac:dyDescent="0.25">
      <c r="A1500">
        <v>1499</v>
      </c>
      <c r="B1500" t="s">
        <v>5</v>
      </c>
      <c r="C1500" s="3">
        <v>15</v>
      </c>
      <c r="D1500" s="3" t="str">
        <f>VLOOKUP(JOYERIA_JPV[[#This Row],[ID_PRODUCTOS]],PRODUCTOS[#All],2,0)</f>
        <v>Brazalete Cuero</v>
      </c>
      <c r="E1500" s="8" t="str">
        <f>VLOOKUP(JOYERIA_JPV[[#This Row],[ID_PRODUCTOS]],PRODUCTOS[#All],4,0)</f>
        <v>https://global.zancangioielli.com/11031-large_default/pulsera-zancan-de-plata-y-piel-con-pluma.jpg</v>
      </c>
      <c r="F1500" s="15">
        <f>VLOOKUP(JOYERIA_JPV[[#This Row],[ID_PRODUCTOS]],PRODUCTOS[#All],5,0)-JOYERIA_JPV[[#This Row],[CANTIDAD]]</f>
        <v>3991</v>
      </c>
      <c r="G1500">
        <v>10001</v>
      </c>
      <c r="H1500" s="1" t="s">
        <v>41</v>
      </c>
      <c r="I1500" s="1" t="str">
        <f>VLOOKUP(JOYERIA_JPV[[#This Row],[ID_VENDEDOR]],FOTO_VENDEDOR[#All],3,0)</f>
        <v>https://dl.dropbox.com/s/4bz1xriny7ro04g/A40.png</v>
      </c>
      <c r="J1500">
        <v>9</v>
      </c>
      <c r="K1500" s="9">
        <v>572.95000000000005</v>
      </c>
      <c r="L1500" s="9">
        <v>800</v>
      </c>
      <c r="M1500" s="2">
        <v>45331</v>
      </c>
    </row>
    <row r="1501" spans="1:13" x14ac:dyDescent="0.25">
      <c r="A1501">
        <v>1500</v>
      </c>
      <c r="B1501" t="s">
        <v>8</v>
      </c>
      <c r="C1501" s="3">
        <v>16</v>
      </c>
      <c r="D1501" s="3" t="str">
        <f>VLOOKUP(JOYERIA_JPV[[#This Row],[ID_PRODUCTOS]],PRODUCTOS[#All],2,0)</f>
        <v>Reloj Plata</v>
      </c>
      <c r="E1501" s="8" t="str">
        <f>VLOOKUP(JOYERIA_JPV[[#This Row],[ID_PRODUCTOS]],PRODUCTOS[#All],4,0)</f>
        <v>https://festina.cl/22062-large_default/timeless-chronograph-f16760-7-con-esfera-azul.jpg</v>
      </c>
      <c r="F1501" s="15">
        <f>VLOOKUP(JOYERIA_JPV[[#This Row],[ID_PRODUCTOS]],PRODUCTOS[#All],5,0)-JOYERIA_JPV[[#This Row],[CANTIDAD]]</f>
        <v>1098</v>
      </c>
      <c r="G1501">
        <v>10002</v>
      </c>
      <c r="H1501" s="1" t="s">
        <v>43</v>
      </c>
      <c r="I1501" s="1" t="str">
        <f>VLOOKUP(JOYERIA_JPV[[#This Row],[ID_VENDEDOR]],FOTO_VENDEDOR[#All],3,0)</f>
        <v>https://dl.dropbox.com/s/yxe96df3xrzoc4y/A44.png</v>
      </c>
      <c r="J1501">
        <v>2</v>
      </c>
      <c r="K1501" s="9">
        <v>1667.47</v>
      </c>
      <c r="L1501" s="9">
        <v>2200</v>
      </c>
      <c r="M1501" s="2">
        <v>45332</v>
      </c>
    </row>
    <row r="1502" spans="1:13" x14ac:dyDescent="0.25">
      <c r="A1502">
        <v>1501</v>
      </c>
      <c r="B1502" t="s">
        <v>20</v>
      </c>
      <c r="C1502" s="3">
        <v>17</v>
      </c>
      <c r="D1502" s="3" t="str">
        <f>VLOOKUP(JOYERIA_JPV[[#This Row],[ID_PRODUCTOS]],PRODUCTOS[#All],2,0)</f>
        <v>Broche Oro</v>
      </c>
      <c r="E1502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502" s="15">
        <f>VLOOKUP(JOYERIA_JPV[[#This Row],[ID_PRODUCTOS]],PRODUCTOS[#All],5,0)-JOYERIA_JPV[[#This Row],[CANTIDAD]]</f>
        <v>2625</v>
      </c>
      <c r="G1502">
        <v>10003</v>
      </c>
      <c r="H1502" s="1" t="s">
        <v>45</v>
      </c>
      <c r="I1502" s="1" t="str">
        <f>VLOOKUP(JOYERIA_JPV[[#This Row],[ID_VENDEDOR]],FOTO_VENDEDOR[#All],3,0)</f>
        <v>https://dl.dropboxusercontent.com/s/2lks10yyiurw2b0/A33.png</v>
      </c>
      <c r="J1502">
        <v>375</v>
      </c>
      <c r="K1502" s="9">
        <v>216.19</v>
      </c>
      <c r="L1502" s="9">
        <v>300</v>
      </c>
      <c r="M1502" s="2">
        <v>45333</v>
      </c>
    </row>
    <row r="1503" spans="1:13" x14ac:dyDescent="0.25">
      <c r="A1503">
        <v>1502</v>
      </c>
      <c r="B1503" t="s">
        <v>5</v>
      </c>
      <c r="C1503" s="3">
        <v>18</v>
      </c>
      <c r="D1503" s="3" t="str">
        <f>VLOOKUP(JOYERIA_JPV[[#This Row],[ID_PRODUCTOS]],PRODUCTOS[#All],2,0)</f>
        <v>Anillo Gemas</v>
      </c>
      <c r="E1503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503" s="15">
        <f>VLOOKUP(JOYERIA_JPV[[#This Row],[ID_PRODUCTOS]],PRODUCTOS[#All],5,0)-JOYERIA_JPV[[#This Row],[CANTIDAD]]</f>
        <v>19655</v>
      </c>
      <c r="G1503">
        <v>10004</v>
      </c>
      <c r="H1503" s="1" t="s">
        <v>47</v>
      </c>
      <c r="I1503" s="1" t="str">
        <f>VLOOKUP(JOYERIA_JPV[[#This Row],[ID_VENDEDOR]],FOTO_VENDEDOR[#All],3,0)</f>
        <v>https://dl.dropbox.com/s/zgx7g0h0mxubhao/A21.png</v>
      </c>
      <c r="J1503">
        <v>345</v>
      </c>
      <c r="K1503" s="9">
        <v>1063.04</v>
      </c>
      <c r="L1503" s="9">
        <v>1500</v>
      </c>
      <c r="M1503" s="2">
        <v>45334</v>
      </c>
    </row>
    <row r="1504" spans="1:13" x14ac:dyDescent="0.25">
      <c r="A1504">
        <v>1503</v>
      </c>
      <c r="B1504" t="s">
        <v>11</v>
      </c>
      <c r="C1504" s="3">
        <v>19</v>
      </c>
      <c r="D1504" s="3" t="str">
        <f>VLOOKUP(JOYERIA_JPV[[#This Row],[ID_PRODUCTOS]],PRODUCTOS[#All],2,0)</f>
        <v>Collar Perlas</v>
      </c>
      <c r="E1504" s="8" t="str">
        <f>VLOOKUP(JOYERIA_JPV[[#This Row],[ID_PRODUCTOS]],PRODUCTOS[#All],4,0)</f>
        <v>https://yanesmadrid.com/10619-large_default/collar-bolzano-perlas-plata-dorada.jpg</v>
      </c>
      <c r="F1504" s="15">
        <f>VLOOKUP(JOYERIA_JPV[[#This Row],[ID_PRODUCTOS]],PRODUCTOS[#All],5,0)-JOYERIA_JPV[[#This Row],[CANTIDAD]]</f>
        <v>788</v>
      </c>
      <c r="G1504">
        <v>10005</v>
      </c>
      <c r="H1504" s="1" t="s">
        <v>49</v>
      </c>
      <c r="I1504" s="1" t="str">
        <f>VLOOKUP(JOYERIA_JPV[[#This Row],[ID_VENDEDOR]],FOTO_VENDEDOR[#All],3,0)</f>
        <v>https://dl.dropboxusercontent.com/s/id0gj57k6z3m73q/A34.png</v>
      </c>
      <c r="J1504">
        <v>12</v>
      </c>
      <c r="K1504" s="9">
        <v>757.81</v>
      </c>
      <c r="L1504" s="9">
        <v>950</v>
      </c>
      <c r="M1504" s="2">
        <v>45335</v>
      </c>
    </row>
    <row r="1505" spans="1:13" x14ac:dyDescent="0.25">
      <c r="A1505">
        <v>1504</v>
      </c>
      <c r="B1505" t="s">
        <v>8</v>
      </c>
      <c r="C1505" s="3">
        <v>20</v>
      </c>
      <c r="D1505" s="3" t="str">
        <f>VLOOKUP(JOYERIA_JPV[[#This Row],[ID_PRODUCTOS]],PRODUCTOS[#All],2,0)</f>
        <v>Cadena Oro</v>
      </c>
      <c r="E1505" s="8" t="str">
        <f>VLOOKUP(JOYERIA_JPV[[#This Row],[ID_PRODUCTOS]],PRODUCTOS[#All],4,0)</f>
        <v>https://www.joyeriasanchez.com/50236-large_default/gargantilla-visalia-personalizada-oro-18k.jpg</v>
      </c>
      <c r="F1505" s="15">
        <f>VLOOKUP(JOYERIA_JPV[[#This Row],[ID_PRODUCTOS]],PRODUCTOS[#All],5,0)-JOYERIA_JPV[[#This Row],[CANTIDAD]]</f>
        <v>3994</v>
      </c>
      <c r="G1505">
        <v>10006</v>
      </c>
      <c r="H1505" s="1" t="s">
        <v>51</v>
      </c>
      <c r="I1505" s="1" t="str">
        <f>VLOOKUP(JOYERIA_JPV[[#This Row],[ID_VENDEDOR]],FOTO_VENDEDOR[#All],3,0)</f>
        <v>https://dl.dropbox.com/s/1f9hzgblcmuen4a/A10.png</v>
      </c>
      <c r="J1505">
        <v>6</v>
      </c>
      <c r="K1505" s="9">
        <v>211.41</v>
      </c>
      <c r="L1505" s="9">
        <v>300</v>
      </c>
      <c r="M1505" s="2">
        <v>45336</v>
      </c>
    </row>
    <row r="1506" spans="1:13" x14ac:dyDescent="0.25">
      <c r="A1506">
        <v>1505</v>
      </c>
      <c r="B1506" t="s">
        <v>5</v>
      </c>
      <c r="C1506" s="3">
        <v>1</v>
      </c>
      <c r="D1506" s="3" t="str">
        <f>VLOOKUP(JOYERIA_JPV[[#This Row],[ID_PRODUCTOS]],PRODUCTOS[#All],2,0)</f>
        <v>Anillo Oro 18k</v>
      </c>
      <c r="E1506" s="8" t="str">
        <f>VLOOKUP(JOYERIA_JPV[[#This Row],[ID_PRODUCTOS]],PRODUCTOS[#All],4,0)</f>
        <v>https://i.pinimg.com/originals/99/f6/cc/99f6cc0f226be0aa4d25ea9959e06099.png</v>
      </c>
      <c r="F1506" s="15">
        <f>VLOOKUP(JOYERIA_JPV[[#This Row],[ID_PRODUCTOS]],PRODUCTOS[#All],5,0)-JOYERIA_JPV[[#This Row],[CANTIDAD]]</f>
        <v>19601</v>
      </c>
      <c r="G1506">
        <v>10007</v>
      </c>
      <c r="H1506" s="1" t="s">
        <v>53</v>
      </c>
      <c r="I1506" s="1" t="str">
        <f>VLOOKUP(JOYERIA_JPV[[#This Row],[ID_VENDEDOR]],FOTO_VENDEDOR[#All],3,0)</f>
        <v>https://dl.dropbox.com/s/jveyj0btov87izo/A38.png</v>
      </c>
      <c r="J1506">
        <v>399</v>
      </c>
      <c r="K1506" s="9">
        <v>1483.61</v>
      </c>
      <c r="L1506" s="9">
        <v>2000</v>
      </c>
      <c r="M1506" s="2">
        <v>45337</v>
      </c>
    </row>
    <row r="1507" spans="1:13" x14ac:dyDescent="0.25">
      <c r="A1507">
        <v>1506</v>
      </c>
      <c r="B1507" t="s">
        <v>9</v>
      </c>
      <c r="C1507" s="3">
        <v>2</v>
      </c>
      <c r="D1507" s="3" t="str">
        <f>VLOOKUP(JOYERIA_JPV[[#This Row],[ID_PRODUCTOS]],PRODUCTOS[#All],2,0)</f>
        <v>Aretes Plata 925</v>
      </c>
      <c r="E1507" s="8" t="str">
        <f>VLOOKUP(JOYERIA_JPV[[#This Row],[ID_PRODUCTOS]],PRODUCTOS[#All],4,0)</f>
        <v>https://baroqoficial.com/cdn/shop/products/Aretesdeplata925.png?v=1643904073&amp;width=2048</v>
      </c>
      <c r="F1507" s="15">
        <f>VLOOKUP(JOYERIA_JPV[[#This Row],[ID_PRODUCTOS]],PRODUCTOS[#All],5,0)-JOYERIA_JPV[[#This Row],[CANTIDAD]]</f>
        <v>3720</v>
      </c>
      <c r="G1507">
        <v>10008</v>
      </c>
      <c r="H1507" s="1" t="s">
        <v>73</v>
      </c>
      <c r="I1507" s="1" t="str">
        <f>VLOOKUP(JOYERIA_JPV[[#This Row],[ID_VENDEDOR]],FOTO_VENDEDOR[#All],3,0)</f>
        <v>https://dl.dropbox.com/s/z4geyw1u2psmm47/A16.png</v>
      </c>
      <c r="J1507">
        <v>80</v>
      </c>
      <c r="K1507" s="9">
        <v>1049.51</v>
      </c>
      <c r="L1507" s="9">
        <v>1300</v>
      </c>
      <c r="M1507" s="2">
        <v>45338</v>
      </c>
    </row>
    <row r="1508" spans="1:13" x14ac:dyDescent="0.25">
      <c r="A1508">
        <v>1507</v>
      </c>
      <c r="B1508" t="s">
        <v>9</v>
      </c>
      <c r="C1508" s="3">
        <v>3</v>
      </c>
      <c r="D1508" s="3" t="str">
        <f>VLOOKUP(JOYERIA_JPV[[#This Row],[ID_PRODUCTOS]],PRODUCTOS[#All],2,0)</f>
        <v>Brazalete Oro 14k</v>
      </c>
      <c r="E1508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508" s="15">
        <f>VLOOKUP(JOYERIA_JPV[[#This Row],[ID_PRODUCTOS]],PRODUCTOS[#All],5,0)-JOYERIA_JPV[[#This Row],[CANTIDAD]]</f>
        <v>712</v>
      </c>
      <c r="G1508">
        <v>10009</v>
      </c>
      <c r="H1508" s="1" t="s">
        <v>57</v>
      </c>
      <c r="I1508" s="1" t="str">
        <f>VLOOKUP(JOYERIA_JPV[[#This Row],[ID_VENDEDOR]],FOTO_VENDEDOR[#All],3,0)</f>
        <v>https://dl.dropbox.com/s/0jkab8w6ie0h91z/A42.png</v>
      </c>
      <c r="J1508">
        <v>8</v>
      </c>
      <c r="K1508" s="9">
        <v>966.38</v>
      </c>
      <c r="L1508" s="9">
        <v>1200</v>
      </c>
      <c r="M1508" s="2">
        <v>45339</v>
      </c>
    </row>
    <row r="1509" spans="1:13" x14ac:dyDescent="0.25">
      <c r="A1509">
        <v>1508</v>
      </c>
      <c r="B1509" t="s">
        <v>6</v>
      </c>
      <c r="C1509" s="3">
        <v>4</v>
      </c>
      <c r="D1509" s="3" t="str">
        <f>VLOOKUP(JOYERIA_JPV[[#This Row],[ID_PRODUCTOS]],PRODUCTOS[#All],2,0)</f>
        <v>Collar Oro Diam.</v>
      </c>
      <c r="E1509" s="8" t="str">
        <f>VLOOKUP(JOYERIA_JPV[[#This Row],[ID_PRODUCTOS]],PRODUCTOS[#All],4,0)</f>
        <v>https://img.edenly.com/pt/40/precioso-secreto-n8__8047249_1.png</v>
      </c>
      <c r="F1509" s="15">
        <f>VLOOKUP(JOYERIA_JPV[[#This Row],[ID_PRODUCTOS]],PRODUCTOS[#All],5,0)-JOYERIA_JPV[[#This Row],[CANTIDAD]]</f>
        <v>1495</v>
      </c>
      <c r="G1509">
        <v>10001</v>
      </c>
      <c r="H1509" s="1" t="s">
        <v>41</v>
      </c>
      <c r="I1509" s="1" t="str">
        <f>VLOOKUP(JOYERIA_JPV[[#This Row],[ID_VENDEDOR]],FOTO_VENDEDOR[#All],3,0)</f>
        <v>https://dl.dropbox.com/s/4bz1xriny7ro04g/A40.png</v>
      </c>
      <c r="J1509">
        <v>5</v>
      </c>
      <c r="K1509" s="9">
        <v>938.42</v>
      </c>
      <c r="L1509" s="9">
        <v>1100</v>
      </c>
      <c r="M1509" s="2">
        <v>45340</v>
      </c>
    </row>
    <row r="1510" spans="1:13" x14ac:dyDescent="0.25">
      <c r="A1510">
        <v>1509</v>
      </c>
      <c r="B1510" t="s">
        <v>26</v>
      </c>
      <c r="C1510" s="3">
        <v>5</v>
      </c>
      <c r="D1510" s="3" t="str">
        <f>VLOOKUP(JOYERIA_JPV[[#This Row],[ID_PRODUCTOS]],PRODUCTOS[#All],2,0)</f>
        <v>Pulsera Plata 925</v>
      </c>
      <c r="E1510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510" s="15">
        <f>VLOOKUP(JOYERIA_JPV[[#This Row],[ID_PRODUCTOS]],PRODUCTOS[#All],5,0)-JOYERIA_JPV[[#This Row],[CANTIDAD]]</f>
        <v>1359</v>
      </c>
      <c r="G1510">
        <v>10002</v>
      </c>
      <c r="H1510" s="1" t="s">
        <v>43</v>
      </c>
      <c r="I1510" s="1" t="str">
        <f>VLOOKUP(JOYERIA_JPV[[#This Row],[ID_VENDEDOR]],FOTO_VENDEDOR[#All],3,0)</f>
        <v>https://dl.dropbox.com/s/yxe96df3xrzoc4y/A44.png</v>
      </c>
      <c r="J1510">
        <v>41</v>
      </c>
      <c r="K1510" s="9">
        <v>1053.78</v>
      </c>
      <c r="L1510" s="9">
        <v>1500</v>
      </c>
      <c r="M1510" s="2">
        <v>45341</v>
      </c>
    </row>
    <row r="1511" spans="1:13" x14ac:dyDescent="0.25">
      <c r="A1511">
        <v>1510</v>
      </c>
      <c r="B1511" t="s">
        <v>27</v>
      </c>
      <c r="C1511" s="3">
        <v>6</v>
      </c>
      <c r="D1511" s="3" t="str">
        <f>VLOOKUP(JOYERIA_JPV[[#This Row],[ID_PRODUCTOS]],PRODUCTOS[#All],2,0)</f>
        <v>Broche Platino</v>
      </c>
      <c r="E1511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511" s="15">
        <f>VLOOKUP(JOYERIA_JPV[[#This Row],[ID_PRODUCTOS]],PRODUCTOS[#All],5,0)-JOYERIA_JPV[[#This Row],[CANTIDAD]]</f>
        <v>2499</v>
      </c>
      <c r="G1511">
        <v>10003</v>
      </c>
      <c r="H1511" s="1" t="s">
        <v>45</v>
      </c>
      <c r="I1511" s="1" t="str">
        <f>VLOOKUP(JOYERIA_JPV[[#This Row],[ID_VENDEDOR]],FOTO_VENDEDOR[#All],3,0)</f>
        <v>https://dl.dropboxusercontent.com/s/2lks10yyiurw2b0/A33.png</v>
      </c>
      <c r="J1511">
        <v>1</v>
      </c>
      <c r="K1511" s="9">
        <v>645.70000000000005</v>
      </c>
      <c r="L1511" s="9">
        <v>900</v>
      </c>
      <c r="M1511" s="2">
        <v>45342</v>
      </c>
    </row>
    <row r="1512" spans="1:13" x14ac:dyDescent="0.25">
      <c r="A1512">
        <v>1511</v>
      </c>
      <c r="B1512" t="s">
        <v>10</v>
      </c>
      <c r="C1512" s="3">
        <v>7</v>
      </c>
      <c r="D1512" s="3" t="str">
        <f>VLOOKUP(JOYERIA_JPV[[#This Row],[ID_PRODUCTOS]],PRODUCTOS[#All],2,0)</f>
        <v>Cadena Oro 10k</v>
      </c>
      <c r="E1512" s="8" t="str">
        <f>VLOOKUP(JOYERIA_JPV[[#This Row],[ID_PRODUCTOS]],PRODUCTOS[#All],4,0)</f>
        <v>https://russiangold.com/78813-large_default/amarillo-italiano-14k-585-oro-nuevo-figaro-cadena-solida-cc042y.jpg</v>
      </c>
      <c r="F1512" s="15">
        <f>VLOOKUP(JOYERIA_JPV[[#This Row],[ID_PRODUCTOS]],PRODUCTOS[#All],5,0)-JOYERIA_JPV[[#This Row],[CANTIDAD]]</f>
        <v>11387</v>
      </c>
      <c r="G1512">
        <v>10004</v>
      </c>
      <c r="H1512" s="1" t="s">
        <v>47</v>
      </c>
      <c r="I1512" s="1" t="str">
        <f>VLOOKUP(JOYERIA_JPV[[#This Row],[ID_VENDEDOR]],FOTO_VENDEDOR[#All],3,0)</f>
        <v>https://dl.dropbox.com/s/zgx7g0h0mxubhao/A21.png</v>
      </c>
      <c r="J1512">
        <v>113</v>
      </c>
      <c r="K1512" s="9">
        <v>1063.04</v>
      </c>
      <c r="L1512" s="9">
        <v>1500</v>
      </c>
      <c r="M1512" s="2">
        <v>45343</v>
      </c>
    </row>
    <row r="1513" spans="1:13" x14ac:dyDescent="0.25">
      <c r="A1513">
        <v>1512</v>
      </c>
      <c r="B1513" t="s">
        <v>16</v>
      </c>
      <c r="C1513" s="3">
        <v>9</v>
      </c>
      <c r="D1513" s="3" t="str">
        <f>VLOOKUP(JOYERIA_JPV[[#This Row],[ID_PRODUCTOS]],PRODUCTOS[#All],2,0)</f>
        <v>Charm Plata</v>
      </c>
      <c r="E1513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513" s="15">
        <f>VLOOKUP(JOYERIA_JPV[[#This Row],[ID_PRODUCTOS]],PRODUCTOS[#All],5,0)-JOYERIA_JPV[[#This Row],[CANTIDAD]]</f>
        <v>671</v>
      </c>
      <c r="G1513">
        <v>10006</v>
      </c>
      <c r="H1513" s="1" t="s">
        <v>51</v>
      </c>
      <c r="I1513" s="1" t="str">
        <f>VLOOKUP(JOYERIA_JPV[[#This Row],[ID_VENDEDOR]],FOTO_VENDEDOR[#All],3,0)</f>
        <v>https://dl.dropbox.com/s/1f9hzgblcmuen4a/A10.png</v>
      </c>
      <c r="J1513">
        <v>6</v>
      </c>
      <c r="K1513" s="9">
        <v>836.75</v>
      </c>
      <c r="L1513" s="9">
        <v>1000</v>
      </c>
      <c r="M1513" s="2">
        <v>45345</v>
      </c>
    </row>
    <row r="1514" spans="1:13" x14ac:dyDescent="0.25">
      <c r="A1514">
        <v>1513</v>
      </c>
      <c r="B1514" t="s">
        <v>19</v>
      </c>
      <c r="C1514" s="3">
        <v>10</v>
      </c>
      <c r="D1514" s="3" t="str">
        <f>VLOOKUP(JOYERIA_JPV[[#This Row],[ID_PRODUCTOS]],PRODUCTOS[#All],2,0)</f>
        <v>Medallón Oro 18k</v>
      </c>
      <c r="E1514" s="8" t="str">
        <f>VLOOKUP(JOYERIA_JPV[[#This Row],[ID_PRODUCTOS]],PRODUCTOS[#All],4,0)</f>
        <v>https://russiangold.com/111274-product_zoom/colgante-de-oro-rosa-rojo-14k-585-carretera-de-medusa-griega-cpn053r.jpg</v>
      </c>
      <c r="F1514" s="15">
        <f>VLOOKUP(JOYERIA_JPV[[#This Row],[ID_PRODUCTOS]],PRODUCTOS[#All],5,0)-JOYERIA_JPV[[#This Row],[CANTIDAD]]</f>
        <v>592</v>
      </c>
      <c r="G1514">
        <v>10007</v>
      </c>
      <c r="H1514" s="1" t="s">
        <v>53</v>
      </c>
      <c r="I1514" s="1" t="str">
        <f>VLOOKUP(JOYERIA_JPV[[#This Row],[ID_VENDEDOR]],FOTO_VENDEDOR[#All],3,0)</f>
        <v>https://dl.dropbox.com/s/jveyj0btov87izo/A38.png</v>
      </c>
      <c r="J1514">
        <v>8</v>
      </c>
      <c r="K1514" s="9">
        <v>966.38</v>
      </c>
      <c r="L1514" s="9">
        <v>1200</v>
      </c>
      <c r="M1514" s="2">
        <v>45346</v>
      </c>
    </row>
    <row r="1515" spans="1:13" x14ac:dyDescent="0.25">
      <c r="A1515">
        <v>1514</v>
      </c>
      <c r="B1515" t="s">
        <v>7</v>
      </c>
      <c r="C1515" s="3">
        <v>11</v>
      </c>
      <c r="D1515" s="3" t="str">
        <f>VLOOKUP(JOYERIA_JPV[[#This Row],[ID_PRODUCTOS]],PRODUCTOS[#All],2,0)</f>
        <v>Reloj Oro 18k</v>
      </c>
      <c r="E1515" s="8" t="str">
        <f>VLOOKUP(JOYERIA_JPV[[#This Row],[ID_PRODUCTOS]],PRODUCTOS[#All],4,0)</f>
        <v>https://zlotychlopak.pl/104676-large_default/amarillo-14k-585-oro-reloj-de-pulsera-para-senora-geneve-lw078ydglbw008y.jpg</v>
      </c>
      <c r="F1515" s="15">
        <f>VLOOKUP(JOYERIA_JPV[[#This Row],[ID_PRODUCTOS]],PRODUCTOS[#All],5,0)-JOYERIA_JPV[[#This Row],[CANTIDAD]]</f>
        <v>1257</v>
      </c>
      <c r="G1515">
        <v>10008</v>
      </c>
      <c r="H1515" s="1" t="s">
        <v>73</v>
      </c>
      <c r="I1515" s="1" t="str">
        <f>VLOOKUP(JOYERIA_JPV[[#This Row],[ID_VENDEDOR]],FOTO_VENDEDOR[#All],3,0)</f>
        <v>https://dl.dropbox.com/s/z4geyw1u2psmm47/A16.png</v>
      </c>
      <c r="J1515">
        <v>3</v>
      </c>
      <c r="K1515" s="9">
        <v>638.27</v>
      </c>
      <c r="L1515" s="9">
        <v>800</v>
      </c>
      <c r="M1515" s="2">
        <v>45347</v>
      </c>
    </row>
    <row r="1516" spans="1:13" x14ac:dyDescent="0.25">
      <c r="A1516">
        <v>1515</v>
      </c>
      <c r="B1516" t="s">
        <v>6</v>
      </c>
      <c r="C1516" s="3">
        <v>12</v>
      </c>
      <c r="D1516" s="3" t="str">
        <f>VLOOKUP(JOYERIA_JPV[[#This Row],[ID_PRODUCTOS]],PRODUCTOS[#All],2,0)</f>
        <v>Cufflink Plata 925</v>
      </c>
      <c r="E1516" s="8" t="str">
        <f>VLOOKUP(JOYERIA_JPV[[#This Row],[ID_PRODUCTOS]],PRODUCTOS[#All],4,0)</f>
        <v>https://www.mesaregalos.mx/wp-content/uploads/2021/08/Cufflinks_20Pliage_20_20Sterling_20silver_06753810000001_STQP.png</v>
      </c>
      <c r="F1516" s="15">
        <f>VLOOKUP(JOYERIA_JPV[[#This Row],[ID_PRODUCTOS]],PRODUCTOS[#All],5,0)-JOYERIA_JPV[[#This Row],[CANTIDAD]]</f>
        <v>617</v>
      </c>
      <c r="G1516">
        <v>10009</v>
      </c>
      <c r="H1516" s="1" t="s">
        <v>57</v>
      </c>
      <c r="I1516" s="1" t="str">
        <f>VLOOKUP(JOYERIA_JPV[[#This Row],[ID_VENDEDOR]],FOTO_VENDEDOR[#All],3,0)</f>
        <v>https://dl.dropbox.com/s/0jkab8w6ie0h91z/A42.png</v>
      </c>
      <c r="J1516">
        <v>7</v>
      </c>
      <c r="K1516" s="9">
        <v>1265.2</v>
      </c>
      <c r="L1516" s="9">
        <v>1800</v>
      </c>
      <c r="M1516" s="2">
        <v>45348</v>
      </c>
    </row>
    <row r="1517" spans="1:13" x14ac:dyDescent="0.25">
      <c r="A1517">
        <v>1516</v>
      </c>
      <c r="B1517" t="s">
        <v>7</v>
      </c>
      <c r="C1517" s="3">
        <v>13</v>
      </c>
      <c r="D1517" s="3" t="str">
        <f>VLOOKUP(JOYERIA_JPV[[#This Row],[ID_PRODUCTOS]],PRODUCTOS[#All],2,0)</f>
        <v>Pendiente Diam. Oro</v>
      </c>
      <c r="E1517" s="8" t="str">
        <f>VLOOKUP(JOYERIA_JPV[[#This Row],[ID_PRODUCTOS]],PRODUCTOS[#All],4,0)</f>
        <v>https://i.pinimg.com/originals/ef/2f/1e/ef2f1e78cb0658f1626038cefbdca0f7.png</v>
      </c>
      <c r="F1517" s="15">
        <f>VLOOKUP(JOYERIA_JPV[[#This Row],[ID_PRODUCTOS]],PRODUCTOS[#All],5,0)-JOYERIA_JPV[[#This Row],[CANTIDAD]]</f>
        <v>3991</v>
      </c>
      <c r="G1517">
        <v>10001</v>
      </c>
      <c r="H1517" s="1" t="s">
        <v>41</v>
      </c>
      <c r="I1517" s="1" t="str">
        <f>VLOOKUP(JOYERIA_JPV[[#This Row],[ID_VENDEDOR]],FOTO_VENDEDOR[#All],3,0)</f>
        <v>https://dl.dropbox.com/s/4bz1xriny7ro04g/A40.png</v>
      </c>
      <c r="J1517">
        <v>9</v>
      </c>
      <c r="K1517" s="9">
        <v>352.49</v>
      </c>
      <c r="L1517" s="9">
        <v>500</v>
      </c>
      <c r="M1517" s="2">
        <v>45349</v>
      </c>
    </row>
    <row r="1518" spans="1:13" x14ac:dyDescent="0.25">
      <c r="A1518">
        <v>1517</v>
      </c>
      <c r="B1518" t="s">
        <v>24</v>
      </c>
      <c r="C1518" s="3">
        <v>14</v>
      </c>
      <c r="D1518" s="3" t="str">
        <f>VLOOKUP(JOYERIA_JPV[[#This Row],[ID_PRODUCTOS]],PRODUCTOS[#All],2,0)</f>
        <v>Anillo Comp. Diam.</v>
      </c>
      <c r="E1518" s="8" t="str">
        <f>VLOOKUP(JOYERIA_JPV[[#This Row],[ID_PRODUCTOS]],PRODUCTOS[#All],4,0)</f>
        <v>https://www.elrubi.es/wp-content/uploads/2019/03/Anillo-de-compromiso-con-piedra-diamante-1.png</v>
      </c>
      <c r="F1518" s="15">
        <f>VLOOKUP(JOYERIA_JPV[[#This Row],[ID_PRODUCTOS]],PRODUCTOS[#All],5,0)-JOYERIA_JPV[[#This Row],[CANTIDAD]]</f>
        <v>1944</v>
      </c>
      <c r="G1518">
        <v>10002</v>
      </c>
      <c r="H1518" s="1" t="s">
        <v>43</v>
      </c>
      <c r="I1518" s="1" t="str">
        <f>VLOOKUP(JOYERIA_JPV[[#This Row],[ID_VENDEDOR]],FOTO_VENDEDOR[#All],3,0)</f>
        <v>https://dl.dropbox.com/s/yxe96df3xrzoc4y/A44.png</v>
      </c>
      <c r="J1518">
        <v>6</v>
      </c>
      <c r="K1518" s="9">
        <v>938.42</v>
      </c>
      <c r="L1518" s="9">
        <v>1100</v>
      </c>
      <c r="M1518" s="2">
        <v>45350</v>
      </c>
    </row>
    <row r="1519" spans="1:13" x14ac:dyDescent="0.25">
      <c r="A1519">
        <v>1518</v>
      </c>
      <c r="B1519" t="s">
        <v>9</v>
      </c>
      <c r="C1519" s="3">
        <v>15</v>
      </c>
      <c r="D1519" s="3" t="str">
        <f>VLOOKUP(JOYERIA_JPV[[#This Row],[ID_PRODUCTOS]],PRODUCTOS[#All],2,0)</f>
        <v>Brazalete Cuero</v>
      </c>
      <c r="E1519" s="8" t="str">
        <f>VLOOKUP(JOYERIA_JPV[[#This Row],[ID_PRODUCTOS]],PRODUCTOS[#All],4,0)</f>
        <v>https://global.zancangioielli.com/11031-large_default/pulsera-zancan-de-plata-y-piel-con-pluma.jpg</v>
      </c>
      <c r="F1519" s="15">
        <f>VLOOKUP(JOYERIA_JPV[[#This Row],[ID_PRODUCTOS]],PRODUCTOS[#All],5,0)-JOYERIA_JPV[[#This Row],[CANTIDAD]]</f>
        <v>3976</v>
      </c>
      <c r="G1519">
        <v>10003</v>
      </c>
      <c r="H1519" s="1" t="s">
        <v>45</v>
      </c>
      <c r="I1519" s="1" t="str">
        <f>VLOOKUP(JOYERIA_JPV[[#This Row],[ID_VENDEDOR]],FOTO_VENDEDOR[#All],3,0)</f>
        <v>https://dl.dropboxusercontent.com/s/2lks10yyiurw2b0/A33.png</v>
      </c>
      <c r="J1519">
        <v>24</v>
      </c>
      <c r="K1519" s="9">
        <v>572.95000000000005</v>
      </c>
      <c r="L1519" s="9">
        <v>800</v>
      </c>
      <c r="M1519" s="2">
        <v>45351</v>
      </c>
    </row>
    <row r="1520" spans="1:13" x14ac:dyDescent="0.25">
      <c r="A1520">
        <v>1519</v>
      </c>
      <c r="B1520" t="s">
        <v>24</v>
      </c>
      <c r="C1520" s="3">
        <v>16</v>
      </c>
      <c r="D1520" s="3" t="str">
        <f>VLOOKUP(JOYERIA_JPV[[#This Row],[ID_PRODUCTOS]],PRODUCTOS[#All],2,0)</f>
        <v>Reloj Plata</v>
      </c>
      <c r="E1520" s="8" t="str">
        <f>VLOOKUP(JOYERIA_JPV[[#This Row],[ID_PRODUCTOS]],PRODUCTOS[#All],4,0)</f>
        <v>https://festina.cl/22062-large_default/timeless-chronograph-f16760-7-con-esfera-azul.jpg</v>
      </c>
      <c r="F1520" s="15">
        <f>VLOOKUP(JOYERIA_JPV[[#This Row],[ID_PRODUCTOS]],PRODUCTOS[#All],5,0)-JOYERIA_JPV[[#This Row],[CANTIDAD]]</f>
        <v>1062</v>
      </c>
      <c r="G1520">
        <v>10004</v>
      </c>
      <c r="H1520" s="1" t="s">
        <v>47</v>
      </c>
      <c r="I1520" s="1" t="str">
        <f>VLOOKUP(JOYERIA_JPV[[#This Row],[ID_VENDEDOR]],FOTO_VENDEDOR[#All],3,0)</f>
        <v>https://dl.dropbox.com/s/zgx7g0h0mxubhao/A21.png</v>
      </c>
      <c r="J1520">
        <v>38</v>
      </c>
      <c r="K1520" s="9">
        <v>1667.47</v>
      </c>
      <c r="L1520" s="9">
        <v>2200</v>
      </c>
      <c r="M1520" s="2">
        <v>45352</v>
      </c>
    </row>
    <row r="1521" spans="1:13" x14ac:dyDescent="0.25">
      <c r="A1521">
        <v>1520</v>
      </c>
      <c r="B1521" t="s">
        <v>9</v>
      </c>
      <c r="C1521" s="3">
        <v>17</v>
      </c>
      <c r="D1521" s="3" t="str">
        <f>VLOOKUP(JOYERIA_JPV[[#This Row],[ID_PRODUCTOS]],PRODUCTOS[#All],2,0)</f>
        <v>Broche Oro</v>
      </c>
      <c r="E1521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521" s="15">
        <f>VLOOKUP(JOYERIA_JPV[[#This Row],[ID_PRODUCTOS]],PRODUCTOS[#All],5,0)-JOYERIA_JPV[[#This Row],[CANTIDAD]]</f>
        <v>2993</v>
      </c>
      <c r="G1521">
        <v>10005</v>
      </c>
      <c r="H1521" s="1" t="s">
        <v>49</v>
      </c>
      <c r="I1521" s="1" t="str">
        <f>VLOOKUP(JOYERIA_JPV[[#This Row],[ID_VENDEDOR]],FOTO_VENDEDOR[#All],3,0)</f>
        <v>https://dl.dropboxusercontent.com/s/id0gj57k6z3m73q/A34.png</v>
      </c>
      <c r="J1521">
        <v>7</v>
      </c>
      <c r="K1521" s="9">
        <v>216.19</v>
      </c>
      <c r="L1521" s="9">
        <v>300</v>
      </c>
      <c r="M1521" s="2">
        <v>45353</v>
      </c>
    </row>
    <row r="1522" spans="1:13" x14ac:dyDescent="0.25">
      <c r="A1522">
        <v>1521</v>
      </c>
      <c r="B1522" t="s">
        <v>27</v>
      </c>
      <c r="C1522" s="3">
        <v>18</v>
      </c>
      <c r="D1522" s="3" t="str">
        <f>VLOOKUP(JOYERIA_JPV[[#This Row],[ID_PRODUCTOS]],PRODUCTOS[#All],2,0)</f>
        <v>Anillo Gemas</v>
      </c>
      <c r="E1522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522" s="15">
        <f>VLOOKUP(JOYERIA_JPV[[#This Row],[ID_PRODUCTOS]],PRODUCTOS[#All],5,0)-JOYERIA_JPV[[#This Row],[CANTIDAD]]</f>
        <v>19875</v>
      </c>
      <c r="G1522">
        <v>10006</v>
      </c>
      <c r="H1522" s="1" t="s">
        <v>51</v>
      </c>
      <c r="I1522" s="1" t="str">
        <f>VLOOKUP(JOYERIA_JPV[[#This Row],[ID_VENDEDOR]],FOTO_VENDEDOR[#All],3,0)</f>
        <v>https://dl.dropbox.com/s/1f9hzgblcmuen4a/A10.png</v>
      </c>
      <c r="J1522">
        <v>125</v>
      </c>
      <c r="K1522" s="9">
        <v>1063.04</v>
      </c>
      <c r="L1522" s="9">
        <v>1500</v>
      </c>
      <c r="M1522" s="2">
        <v>45354</v>
      </c>
    </row>
    <row r="1523" spans="1:13" x14ac:dyDescent="0.25">
      <c r="A1523">
        <v>1522</v>
      </c>
      <c r="B1523" t="s">
        <v>6</v>
      </c>
      <c r="C1523" s="3">
        <v>19</v>
      </c>
      <c r="D1523" s="3" t="str">
        <f>VLOOKUP(JOYERIA_JPV[[#This Row],[ID_PRODUCTOS]],PRODUCTOS[#All],2,0)</f>
        <v>Collar Perlas</v>
      </c>
      <c r="E1523" s="8" t="str">
        <f>VLOOKUP(JOYERIA_JPV[[#This Row],[ID_PRODUCTOS]],PRODUCTOS[#All],4,0)</f>
        <v>https://yanesmadrid.com/10619-large_default/collar-bolzano-perlas-plata-dorada.jpg</v>
      </c>
      <c r="F1523" s="15">
        <f>VLOOKUP(JOYERIA_JPV[[#This Row],[ID_PRODUCTOS]],PRODUCTOS[#All],5,0)-JOYERIA_JPV[[#This Row],[CANTIDAD]]</f>
        <v>773</v>
      </c>
      <c r="G1523">
        <v>10007</v>
      </c>
      <c r="H1523" s="1" t="s">
        <v>53</v>
      </c>
      <c r="I1523" s="1" t="str">
        <f>VLOOKUP(JOYERIA_JPV[[#This Row],[ID_VENDEDOR]],FOTO_VENDEDOR[#All],3,0)</f>
        <v>https://dl.dropbox.com/s/jveyj0btov87izo/A38.png</v>
      </c>
      <c r="J1523">
        <v>27</v>
      </c>
      <c r="K1523" s="9">
        <v>757.81</v>
      </c>
      <c r="L1523" s="9">
        <v>950</v>
      </c>
      <c r="M1523" s="2">
        <v>45355</v>
      </c>
    </row>
    <row r="1524" spans="1:13" x14ac:dyDescent="0.25">
      <c r="A1524">
        <v>1523</v>
      </c>
      <c r="B1524" t="s">
        <v>6</v>
      </c>
      <c r="C1524" s="3">
        <v>20</v>
      </c>
      <c r="D1524" s="3" t="str">
        <f>VLOOKUP(JOYERIA_JPV[[#This Row],[ID_PRODUCTOS]],PRODUCTOS[#All],2,0)</f>
        <v>Cadena Oro</v>
      </c>
      <c r="E1524" s="8" t="str">
        <f>VLOOKUP(JOYERIA_JPV[[#This Row],[ID_PRODUCTOS]],PRODUCTOS[#All],4,0)</f>
        <v>https://www.joyeriasanchez.com/50236-large_default/gargantilla-visalia-personalizada-oro-18k.jpg</v>
      </c>
      <c r="F1524" s="15">
        <f>VLOOKUP(JOYERIA_JPV[[#This Row],[ID_PRODUCTOS]],PRODUCTOS[#All],5,0)-JOYERIA_JPV[[#This Row],[CANTIDAD]]</f>
        <v>3989</v>
      </c>
      <c r="G1524">
        <v>10008</v>
      </c>
      <c r="H1524" s="1" t="s">
        <v>73</v>
      </c>
      <c r="I1524" s="1" t="str">
        <f>VLOOKUP(JOYERIA_JPV[[#This Row],[ID_VENDEDOR]],FOTO_VENDEDOR[#All],3,0)</f>
        <v>https://dl.dropbox.com/s/z4geyw1u2psmm47/A16.png</v>
      </c>
      <c r="J1524">
        <v>11</v>
      </c>
      <c r="K1524" s="9">
        <v>211.41</v>
      </c>
      <c r="L1524" s="9">
        <v>300</v>
      </c>
      <c r="M1524" s="2">
        <v>45356</v>
      </c>
    </row>
    <row r="1525" spans="1:13" x14ac:dyDescent="0.25">
      <c r="A1525">
        <v>1524</v>
      </c>
      <c r="B1525" t="s">
        <v>19</v>
      </c>
      <c r="C1525" s="3">
        <v>1</v>
      </c>
      <c r="D1525" s="3" t="str">
        <f>VLOOKUP(JOYERIA_JPV[[#This Row],[ID_PRODUCTOS]],PRODUCTOS[#All],2,0)</f>
        <v>Anillo Oro 18k</v>
      </c>
      <c r="E1525" s="8" t="str">
        <f>VLOOKUP(JOYERIA_JPV[[#This Row],[ID_PRODUCTOS]],PRODUCTOS[#All],4,0)</f>
        <v>https://i.pinimg.com/originals/99/f6/cc/99f6cc0f226be0aa4d25ea9959e06099.png</v>
      </c>
      <c r="F1525" s="15">
        <f>VLOOKUP(JOYERIA_JPV[[#This Row],[ID_PRODUCTOS]],PRODUCTOS[#All],5,0)-JOYERIA_JPV[[#This Row],[CANTIDAD]]</f>
        <v>19870</v>
      </c>
      <c r="G1525">
        <v>10009</v>
      </c>
      <c r="H1525" s="1" t="s">
        <v>57</v>
      </c>
      <c r="I1525" s="1" t="str">
        <f>VLOOKUP(JOYERIA_JPV[[#This Row],[ID_VENDEDOR]],FOTO_VENDEDOR[#All],3,0)</f>
        <v>https://dl.dropbox.com/s/0jkab8w6ie0h91z/A42.png</v>
      </c>
      <c r="J1525">
        <v>130</v>
      </c>
      <c r="K1525" s="9">
        <v>1483.61</v>
      </c>
      <c r="L1525" s="9">
        <v>2000</v>
      </c>
      <c r="M1525" s="2">
        <v>45357</v>
      </c>
    </row>
    <row r="1526" spans="1:13" x14ac:dyDescent="0.25">
      <c r="A1526">
        <v>1525</v>
      </c>
      <c r="B1526" t="s">
        <v>7</v>
      </c>
      <c r="C1526" s="3">
        <v>2</v>
      </c>
      <c r="D1526" s="3" t="str">
        <f>VLOOKUP(JOYERIA_JPV[[#This Row],[ID_PRODUCTOS]],PRODUCTOS[#All],2,0)</f>
        <v>Aretes Plata 925</v>
      </c>
      <c r="E1526" s="8" t="str">
        <f>VLOOKUP(JOYERIA_JPV[[#This Row],[ID_PRODUCTOS]],PRODUCTOS[#All],4,0)</f>
        <v>https://baroqoficial.com/cdn/shop/products/Aretesdeplata925.png?v=1643904073&amp;width=2048</v>
      </c>
      <c r="F1526" s="15">
        <f>VLOOKUP(JOYERIA_JPV[[#This Row],[ID_PRODUCTOS]],PRODUCTOS[#All],5,0)-JOYERIA_JPV[[#This Row],[CANTIDAD]]</f>
        <v>3767</v>
      </c>
      <c r="G1526">
        <v>10001</v>
      </c>
      <c r="H1526" s="1" t="s">
        <v>41</v>
      </c>
      <c r="I1526" s="1" t="str">
        <f>VLOOKUP(JOYERIA_JPV[[#This Row],[ID_VENDEDOR]],FOTO_VENDEDOR[#All],3,0)</f>
        <v>https://dl.dropbox.com/s/4bz1xriny7ro04g/A40.png</v>
      </c>
      <c r="J1526">
        <v>33</v>
      </c>
      <c r="K1526" s="9">
        <v>1049.51</v>
      </c>
      <c r="L1526" s="9">
        <v>1300</v>
      </c>
      <c r="M1526" s="2">
        <v>45358</v>
      </c>
    </row>
    <row r="1527" spans="1:13" x14ac:dyDescent="0.25">
      <c r="A1527">
        <v>1526</v>
      </c>
      <c r="B1527" t="s">
        <v>28</v>
      </c>
      <c r="C1527" s="3">
        <v>3</v>
      </c>
      <c r="D1527" s="3" t="str">
        <f>VLOOKUP(JOYERIA_JPV[[#This Row],[ID_PRODUCTOS]],PRODUCTOS[#All],2,0)</f>
        <v>Brazalete Oro 14k</v>
      </c>
      <c r="E1527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527" s="15">
        <f>VLOOKUP(JOYERIA_JPV[[#This Row],[ID_PRODUCTOS]],PRODUCTOS[#All],5,0)-JOYERIA_JPV[[#This Row],[CANTIDAD]]</f>
        <v>712</v>
      </c>
      <c r="G1527">
        <v>10002</v>
      </c>
      <c r="H1527" s="1" t="s">
        <v>43</v>
      </c>
      <c r="I1527" s="1" t="str">
        <f>VLOOKUP(JOYERIA_JPV[[#This Row],[ID_VENDEDOR]],FOTO_VENDEDOR[#All],3,0)</f>
        <v>https://dl.dropbox.com/s/yxe96df3xrzoc4y/A44.png</v>
      </c>
      <c r="J1527">
        <v>8</v>
      </c>
      <c r="K1527" s="9">
        <v>966.38</v>
      </c>
      <c r="L1527" s="9">
        <v>1200</v>
      </c>
      <c r="M1527" s="2">
        <v>45359</v>
      </c>
    </row>
    <row r="1528" spans="1:13" x14ac:dyDescent="0.25">
      <c r="A1528">
        <v>1527</v>
      </c>
      <c r="B1528" t="s">
        <v>20</v>
      </c>
      <c r="C1528" s="3">
        <v>4</v>
      </c>
      <c r="D1528" s="3" t="str">
        <f>VLOOKUP(JOYERIA_JPV[[#This Row],[ID_PRODUCTOS]],PRODUCTOS[#All],2,0)</f>
        <v>Collar Oro Diam.</v>
      </c>
      <c r="E1528" s="8" t="str">
        <f>VLOOKUP(JOYERIA_JPV[[#This Row],[ID_PRODUCTOS]],PRODUCTOS[#All],4,0)</f>
        <v>https://img.edenly.com/pt/40/precioso-secreto-n8__8047249_1.png</v>
      </c>
      <c r="F1528" s="15">
        <f>VLOOKUP(JOYERIA_JPV[[#This Row],[ID_PRODUCTOS]],PRODUCTOS[#All],5,0)-JOYERIA_JPV[[#This Row],[CANTIDAD]]</f>
        <v>1472</v>
      </c>
      <c r="G1528">
        <v>10003</v>
      </c>
      <c r="H1528" s="1" t="s">
        <v>45</v>
      </c>
      <c r="I1528" s="1" t="str">
        <f>VLOOKUP(JOYERIA_JPV[[#This Row],[ID_VENDEDOR]],FOTO_VENDEDOR[#All],3,0)</f>
        <v>https://dl.dropboxusercontent.com/s/2lks10yyiurw2b0/A33.png</v>
      </c>
      <c r="J1528">
        <v>28</v>
      </c>
      <c r="K1528" s="9">
        <v>938.42</v>
      </c>
      <c r="L1528" s="9">
        <v>1100</v>
      </c>
      <c r="M1528" s="2">
        <v>45360</v>
      </c>
    </row>
    <row r="1529" spans="1:13" x14ac:dyDescent="0.25">
      <c r="A1529">
        <v>1528</v>
      </c>
      <c r="B1529" t="s">
        <v>17</v>
      </c>
      <c r="C1529" s="3">
        <v>5</v>
      </c>
      <c r="D1529" s="3" t="str">
        <f>VLOOKUP(JOYERIA_JPV[[#This Row],[ID_PRODUCTOS]],PRODUCTOS[#All],2,0)</f>
        <v>Pulsera Plata 925</v>
      </c>
      <c r="E1529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529" s="15">
        <f>VLOOKUP(JOYERIA_JPV[[#This Row],[ID_PRODUCTOS]],PRODUCTOS[#All],5,0)-JOYERIA_JPV[[#This Row],[CANTIDAD]]</f>
        <v>1390</v>
      </c>
      <c r="G1529">
        <v>10004</v>
      </c>
      <c r="H1529" s="1" t="s">
        <v>47</v>
      </c>
      <c r="I1529" s="1" t="str">
        <f>VLOOKUP(JOYERIA_JPV[[#This Row],[ID_VENDEDOR]],FOTO_VENDEDOR[#All],3,0)</f>
        <v>https://dl.dropbox.com/s/zgx7g0h0mxubhao/A21.png</v>
      </c>
      <c r="J1529">
        <v>10</v>
      </c>
      <c r="K1529" s="9">
        <v>1053.78</v>
      </c>
      <c r="L1529" s="9">
        <v>1500</v>
      </c>
      <c r="M1529" s="2">
        <v>45361</v>
      </c>
    </row>
    <row r="1530" spans="1:13" x14ac:dyDescent="0.25">
      <c r="A1530">
        <v>1529</v>
      </c>
      <c r="B1530" t="s">
        <v>20</v>
      </c>
      <c r="C1530" s="3">
        <v>6</v>
      </c>
      <c r="D1530" s="3" t="str">
        <f>VLOOKUP(JOYERIA_JPV[[#This Row],[ID_PRODUCTOS]],PRODUCTOS[#All],2,0)</f>
        <v>Broche Platino</v>
      </c>
      <c r="E1530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530" s="15">
        <f>VLOOKUP(JOYERIA_JPV[[#This Row],[ID_PRODUCTOS]],PRODUCTOS[#All],5,0)-JOYERIA_JPV[[#This Row],[CANTIDAD]]</f>
        <v>2491</v>
      </c>
      <c r="G1530">
        <v>10005</v>
      </c>
      <c r="H1530" s="1" t="s">
        <v>49</v>
      </c>
      <c r="I1530" s="1" t="str">
        <f>VLOOKUP(JOYERIA_JPV[[#This Row],[ID_VENDEDOR]],FOTO_VENDEDOR[#All],3,0)</f>
        <v>https://dl.dropboxusercontent.com/s/id0gj57k6z3m73q/A34.png</v>
      </c>
      <c r="J1530">
        <v>9</v>
      </c>
      <c r="K1530" s="9">
        <v>645.70000000000005</v>
      </c>
      <c r="L1530" s="9">
        <v>900</v>
      </c>
      <c r="M1530" s="2">
        <v>45362</v>
      </c>
    </row>
    <row r="1531" spans="1:13" x14ac:dyDescent="0.25">
      <c r="A1531">
        <v>1530</v>
      </c>
      <c r="B1531" t="s">
        <v>21</v>
      </c>
      <c r="C1531" s="3">
        <v>7</v>
      </c>
      <c r="D1531" s="3" t="str">
        <f>VLOOKUP(JOYERIA_JPV[[#This Row],[ID_PRODUCTOS]],PRODUCTOS[#All],2,0)</f>
        <v>Cadena Oro 10k</v>
      </c>
      <c r="E1531" s="8" t="str">
        <f>VLOOKUP(JOYERIA_JPV[[#This Row],[ID_PRODUCTOS]],PRODUCTOS[#All],4,0)</f>
        <v>https://russiangold.com/78813-large_default/amarillo-italiano-14k-585-oro-nuevo-figaro-cadena-solida-cc042y.jpg</v>
      </c>
      <c r="F1531" s="15">
        <f>VLOOKUP(JOYERIA_JPV[[#This Row],[ID_PRODUCTOS]],PRODUCTOS[#All],5,0)-JOYERIA_JPV[[#This Row],[CANTIDAD]]</f>
        <v>11375</v>
      </c>
      <c r="G1531">
        <v>10006</v>
      </c>
      <c r="H1531" s="1" t="s">
        <v>51</v>
      </c>
      <c r="I1531" s="1" t="str">
        <f>VLOOKUP(JOYERIA_JPV[[#This Row],[ID_VENDEDOR]],FOTO_VENDEDOR[#All],3,0)</f>
        <v>https://dl.dropbox.com/s/1f9hzgblcmuen4a/A10.png</v>
      </c>
      <c r="J1531">
        <v>125</v>
      </c>
      <c r="K1531" s="9">
        <v>1063.04</v>
      </c>
      <c r="L1531" s="9">
        <v>1500</v>
      </c>
      <c r="M1531" s="2">
        <v>45363</v>
      </c>
    </row>
    <row r="1532" spans="1:13" x14ac:dyDescent="0.25">
      <c r="A1532">
        <v>1531</v>
      </c>
      <c r="B1532" t="s">
        <v>22</v>
      </c>
      <c r="C1532" s="3">
        <v>8</v>
      </c>
      <c r="D1532" s="3" t="str">
        <f>VLOOKUP(JOYERIA_JPV[[#This Row],[ID_PRODUCTOS]],PRODUCTOS[#All],2,0)</f>
        <v>Tobillera Oro 14k</v>
      </c>
      <c r="E1532" s="8" t="str">
        <f>VLOOKUP(JOYERIA_JPV[[#This Row],[ID_PRODUCTOS]],PRODUCTOS[#All],4,0)</f>
        <v>https://www.joseluisjoyerias.com/adm/files/FOTOS/PULSERA_ORO_JOSELUIS_718SPU24FK481A19_1.webp</v>
      </c>
      <c r="F1532" s="15">
        <f>VLOOKUP(JOYERIA_JPV[[#This Row],[ID_PRODUCTOS]],PRODUCTOS[#All],5,0)-JOYERIA_JPV[[#This Row],[CANTIDAD]]</f>
        <v>2366</v>
      </c>
      <c r="G1532">
        <v>10007</v>
      </c>
      <c r="H1532" s="1" t="s">
        <v>53</v>
      </c>
      <c r="I1532" s="1" t="str">
        <f>VLOOKUP(JOYERIA_JPV[[#This Row],[ID_VENDEDOR]],FOTO_VENDEDOR[#All],3,0)</f>
        <v>https://dl.dropbox.com/s/jveyj0btov87izo/A38.png</v>
      </c>
      <c r="J1532">
        <v>134</v>
      </c>
      <c r="K1532" s="9">
        <v>938.42</v>
      </c>
      <c r="L1532" s="9">
        <v>1100</v>
      </c>
      <c r="M1532" s="2">
        <v>45364</v>
      </c>
    </row>
    <row r="1533" spans="1:13" x14ac:dyDescent="0.25">
      <c r="A1533">
        <v>1532</v>
      </c>
      <c r="B1533" t="s">
        <v>27</v>
      </c>
      <c r="C1533" s="3">
        <v>9</v>
      </c>
      <c r="D1533" s="3" t="str">
        <f>VLOOKUP(JOYERIA_JPV[[#This Row],[ID_PRODUCTOS]],PRODUCTOS[#All],2,0)</f>
        <v>Charm Plata</v>
      </c>
      <c r="E1533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533" s="15">
        <f>VLOOKUP(JOYERIA_JPV[[#This Row],[ID_PRODUCTOS]],PRODUCTOS[#All],5,0)-JOYERIA_JPV[[#This Row],[CANTIDAD]]</f>
        <v>668</v>
      </c>
      <c r="G1533">
        <v>10008</v>
      </c>
      <c r="H1533" s="1" t="s">
        <v>73</v>
      </c>
      <c r="I1533" s="1" t="str">
        <f>VLOOKUP(JOYERIA_JPV[[#This Row],[ID_VENDEDOR]],FOTO_VENDEDOR[#All],3,0)</f>
        <v>https://dl.dropbox.com/s/z4geyw1u2psmm47/A16.png</v>
      </c>
      <c r="J1533">
        <v>9</v>
      </c>
      <c r="K1533" s="9">
        <v>836.75</v>
      </c>
      <c r="L1533" s="9">
        <v>1000</v>
      </c>
      <c r="M1533" s="2">
        <v>45365</v>
      </c>
    </row>
    <row r="1534" spans="1:13" x14ac:dyDescent="0.25">
      <c r="A1534">
        <v>1533</v>
      </c>
      <c r="B1534" t="s">
        <v>25</v>
      </c>
      <c r="C1534" s="3">
        <v>10</v>
      </c>
      <c r="D1534" s="3" t="str">
        <f>VLOOKUP(JOYERIA_JPV[[#This Row],[ID_PRODUCTOS]],PRODUCTOS[#All],2,0)</f>
        <v>Medallón Oro 18k</v>
      </c>
      <c r="E1534" s="8" t="str">
        <f>VLOOKUP(JOYERIA_JPV[[#This Row],[ID_PRODUCTOS]],PRODUCTOS[#All],4,0)</f>
        <v>https://russiangold.com/111274-product_zoom/colgante-de-oro-rosa-rojo-14k-585-carretera-de-medusa-griega-cpn053r.jpg</v>
      </c>
      <c r="F1534" s="15">
        <f>VLOOKUP(JOYERIA_JPV[[#This Row],[ID_PRODUCTOS]],PRODUCTOS[#All],5,0)-JOYERIA_JPV[[#This Row],[CANTIDAD]]</f>
        <v>596</v>
      </c>
      <c r="G1534">
        <v>10009</v>
      </c>
      <c r="H1534" s="1" t="s">
        <v>57</v>
      </c>
      <c r="I1534" s="1" t="str">
        <f>VLOOKUP(JOYERIA_JPV[[#This Row],[ID_VENDEDOR]],FOTO_VENDEDOR[#All],3,0)</f>
        <v>https://dl.dropbox.com/s/0jkab8w6ie0h91z/A42.png</v>
      </c>
      <c r="J1534">
        <v>4</v>
      </c>
      <c r="K1534" s="9">
        <v>966.38</v>
      </c>
      <c r="L1534" s="9">
        <v>1200</v>
      </c>
      <c r="M1534" s="2">
        <v>45366</v>
      </c>
    </row>
    <row r="1535" spans="1:13" x14ac:dyDescent="0.25">
      <c r="A1535">
        <v>1534</v>
      </c>
      <c r="B1535" t="s">
        <v>5</v>
      </c>
      <c r="C1535" s="3">
        <v>11</v>
      </c>
      <c r="D1535" s="3" t="str">
        <f>VLOOKUP(JOYERIA_JPV[[#This Row],[ID_PRODUCTOS]],PRODUCTOS[#All],2,0)</f>
        <v>Reloj Oro 18k</v>
      </c>
      <c r="E1535" s="8" t="str">
        <f>VLOOKUP(JOYERIA_JPV[[#This Row],[ID_PRODUCTOS]],PRODUCTOS[#All],4,0)</f>
        <v>https://zlotychlopak.pl/104676-large_default/amarillo-14k-585-oro-reloj-de-pulsera-para-senora-geneve-lw078ydglbw008y.jpg</v>
      </c>
      <c r="F1535" s="15">
        <f>VLOOKUP(JOYERIA_JPV[[#This Row],[ID_PRODUCTOS]],PRODUCTOS[#All],5,0)-JOYERIA_JPV[[#This Row],[CANTIDAD]]</f>
        <v>1230</v>
      </c>
      <c r="G1535">
        <v>10001</v>
      </c>
      <c r="H1535" s="1" t="s">
        <v>41</v>
      </c>
      <c r="I1535" s="1" t="str">
        <f>VLOOKUP(JOYERIA_JPV[[#This Row],[ID_VENDEDOR]],FOTO_VENDEDOR[#All],3,0)</f>
        <v>https://dl.dropbox.com/s/4bz1xriny7ro04g/A40.png</v>
      </c>
      <c r="J1535">
        <v>30</v>
      </c>
      <c r="K1535" s="9">
        <v>638.27</v>
      </c>
      <c r="L1535" s="9">
        <v>800</v>
      </c>
      <c r="M1535" s="2">
        <v>45367</v>
      </c>
    </row>
    <row r="1536" spans="1:13" x14ac:dyDescent="0.25">
      <c r="A1536">
        <v>1535</v>
      </c>
      <c r="B1536" t="s">
        <v>7</v>
      </c>
      <c r="C1536" s="3">
        <v>12</v>
      </c>
      <c r="D1536" s="3" t="str">
        <f>VLOOKUP(JOYERIA_JPV[[#This Row],[ID_PRODUCTOS]],PRODUCTOS[#All],2,0)</f>
        <v>Cufflink Plata 925</v>
      </c>
      <c r="E1536" s="8" t="str">
        <f>VLOOKUP(JOYERIA_JPV[[#This Row],[ID_PRODUCTOS]],PRODUCTOS[#All],4,0)</f>
        <v>https://www.mesaregalos.mx/wp-content/uploads/2021/08/Cufflinks_20Pliage_20_20Sterling_20silver_06753810000001_STQP.png</v>
      </c>
      <c r="F1536" s="15">
        <f>VLOOKUP(JOYERIA_JPV[[#This Row],[ID_PRODUCTOS]],PRODUCTOS[#All],5,0)-JOYERIA_JPV[[#This Row],[CANTIDAD]]</f>
        <v>609</v>
      </c>
      <c r="G1536">
        <v>10002</v>
      </c>
      <c r="H1536" s="1" t="s">
        <v>43</v>
      </c>
      <c r="I1536" s="1" t="str">
        <f>VLOOKUP(JOYERIA_JPV[[#This Row],[ID_VENDEDOR]],FOTO_VENDEDOR[#All],3,0)</f>
        <v>https://dl.dropbox.com/s/yxe96df3xrzoc4y/A44.png</v>
      </c>
      <c r="J1536">
        <v>15</v>
      </c>
      <c r="K1536" s="9">
        <v>1265.2</v>
      </c>
      <c r="L1536" s="9">
        <v>1800</v>
      </c>
      <c r="M1536" s="2">
        <v>45368</v>
      </c>
    </row>
    <row r="1537" spans="1:13" x14ac:dyDescent="0.25">
      <c r="A1537">
        <v>1536</v>
      </c>
      <c r="B1537" t="s">
        <v>29</v>
      </c>
      <c r="C1537" s="3">
        <v>13</v>
      </c>
      <c r="D1537" s="3" t="str">
        <f>VLOOKUP(JOYERIA_JPV[[#This Row],[ID_PRODUCTOS]],PRODUCTOS[#All],2,0)</f>
        <v>Pendiente Diam. Oro</v>
      </c>
      <c r="E1537" s="8" t="str">
        <f>VLOOKUP(JOYERIA_JPV[[#This Row],[ID_PRODUCTOS]],PRODUCTOS[#All],4,0)</f>
        <v>https://i.pinimg.com/originals/ef/2f/1e/ef2f1e78cb0658f1626038cefbdca0f7.png</v>
      </c>
      <c r="F1537" s="15">
        <f>VLOOKUP(JOYERIA_JPV[[#This Row],[ID_PRODUCTOS]],PRODUCTOS[#All],5,0)-JOYERIA_JPV[[#This Row],[CANTIDAD]]</f>
        <v>3996</v>
      </c>
      <c r="G1537">
        <v>10003</v>
      </c>
      <c r="H1537" s="1" t="s">
        <v>45</v>
      </c>
      <c r="I1537" s="1" t="str">
        <f>VLOOKUP(JOYERIA_JPV[[#This Row],[ID_VENDEDOR]],FOTO_VENDEDOR[#All],3,0)</f>
        <v>https://dl.dropboxusercontent.com/s/2lks10yyiurw2b0/A33.png</v>
      </c>
      <c r="J1537">
        <v>4</v>
      </c>
      <c r="K1537" s="9">
        <v>352.49</v>
      </c>
      <c r="L1537" s="9">
        <v>500</v>
      </c>
      <c r="M1537" s="2">
        <v>45369</v>
      </c>
    </row>
    <row r="1538" spans="1:13" x14ac:dyDescent="0.25">
      <c r="A1538">
        <v>1537</v>
      </c>
      <c r="B1538" t="s">
        <v>23</v>
      </c>
      <c r="C1538" s="3">
        <v>14</v>
      </c>
      <c r="D1538" s="3" t="str">
        <f>VLOOKUP(JOYERIA_JPV[[#This Row],[ID_PRODUCTOS]],PRODUCTOS[#All],2,0)</f>
        <v>Anillo Comp. Diam.</v>
      </c>
      <c r="E1538" s="8" t="str">
        <f>VLOOKUP(JOYERIA_JPV[[#This Row],[ID_PRODUCTOS]],PRODUCTOS[#All],4,0)</f>
        <v>https://www.elrubi.es/wp-content/uploads/2019/03/Anillo-de-compromiso-con-piedra-diamante-1.png</v>
      </c>
      <c r="F1538" s="15">
        <f>VLOOKUP(JOYERIA_JPV[[#This Row],[ID_PRODUCTOS]],PRODUCTOS[#All],5,0)-JOYERIA_JPV[[#This Row],[CANTIDAD]]</f>
        <v>1948</v>
      </c>
      <c r="G1538">
        <v>10004</v>
      </c>
      <c r="H1538" s="1" t="s">
        <v>47</v>
      </c>
      <c r="I1538" s="1" t="str">
        <f>VLOOKUP(JOYERIA_JPV[[#This Row],[ID_VENDEDOR]],FOTO_VENDEDOR[#All],3,0)</f>
        <v>https://dl.dropbox.com/s/zgx7g0h0mxubhao/A21.png</v>
      </c>
      <c r="J1538">
        <v>2</v>
      </c>
      <c r="K1538" s="9">
        <v>938.42</v>
      </c>
      <c r="L1538" s="9">
        <v>1100</v>
      </c>
      <c r="M1538" s="2">
        <v>45370</v>
      </c>
    </row>
    <row r="1539" spans="1:13" x14ac:dyDescent="0.25">
      <c r="A1539">
        <v>1538</v>
      </c>
      <c r="B1539" t="s">
        <v>20</v>
      </c>
      <c r="C1539" s="3">
        <v>15</v>
      </c>
      <c r="D1539" s="3" t="str">
        <f>VLOOKUP(JOYERIA_JPV[[#This Row],[ID_PRODUCTOS]],PRODUCTOS[#All],2,0)</f>
        <v>Brazalete Cuero</v>
      </c>
      <c r="E1539" s="8" t="str">
        <f>VLOOKUP(JOYERIA_JPV[[#This Row],[ID_PRODUCTOS]],PRODUCTOS[#All],4,0)</f>
        <v>https://global.zancangioielli.com/11031-large_default/pulsera-zancan-de-plata-y-piel-con-pluma.jpg</v>
      </c>
      <c r="F1539" s="15">
        <f>VLOOKUP(JOYERIA_JPV[[#This Row],[ID_PRODUCTOS]],PRODUCTOS[#All],5,0)-JOYERIA_JPV[[#This Row],[CANTIDAD]]</f>
        <v>3996</v>
      </c>
      <c r="G1539">
        <v>10005</v>
      </c>
      <c r="H1539" s="1" t="s">
        <v>49</v>
      </c>
      <c r="I1539" s="1" t="str">
        <f>VLOOKUP(JOYERIA_JPV[[#This Row],[ID_VENDEDOR]],FOTO_VENDEDOR[#All],3,0)</f>
        <v>https://dl.dropboxusercontent.com/s/id0gj57k6z3m73q/A34.png</v>
      </c>
      <c r="J1539">
        <v>4</v>
      </c>
      <c r="K1539" s="9">
        <v>572.95000000000005</v>
      </c>
      <c r="L1539" s="9">
        <v>800</v>
      </c>
      <c r="M1539" s="2">
        <v>45371</v>
      </c>
    </row>
    <row r="1540" spans="1:13" x14ac:dyDescent="0.25">
      <c r="A1540">
        <v>1539</v>
      </c>
      <c r="B1540" t="s">
        <v>10</v>
      </c>
      <c r="C1540" s="3">
        <v>16</v>
      </c>
      <c r="D1540" s="3" t="str">
        <f>VLOOKUP(JOYERIA_JPV[[#This Row],[ID_PRODUCTOS]],PRODUCTOS[#All],2,0)</f>
        <v>Reloj Plata</v>
      </c>
      <c r="E1540" s="8" t="str">
        <f>VLOOKUP(JOYERIA_JPV[[#This Row],[ID_PRODUCTOS]],PRODUCTOS[#All],4,0)</f>
        <v>https://festina.cl/22062-large_default/timeless-chronograph-f16760-7-con-esfera-azul.jpg</v>
      </c>
      <c r="F1540" s="15">
        <f>VLOOKUP(JOYERIA_JPV[[#This Row],[ID_PRODUCTOS]],PRODUCTOS[#All],5,0)-JOYERIA_JPV[[#This Row],[CANTIDAD]]</f>
        <v>1099</v>
      </c>
      <c r="G1540">
        <v>10006</v>
      </c>
      <c r="H1540" s="1" t="s">
        <v>51</v>
      </c>
      <c r="I1540" s="1" t="str">
        <f>VLOOKUP(JOYERIA_JPV[[#This Row],[ID_VENDEDOR]],FOTO_VENDEDOR[#All],3,0)</f>
        <v>https://dl.dropbox.com/s/1f9hzgblcmuen4a/A10.png</v>
      </c>
      <c r="J1540">
        <v>1</v>
      </c>
      <c r="K1540" s="9">
        <v>1667.47</v>
      </c>
      <c r="L1540" s="9">
        <v>2200</v>
      </c>
      <c r="M1540" s="2">
        <v>45372</v>
      </c>
    </row>
    <row r="1541" spans="1:13" x14ac:dyDescent="0.25">
      <c r="A1541">
        <v>1540</v>
      </c>
      <c r="B1541" t="s">
        <v>6</v>
      </c>
      <c r="C1541" s="3">
        <v>17</v>
      </c>
      <c r="D1541" s="3" t="str">
        <f>VLOOKUP(JOYERIA_JPV[[#This Row],[ID_PRODUCTOS]],PRODUCTOS[#All],2,0)</f>
        <v>Broche Oro</v>
      </c>
      <c r="E1541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541" s="15">
        <f>VLOOKUP(JOYERIA_JPV[[#This Row],[ID_PRODUCTOS]],PRODUCTOS[#All],5,0)-JOYERIA_JPV[[#This Row],[CANTIDAD]]</f>
        <v>2988</v>
      </c>
      <c r="G1541">
        <v>10007</v>
      </c>
      <c r="H1541" s="1" t="s">
        <v>53</v>
      </c>
      <c r="I1541" s="1" t="str">
        <f>VLOOKUP(JOYERIA_JPV[[#This Row],[ID_VENDEDOR]],FOTO_VENDEDOR[#All],3,0)</f>
        <v>https://dl.dropbox.com/s/jveyj0btov87izo/A38.png</v>
      </c>
      <c r="J1541">
        <v>12</v>
      </c>
      <c r="K1541" s="9">
        <v>216.19</v>
      </c>
      <c r="L1541" s="9">
        <v>300</v>
      </c>
      <c r="M1541" s="2">
        <v>45373</v>
      </c>
    </row>
    <row r="1542" spans="1:13" x14ac:dyDescent="0.25">
      <c r="A1542">
        <v>1541</v>
      </c>
      <c r="B1542" t="s">
        <v>22</v>
      </c>
      <c r="C1542" s="3">
        <v>18</v>
      </c>
      <c r="D1542" s="3" t="str">
        <f>VLOOKUP(JOYERIA_JPV[[#This Row],[ID_PRODUCTOS]],PRODUCTOS[#All],2,0)</f>
        <v>Anillo Gemas</v>
      </c>
      <c r="E1542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542" s="15">
        <f>VLOOKUP(JOYERIA_JPV[[#This Row],[ID_PRODUCTOS]],PRODUCTOS[#All],5,0)-JOYERIA_JPV[[#This Row],[CANTIDAD]]</f>
        <v>19620</v>
      </c>
      <c r="G1542">
        <v>10008</v>
      </c>
      <c r="H1542" s="1" t="s">
        <v>73</v>
      </c>
      <c r="I1542" s="1" t="str">
        <f>VLOOKUP(JOYERIA_JPV[[#This Row],[ID_VENDEDOR]],FOTO_VENDEDOR[#All],3,0)</f>
        <v>https://dl.dropbox.com/s/z4geyw1u2psmm47/A16.png</v>
      </c>
      <c r="J1542">
        <v>380</v>
      </c>
      <c r="K1542" s="9">
        <v>1063.04</v>
      </c>
      <c r="L1542" s="9">
        <v>1500</v>
      </c>
      <c r="M1542" s="2">
        <v>45374</v>
      </c>
    </row>
    <row r="1543" spans="1:13" x14ac:dyDescent="0.25">
      <c r="A1543">
        <v>1542</v>
      </c>
      <c r="B1543" t="s">
        <v>15</v>
      </c>
      <c r="C1543" s="3">
        <v>19</v>
      </c>
      <c r="D1543" s="3" t="str">
        <f>VLOOKUP(JOYERIA_JPV[[#This Row],[ID_PRODUCTOS]],PRODUCTOS[#All],2,0)</f>
        <v>Collar Perlas</v>
      </c>
      <c r="E1543" s="8" t="str">
        <f>VLOOKUP(JOYERIA_JPV[[#This Row],[ID_PRODUCTOS]],PRODUCTOS[#All],4,0)</f>
        <v>https://yanesmadrid.com/10619-large_default/collar-bolzano-perlas-plata-dorada.jpg</v>
      </c>
      <c r="F1543" s="15">
        <f>VLOOKUP(JOYERIA_JPV[[#This Row],[ID_PRODUCTOS]],PRODUCTOS[#All],5,0)-JOYERIA_JPV[[#This Row],[CANTIDAD]]</f>
        <v>793</v>
      </c>
      <c r="G1543">
        <v>10009</v>
      </c>
      <c r="H1543" s="1" t="s">
        <v>57</v>
      </c>
      <c r="I1543" s="1" t="str">
        <f>VLOOKUP(JOYERIA_JPV[[#This Row],[ID_VENDEDOR]],FOTO_VENDEDOR[#All],3,0)</f>
        <v>https://dl.dropbox.com/s/0jkab8w6ie0h91z/A42.png</v>
      </c>
      <c r="J1543">
        <v>7</v>
      </c>
      <c r="K1543" s="9">
        <v>757.81</v>
      </c>
      <c r="L1543" s="9">
        <v>950</v>
      </c>
      <c r="M1543" s="2">
        <v>45375</v>
      </c>
    </row>
    <row r="1544" spans="1:13" x14ac:dyDescent="0.25">
      <c r="A1544">
        <v>1543</v>
      </c>
      <c r="B1544" t="s">
        <v>17</v>
      </c>
      <c r="C1544" s="3">
        <v>20</v>
      </c>
      <c r="D1544" s="3" t="str">
        <f>VLOOKUP(JOYERIA_JPV[[#This Row],[ID_PRODUCTOS]],PRODUCTOS[#All],2,0)</f>
        <v>Cadena Oro</v>
      </c>
      <c r="E1544" s="8" t="str">
        <f>VLOOKUP(JOYERIA_JPV[[#This Row],[ID_PRODUCTOS]],PRODUCTOS[#All],4,0)</f>
        <v>https://www.joyeriasanchez.com/50236-large_default/gargantilla-visalia-personalizada-oro-18k.jpg</v>
      </c>
      <c r="F1544" s="15">
        <f>VLOOKUP(JOYERIA_JPV[[#This Row],[ID_PRODUCTOS]],PRODUCTOS[#All],5,0)-JOYERIA_JPV[[#This Row],[CANTIDAD]]</f>
        <v>3992</v>
      </c>
      <c r="G1544">
        <v>10001</v>
      </c>
      <c r="H1544" s="1" t="s">
        <v>41</v>
      </c>
      <c r="I1544" s="1" t="str">
        <f>VLOOKUP(JOYERIA_JPV[[#This Row],[ID_VENDEDOR]],FOTO_VENDEDOR[#All],3,0)</f>
        <v>https://dl.dropbox.com/s/4bz1xriny7ro04g/A40.png</v>
      </c>
      <c r="J1544">
        <v>8</v>
      </c>
      <c r="K1544" s="9">
        <v>211.41</v>
      </c>
      <c r="L1544" s="9">
        <v>300</v>
      </c>
      <c r="M1544" s="2">
        <v>45376</v>
      </c>
    </row>
    <row r="1545" spans="1:13" x14ac:dyDescent="0.25">
      <c r="A1545">
        <v>1544</v>
      </c>
      <c r="B1545" t="s">
        <v>10</v>
      </c>
      <c r="C1545" s="3">
        <v>1</v>
      </c>
      <c r="D1545" s="3" t="str">
        <f>VLOOKUP(JOYERIA_JPV[[#This Row],[ID_PRODUCTOS]],PRODUCTOS[#All],2,0)</f>
        <v>Anillo Oro 18k</v>
      </c>
      <c r="E1545" s="8" t="str">
        <f>VLOOKUP(JOYERIA_JPV[[#This Row],[ID_PRODUCTOS]],PRODUCTOS[#All],4,0)</f>
        <v>https://i.pinimg.com/originals/99/f6/cc/99f6cc0f226be0aa4d25ea9959e06099.png</v>
      </c>
      <c r="F1545" s="15">
        <f>VLOOKUP(JOYERIA_JPV[[#This Row],[ID_PRODUCTOS]],PRODUCTOS[#All],5,0)-JOYERIA_JPV[[#This Row],[CANTIDAD]]</f>
        <v>19670</v>
      </c>
      <c r="G1545">
        <v>10002</v>
      </c>
      <c r="H1545" s="1" t="s">
        <v>43</v>
      </c>
      <c r="I1545" s="1" t="str">
        <f>VLOOKUP(JOYERIA_JPV[[#This Row],[ID_VENDEDOR]],FOTO_VENDEDOR[#All],3,0)</f>
        <v>https://dl.dropbox.com/s/yxe96df3xrzoc4y/A44.png</v>
      </c>
      <c r="J1545">
        <v>330</v>
      </c>
      <c r="K1545" s="9">
        <v>1483.61</v>
      </c>
      <c r="L1545" s="9">
        <v>2000</v>
      </c>
      <c r="M1545" s="2">
        <v>45377</v>
      </c>
    </row>
    <row r="1546" spans="1:13" x14ac:dyDescent="0.25">
      <c r="A1546">
        <v>1545</v>
      </c>
      <c r="B1546" t="s">
        <v>5</v>
      </c>
      <c r="C1546" s="3">
        <v>2</v>
      </c>
      <c r="D1546" s="3" t="str">
        <f>VLOOKUP(JOYERIA_JPV[[#This Row],[ID_PRODUCTOS]],PRODUCTOS[#All],2,0)</f>
        <v>Aretes Plata 925</v>
      </c>
      <c r="E1546" s="8" t="str">
        <f>VLOOKUP(JOYERIA_JPV[[#This Row],[ID_PRODUCTOS]],PRODUCTOS[#All],4,0)</f>
        <v>https://baroqoficial.com/cdn/shop/products/Aretesdeplata925.png?v=1643904073&amp;width=2048</v>
      </c>
      <c r="F1546" s="15">
        <f>VLOOKUP(JOYERIA_JPV[[#This Row],[ID_PRODUCTOS]],PRODUCTOS[#All],5,0)-JOYERIA_JPV[[#This Row],[CANTIDAD]]</f>
        <v>3792</v>
      </c>
      <c r="G1546">
        <v>10003</v>
      </c>
      <c r="H1546" s="1" t="s">
        <v>45</v>
      </c>
      <c r="I1546" s="1" t="str">
        <f>VLOOKUP(JOYERIA_JPV[[#This Row],[ID_VENDEDOR]],FOTO_VENDEDOR[#All],3,0)</f>
        <v>https://dl.dropboxusercontent.com/s/2lks10yyiurw2b0/A33.png</v>
      </c>
      <c r="J1546">
        <v>8</v>
      </c>
      <c r="K1546" s="9">
        <v>1049.51</v>
      </c>
      <c r="L1546" s="9">
        <v>1300</v>
      </c>
      <c r="M1546" s="2">
        <v>45378</v>
      </c>
    </row>
    <row r="1547" spans="1:13" x14ac:dyDescent="0.25">
      <c r="A1547">
        <v>1546</v>
      </c>
      <c r="B1547" t="s">
        <v>21</v>
      </c>
      <c r="C1547" s="3">
        <v>3</v>
      </c>
      <c r="D1547" s="3" t="str">
        <f>VLOOKUP(JOYERIA_JPV[[#This Row],[ID_PRODUCTOS]],PRODUCTOS[#All],2,0)</f>
        <v>Brazalete Oro 14k</v>
      </c>
      <c r="E1547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547" s="15">
        <f>VLOOKUP(JOYERIA_JPV[[#This Row],[ID_PRODUCTOS]],PRODUCTOS[#All],5,0)-JOYERIA_JPV[[#This Row],[CANTIDAD]]</f>
        <v>719</v>
      </c>
      <c r="G1547">
        <v>10004</v>
      </c>
      <c r="H1547" s="1" t="s">
        <v>47</v>
      </c>
      <c r="I1547" s="1" t="str">
        <f>VLOOKUP(JOYERIA_JPV[[#This Row],[ID_VENDEDOR]],FOTO_VENDEDOR[#All],3,0)</f>
        <v>https://dl.dropbox.com/s/zgx7g0h0mxubhao/A21.png</v>
      </c>
      <c r="J1547">
        <v>1</v>
      </c>
      <c r="K1547" s="9">
        <v>966.38</v>
      </c>
      <c r="L1547" s="9">
        <v>1200</v>
      </c>
      <c r="M1547" s="2">
        <v>45379</v>
      </c>
    </row>
    <row r="1548" spans="1:13" x14ac:dyDescent="0.25">
      <c r="A1548">
        <v>1547</v>
      </c>
      <c r="B1548" t="s">
        <v>16</v>
      </c>
      <c r="C1548" s="3">
        <v>4</v>
      </c>
      <c r="D1548" s="3" t="str">
        <f>VLOOKUP(JOYERIA_JPV[[#This Row],[ID_PRODUCTOS]],PRODUCTOS[#All],2,0)</f>
        <v>Collar Oro Diam.</v>
      </c>
      <c r="E1548" s="8" t="str">
        <f>VLOOKUP(JOYERIA_JPV[[#This Row],[ID_PRODUCTOS]],PRODUCTOS[#All],4,0)</f>
        <v>https://img.edenly.com/pt/40/precioso-secreto-n8__8047249_1.png</v>
      </c>
      <c r="F1548" s="15">
        <f>VLOOKUP(JOYERIA_JPV[[#This Row],[ID_PRODUCTOS]],PRODUCTOS[#All],5,0)-JOYERIA_JPV[[#This Row],[CANTIDAD]]</f>
        <v>1491</v>
      </c>
      <c r="G1548">
        <v>10005</v>
      </c>
      <c r="H1548" s="1" t="s">
        <v>49</v>
      </c>
      <c r="I1548" s="1" t="str">
        <f>VLOOKUP(JOYERIA_JPV[[#This Row],[ID_VENDEDOR]],FOTO_VENDEDOR[#All],3,0)</f>
        <v>https://dl.dropboxusercontent.com/s/id0gj57k6z3m73q/A34.png</v>
      </c>
      <c r="J1548">
        <v>9</v>
      </c>
      <c r="K1548" s="9">
        <v>938.42</v>
      </c>
      <c r="L1548" s="9">
        <v>1100</v>
      </c>
      <c r="M1548" s="2">
        <v>45380</v>
      </c>
    </row>
    <row r="1549" spans="1:13" x14ac:dyDescent="0.25">
      <c r="A1549">
        <v>1548</v>
      </c>
      <c r="B1549" t="s">
        <v>17</v>
      </c>
      <c r="C1549" s="3">
        <v>5</v>
      </c>
      <c r="D1549" s="3" t="str">
        <f>VLOOKUP(JOYERIA_JPV[[#This Row],[ID_PRODUCTOS]],PRODUCTOS[#All],2,0)</f>
        <v>Pulsera Plata 925</v>
      </c>
      <c r="E1549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549" s="15">
        <f>VLOOKUP(JOYERIA_JPV[[#This Row],[ID_PRODUCTOS]],PRODUCTOS[#All],5,0)-JOYERIA_JPV[[#This Row],[CANTIDAD]]</f>
        <v>1395</v>
      </c>
      <c r="G1549">
        <v>10006</v>
      </c>
      <c r="H1549" s="1" t="s">
        <v>51</v>
      </c>
      <c r="I1549" s="1" t="str">
        <f>VLOOKUP(JOYERIA_JPV[[#This Row],[ID_VENDEDOR]],FOTO_VENDEDOR[#All],3,0)</f>
        <v>https://dl.dropbox.com/s/1f9hzgblcmuen4a/A10.png</v>
      </c>
      <c r="J1549">
        <v>5</v>
      </c>
      <c r="K1549" s="9">
        <v>1053.78</v>
      </c>
      <c r="L1549" s="9">
        <v>1500</v>
      </c>
      <c r="M1549" s="2">
        <v>45381</v>
      </c>
    </row>
    <row r="1550" spans="1:13" x14ac:dyDescent="0.25">
      <c r="A1550">
        <v>1549</v>
      </c>
      <c r="B1550" t="s">
        <v>6</v>
      </c>
      <c r="C1550" s="3">
        <v>6</v>
      </c>
      <c r="D1550" s="3" t="str">
        <f>VLOOKUP(JOYERIA_JPV[[#This Row],[ID_PRODUCTOS]],PRODUCTOS[#All],2,0)</f>
        <v>Broche Platino</v>
      </c>
      <c r="E1550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550" s="15">
        <f>VLOOKUP(JOYERIA_JPV[[#This Row],[ID_PRODUCTOS]],PRODUCTOS[#All],5,0)-JOYERIA_JPV[[#This Row],[CANTIDAD]]</f>
        <v>2458</v>
      </c>
      <c r="G1550">
        <v>10007</v>
      </c>
      <c r="H1550" s="1" t="s">
        <v>53</v>
      </c>
      <c r="I1550" s="1" t="str">
        <f>VLOOKUP(JOYERIA_JPV[[#This Row],[ID_VENDEDOR]],FOTO_VENDEDOR[#All],3,0)</f>
        <v>https://dl.dropbox.com/s/jveyj0btov87izo/A38.png</v>
      </c>
      <c r="J1550">
        <v>42</v>
      </c>
      <c r="K1550" s="9">
        <v>645.70000000000005</v>
      </c>
      <c r="L1550" s="9">
        <v>900</v>
      </c>
      <c r="M1550" s="2">
        <v>45382</v>
      </c>
    </row>
    <row r="1551" spans="1:13" x14ac:dyDescent="0.25">
      <c r="A1551">
        <v>1550</v>
      </c>
      <c r="B1551" t="s">
        <v>17</v>
      </c>
      <c r="C1551" s="3">
        <v>7</v>
      </c>
      <c r="D1551" s="3" t="str">
        <f>VLOOKUP(JOYERIA_JPV[[#This Row],[ID_PRODUCTOS]],PRODUCTOS[#All],2,0)</f>
        <v>Cadena Oro 10k</v>
      </c>
      <c r="E1551" s="8" t="str">
        <f>VLOOKUP(JOYERIA_JPV[[#This Row],[ID_PRODUCTOS]],PRODUCTOS[#All],4,0)</f>
        <v>https://russiangold.com/78813-large_default/amarillo-italiano-14k-585-oro-nuevo-figaro-cadena-solida-cc042y.jpg</v>
      </c>
      <c r="F1551" s="15">
        <f>VLOOKUP(JOYERIA_JPV[[#This Row],[ID_PRODUCTOS]],PRODUCTOS[#All],5,0)-JOYERIA_JPV[[#This Row],[CANTIDAD]]</f>
        <v>11390</v>
      </c>
      <c r="G1551">
        <v>10008</v>
      </c>
      <c r="H1551" s="1" t="s">
        <v>73</v>
      </c>
      <c r="I1551" s="1" t="str">
        <f>VLOOKUP(JOYERIA_JPV[[#This Row],[ID_VENDEDOR]],FOTO_VENDEDOR[#All],3,0)</f>
        <v>https://dl.dropbox.com/s/z4geyw1u2psmm47/A16.png</v>
      </c>
      <c r="J1551">
        <v>110</v>
      </c>
      <c r="K1551" s="9">
        <v>1063.04</v>
      </c>
      <c r="L1551" s="9">
        <v>1500</v>
      </c>
      <c r="M1551" s="2">
        <v>45383</v>
      </c>
    </row>
    <row r="1552" spans="1:13" x14ac:dyDescent="0.25">
      <c r="A1552">
        <v>1551</v>
      </c>
      <c r="B1552" t="s">
        <v>20</v>
      </c>
      <c r="C1552" s="3">
        <v>8</v>
      </c>
      <c r="D1552" s="3" t="str">
        <f>VLOOKUP(JOYERIA_JPV[[#This Row],[ID_PRODUCTOS]],PRODUCTOS[#All],2,0)</f>
        <v>Tobillera Oro 14k</v>
      </c>
      <c r="E1552" s="8" t="str">
        <f>VLOOKUP(JOYERIA_JPV[[#This Row],[ID_PRODUCTOS]],PRODUCTOS[#All],4,0)</f>
        <v>https://www.joseluisjoyerias.com/adm/files/FOTOS/PULSERA_ORO_JOSELUIS_718SPU24FK481A19_1.webp</v>
      </c>
      <c r="F1552" s="15">
        <f>VLOOKUP(JOYERIA_JPV[[#This Row],[ID_PRODUCTOS]],PRODUCTOS[#All],5,0)-JOYERIA_JPV[[#This Row],[CANTIDAD]]</f>
        <v>2498</v>
      </c>
      <c r="G1552">
        <v>10009</v>
      </c>
      <c r="H1552" s="1" t="s">
        <v>57</v>
      </c>
      <c r="I1552" s="1" t="str">
        <f>VLOOKUP(JOYERIA_JPV[[#This Row],[ID_VENDEDOR]],FOTO_VENDEDOR[#All],3,0)</f>
        <v>https://dl.dropbox.com/s/0jkab8w6ie0h91z/A42.png</v>
      </c>
      <c r="J1552">
        <v>2</v>
      </c>
      <c r="K1552" s="9">
        <v>938.42</v>
      </c>
      <c r="L1552" s="9">
        <v>1100</v>
      </c>
      <c r="M1552" s="2">
        <v>45384</v>
      </c>
    </row>
    <row r="1553" spans="1:13" x14ac:dyDescent="0.25">
      <c r="A1553">
        <v>1552</v>
      </c>
      <c r="B1553" t="s">
        <v>11</v>
      </c>
      <c r="C1553" s="3">
        <v>9</v>
      </c>
      <c r="D1553" s="3" t="str">
        <f>VLOOKUP(JOYERIA_JPV[[#This Row],[ID_PRODUCTOS]],PRODUCTOS[#All],2,0)</f>
        <v>Charm Plata</v>
      </c>
      <c r="E1553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553" s="15">
        <f>VLOOKUP(JOYERIA_JPV[[#This Row],[ID_PRODUCTOS]],PRODUCTOS[#All],5,0)-JOYERIA_JPV[[#This Row],[CANTIDAD]]</f>
        <v>670</v>
      </c>
      <c r="G1553">
        <v>10001</v>
      </c>
      <c r="H1553" s="1" t="s">
        <v>41</v>
      </c>
      <c r="I1553" s="1" t="str">
        <f>VLOOKUP(JOYERIA_JPV[[#This Row],[ID_VENDEDOR]],FOTO_VENDEDOR[#All],3,0)</f>
        <v>https://dl.dropbox.com/s/4bz1xriny7ro04g/A40.png</v>
      </c>
      <c r="J1553">
        <v>7</v>
      </c>
      <c r="K1553" s="9">
        <v>836.75</v>
      </c>
      <c r="L1553" s="9">
        <v>1000</v>
      </c>
      <c r="M1553" s="2">
        <v>45385</v>
      </c>
    </row>
    <row r="1554" spans="1:13" x14ac:dyDescent="0.25">
      <c r="A1554">
        <v>1553</v>
      </c>
      <c r="B1554" t="s">
        <v>19</v>
      </c>
      <c r="C1554" s="3">
        <v>10</v>
      </c>
      <c r="D1554" s="3" t="str">
        <f>VLOOKUP(JOYERIA_JPV[[#This Row],[ID_PRODUCTOS]],PRODUCTOS[#All],2,0)</f>
        <v>Medallón Oro 18k</v>
      </c>
      <c r="E1554" s="8" t="str">
        <f>VLOOKUP(JOYERIA_JPV[[#This Row],[ID_PRODUCTOS]],PRODUCTOS[#All],4,0)</f>
        <v>https://russiangold.com/111274-product_zoom/colgante-de-oro-rosa-rojo-14k-585-carretera-de-medusa-griega-cpn053r.jpg</v>
      </c>
      <c r="F1554" s="15">
        <f>VLOOKUP(JOYERIA_JPV[[#This Row],[ID_PRODUCTOS]],PRODUCTOS[#All],5,0)-JOYERIA_JPV[[#This Row],[CANTIDAD]]</f>
        <v>588</v>
      </c>
      <c r="G1554">
        <v>10002</v>
      </c>
      <c r="H1554" s="1" t="s">
        <v>43</v>
      </c>
      <c r="I1554" s="1" t="str">
        <f>VLOOKUP(JOYERIA_JPV[[#This Row],[ID_VENDEDOR]],FOTO_VENDEDOR[#All],3,0)</f>
        <v>https://dl.dropbox.com/s/yxe96df3xrzoc4y/A44.png</v>
      </c>
      <c r="J1554">
        <v>12</v>
      </c>
      <c r="K1554" s="9">
        <v>966.38</v>
      </c>
      <c r="L1554" s="9">
        <v>1200</v>
      </c>
      <c r="M1554" s="2">
        <v>45386</v>
      </c>
    </row>
    <row r="1555" spans="1:13" x14ac:dyDescent="0.25">
      <c r="A1555">
        <v>1554</v>
      </c>
      <c r="B1555" t="s">
        <v>11</v>
      </c>
      <c r="C1555" s="3">
        <v>11</v>
      </c>
      <c r="D1555" s="3" t="str">
        <f>VLOOKUP(JOYERIA_JPV[[#This Row],[ID_PRODUCTOS]],PRODUCTOS[#All],2,0)</f>
        <v>Reloj Oro 18k</v>
      </c>
      <c r="E1555" s="8" t="str">
        <f>VLOOKUP(JOYERIA_JPV[[#This Row],[ID_PRODUCTOS]],PRODUCTOS[#All],4,0)</f>
        <v>https://zlotychlopak.pl/104676-large_default/amarillo-14k-585-oro-reloj-de-pulsera-para-senora-geneve-lw078ydglbw008y.jpg</v>
      </c>
      <c r="F1555" s="15">
        <f>VLOOKUP(JOYERIA_JPV[[#This Row],[ID_PRODUCTOS]],PRODUCTOS[#All],5,0)-JOYERIA_JPV[[#This Row],[CANTIDAD]]</f>
        <v>1239</v>
      </c>
      <c r="G1555">
        <v>10003</v>
      </c>
      <c r="H1555" s="1" t="s">
        <v>45</v>
      </c>
      <c r="I1555" s="1" t="str">
        <f>VLOOKUP(JOYERIA_JPV[[#This Row],[ID_VENDEDOR]],FOTO_VENDEDOR[#All],3,0)</f>
        <v>https://dl.dropboxusercontent.com/s/2lks10yyiurw2b0/A33.png</v>
      </c>
      <c r="J1555">
        <v>21</v>
      </c>
      <c r="K1555" s="9">
        <v>638.27</v>
      </c>
      <c r="L1555" s="9">
        <v>800</v>
      </c>
      <c r="M1555" s="2">
        <v>45387</v>
      </c>
    </row>
    <row r="1556" spans="1:13" x14ac:dyDescent="0.25">
      <c r="A1556">
        <v>1555</v>
      </c>
      <c r="B1556" t="s">
        <v>6</v>
      </c>
      <c r="C1556" s="3">
        <v>12</v>
      </c>
      <c r="D1556" s="3" t="str">
        <f>VLOOKUP(JOYERIA_JPV[[#This Row],[ID_PRODUCTOS]],PRODUCTOS[#All],2,0)</f>
        <v>Cufflink Plata 925</v>
      </c>
      <c r="E1556" s="8" t="str">
        <f>VLOOKUP(JOYERIA_JPV[[#This Row],[ID_PRODUCTOS]],PRODUCTOS[#All],4,0)</f>
        <v>https://www.mesaregalos.mx/wp-content/uploads/2021/08/Cufflinks_20Pliage_20_20Sterling_20silver_06753810000001_STQP.png</v>
      </c>
      <c r="F1556" s="15">
        <f>VLOOKUP(JOYERIA_JPV[[#This Row],[ID_PRODUCTOS]],PRODUCTOS[#All],5,0)-JOYERIA_JPV[[#This Row],[CANTIDAD]]</f>
        <v>607</v>
      </c>
      <c r="G1556">
        <v>10004</v>
      </c>
      <c r="H1556" s="1" t="s">
        <v>47</v>
      </c>
      <c r="I1556" s="1" t="str">
        <f>VLOOKUP(JOYERIA_JPV[[#This Row],[ID_VENDEDOR]],FOTO_VENDEDOR[#All],3,0)</f>
        <v>https://dl.dropbox.com/s/zgx7g0h0mxubhao/A21.png</v>
      </c>
      <c r="J1556">
        <v>17</v>
      </c>
      <c r="K1556" s="9">
        <v>1265.2</v>
      </c>
      <c r="L1556" s="9">
        <v>1800</v>
      </c>
      <c r="M1556" s="2">
        <v>45388</v>
      </c>
    </row>
    <row r="1557" spans="1:13" x14ac:dyDescent="0.25">
      <c r="A1557">
        <v>1556</v>
      </c>
      <c r="B1557" t="s">
        <v>8</v>
      </c>
      <c r="C1557" s="3">
        <v>13</v>
      </c>
      <c r="D1557" s="3" t="str">
        <f>VLOOKUP(JOYERIA_JPV[[#This Row],[ID_PRODUCTOS]],PRODUCTOS[#All],2,0)</f>
        <v>Pendiente Diam. Oro</v>
      </c>
      <c r="E1557" s="8" t="str">
        <f>VLOOKUP(JOYERIA_JPV[[#This Row],[ID_PRODUCTOS]],PRODUCTOS[#All],4,0)</f>
        <v>https://i.pinimg.com/originals/ef/2f/1e/ef2f1e78cb0658f1626038cefbdca0f7.png</v>
      </c>
      <c r="F1557" s="15">
        <f>VLOOKUP(JOYERIA_JPV[[#This Row],[ID_PRODUCTOS]],PRODUCTOS[#All],5,0)-JOYERIA_JPV[[#This Row],[CANTIDAD]]</f>
        <v>3937</v>
      </c>
      <c r="G1557">
        <v>10005</v>
      </c>
      <c r="H1557" s="1" t="s">
        <v>49</v>
      </c>
      <c r="I1557" s="1" t="str">
        <f>VLOOKUP(JOYERIA_JPV[[#This Row],[ID_VENDEDOR]],FOTO_VENDEDOR[#All],3,0)</f>
        <v>https://dl.dropboxusercontent.com/s/id0gj57k6z3m73q/A34.png</v>
      </c>
      <c r="J1557">
        <v>63</v>
      </c>
      <c r="K1557" s="9">
        <v>352.49</v>
      </c>
      <c r="L1557" s="9">
        <v>500</v>
      </c>
      <c r="M1557" s="2">
        <v>45389</v>
      </c>
    </row>
    <row r="1558" spans="1:13" x14ac:dyDescent="0.25">
      <c r="A1558">
        <v>1557</v>
      </c>
      <c r="B1558" t="s">
        <v>13</v>
      </c>
      <c r="C1558" s="3">
        <v>14</v>
      </c>
      <c r="D1558" s="3" t="str">
        <f>VLOOKUP(JOYERIA_JPV[[#This Row],[ID_PRODUCTOS]],PRODUCTOS[#All],2,0)</f>
        <v>Anillo Comp. Diam.</v>
      </c>
      <c r="E1558" s="8" t="str">
        <f>VLOOKUP(JOYERIA_JPV[[#This Row],[ID_PRODUCTOS]],PRODUCTOS[#All],4,0)</f>
        <v>https://www.elrubi.es/wp-content/uploads/2019/03/Anillo-de-compromiso-con-piedra-diamante-1.png</v>
      </c>
      <c r="F1558" s="15">
        <f>VLOOKUP(JOYERIA_JPV[[#This Row],[ID_PRODUCTOS]],PRODUCTOS[#All],5,0)-JOYERIA_JPV[[#This Row],[CANTIDAD]]</f>
        <v>1939</v>
      </c>
      <c r="G1558">
        <v>10006</v>
      </c>
      <c r="H1558" s="1" t="s">
        <v>51</v>
      </c>
      <c r="I1558" s="1" t="str">
        <f>VLOOKUP(JOYERIA_JPV[[#This Row],[ID_VENDEDOR]],FOTO_VENDEDOR[#All],3,0)</f>
        <v>https://dl.dropbox.com/s/1f9hzgblcmuen4a/A10.png</v>
      </c>
      <c r="J1558">
        <v>11</v>
      </c>
      <c r="K1558" s="9">
        <v>938.42</v>
      </c>
      <c r="L1558" s="9">
        <v>1100</v>
      </c>
      <c r="M1558" s="2">
        <v>45390</v>
      </c>
    </row>
    <row r="1559" spans="1:13" x14ac:dyDescent="0.25">
      <c r="A1559">
        <v>1558</v>
      </c>
      <c r="B1559" t="s">
        <v>24</v>
      </c>
      <c r="C1559" s="3">
        <v>15</v>
      </c>
      <c r="D1559" s="3" t="str">
        <f>VLOOKUP(JOYERIA_JPV[[#This Row],[ID_PRODUCTOS]],PRODUCTOS[#All],2,0)</f>
        <v>Brazalete Cuero</v>
      </c>
      <c r="E1559" s="8" t="str">
        <f>VLOOKUP(JOYERIA_JPV[[#This Row],[ID_PRODUCTOS]],PRODUCTOS[#All],4,0)</f>
        <v>https://global.zancangioielli.com/11031-large_default/pulsera-zancan-de-plata-y-piel-con-pluma.jpg</v>
      </c>
      <c r="F1559" s="15">
        <f>VLOOKUP(JOYERIA_JPV[[#This Row],[ID_PRODUCTOS]],PRODUCTOS[#All],5,0)-JOYERIA_JPV[[#This Row],[CANTIDAD]]</f>
        <v>3995</v>
      </c>
      <c r="G1559">
        <v>10007</v>
      </c>
      <c r="H1559" s="1" t="s">
        <v>53</v>
      </c>
      <c r="I1559" s="1" t="str">
        <f>VLOOKUP(JOYERIA_JPV[[#This Row],[ID_VENDEDOR]],FOTO_VENDEDOR[#All],3,0)</f>
        <v>https://dl.dropbox.com/s/jveyj0btov87izo/A38.png</v>
      </c>
      <c r="J1559">
        <v>5</v>
      </c>
      <c r="K1559" s="9">
        <v>572.95000000000005</v>
      </c>
      <c r="L1559" s="9">
        <v>800</v>
      </c>
      <c r="M1559" s="2">
        <v>45391</v>
      </c>
    </row>
    <row r="1560" spans="1:13" x14ac:dyDescent="0.25">
      <c r="A1560">
        <v>1559</v>
      </c>
      <c r="B1560" t="s">
        <v>22</v>
      </c>
      <c r="C1560" s="3">
        <v>16</v>
      </c>
      <c r="D1560" s="3" t="str">
        <f>VLOOKUP(JOYERIA_JPV[[#This Row],[ID_PRODUCTOS]],PRODUCTOS[#All],2,0)</f>
        <v>Reloj Plata</v>
      </c>
      <c r="E1560" s="8" t="str">
        <f>VLOOKUP(JOYERIA_JPV[[#This Row],[ID_PRODUCTOS]],PRODUCTOS[#All],4,0)</f>
        <v>https://festina.cl/22062-large_default/timeless-chronograph-f16760-7-con-esfera-azul.jpg</v>
      </c>
      <c r="F1560" s="15">
        <f>VLOOKUP(JOYERIA_JPV[[#This Row],[ID_PRODUCTOS]],PRODUCTOS[#All],5,0)-JOYERIA_JPV[[#This Row],[CANTIDAD]]</f>
        <v>1091</v>
      </c>
      <c r="G1560">
        <v>10008</v>
      </c>
      <c r="H1560" s="1" t="s">
        <v>73</v>
      </c>
      <c r="I1560" s="1" t="str">
        <f>VLOOKUP(JOYERIA_JPV[[#This Row],[ID_VENDEDOR]],FOTO_VENDEDOR[#All],3,0)</f>
        <v>https://dl.dropbox.com/s/z4geyw1u2psmm47/A16.png</v>
      </c>
      <c r="J1560">
        <v>9</v>
      </c>
      <c r="K1560" s="9">
        <v>1667.47</v>
      </c>
      <c r="L1560" s="9">
        <v>2200</v>
      </c>
      <c r="M1560" s="2">
        <v>45392</v>
      </c>
    </row>
    <row r="1561" spans="1:13" x14ac:dyDescent="0.25">
      <c r="A1561">
        <v>1560</v>
      </c>
      <c r="B1561" t="s">
        <v>29</v>
      </c>
      <c r="C1561" s="3">
        <v>17</v>
      </c>
      <c r="D1561" s="3" t="str">
        <f>VLOOKUP(JOYERIA_JPV[[#This Row],[ID_PRODUCTOS]],PRODUCTOS[#All],2,0)</f>
        <v>Broche Oro</v>
      </c>
      <c r="E1561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561" s="15">
        <f>VLOOKUP(JOYERIA_JPV[[#This Row],[ID_PRODUCTOS]],PRODUCTOS[#All],5,0)-JOYERIA_JPV[[#This Row],[CANTIDAD]]</f>
        <v>2991</v>
      </c>
      <c r="G1561">
        <v>10009</v>
      </c>
      <c r="H1561" s="1" t="s">
        <v>57</v>
      </c>
      <c r="I1561" s="1" t="str">
        <f>VLOOKUP(JOYERIA_JPV[[#This Row],[ID_VENDEDOR]],FOTO_VENDEDOR[#All],3,0)</f>
        <v>https://dl.dropbox.com/s/0jkab8w6ie0h91z/A42.png</v>
      </c>
      <c r="J1561">
        <v>9</v>
      </c>
      <c r="K1561" s="9">
        <v>216.19</v>
      </c>
      <c r="L1561" s="9">
        <v>300</v>
      </c>
      <c r="M1561" s="2">
        <v>45393</v>
      </c>
    </row>
    <row r="1562" spans="1:13" x14ac:dyDescent="0.25">
      <c r="A1562">
        <v>1561</v>
      </c>
      <c r="B1562" t="s">
        <v>9</v>
      </c>
      <c r="C1562" s="3">
        <v>18</v>
      </c>
      <c r="D1562" s="3" t="str">
        <f>VLOOKUP(JOYERIA_JPV[[#This Row],[ID_PRODUCTOS]],PRODUCTOS[#All],2,0)</f>
        <v>Anillo Gemas</v>
      </c>
      <c r="E1562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562" s="15">
        <f>VLOOKUP(JOYERIA_JPV[[#This Row],[ID_PRODUCTOS]],PRODUCTOS[#All],5,0)-JOYERIA_JPV[[#This Row],[CANTIDAD]]</f>
        <v>19875</v>
      </c>
      <c r="G1562">
        <v>10001</v>
      </c>
      <c r="H1562" s="1" t="s">
        <v>41</v>
      </c>
      <c r="I1562" s="1" t="str">
        <f>VLOOKUP(JOYERIA_JPV[[#This Row],[ID_VENDEDOR]],FOTO_VENDEDOR[#All],3,0)</f>
        <v>https://dl.dropbox.com/s/4bz1xriny7ro04g/A40.png</v>
      </c>
      <c r="J1562">
        <v>125</v>
      </c>
      <c r="K1562" s="9">
        <v>1063.04</v>
      </c>
      <c r="L1562" s="9">
        <v>1500</v>
      </c>
      <c r="M1562" s="2">
        <v>45394</v>
      </c>
    </row>
    <row r="1563" spans="1:13" x14ac:dyDescent="0.25">
      <c r="A1563">
        <v>1562</v>
      </c>
      <c r="B1563" t="s">
        <v>11</v>
      </c>
      <c r="C1563" s="3">
        <v>19</v>
      </c>
      <c r="D1563" s="3" t="str">
        <f>VLOOKUP(JOYERIA_JPV[[#This Row],[ID_PRODUCTOS]],PRODUCTOS[#All],2,0)</f>
        <v>Collar Perlas</v>
      </c>
      <c r="E1563" s="8" t="str">
        <f>VLOOKUP(JOYERIA_JPV[[#This Row],[ID_PRODUCTOS]],PRODUCTOS[#All],4,0)</f>
        <v>https://yanesmadrid.com/10619-large_default/collar-bolzano-perlas-plata-dorada.jpg</v>
      </c>
      <c r="F1563" s="15">
        <f>VLOOKUP(JOYERIA_JPV[[#This Row],[ID_PRODUCTOS]],PRODUCTOS[#All],5,0)-JOYERIA_JPV[[#This Row],[CANTIDAD]]</f>
        <v>799</v>
      </c>
      <c r="G1563">
        <v>10002</v>
      </c>
      <c r="H1563" s="1" t="s">
        <v>43</v>
      </c>
      <c r="I1563" s="1" t="str">
        <f>VLOOKUP(JOYERIA_JPV[[#This Row],[ID_VENDEDOR]],FOTO_VENDEDOR[#All],3,0)</f>
        <v>https://dl.dropbox.com/s/yxe96df3xrzoc4y/A44.png</v>
      </c>
      <c r="J1563">
        <v>1</v>
      </c>
      <c r="K1563" s="9">
        <v>757.81</v>
      </c>
      <c r="L1563" s="9">
        <v>950</v>
      </c>
      <c r="M1563" s="2">
        <v>45395</v>
      </c>
    </row>
    <row r="1564" spans="1:13" x14ac:dyDescent="0.25">
      <c r="A1564">
        <v>1563</v>
      </c>
      <c r="B1564" t="s">
        <v>14</v>
      </c>
      <c r="C1564" s="3">
        <v>20</v>
      </c>
      <c r="D1564" s="3" t="str">
        <f>VLOOKUP(JOYERIA_JPV[[#This Row],[ID_PRODUCTOS]],PRODUCTOS[#All],2,0)</f>
        <v>Cadena Oro</v>
      </c>
      <c r="E1564" s="8" t="str">
        <f>VLOOKUP(JOYERIA_JPV[[#This Row],[ID_PRODUCTOS]],PRODUCTOS[#All],4,0)</f>
        <v>https://www.joyeriasanchez.com/50236-large_default/gargantilla-visalia-personalizada-oro-18k.jpg</v>
      </c>
      <c r="F1564" s="15">
        <f>VLOOKUP(JOYERIA_JPV[[#This Row],[ID_PRODUCTOS]],PRODUCTOS[#All],5,0)-JOYERIA_JPV[[#This Row],[CANTIDAD]]</f>
        <v>3937</v>
      </c>
      <c r="G1564">
        <v>10003</v>
      </c>
      <c r="H1564" s="1" t="s">
        <v>45</v>
      </c>
      <c r="I1564" s="1" t="str">
        <f>VLOOKUP(JOYERIA_JPV[[#This Row],[ID_VENDEDOR]],FOTO_VENDEDOR[#All],3,0)</f>
        <v>https://dl.dropboxusercontent.com/s/2lks10yyiurw2b0/A33.png</v>
      </c>
      <c r="J1564">
        <v>63</v>
      </c>
      <c r="K1564" s="9">
        <v>211.41</v>
      </c>
      <c r="L1564" s="9">
        <v>300</v>
      </c>
      <c r="M1564" s="2">
        <v>45396</v>
      </c>
    </row>
    <row r="1565" spans="1:13" x14ac:dyDescent="0.25">
      <c r="A1565">
        <v>1564</v>
      </c>
      <c r="B1565" t="s">
        <v>12</v>
      </c>
      <c r="C1565" s="3">
        <v>1</v>
      </c>
      <c r="D1565" s="3" t="str">
        <f>VLOOKUP(JOYERIA_JPV[[#This Row],[ID_PRODUCTOS]],PRODUCTOS[#All],2,0)</f>
        <v>Anillo Oro 18k</v>
      </c>
      <c r="E1565" s="8" t="str">
        <f>VLOOKUP(JOYERIA_JPV[[#This Row],[ID_PRODUCTOS]],PRODUCTOS[#All],4,0)</f>
        <v>https://i.pinimg.com/originals/99/f6/cc/99f6cc0f226be0aa4d25ea9959e06099.png</v>
      </c>
      <c r="F1565" s="15">
        <f>VLOOKUP(JOYERIA_JPV[[#This Row],[ID_PRODUCTOS]],PRODUCTOS[#All],5,0)-JOYERIA_JPV[[#This Row],[CANTIDAD]]</f>
        <v>19890</v>
      </c>
      <c r="G1565">
        <v>10004</v>
      </c>
      <c r="H1565" s="1" t="s">
        <v>47</v>
      </c>
      <c r="I1565" s="1" t="str">
        <f>VLOOKUP(JOYERIA_JPV[[#This Row],[ID_VENDEDOR]],FOTO_VENDEDOR[#All],3,0)</f>
        <v>https://dl.dropbox.com/s/zgx7g0h0mxubhao/A21.png</v>
      </c>
      <c r="J1565">
        <v>110</v>
      </c>
      <c r="K1565" s="9">
        <v>1483.61</v>
      </c>
      <c r="L1565" s="9">
        <v>2000</v>
      </c>
      <c r="M1565" s="2">
        <v>45397</v>
      </c>
    </row>
    <row r="1566" spans="1:13" x14ac:dyDescent="0.25">
      <c r="A1566">
        <v>1565</v>
      </c>
      <c r="B1566" t="s">
        <v>13</v>
      </c>
      <c r="C1566" s="3">
        <v>2</v>
      </c>
      <c r="D1566" s="3" t="str">
        <f>VLOOKUP(JOYERIA_JPV[[#This Row],[ID_PRODUCTOS]],PRODUCTOS[#All],2,0)</f>
        <v>Aretes Plata 925</v>
      </c>
      <c r="E1566" s="8" t="str">
        <f>VLOOKUP(JOYERIA_JPV[[#This Row],[ID_PRODUCTOS]],PRODUCTOS[#All],4,0)</f>
        <v>https://baroqoficial.com/cdn/shop/products/Aretesdeplata925.png?v=1643904073&amp;width=2048</v>
      </c>
      <c r="F1566" s="15">
        <f>VLOOKUP(JOYERIA_JPV[[#This Row],[ID_PRODUCTOS]],PRODUCTOS[#All],5,0)-JOYERIA_JPV[[#This Row],[CANTIDAD]]</f>
        <v>3799</v>
      </c>
      <c r="G1566">
        <v>10005</v>
      </c>
      <c r="H1566" s="1" t="s">
        <v>49</v>
      </c>
      <c r="I1566" s="1" t="str">
        <f>VLOOKUP(JOYERIA_JPV[[#This Row],[ID_VENDEDOR]],FOTO_VENDEDOR[#All],3,0)</f>
        <v>https://dl.dropboxusercontent.com/s/id0gj57k6z3m73q/A34.png</v>
      </c>
      <c r="J1566">
        <v>1</v>
      </c>
      <c r="K1566" s="9">
        <v>1049.51</v>
      </c>
      <c r="L1566" s="9">
        <v>1300</v>
      </c>
      <c r="M1566" s="2">
        <v>45398</v>
      </c>
    </row>
    <row r="1567" spans="1:13" x14ac:dyDescent="0.25">
      <c r="A1567">
        <v>1566</v>
      </c>
      <c r="B1567" t="s">
        <v>9</v>
      </c>
      <c r="C1567" s="3">
        <v>3</v>
      </c>
      <c r="D1567" s="3" t="str">
        <f>VLOOKUP(JOYERIA_JPV[[#This Row],[ID_PRODUCTOS]],PRODUCTOS[#All],2,0)</f>
        <v>Brazalete Oro 14k</v>
      </c>
      <c r="E1567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567" s="15">
        <f>VLOOKUP(JOYERIA_JPV[[#This Row],[ID_PRODUCTOS]],PRODUCTOS[#All],5,0)-JOYERIA_JPV[[#This Row],[CANTIDAD]]</f>
        <v>707</v>
      </c>
      <c r="G1567">
        <v>10006</v>
      </c>
      <c r="H1567" s="1" t="s">
        <v>51</v>
      </c>
      <c r="I1567" s="1" t="str">
        <f>VLOOKUP(JOYERIA_JPV[[#This Row],[ID_VENDEDOR]],FOTO_VENDEDOR[#All],3,0)</f>
        <v>https://dl.dropbox.com/s/1f9hzgblcmuen4a/A10.png</v>
      </c>
      <c r="J1567">
        <v>13</v>
      </c>
      <c r="K1567" s="9">
        <v>966.38</v>
      </c>
      <c r="L1567" s="9">
        <v>1200</v>
      </c>
      <c r="M1567" s="2">
        <v>45399</v>
      </c>
    </row>
    <row r="1568" spans="1:13" x14ac:dyDescent="0.25">
      <c r="A1568">
        <v>1567</v>
      </c>
      <c r="B1568" t="s">
        <v>7</v>
      </c>
      <c r="C1568" s="3">
        <v>4</v>
      </c>
      <c r="D1568" s="3" t="str">
        <f>VLOOKUP(JOYERIA_JPV[[#This Row],[ID_PRODUCTOS]],PRODUCTOS[#All],2,0)</f>
        <v>Collar Oro Diam.</v>
      </c>
      <c r="E1568" s="8" t="str">
        <f>VLOOKUP(JOYERIA_JPV[[#This Row],[ID_PRODUCTOS]],PRODUCTOS[#All],4,0)</f>
        <v>https://img.edenly.com/pt/40/precioso-secreto-n8__8047249_1.png</v>
      </c>
      <c r="F1568" s="15">
        <f>VLOOKUP(JOYERIA_JPV[[#This Row],[ID_PRODUCTOS]],PRODUCTOS[#All],5,0)-JOYERIA_JPV[[#This Row],[CANTIDAD]]</f>
        <v>1455</v>
      </c>
      <c r="G1568">
        <v>10007</v>
      </c>
      <c r="H1568" s="1" t="s">
        <v>53</v>
      </c>
      <c r="I1568" s="1" t="str">
        <f>VLOOKUP(JOYERIA_JPV[[#This Row],[ID_VENDEDOR]],FOTO_VENDEDOR[#All],3,0)</f>
        <v>https://dl.dropbox.com/s/jveyj0btov87izo/A38.png</v>
      </c>
      <c r="J1568">
        <v>45</v>
      </c>
      <c r="K1568" s="9">
        <v>938.42</v>
      </c>
      <c r="L1568" s="9">
        <v>1100</v>
      </c>
      <c r="M1568" s="2">
        <v>45400</v>
      </c>
    </row>
    <row r="1569" spans="1:13" x14ac:dyDescent="0.25">
      <c r="A1569">
        <v>1568</v>
      </c>
      <c r="B1569" t="s">
        <v>21</v>
      </c>
      <c r="C1569" s="3">
        <v>5</v>
      </c>
      <c r="D1569" s="3" t="str">
        <f>VLOOKUP(JOYERIA_JPV[[#This Row],[ID_PRODUCTOS]],PRODUCTOS[#All],2,0)</f>
        <v>Pulsera Plata 925</v>
      </c>
      <c r="E1569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569" s="15">
        <f>VLOOKUP(JOYERIA_JPV[[#This Row],[ID_PRODUCTOS]],PRODUCTOS[#All],5,0)-JOYERIA_JPV[[#This Row],[CANTIDAD]]</f>
        <v>1398</v>
      </c>
      <c r="G1569">
        <v>10008</v>
      </c>
      <c r="H1569" s="1" t="s">
        <v>73</v>
      </c>
      <c r="I1569" s="1" t="str">
        <f>VLOOKUP(JOYERIA_JPV[[#This Row],[ID_VENDEDOR]],FOTO_VENDEDOR[#All],3,0)</f>
        <v>https://dl.dropbox.com/s/z4geyw1u2psmm47/A16.png</v>
      </c>
      <c r="J1569">
        <v>2</v>
      </c>
      <c r="K1569" s="9">
        <v>1053.78</v>
      </c>
      <c r="L1569" s="9">
        <v>1500</v>
      </c>
      <c r="M1569" s="2">
        <v>45401</v>
      </c>
    </row>
    <row r="1570" spans="1:13" x14ac:dyDescent="0.25">
      <c r="A1570">
        <v>1569</v>
      </c>
      <c r="B1570" t="s">
        <v>21</v>
      </c>
      <c r="C1570" s="3">
        <v>6</v>
      </c>
      <c r="D1570" s="3" t="str">
        <f>VLOOKUP(JOYERIA_JPV[[#This Row],[ID_PRODUCTOS]],PRODUCTOS[#All],2,0)</f>
        <v>Broche Platino</v>
      </c>
      <c r="E1570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570" s="15">
        <f>VLOOKUP(JOYERIA_JPV[[#This Row],[ID_PRODUCTOS]],PRODUCTOS[#All],5,0)-JOYERIA_JPV[[#This Row],[CANTIDAD]]</f>
        <v>2426</v>
      </c>
      <c r="G1570">
        <v>10009</v>
      </c>
      <c r="H1570" s="1" t="s">
        <v>57</v>
      </c>
      <c r="I1570" s="1" t="str">
        <f>VLOOKUP(JOYERIA_JPV[[#This Row],[ID_VENDEDOR]],FOTO_VENDEDOR[#All],3,0)</f>
        <v>https://dl.dropbox.com/s/0jkab8w6ie0h91z/A42.png</v>
      </c>
      <c r="J1570">
        <v>74</v>
      </c>
      <c r="K1570" s="9">
        <v>645.70000000000005</v>
      </c>
      <c r="L1570" s="9">
        <v>900</v>
      </c>
      <c r="M1570" s="2">
        <v>45402</v>
      </c>
    </row>
    <row r="1571" spans="1:13" x14ac:dyDescent="0.25">
      <c r="A1571">
        <v>1570</v>
      </c>
      <c r="B1571" t="s">
        <v>8</v>
      </c>
      <c r="C1571" s="3">
        <v>7</v>
      </c>
      <c r="D1571" s="3" t="str">
        <f>VLOOKUP(JOYERIA_JPV[[#This Row],[ID_PRODUCTOS]],PRODUCTOS[#All],2,0)</f>
        <v>Cadena Oro 10k</v>
      </c>
      <c r="E1571" s="8" t="str">
        <f>VLOOKUP(JOYERIA_JPV[[#This Row],[ID_PRODUCTOS]],PRODUCTOS[#All],4,0)</f>
        <v>https://russiangold.com/78813-large_default/amarillo-italiano-14k-585-oro-nuevo-figaro-cadena-solida-cc042y.jpg</v>
      </c>
      <c r="F1571" s="15">
        <f>VLOOKUP(JOYERIA_JPV[[#This Row],[ID_PRODUCTOS]],PRODUCTOS[#All],5,0)-JOYERIA_JPV[[#This Row],[CANTIDAD]]</f>
        <v>11210</v>
      </c>
      <c r="G1571">
        <v>10001</v>
      </c>
      <c r="H1571" s="1" t="s">
        <v>41</v>
      </c>
      <c r="I1571" s="1" t="str">
        <f>VLOOKUP(JOYERIA_JPV[[#This Row],[ID_VENDEDOR]],FOTO_VENDEDOR[#All],3,0)</f>
        <v>https://dl.dropbox.com/s/4bz1xriny7ro04g/A40.png</v>
      </c>
      <c r="J1571">
        <v>290</v>
      </c>
      <c r="K1571" s="9">
        <v>1063.04</v>
      </c>
      <c r="L1571" s="9">
        <v>1500</v>
      </c>
      <c r="M1571" s="2">
        <v>45403</v>
      </c>
    </row>
    <row r="1572" spans="1:13" x14ac:dyDescent="0.25">
      <c r="A1572">
        <v>1571</v>
      </c>
      <c r="B1572" t="s">
        <v>18</v>
      </c>
      <c r="C1572" s="3">
        <v>8</v>
      </c>
      <c r="D1572" s="3" t="str">
        <f>VLOOKUP(JOYERIA_JPV[[#This Row],[ID_PRODUCTOS]],PRODUCTOS[#All],2,0)</f>
        <v>Tobillera Oro 14k</v>
      </c>
      <c r="E1572" s="8" t="str">
        <f>VLOOKUP(JOYERIA_JPV[[#This Row],[ID_PRODUCTOS]],PRODUCTOS[#All],4,0)</f>
        <v>https://www.joseluisjoyerias.com/adm/files/FOTOS/PULSERA_ORO_JOSELUIS_718SPU24FK481A19_1.webp</v>
      </c>
      <c r="F1572" s="15">
        <f>VLOOKUP(JOYERIA_JPV[[#This Row],[ID_PRODUCTOS]],PRODUCTOS[#All],5,0)-JOYERIA_JPV[[#This Row],[CANTIDAD]]</f>
        <v>2490</v>
      </c>
      <c r="G1572">
        <v>10002</v>
      </c>
      <c r="H1572" s="1" t="s">
        <v>43</v>
      </c>
      <c r="I1572" s="1" t="str">
        <f>VLOOKUP(JOYERIA_JPV[[#This Row],[ID_VENDEDOR]],FOTO_VENDEDOR[#All],3,0)</f>
        <v>https://dl.dropbox.com/s/yxe96df3xrzoc4y/A44.png</v>
      </c>
      <c r="J1572">
        <v>10</v>
      </c>
      <c r="K1572" s="9">
        <v>938.42</v>
      </c>
      <c r="L1572" s="9">
        <v>1100</v>
      </c>
      <c r="M1572" s="2">
        <v>45404</v>
      </c>
    </row>
    <row r="1573" spans="1:13" x14ac:dyDescent="0.25">
      <c r="A1573">
        <v>1572</v>
      </c>
      <c r="B1573" t="s">
        <v>7</v>
      </c>
      <c r="C1573" s="3">
        <v>9</v>
      </c>
      <c r="D1573" s="3" t="str">
        <f>VLOOKUP(JOYERIA_JPV[[#This Row],[ID_PRODUCTOS]],PRODUCTOS[#All],2,0)</f>
        <v>Charm Plata</v>
      </c>
      <c r="E1573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573" s="15">
        <f>VLOOKUP(JOYERIA_JPV[[#This Row],[ID_PRODUCTOS]],PRODUCTOS[#All],5,0)-JOYERIA_JPV[[#This Row],[CANTIDAD]]</f>
        <v>675</v>
      </c>
      <c r="G1573">
        <v>10003</v>
      </c>
      <c r="H1573" s="1" t="s">
        <v>45</v>
      </c>
      <c r="I1573" s="1" t="str">
        <f>VLOOKUP(JOYERIA_JPV[[#This Row],[ID_VENDEDOR]],FOTO_VENDEDOR[#All],3,0)</f>
        <v>https://dl.dropboxusercontent.com/s/2lks10yyiurw2b0/A33.png</v>
      </c>
      <c r="J1573">
        <v>2</v>
      </c>
      <c r="K1573" s="9">
        <v>836.75</v>
      </c>
      <c r="L1573" s="9">
        <v>1000</v>
      </c>
      <c r="M1573" s="2">
        <v>45405</v>
      </c>
    </row>
    <row r="1574" spans="1:13" x14ac:dyDescent="0.25">
      <c r="A1574">
        <v>1573</v>
      </c>
      <c r="B1574" t="s">
        <v>7</v>
      </c>
      <c r="C1574" s="3">
        <v>10</v>
      </c>
      <c r="D1574" s="3" t="str">
        <f>VLOOKUP(JOYERIA_JPV[[#This Row],[ID_PRODUCTOS]],PRODUCTOS[#All],2,0)</f>
        <v>Medallón Oro 18k</v>
      </c>
      <c r="E1574" s="8" t="str">
        <f>VLOOKUP(JOYERIA_JPV[[#This Row],[ID_PRODUCTOS]],PRODUCTOS[#All],4,0)</f>
        <v>https://russiangold.com/111274-product_zoom/colgante-de-oro-rosa-rojo-14k-585-carretera-de-medusa-griega-cpn053r.jpg</v>
      </c>
      <c r="F1574" s="15">
        <f>VLOOKUP(JOYERIA_JPV[[#This Row],[ID_PRODUCTOS]],PRODUCTOS[#All],5,0)-JOYERIA_JPV[[#This Row],[CANTIDAD]]</f>
        <v>593</v>
      </c>
      <c r="G1574">
        <v>10004</v>
      </c>
      <c r="H1574" s="1" t="s">
        <v>47</v>
      </c>
      <c r="I1574" s="1" t="str">
        <f>VLOOKUP(JOYERIA_JPV[[#This Row],[ID_VENDEDOR]],FOTO_VENDEDOR[#All],3,0)</f>
        <v>https://dl.dropbox.com/s/zgx7g0h0mxubhao/A21.png</v>
      </c>
      <c r="J1574">
        <v>7</v>
      </c>
      <c r="K1574" s="9">
        <v>966.38</v>
      </c>
      <c r="L1574" s="9">
        <v>1200</v>
      </c>
      <c r="M1574" s="2">
        <v>45406</v>
      </c>
    </row>
    <row r="1575" spans="1:13" x14ac:dyDescent="0.25">
      <c r="A1575">
        <v>1574</v>
      </c>
      <c r="B1575" t="s">
        <v>21</v>
      </c>
      <c r="C1575" s="3">
        <v>11</v>
      </c>
      <c r="D1575" s="3" t="str">
        <f>VLOOKUP(JOYERIA_JPV[[#This Row],[ID_PRODUCTOS]],PRODUCTOS[#All],2,0)</f>
        <v>Reloj Oro 18k</v>
      </c>
      <c r="E1575" s="8" t="str">
        <f>VLOOKUP(JOYERIA_JPV[[#This Row],[ID_PRODUCTOS]],PRODUCTOS[#All],4,0)</f>
        <v>https://zlotychlopak.pl/104676-large_default/amarillo-14k-585-oro-reloj-de-pulsera-para-senora-geneve-lw078ydglbw008y.jpg</v>
      </c>
      <c r="F1575" s="15">
        <f>VLOOKUP(JOYERIA_JPV[[#This Row],[ID_PRODUCTOS]],PRODUCTOS[#All],5,0)-JOYERIA_JPV[[#This Row],[CANTIDAD]]</f>
        <v>1255</v>
      </c>
      <c r="G1575">
        <v>10005</v>
      </c>
      <c r="H1575" s="1" t="s">
        <v>49</v>
      </c>
      <c r="I1575" s="1" t="str">
        <f>VLOOKUP(JOYERIA_JPV[[#This Row],[ID_VENDEDOR]],FOTO_VENDEDOR[#All],3,0)</f>
        <v>https://dl.dropboxusercontent.com/s/id0gj57k6z3m73q/A34.png</v>
      </c>
      <c r="J1575">
        <v>5</v>
      </c>
      <c r="K1575" s="9">
        <v>638.27</v>
      </c>
      <c r="L1575" s="9">
        <v>800</v>
      </c>
      <c r="M1575" s="2">
        <v>45407</v>
      </c>
    </row>
    <row r="1576" spans="1:13" x14ac:dyDescent="0.25">
      <c r="A1576">
        <v>1575</v>
      </c>
      <c r="B1576" t="s">
        <v>11</v>
      </c>
      <c r="C1576" s="3">
        <v>12</v>
      </c>
      <c r="D1576" s="3" t="str">
        <f>VLOOKUP(JOYERIA_JPV[[#This Row],[ID_PRODUCTOS]],PRODUCTOS[#All],2,0)</f>
        <v>Cufflink Plata 925</v>
      </c>
      <c r="E1576" s="8" t="str">
        <f>VLOOKUP(JOYERIA_JPV[[#This Row],[ID_PRODUCTOS]],PRODUCTOS[#All],4,0)</f>
        <v>https://www.mesaregalos.mx/wp-content/uploads/2021/08/Cufflinks_20Pliage_20_20Sterling_20silver_06753810000001_STQP.png</v>
      </c>
      <c r="F1576" s="15">
        <f>VLOOKUP(JOYERIA_JPV[[#This Row],[ID_PRODUCTOS]],PRODUCTOS[#All],5,0)-JOYERIA_JPV[[#This Row],[CANTIDAD]]</f>
        <v>612</v>
      </c>
      <c r="G1576">
        <v>10006</v>
      </c>
      <c r="H1576" s="1" t="s">
        <v>51</v>
      </c>
      <c r="I1576" s="1" t="str">
        <f>VLOOKUP(JOYERIA_JPV[[#This Row],[ID_VENDEDOR]],FOTO_VENDEDOR[#All],3,0)</f>
        <v>https://dl.dropbox.com/s/1f9hzgblcmuen4a/A10.png</v>
      </c>
      <c r="J1576">
        <v>12</v>
      </c>
      <c r="K1576" s="9">
        <v>1265.2</v>
      </c>
      <c r="L1576" s="9">
        <v>1800</v>
      </c>
      <c r="M1576" s="2">
        <v>45408</v>
      </c>
    </row>
    <row r="1577" spans="1:13" x14ac:dyDescent="0.25">
      <c r="A1577">
        <v>1576</v>
      </c>
      <c r="B1577" t="s">
        <v>24</v>
      </c>
      <c r="C1577" s="3">
        <v>13</v>
      </c>
      <c r="D1577" s="3" t="str">
        <f>VLOOKUP(JOYERIA_JPV[[#This Row],[ID_PRODUCTOS]],PRODUCTOS[#All],2,0)</f>
        <v>Pendiente Diam. Oro</v>
      </c>
      <c r="E1577" s="8" t="str">
        <f>VLOOKUP(JOYERIA_JPV[[#This Row],[ID_PRODUCTOS]],PRODUCTOS[#All],4,0)</f>
        <v>https://i.pinimg.com/originals/ef/2f/1e/ef2f1e78cb0658f1626038cefbdca0f7.png</v>
      </c>
      <c r="F1577" s="15">
        <f>VLOOKUP(JOYERIA_JPV[[#This Row],[ID_PRODUCTOS]],PRODUCTOS[#All],5,0)-JOYERIA_JPV[[#This Row],[CANTIDAD]]</f>
        <v>3993</v>
      </c>
      <c r="G1577">
        <v>10007</v>
      </c>
      <c r="H1577" s="1" t="s">
        <v>53</v>
      </c>
      <c r="I1577" s="1" t="str">
        <f>VLOOKUP(JOYERIA_JPV[[#This Row],[ID_VENDEDOR]],FOTO_VENDEDOR[#All],3,0)</f>
        <v>https://dl.dropbox.com/s/jveyj0btov87izo/A38.png</v>
      </c>
      <c r="J1577">
        <v>7</v>
      </c>
      <c r="K1577" s="9">
        <v>352.49</v>
      </c>
      <c r="L1577" s="9">
        <v>500</v>
      </c>
      <c r="M1577" s="2">
        <v>45409</v>
      </c>
    </row>
    <row r="1578" spans="1:13" x14ac:dyDescent="0.25">
      <c r="A1578">
        <v>1577</v>
      </c>
      <c r="B1578" t="s">
        <v>21</v>
      </c>
      <c r="C1578" s="3">
        <v>14</v>
      </c>
      <c r="D1578" s="3" t="str">
        <f>VLOOKUP(JOYERIA_JPV[[#This Row],[ID_PRODUCTOS]],PRODUCTOS[#All],2,0)</f>
        <v>Anillo Comp. Diam.</v>
      </c>
      <c r="E1578" s="8" t="str">
        <f>VLOOKUP(JOYERIA_JPV[[#This Row],[ID_PRODUCTOS]],PRODUCTOS[#All],4,0)</f>
        <v>https://www.elrubi.es/wp-content/uploads/2019/03/Anillo-de-compromiso-con-piedra-diamante-1.png</v>
      </c>
      <c r="F1578" s="15">
        <f>VLOOKUP(JOYERIA_JPV[[#This Row],[ID_PRODUCTOS]],PRODUCTOS[#All],5,0)-JOYERIA_JPV[[#This Row],[CANTIDAD]]</f>
        <v>1936</v>
      </c>
      <c r="G1578">
        <v>10008</v>
      </c>
      <c r="H1578" s="1" t="s">
        <v>73</v>
      </c>
      <c r="I1578" s="1" t="str">
        <f>VLOOKUP(JOYERIA_JPV[[#This Row],[ID_VENDEDOR]],FOTO_VENDEDOR[#All],3,0)</f>
        <v>https://dl.dropbox.com/s/z4geyw1u2psmm47/A16.png</v>
      </c>
      <c r="J1578">
        <v>14</v>
      </c>
      <c r="K1578" s="9">
        <v>938.42</v>
      </c>
      <c r="L1578" s="9">
        <v>1100</v>
      </c>
      <c r="M1578" s="2">
        <v>45410</v>
      </c>
    </row>
    <row r="1579" spans="1:13" x14ac:dyDescent="0.25">
      <c r="A1579">
        <v>1578</v>
      </c>
      <c r="B1579" t="s">
        <v>9</v>
      </c>
      <c r="C1579" s="3">
        <v>15</v>
      </c>
      <c r="D1579" s="3" t="str">
        <f>VLOOKUP(JOYERIA_JPV[[#This Row],[ID_PRODUCTOS]],PRODUCTOS[#All],2,0)</f>
        <v>Brazalete Cuero</v>
      </c>
      <c r="E1579" s="8" t="str">
        <f>VLOOKUP(JOYERIA_JPV[[#This Row],[ID_PRODUCTOS]],PRODUCTOS[#All],4,0)</f>
        <v>https://global.zancangioielli.com/11031-large_default/pulsera-zancan-de-plata-y-piel-con-pluma.jpg</v>
      </c>
      <c r="F1579" s="15">
        <f>VLOOKUP(JOYERIA_JPV[[#This Row],[ID_PRODUCTOS]],PRODUCTOS[#All],5,0)-JOYERIA_JPV[[#This Row],[CANTIDAD]]</f>
        <v>3961</v>
      </c>
      <c r="G1579">
        <v>10009</v>
      </c>
      <c r="H1579" s="1" t="s">
        <v>57</v>
      </c>
      <c r="I1579" s="1" t="str">
        <f>VLOOKUP(JOYERIA_JPV[[#This Row],[ID_VENDEDOR]],FOTO_VENDEDOR[#All],3,0)</f>
        <v>https://dl.dropbox.com/s/0jkab8w6ie0h91z/A42.png</v>
      </c>
      <c r="J1579">
        <v>39</v>
      </c>
      <c r="K1579" s="9">
        <v>572.95000000000005</v>
      </c>
      <c r="L1579" s="9">
        <v>800</v>
      </c>
      <c r="M1579" s="2">
        <v>45411</v>
      </c>
    </row>
    <row r="1580" spans="1:13" x14ac:dyDescent="0.25">
      <c r="A1580">
        <v>1579</v>
      </c>
      <c r="B1580" t="s">
        <v>10</v>
      </c>
      <c r="C1580" s="3">
        <v>16</v>
      </c>
      <c r="D1580" s="3" t="str">
        <f>VLOOKUP(JOYERIA_JPV[[#This Row],[ID_PRODUCTOS]],PRODUCTOS[#All],2,0)</f>
        <v>Reloj Plata</v>
      </c>
      <c r="E1580" s="8" t="str">
        <f>VLOOKUP(JOYERIA_JPV[[#This Row],[ID_PRODUCTOS]],PRODUCTOS[#All],4,0)</f>
        <v>https://festina.cl/22062-large_default/timeless-chronograph-f16760-7-con-esfera-azul.jpg</v>
      </c>
      <c r="F1580" s="15">
        <f>VLOOKUP(JOYERIA_JPV[[#This Row],[ID_PRODUCTOS]],PRODUCTOS[#All],5,0)-JOYERIA_JPV[[#This Row],[CANTIDAD]]</f>
        <v>1089</v>
      </c>
      <c r="G1580">
        <v>10001</v>
      </c>
      <c r="H1580" s="1" t="s">
        <v>41</v>
      </c>
      <c r="I1580" s="1" t="str">
        <f>VLOOKUP(JOYERIA_JPV[[#This Row],[ID_VENDEDOR]],FOTO_VENDEDOR[#All],3,0)</f>
        <v>https://dl.dropbox.com/s/4bz1xriny7ro04g/A40.png</v>
      </c>
      <c r="J1580">
        <v>11</v>
      </c>
      <c r="K1580" s="9">
        <v>1667.47</v>
      </c>
      <c r="L1580" s="9">
        <v>2200</v>
      </c>
      <c r="M1580" s="2">
        <v>45412</v>
      </c>
    </row>
    <row r="1581" spans="1:13" x14ac:dyDescent="0.25">
      <c r="A1581">
        <v>1580</v>
      </c>
      <c r="B1581" t="s">
        <v>6</v>
      </c>
      <c r="C1581" s="3">
        <v>17</v>
      </c>
      <c r="D1581" s="3" t="str">
        <f>VLOOKUP(JOYERIA_JPV[[#This Row],[ID_PRODUCTOS]],PRODUCTOS[#All],2,0)</f>
        <v>Broche Oro</v>
      </c>
      <c r="E1581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581" s="15">
        <f>VLOOKUP(JOYERIA_JPV[[#This Row],[ID_PRODUCTOS]],PRODUCTOS[#All],5,0)-JOYERIA_JPV[[#This Row],[CANTIDAD]]</f>
        <v>2988</v>
      </c>
      <c r="G1581">
        <v>10002</v>
      </c>
      <c r="H1581" s="1" t="s">
        <v>43</v>
      </c>
      <c r="I1581" s="1" t="str">
        <f>VLOOKUP(JOYERIA_JPV[[#This Row],[ID_VENDEDOR]],FOTO_VENDEDOR[#All],3,0)</f>
        <v>https://dl.dropbox.com/s/yxe96df3xrzoc4y/A44.png</v>
      </c>
      <c r="J1581">
        <v>12</v>
      </c>
      <c r="K1581" s="9">
        <v>216.19</v>
      </c>
      <c r="L1581" s="9">
        <v>300</v>
      </c>
      <c r="M1581" s="2">
        <v>45413</v>
      </c>
    </row>
    <row r="1582" spans="1:13" x14ac:dyDescent="0.25">
      <c r="A1582">
        <v>1581</v>
      </c>
      <c r="B1582" t="s">
        <v>13</v>
      </c>
      <c r="C1582" s="3">
        <v>18</v>
      </c>
      <c r="D1582" s="3" t="str">
        <f>VLOOKUP(JOYERIA_JPV[[#This Row],[ID_PRODUCTOS]],PRODUCTOS[#All],2,0)</f>
        <v>Anillo Gemas</v>
      </c>
      <c r="E1582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582" s="15">
        <f>VLOOKUP(JOYERIA_JPV[[#This Row],[ID_PRODUCTOS]],PRODUCTOS[#All],5,0)-JOYERIA_JPV[[#This Row],[CANTIDAD]]</f>
        <v>19880</v>
      </c>
      <c r="G1582">
        <v>10003</v>
      </c>
      <c r="H1582" s="1" t="s">
        <v>45</v>
      </c>
      <c r="I1582" s="1" t="str">
        <f>VLOOKUP(JOYERIA_JPV[[#This Row],[ID_VENDEDOR]],FOTO_VENDEDOR[#All],3,0)</f>
        <v>https://dl.dropboxusercontent.com/s/2lks10yyiurw2b0/A33.png</v>
      </c>
      <c r="J1582">
        <v>120</v>
      </c>
      <c r="K1582" s="9">
        <v>1063.04</v>
      </c>
      <c r="L1582" s="9">
        <v>1500</v>
      </c>
      <c r="M1582" s="2">
        <v>45414</v>
      </c>
    </row>
    <row r="1583" spans="1:13" x14ac:dyDescent="0.25">
      <c r="A1583">
        <v>1582</v>
      </c>
      <c r="B1583" t="s">
        <v>6</v>
      </c>
      <c r="C1583" s="3">
        <v>19</v>
      </c>
      <c r="D1583" s="3" t="str">
        <f>VLOOKUP(JOYERIA_JPV[[#This Row],[ID_PRODUCTOS]],PRODUCTOS[#All],2,0)</f>
        <v>Collar Perlas</v>
      </c>
      <c r="E1583" s="8" t="str">
        <f>VLOOKUP(JOYERIA_JPV[[#This Row],[ID_PRODUCTOS]],PRODUCTOS[#All],4,0)</f>
        <v>https://yanesmadrid.com/10619-large_default/collar-bolzano-perlas-plata-dorada.jpg</v>
      </c>
      <c r="F1583" s="15">
        <f>VLOOKUP(JOYERIA_JPV[[#This Row],[ID_PRODUCTOS]],PRODUCTOS[#All],5,0)-JOYERIA_JPV[[#This Row],[CANTIDAD]]</f>
        <v>791</v>
      </c>
      <c r="G1583">
        <v>10004</v>
      </c>
      <c r="H1583" s="1" t="s">
        <v>47</v>
      </c>
      <c r="I1583" s="1" t="str">
        <f>VLOOKUP(JOYERIA_JPV[[#This Row],[ID_VENDEDOR]],FOTO_VENDEDOR[#All],3,0)</f>
        <v>https://dl.dropbox.com/s/zgx7g0h0mxubhao/A21.png</v>
      </c>
      <c r="J1583">
        <v>9</v>
      </c>
      <c r="K1583" s="9">
        <v>757.81</v>
      </c>
      <c r="L1583" s="9">
        <v>950</v>
      </c>
      <c r="M1583" s="2">
        <v>45415</v>
      </c>
    </row>
    <row r="1584" spans="1:13" x14ac:dyDescent="0.25">
      <c r="A1584">
        <v>1583</v>
      </c>
      <c r="B1584" t="s">
        <v>18</v>
      </c>
      <c r="C1584" s="3">
        <v>20</v>
      </c>
      <c r="D1584" s="3" t="str">
        <f>VLOOKUP(JOYERIA_JPV[[#This Row],[ID_PRODUCTOS]],PRODUCTOS[#All],2,0)</f>
        <v>Cadena Oro</v>
      </c>
      <c r="E1584" s="8" t="str">
        <f>VLOOKUP(JOYERIA_JPV[[#This Row],[ID_PRODUCTOS]],PRODUCTOS[#All],4,0)</f>
        <v>https://www.joyeriasanchez.com/50236-large_default/gargantilla-visalia-personalizada-oro-18k.jpg</v>
      </c>
      <c r="F1584" s="15">
        <f>VLOOKUP(JOYERIA_JPV[[#This Row],[ID_PRODUCTOS]],PRODUCTOS[#All],5,0)-JOYERIA_JPV[[#This Row],[CANTIDAD]]</f>
        <v>3977</v>
      </c>
      <c r="G1584">
        <v>10005</v>
      </c>
      <c r="H1584" s="1" t="s">
        <v>49</v>
      </c>
      <c r="I1584" s="1" t="str">
        <f>VLOOKUP(JOYERIA_JPV[[#This Row],[ID_VENDEDOR]],FOTO_VENDEDOR[#All],3,0)</f>
        <v>https://dl.dropboxusercontent.com/s/id0gj57k6z3m73q/A34.png</v>
      </c>
      <c r="J1584">
        <v>23</v>
      </c>
      <c r="K1584" s="9">
        <v>211.41</v>
      </c>
      <c r="L1584" s="9">
        <v>300</v>
      </c>
      <c r="M1584" s="2">
        <v>45416</v>
      </c>
    </row>
    <row r="1585" spans="1:13" x14ac:dyDescent="0.25">
      <c r="A1585">
        <v>1584</v>
      </c>
      <c r="B1585" t="s">
        <v>5</v>
      </c>
      <c r="C1585" s="3">
        <v>1</v>
      </c>
      <c r="D1585" s="3" t="str">
        <f>VLOOKUP(JOYERIA_JPV[[#This Row],[ID_PRODUCTOS]],PRODUCTOS[#All],2,0)</f>
        <v>Anillo Oro 18k</v>
      </c>
      <c r="E1585" s="8" t="str">
        <f>VLOOKUP(JOYERIA_JPV[[#This Row],[ID_PRODUCTOS]],PRODUCTOS[#All],4,0)</f>
        <v>https://i.pinimg.com/originals/99/f6/cc/99f6cc0f226be0aa4d25ea9959e06099.png</v>
      </c>
      <c r="F1585" s="15">
        <f>VLOOKUP(JOYERIA_JPV[[#This Row],[ID_PRODUCTOS]],PRODUCTOS[#All],5,0)-JOYERIA_JPV[[#This Row],[CANTIDAD]]</f>
        <v>19850</v>
      </c>
      <c r="G1585">
        <v>10006</v>
      </c>
      <c r="H1585" s="1" t="s">
        <v>51</v>
      </c>
      <c r="I1585" s="1" t="str">
        <f>VLOOKUP(JOYERIA_JPV[[#This Row],[ID_VENDEDOR]],FOTO_VENDEDOR[#All],3,0)</f>
        <v>https://dl.dropbox.com/s/1f9hzgblcmuen4a/A10.png</v>
      </c>
      <c r="J1585">
        <v>150</v>
      </c>
      <c r="K1585" s="9">
        <v>1483.61</v>
      </c>
      <c r="L1585" s="9">
        <v>2000</v>
      </c>
      <c r="M1585" s="2">
        <v>45417</v>
      </c>
    </row>
    <row r="1586" spans="1:13" x14ac:dyDescent="0.25">
      <c r="A1586">
        <v>1585</v>
      </c>
      <c r="B1586" t="s">
        <v>18</v>
      </c>
      <c r="C1586" s="3">
        <v>2</v>
      </c>
      <c r="D1586" s="3" t="str">
        <f>VLOOKUP(JOYERIA_JPV[[#This Row],[ID_PRODUCTOS]],PRODUCTOS[#All],2,0)</f>
        <v>Aretes Plata 925</v>
      </c>
      <c r="E1586" s="8" t="str">
        <f>VLOOKUP(JOYERIA_JPV[[#This Row],[ID_PRODUCTOS]],PRODUCTOS[#All],4,0)</f>
        <v>https://baroqoficial.com/cdn/shop/products/Aretesdeplata925.png?v=1643904073&amp;width=2048</v>
      </c>
      <c r="F1586" s="15">
        <f>VLOOKUP(JOYERIA_JPV[[#This Row],[ID_PRODUCTOS]],PRODUCTOS[#All],5,0)-JOYERIA_JPV[[#This Row],[CANTIDAD]]</f>
        <v>3720</v>
      </c>
      <c r="G1586">
        <v>10007</v>
      </c>
      <c r="H1586" s="1" t="s">
        <v>53</v>
      </c>
      <c r="I1586" s="1" t="str">
        <f>VLOOKUP(JOYERIA_JPV[[#This Row],[ID_VENDEDOR]],FOTO_VENDEDOR[#All],3,0)</f>
        <v>https://dl.dropbox.com/s/jveyj0btov87izo/A38.png</v>
      </c>
      <c r="J1586">
        <v>80</v>
      </c>
      <c r="K1586" s="9">
        <v>1049.51</v>
      </c>
      <c r="L1586" s="9">
        <v>1300</v>
      </c>
      <c r="M1586" s="2">
        <v>45418</v>
      </c>
    </row>
    <row r="1587" spans="1:13" x14ac:dyDescent="0.25">
      <c r="A1587">
        <v>1586</v>
      </c>
      <c r="B1587" t="s">
        <v>10</v>
      </c>
      <c r="C1587" s="3">
        <v>3</v>
      </c>
      <c r="D1587" s="3" t="str">
        <f>VLOOKUP(JOYERIA_JPV[[#This Row],[ID_PRODUCTOS]],PRODUCTOS[#All],2,0)</f>
        <v>Brazalete Oro 14k</v>
      </c>
      <c r="E1587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587" s="15">
        <f>VLOOKUP(JOYERIA_JPV[[#This Row],[ID_PRODUCTOS]],PRODUCTOS[#All],5,0)-JOYERIA_JPV[[#This Row],[CANTIDAD]]</f>
        <v>719</v>
      </c>
      <c r="G1587">
        <v>10008</v>
      </c>
      <c r="H1587" s="1" t="s">
        <v>73</v>
      </c>
      <c r="I1587" s="1" t="str">
        <f>VLOOKUP(JOYERIA_JPV[[#This Row],[ID_VENDEDOR]],FOTO_VENDEDOR[#All],3,0)</f>
        <v>https://dl.dropbox.com/s/z4geyw1u2psmm47/A16.png</v>
      </c>
      <c r="J1587">
        <v>1</v>
      </c>
      <c r="K1587" s="9">
        <v>966.38</v>
      </c>
      <c r="L1587" s="9">
        <v>1200</v>
      </c>
      <c r="M1587" s="2">
        <v>45419</v>
      </c>
    </row>
    <row r="1588" spans="1:13" x14ac:dyDescent="0.25">
      <c r="A1588">
        <v>1587</v>
      </c>
      <c r="B1588" t="s">
        <v>12</v>
      </c>
      <c r="C1588" s="3">
        <v>4</v>
      </c>
      <c r="D1588" s="3" t="str">
        <f>VLOOKUP(JOYERIA_JPV[[#This Row],[ID_PRODUCTOS]],PRODUCTOS[#All],2,0)</f>
        <v>Collar Oro Diam.</v>
      </c>
      <c r="E1588" s="8" t="str">
        <f>VLOOKUP(JOYERIA_JPV[[#This Row],[ID_PRODUCTOS]],PRODUCTOS[#All],4,0)</f>
        <v>https://img.edenly.com/pt/40/precioso-secreto-n8__8047249_1.png</v>
      </c>
      <c r="F1588" s="15">
        <f>VLOOKUP(JOYERIA_JPV[[#This Row],[ID_PRODUCTOS]],PRODUCTOS[#All],5,0)-JOYERIA_JPV[[#This Row],[CANTIDAD]]</f>
        <v>1498</v>
      </c>
      <c r="G1588">
        <v>10009</v>
      </c>
      <c r="H1588" s="1" t="s">
        <v>57</v>
      </c>
      <c r="I1588" s="1" t="str">
        <f>VLOOKUP(JOYERIA_JPV[[#This Row],[ID_VENDEDOR]],FOTO_VENDEDOR[#All],3,0)</f>
        <v>https://dl.dropbox.com/s/0jkab8w6ie0h91z/A42.png</v>
      </c>
      <c r="J1588">
        <v>2</v>
      </c>
      <c r="K1588" s="9">
        <v>938.42</v>
      </c>
      <c r="L1588" s="9">
        <v>1100</v>
      </c>
      <c r="M1588" s="2">
        <v>45420</v>
      </c>
    </row>
    <row r="1589" spans="1:13" x14ac:dyDescent="0.25">
      <c r="A1589">
        <v>1588</v>
      </c>
      <c r="B1589" t="s">
        <v>28</v>
      </c>
      <c r="C1589" s="3">
        <v>5</v>
      </c>
      <c r="D1589" s="3" t="str">
        <f>VLOOKUP(JOYERIA_JPV[[#This Row],[ID_PRODUCTOS]],PRODUCTOS[#All],2,0)</f>
        <v>Pulsera Plata 925</v>
      </c>
      <c r="E1589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589" s="15">
        <f>VLOOKUP(JOYERIA_JPV[[#This Row],[ID_PRODUCTOS]],PRODUCTOS[#All],5,0)-JOYERIA_JPV[[#This Row],[CANTIDAD]]</f>
        <v>1392</v>
      </c>
      <c r="G1589">
        <v>10001</v>
      </c>
      <c r="H1589" s="1" t="s">
        <v>41</v>
      </c>
      <c r="I1589" s="1" t="str">
        <f>VLOOKUP(JOYERIA_JPV[[#This Row],[ID_VENDEDOR]],FOTO_VENDEDOR[#All],3,0)</f>
        <v>https://dl.dropbox.com/s/4bz1xriny7ro04g/A40.png</v>
      </c>
      <c r="J1589">
        <v>8</v>
      </c>
      <c r="K1589" s="9">
        <v>1053.78</v>
      </c>
      <c r="L1589" s="9">
        <v>1500</v>
      </c>
      <c r="M1589" s="2">
        <v>45421</v>
      </c>
    </row>
    <row r="1590" spans="1:13" x14ac:dyDescent="0.25">
      <c r="A1590">
        <v>1589</v>
      </c>
      <c r="B1590" t="s">
        <v>7</v>
      </c>
      <c r="C1590" s="3">
        <v>6</v>
      </c>
      <c r="D1590" s="3" t="str">
        <f>VLOOKUP(JOYERIA_JPV[[#This Row],[ID_PRODUCTOS]],PRODUCTOS[#All],2,0)</f>
        <v>Broche Platino</v>
      </c>
      <c r="E1590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590" s="15">
        <f>VLOOKUP(JOYERIA_JPV[[#This Row],[ID_PRODUCTOS]],PRODUCTOS[#All],5,0)-JOYERIA_JPV[[#This Row],[CANTIDAD]]</f>
        <v>2498</v>
      </c>
      <c r="G1590">
        <v>10002</v>
      </c>
      <c r="H1590" s="1" t="s">
        <v>43</v>
      </c>
      <c r="I1590" s="1" t="str">
        <f>VLOOKUP(JOYERIA_JPV[[#This Row],[ID_VENDEDOR]],FOTO_VENDEDOR[#All],3,0)</f>
        <v>https://dl.dropbox.com/s/yxe96df3xrzoc4y/A44.png</v>
      </c>
      <c r="J1590">
        <v>2</v>
      </c>
      <c r="K1590" s="9">
        <v>645.70000000000005</v>
      </c>
      <c r="L1590" s="9">
        <v>900</v>
      </c>
      <c r="M1590" s="2">
        <v>45422</v>
      </c>
    </row>
    <row r="1591" spans="1:13" x14ac:dyDescent="0.25">
      <c r="A1591">
        <v>1590</v>
      </c>
      <c r="B1591" t="s">
        <v>9</v>
      </c>
      <c r="C1591" s="3">
        <v>7</v>
      </c>
      <c r="D1591" s="3" t="str">
        <f>VLOOKUP(JOYERIA_JPV[[#This Row],[ID_PRODUCTOS]],PRODUCTOS[#All],2,0)</f>
        <v>Cadena Oro 10k</v>
      </c>
      <c r="E1591" s="8" t="str">
        <f>VLOOKUP(JOYERIA_JPV[[#This Row],[ID_PRODUCTOS]],PRODUCTOS[#All],4,0)</f>
        <v>https://russiangold.com/78813-large_default/amarillo-italiano-14k-585-oro-nuevo-figaro-cadena-solida-cc042y.jpg</v>
      </c>
      <c r="F1591" s="15">
        <f>VLOOKUP(JOYERIA_JPV[[#This Row],[ID_PRODUCTOS]],PRODUCTOS[#All],5,0)-JOYERIA_JPV[[#This Row],[CANTIDAD]]</f>
        <v>11366</v>
      </c>
      <c r="G1591">
        <v>10003</v>
      </c>
      <c r="H1591" s="1" t="s">
        <v>45</v>
      </c>
      <c r="I1591" s="1" t="str">
        <f>VLOOKUP(JOYERIA_JPV[[#This Row],[ID_VENDEDOR]],FOTO_VENDEDOR[#All],3,0)</f>
        <v>https://dl.dropboxusercontent.com/s/2lks10yyiurw2b0/A33.png</v>
      </c>
      <c r="J1591">
        <v>134</v>
      </c>
      <c r="K1591" s="9">
        <v>1063.04</v>
      </c>
      <c r="L1591" s="9">
        <v>1500</v>
      </c>
      <c r="M1591" s="2">
        <v>45423</v>
      </c>
    </row>
    <row r="1592" spans="1:13" x14ac:dyDescent="0.25">
      <c r="A1592">
        <v>1591</v>
      </c>
      <c r="B1592" t="s">
        <v>9</v>
      </c>
      <c r="C1592" s="3">
        <v>8</v>
      </c>
      <c r="D1592" s="3" t="str">
        <f>VLOOKUP(JOYERIA_JPV[[#This Row],[ID_PRODUCTOS]],PRODUCTOS[#All],2,0)</f>
        <v>Tobillera Oro 14k</v>
      </c>
      <c r="E1592" s="8" t="str">
        <f>VLOOKUP(JOYERIA_JPV[[#This Row],[ID_PRODUCTOS]],PRODUCTOS[#All],4,0)</f>
        <v>https://www.joseluisjoyerias.com/adm/files/FOTOS/PULSERA_ORO_JOSELUIS_718SPU24FK481A19_1.webp</v>
      </c>
      <c r="F1592" s="15">
        <f>VLOOKUP(JOYERIA_JPV[[#This Row],[ID_PRODUCTOS]],PRODUCTOS[#All],5,0)-JOYERIA_JPV[[#This Row],[CANTIDAD]]</f>
        <v>2486</v>
      </c>
      <c r="G1592">
        <v>10004</v>
      </c>
      <c r="H1592" s="1" t="s">
        <v>47</v>
      </c>
      <c r="I1592" s="1" t="str">
        <f>VLOOKUP(JOYERIA_JPV[[#This Row],[ID_VENDEDOR]],FOTO_VENDEDOR[#All],3,0)</f>
        <v>https://dl.dropbox.com/s/zgx7g0h0mxubhao/A21.png</v>
      </c>
      <c r="J1592">
        <v>14</v>
      </c>
      <c r="K1592" s="9">
        <v>938.42</v>
      </c>
      <c r="L1592" s="9">
        <v>1100</v>
      </c>
      <c r="M1592" s="2">
        <v>45424</v>
      </c>
    </row>
    <row r="1593" spans="1:13" x14ac:dyDescent="0.25">
      <c r="A1593">
        <v>1592</v>
      </c>
      <c r="B1593" t="s">
        <v>9</v>
      </c>
      <c r="C1593" s="3">
        <v>9</v>
      </c>
      <c r="D1593" s="3" t="str">
        <f>VLOOKUP(JOYERIA_JPV[[#This Row],[ID_PRODUCTOS]],PRODUCTOS[#All],2,0)</f>
        <v>Charm Plata</v>
      </c>
      <c r="E1593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593" s="15">
        <f>VLOOKUP(JOYERIA_JPV[[#This Row],[ID_PRODUCTOS]],PRODUCTOS[#All],5,0)-JOYERIA_JPV[[#This Row],[CANTIDAD]]</f>
        <v>676</v>
      </c>
      <c r="G1593">
        <v>10005</v>
      </c>
      <c r="H1593" s="1" t="s">
        <v>49</v>
      </c>
      <c r="I1593" s="1" t="str">
        <f>VLOOKUP(JOYERIA_JPV[[#This Row],[ID_VENDEDOR]],FOTO_VENDEDOR[#All],3,0)</f>
        <v>https://dl.dropboxusercontent.com/s/id0gj57k6z3m73q/A34.png</v>
      </c>
      <c r="J1593">
        <v>1</v>
      </c>
      <c r="K1593" s="9">
        <v>836.75</v>
      </c>
      <c r="L1593" s="9">
        <v>1000</v>
      </c>
      <c r="M1593" s="2">
        <v>45425</v>
      </c>
    </row>
    <row r="1594" spans="1:13" x14ac:dyDescent="0.25">
      <c r="A1594">
        <v>1593</v>
      </c>
      <c r="B1594" t="s">
        <v>26</v>
      </c>
      <c r="C1594" s="3">
        <v>10</v>
      </c>
      <c r="D1594" s="3" t="str">
        <f>VLOOKUP(JOYERIA_JPV[[#This Row],[ID_PRODUCTOS]],PRODUCTOS[#All],2,0)</f>
        <v>Medallón Oro 18k</v>
      </c>
      <c r="E1594" s="8" t="str">
        <f>VLOOKUP(JOYERIA_JPV[[#This Row],[ID_PRODUCTOS]],PRODUCTOS[#All],4,0)</f>
        <v>https://russiangold.com/111274-product_zoom/colgante-de-oro-rosa-rojo-14k-585-carretera-de-medusa-griega-cpn053r.jpg</v>
      </c>
      <c r="F1594" s="15">
        <f>VLOOKUP(JOYERIA_JPV[[#This Row],[ID_PRODUCTOS]],PRODUCTOS[#All],5,0)-JOYERIA_JPV[[#This Row],[CANTIDAD]]</f>
        <v>599</v>
      </c>
      <c r="G1594">
        <v>10006</v>
      </c>
      <c r="H1594" s="1" t="s">
        <v>51</v>
      </c>
      <c r="I1594" s="1" t="str">
        <f>VLOOKUP(JOYERIA_JPV[[#This Row],[ID_VENDEDOR]],FOTO_VENDEDOR[#All],3,0)</f>
        <v>https://dl.dropbox.com/s/1f9hzgblcmuen4a/A10.png</v>
      </c>
      <c r="J1594">
        <v>1</v>
      </c>
      <c r="K1594" s="9">
        <v>966.38</v>
      </c>
      <c r="L1594" s="9">
        <v>1200</v>
      </c>
      <c r="M1594" s="2">
        <v>45426</v>
      </c>
    </row>
    <row r="1595" spans="1:13" x14ac:dyDescent="0.25">
      <c r="A1595">
        <v>1594</v>
      </c>
      <c r="B1595" t="s">
        <v>18</v>
      </c>
      <c r="C1595" s="3">
        <v>11</v>
      </c>
      <c r="D1595" s="3" t="str">
        <f>VLOOKUP(JOYERIA_JPV[[#This Row],[ID_PRODUCTOS]],PRODUCTOS[#All],2,0)</f>
        <v>Reloj Oro 18k</v>
      </c>
      <c r="E1595" s="8" t="str">
        <f>VLOOKUP(JOYERIA_JPV[[#This Row],[ID_PRODUCTOS]],PRODUCTOS[#All],4,0)</f>
        <v>https://zlotychlopak.pl/104676-large_default/amarillo-14k-585-oro-reloj-de-pulsera-para-senora-geneve-lw078ydglbw008y.jpg</v>
      </c>
      <c r="F1595" s="15">
        <f>VLOOKUP(JOYERIA_JPV[[#This Row],[ID_PRODUCTOS]],PRODUCTOS[#All],5,0)-JOYERIA_JPV[[#This Row],[CANTIDAD]]</f>
        <v>1250</v>
      </c>
      <c r="G1595">
        <v>10007</v>
      </c>
      <c r="H1595" s="1" t="s">
        <v>53</v>
      </c>
      <c r="I1595" s="1" t="str">
        <f>VLOOKUP(JOYERIA_JPV[[#This Row],[ID_VENDEDOR]],FOTO_VENDEDOR[#All],3,0)</f>
        <v>https://dl.dropbox.com/s/jveyj0btov87izo/A38.png</v>
      </c>
      <c r="J1595">
        <v>10</v>
      </c>
      <c r="K1595" s="9">
        <v>638.27</v>
      </c>
      <c r="L1595" s="9">
        <v>800</v>
      </c>
      <c r="M1595" s="2">
        <v>45427</v>
      </c>
    </row>
    <row r="1596" spans="1:13" x14ac:dyDescent="0.25">
      <c r="A1596">
        <v>1595</v>
      </c>
      <c r="B1596" t="s">
        <v>28</v>
      </c>
      <c r="C1596" s="3">
        <v>12</v>
      </c>
      <c r="D1596" s="3" t="str">
        <f>VLOOKUP(JOYERIA_JPV[[#This Row],[ID_PRODUCTOS]],PRODUCTOS[#All],2,0)</f>
        <v>Cufflink Plata 925</v>
      </c>
      <c r="E1596" s="8" t="str">
        <f>VLOOKUP(JOYERIA_JPV[[#This Row],[ID_PRODUCTOS]],PRODUCTOS[#All],4,0)</f>
        <v>https://www.mesaregalos.mx/wp-content/uploads/2021/08/Cufflinks_20Pliage_20_20Sterling_20silver_06753810000001_STQP.png</v>
      </c>
      <c r="F1596" s="15">
        <f>VLOOKUP(JOYERIA_JPV[[#This Row],[ID_PRODUCTOS]],PRODUCTOS[#All],5,0)-JOYERIA_JPV[[#This Row],[CANTIDAD]]</f>
        <v>602</v>
      </c>
      <c r="G1596">
        <v>10008</v>
      </c>
      <c r="H1596" s="1" t="s">
        <v>73</v>
      </c>
      <c r="I1596" s="1" t="str">
        <f>VLOOKUP(JOYERIA_JPV[[#This Row],[ID_VENDEDOR]],FOTO_VENDEDOR[#All],3,0)</f>
        <v>https://dl.dropbox.com/s/z4geyw1u2psmm47/A16.png</v>
      </c>
      <c r="J1596">
        <v>22</v>
      </c>
      <c r="K1596" s="9">
        <v>1265.2</v>
      </c>
      <c r="L1596" s="9">
        <v>1800</v>
      </c>
      <c r="M1596" s="2">
        <v>45428</v>
      </c>
    </row>
    <row r="1597" spans="1:13" x14ac:dyDescent="0.25">
      <c r="A1597">
        <v>1596</v>
      </c>
      <c r="B1597" t="s">
        <v>22</v>
      </c>
      <c r="C1597" s="3">
        <v>13</v>
      </c>
      <c r="D1597" s="3" t="str">
        <f>VLOOKUP(JOYERIA_JPV[[#This Row],[ID_PRODUCTOS]],PRODUCTOS[#All],2,0)</f>
        <v>Pendiente Diam. Oro</v>
      </c>
      <c r="E1597" s="8" t="str">
        <f>VLOOKUP(JOYERIA_JPV[[#This Row],[ID_PRODUCTOS]],PRODUCTOS[#All],4,0)</f>
        <v>https://i.pinimg.com/originals/ef/2f/1e/ef2f1e78cb0658f1626038cefbdca0f7.png</v>
      </c>
      <c r="F1597" s="15">
        <f>VLOOKUP(JOYERIA_JPV[[#This Row],[ID_PRODUCTOS]],PRODUCTOS[#All],5,0)-JOYERIA_JPV[[#This Row],[CANTIDAD]]</f>
        <v>3747</v>
      </c>
      <c r="G1597">
        <v>10009</v>
      </c>
      <c r="H1597" s="1" t="s">
        <v>57</v>
      </c>
      <c r="I1597" s="1" t="str">
        <f>VLOOKUP(JOYERIA_JPV[[#This Row],[ID_VENDEDOR]],FOTO_VENDEDOR[#All],3,0)</f>
        <v>https://dl.dropbox.com/s/0jkab8w6ie0h91z/A42.png</v>
      </c>
      <c r="J1597">
        <v>253</v>
      </c>
      <c r="K1597" s="9">
        <v>352.49</v>
      </c>
      <c r="L1597" s="9">
        <v>500</v>
      </c>
      <c r="M1597" s="2">
        <v>45429</v>
      </c>
    </row>
    <row r="1598" spans="1:13" x14ac:dyDescent="0.25">
      <c r="A1598">
        <v>1597</v>
      </c>
      <c r="B1598" t="s">
        <v>15</v>
      </c>
      <c r="C1598" s="3">
        <v>14</v>
      </c>
      <c r="D1598" s="3" t="str">
        <f>VLOOKUP(JOYERIA_JPV[[#This Row],[ID_PRODUCTOS]],PRODUCTOS[#All],2,0)</f>
        <v>Anillo Comp. Diam.</v>
      </c>
      <c r="E1598" s="8" t="str">
        <f>VLOOKUP(JOYERIA_JPV[[#This Row],[ID_PRODUCTOS]],PRODUCTOS[#All],4,0)</f>
        <v>https://www.elrubi.es/wp-content/uploads/2019/03/Anillo-de-compromiso-con-piedra-diamante-1.png</v>
      </c>
      <c r="F1598" s="15">
        <f>VLOOKUP(JOYERIA_JPV[[#This Row],[ID_PRODUCTOS]],PRODUCTOS[#All],5,0)-JOYERIA_JPV[[#This Row],[CANTIDAD]]</f>
        <v>1934</v>
      </c>
      <c r="G1598">
        <v>10001</v>
      </c>
      <c r="H1598" s="1" t="s">
        <v>41</v>
      </c>
      <c r="I1598" s="1" t="str">
        <f>VLOOKUP(JOYERIA_JPV[[#This Row],[ID_VENDEDOR]],FOTO_VENDEDOR[#All],3,0)</f>
        <v>https://dl.dropbox.com/s/4bz1xriny7ro04g/A40.png</v>
      </c>
      <c r="J1598">
        <v>16</v>
      </c>
      <c r="K1598" s="9">
        <v>938.42</v>
      </c>
      <c r="L1598" s="9">
        <v>1100</v>
      </c>
      <c r="M1598" s="2">
        <v>45430</v>
      </c>
    </row>
    <row r="1599" spans="1:13" x14ac:dyDescent="0.25">
      <c r="A1599">
        <v>1598</v>
      </c>
      <c r="B1599" t="s">
        <v>6</v>
      </c>
      <c r="C1599" s="3">
        <v>15</v>
      </c>
      <c r="D1599" s="3" t="str">
        <f>VLOOKUP(JOYERIA_JPV[[#This Row],[ID_PRODUCTOS]],PRODUCTOS[#All],2,0)</f>
        <v>Brazalete Cuero</v>
      </c>
      <c r="E1599" s="8" t="str">
        <f>VLOOKUP(JOYERIA_JPV[[#This Row],[ID_PRODUCTOS]],PRODUCTOS[#All],4,0)</f>
        <v>https://global.zancangioielli.com/11031-large_default/pulsera-zancan-de-plata-y-piel-con-pluma.jpg</v>
      </c>
      <c r="F1599" s="15">
        <f>VLOOKUP(JOYERIA_JPV[[#This Row],[ID_PRODUCTOS]],PRODUCTOS[#All],5,0)-JOYERIA_JPV[[#This Row],[CANTIDAD]]</f>
        <v>3994</v>
      </c>
      <c r="G1599">
        <v>10002</v>
      </c>
      <c r="H1599" s="1" t="s">
        <v>43</v>
      </c>
      <c r="I1599" s="1" t="str">
        <f>VLOOKUP(JOYERIA_JPV[[#This Row],[ID_VENDEDOR]],FOTO_VENDEDOR[#All],3,0)</f>
        <v>https://dl.dropbox.com/s/yxe96df3xrzoc4y/A44.png</v>
      </c>
      <c r="J1599">
        <v>6</v>
      </c>
      <c r="K1599" s="9">
        <v>572.95000000000005</v>
      </c>
      <c r="L1599" s="9">
        <v>800</v>
      </c>
      <c r="M1599" s="2">
        <v>45431</v>
      </c>
    </row>
    <row r="1600" spans="1:13" x14ac:dyDescent="0.25">
      <c r="A1600">
        <v>1599</v>
      </c>
      <c r="B1600" t="s">
        <v>25</v>
      </c>
      <c r="C1600" s="3">
        <v>16</v>
      </c>
      <c r="D1600" s="3" t="str">
        <f>VLOOKUP(JOYERIA_JPV[[#This Row],[ID_PRODUCTOS]],PRODUCTOS[#All],2,0)</f>
        <v>Reloj Plata</v>
      </c>
      <c r="E1600" s="8" t="str">
        <f>VLOOKUP(JOYERIA_JPV[[#This Row],[ID_PRODUCTOS]],PRODUCTOS[#All],4,0)</f>
        <v>https://festina.cl/22062-large_default/timeless-chronograph-f16760-7-con-esfera-azul.jpg</v>
      </c>
      <c r="F1600" s="15">
        <f>VLOOKUP(JOYERIA_JPV[[#This Row],[ID_PRODUCTOS]],PRODUCTOS[#All],5,0)-JOYERIA_JPV[[#This Row],[CANTIDAD]]</f>
        <v>1089</v>
      </c>
      <c r="G1600">
        <v>10003</v>
      </c>
      <c r="H1600" s="1" t="s">
        <v>45</v>
      </c>
      <c r="I1600" s="1" t="str">
        <f>VLOOKUP(JOYERIA_JPV[[#This Row],[ID_VENDEDOR]],FOTO_VENDEDOR[#All],3,0)</f>
        <v>https://dl.dropboxusercontent.com/s/2lks10yyiurw2b0/A33.png</v>
      </c>
      <c r="J1600">
        <v>11</v>
      </c>
      <c r="K1600" s="9">
        <v>1667.47</v>
      </c>
      <c r="L1600" s="9">
        <v>2200</v>
      </c>
      <c r="M1600" s="2">
        <v>45432</v>
      </c>
    </row>
    <row r="1601" spans="1:13" x14ac:dyDescent="0.25">
      <c r="A1601">
        <v>1600</v>
      </c>
      <c r="B1601" t="s">
        <v>20</v>
      </c>
      <c r="C1601" s="3">
        <v>17</v>
      </c>
      <c r="D1601" s="3" t="str">
        <f>VLOOKUP(JOYERIA_JPV[[#This Row],[ID_PRODUCTOS]],PRODUCTOS[#All],2,0)</f>
        <v>Broche Oro</v>
      </c>
      <c r="E1601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01" s="15">
        <f>VLOOKUP(JOYERIA_JPV[[#This Row],[ID_PRODUCTOS]],PRODUCTOS[#All],5,0)-JOYERIA_JPV[[#This Row],[CANTIDAD]]</f>
        <v>2986</v>
      </c>
      <c r="G1601">
        <v>10004</v>
      </c>
      <c r="H1601" s="1" t="s">
        <v>47</v>
      </c>
      <c r="I1601" s="1" t="str">
        <f>VLOOKUP(JOYERIA_JPV[[#This Row],[ID_VENDEDOR]],FOTO_VENDEDOR[#All],3,0)</f>
        <v>https://dl.dropbox.com/s/zgx7g0h0mxubhao/A21.png</v>
      </c>
      <c r="J1601">
        <v>14</v>
      </c>
      <c r="K1601" s="9">
        <v>216.19</v>
      </c>
      <c r="L1601" s="9">
        <v>300</v>
      </c>
      <c r="M1601" s="2">
        <v>45433</v>
      </c>
    </row>
    <row r="1602" spans="1:13" x14ac:dyDescent="0.25">
      <c r="A1602">
        <v>1601</v>
      </c>
      <c r="B1602" t="s">
        <v>27</v>
      </c>
      <c r="C1602" s="3">
        <v>18</v>
      </c>
      <c r="D1602" s="3" t="str">
        <f>VLOOKUP(JOYERIA_JPV[[#This Row],[ID_PRODUCTOS]],PRODUCTOS[#All],2,0)</f>
        <v>Anillo Gemas</v>
      </c>
      <c r="E1602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02" s="15">
        <f>VLOOKUP(JOYERIA_JPV[[#This Row],[ID_PRODUCTOS]],PRODUCTOS[#All],5,0)-JOYERIA_JPV[[#This Row],[CANTIDAD]]</f>
        <v>19711</v>
      </c>
      <c r="G1602">
        <v>10005</v>
      </c>
      <c r="H1602" s="1" t="s">
        <v>49</v>
      </c>
      <c r="I1602" s="1" t="str">
        <f>VLOOKUP(JOYERIA_JPV[[#This Row],[ID_VENDEDOR]],FOTO_VENDEDOR[#All],3,0)</f>
        <v>https://dl.dropboxusercontent.com/s/id0gj57k6z3m73q/A34.png</v>
      </c>
      <c r="J1602">
        <v>289</v>
      </c>
      <c r="K1602" s="9">
        <v>1063.04</v>
      </c>
      <c r="L1602" s="9">
        <v>1500</v>
      </c>
      <c r="M1602" s="2">
        <v>45434</v>
      </c>
    </row>
    <row r="1603" spans="1:13" x14ac:dyDescent="0.25">
      <c r="A1603">
        <v>1602</v>
      </c>
      <c r="B1603" t="s">
        <v>22</v>
      </c>
      <c r="C1603" s="3">
        <v>19</v>
      </c>
      <c r="D1603" s="3" t="str">
        <f>VLOOKUP(JOYERIA_JPV[[#This Row],[ID_PRODUCTOS]],PRODUCTOS[#All],2,0)</f>
        <v>Collar Perlas</v>
      </c>
      <c r="E1603" s="8" t="str">
        <f>VLOOKUP(JOYERIA_JPV[[#This Row],[ID_PRODUCTOS]],PRODUCTOS[#All],4,0)</f>
        <v>https://yanesmadrid.com/10619-large_default/collar-bolzano-perlas-plata-dorada.jpg</v>
      </c>
      <c r="F1603" s="15">
        <f>VLOOKUP(JOYERIA_JPV[[#This Row],[ID_PRODUCTOS]],PRODUCTOS[#All],5,0)-JOYERIA_JPV[[#This Row],[CANTIDAD]]</f>
        <v>794</v>
      </c>
      <c r="G1603">
        <v>10006</v>
      </c>
      <c r="H1603" s="1" t="s">
        <v>51</v>
      </c>
      <c r="I1603" s="1" t="str">
        <f>VLOOKUP(JOYERIA_JPV[[#This Row],[ID_VENDEDOR]],FOTO_VENDEDOR[#All],3,0)</f>
        <v>https://dl.dropbox.com/s/1f9hzgblcmuen4a/A10.png</v>
      </c>
      <c r="J1603">
        <v>6</v>
      </c>
      <c r="K1603" s="9">
        <v>757.81</v>
      </c>
      <c r="L1603" s="9">
        <v>950</v>
      </c>
      <c r="M1603" s="2">
        <v>45435</v>
      </c>
    </row>
    <row r="1604" spans="1:13" x14ac:dyDescent="0.25">
      <c r="A1604">
        <v>1603</v>
      </c>
      <c r="B1604" t="s">
        <v>6</v>
      </c>
      <c r="C1604" s="3">
        <v>17</v>
      </c>
      <c r="D1604" s="3" t="str">
        <f>VLOOKUP(JOYERIA_JPV[[#This Row],[ID_PRODUCTOS]],PRODUCTOS[#All],2,0)</f>
        <v>Broche Oro</v>
      </c>
      <c r="E1604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04" s="15">
        <f>VLOOKUP(JOYERIA_JPV[[#This Row],[ID_PRODUCTOS]],PRODUCTOS[#All],5,0)-JOYERIA_JPV[[#This Row],[CANTIDAD]]</f>
        <v>2988</v>
      </c>
      <c r="G1604" s="3">
        <v>10002</v>
      </c>
      <c r="H1604" s="1" t="s">
        <v>43</v>
      </c>
      <c r="I1604" s="1" t="str">
        <f>VLOOKUP(JOYERIA_JPV[[#This Row],[ID_VENDEDOR]],FOTO_VENDEDOR[#All],3,0)</f>
        <v>https://dl.dropbox.com/s/yxe96df3xrzoc4y/A44.png</v>
      </c>
      <c r="J1604">
        <v>12</v>
      </c>
      <c r="K1604" s="9">
        <v>216.19</v>
      </c>
      <c r="L1604" s="9">
        <v>300</v>
      </c>
      <c r="M1604" s="2">
        <v>45436</v>
      </c>
    </row>
    <row r="1605" spans="1:13" x14ac:dyDescent="0.25">
      <c r="A1605">
        <v>1604</v>
      </c>
      <c r="B1605" t="s">
        <v>13</v>
      </c>
      <c r="C1605" s="3">
        <v>18</v>
      </c>
      <c r="D1605" s="3" t="str">
        <f>VLOOKUP(JOYERIA_JPV[[#This Row],[ID_PRODUCTOS]],PRODUCTOS[#All],2,0)</f>
        <v>Anillo Gemas</v>
      </c>
      <c r="E1605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05" s="15">
        <f>VLOOKUP(JOYERIA_JPV[[#This Row],[ID_PRODUCTOS]],PRODUCTOS[#All],5,0)-JOYERIA_JPV[[#This Row],[CANTIDAD]]</f>
        <v>19880</v>
      </c>
      <c r="G1605" s="3">
        <v>10003</v>
      </c>
      <c r="H1605" s="1" t="s">
        <v>45</v>
      </c>
      <c r="I1605" s="1" t="str">
        <f>VLOOKUP(JOYERIA_JPV[[#This Row],[ID_VENDEDOR]],FOTO_VENDEDOR[#All],3,0)</f>
        <v>https://dl.dropboxusercontent.com/s/2lks10yyiurw2b0/A33.png</v>
      </c>
      <c r="J1605">
        <v>120</v>
      </c>
      <c r="K1605" s="9">
        <v>1063.04</v>
      </c>
      <c r="L1605" s="9">
        <v>1500</v>
      </c>
      <c r="M1605" s="2">
        <v>45437</v>
      </c>
    </row>
    <row r="1606" spans="1:13" x14ac:dyDescent="0.25">
      <c r="A1606">
        <v>1605</v>
      </c>
      <c r="B1606" t="s">
        <v>6</v>
      </c>
      <c r="C1606" s="3">
        <v>19</v>
      </c>
      <c r="D1606" s="3" t="str">
        <f>VLOOKUP(JOYERIA_JPV[[#This Row],[ID_PRODUCTOS]],PRODUCTOS[#All],2,0)</f>
        <v>Collar Perlas</v>
      </c>
      <c r="E1606" s="8" t="str">
        <f>VLOOKUP(JOYERIA_JPV[[#This Row],[ID_PRODUCTOS]],PRODUCTOS[#All],4,0)</f>
        <v>https://yanesmadrid.com/10619-large_default/collar-bolzano-perlas-plata-dorada.jpg</v>
      </c>
      <c r="F1606" s="15">
        <f>VLOOKUP(JOYERIA_JPV[[#This Row],[ID_PRODUCTOS]],PRODUCTOS[#All],5,0)-JOYERIA_JPV[[#This Row],[CANTIDAD]]</f>
        <v>791</v>
      </c>
      <c r="G1606" s="3">
        <v>10004</v>
      </c>
      <c r="H1606" s="1" t="s">
        <v>47</v>
      </c>
      <c r="I1606" s="1" t="str">
        <f>VLOOKUP(JOYERIA_JPV[[#This Row],[ID_VENDEDOR]],FOTO_VENDEDOR[#All],3,0)</f>
        <v>https://dl.dropbox.com/s/zgx7g0h0mxubhao/A21.png</v>
      </c>
      <c r="J1606">
        <v>9</v>
      </c>
      <c r="K1606" s="9">
        <v>757.81</v>
      </c>
      <c r="L1606" s="9">
        <v>950</v>
      </c>
      <c r="M1606" s="2">
        <v>45438</v>
      </c>
    </row>
    <row r="1607" spans="1:13" x14ac:dyDescent="0.25">
      <c r="A1607">
        <v>1606</v>
      </c>
      <c r="B1607" t="s">
        <v>18</v>
      </c>
      <c r="C1607" s="3">
        <v>20</v>
      </c>
      <c r="D1607" s="3" t="str">
        <f>VLOOKUP(JOYERIA_JPV[[#This Row],[ID_PRODUCTOS]],PRODUCTOS[#All],2,0)</f>
        <v>Cadena Oro</v>
      </c>
      <c r="E1607" s="8" t="str">
        <f>VLOOKUP(JOYERIA_JPV[[#This Row],[ID_PRODUCTOS]],PRODUCTOS[#All],4,0)</f>
        <v>https://www.joyeriasanchez.com/50236-large_default/gargantilla-visalia-personalizada-oro-18k.jpg</v>
      </c>
      <c r="F1607" s="15">
        <f>VLOOKUP(JOYERIA_JPV[[#This Row],[ID_PRODUCTOS]],PRODUCTOS[#All],5,0)-JOYERIA_JPV[[#This Row],[CANTIDAD]]</f>
        <v>3977</v>
      </c>
      <c r="G1607" s="3">
        <v>10005</v>
      </c>
      <c r="H1607" s="1" t="s">
        <v>49</v>
      </c>
      <c r="I1607" s="1" t="str">
        <f>VLOOKUP(JOYERIA_JPV[[#This Row],[ID_VENDEDOR]],FOTO_VENDEDOR[#All],3,0)</f>
        <v>https://dl.dropboxusercontent.com/s/id0gj57k6z3m73q/A34.png</v>
      </c>
      <c r="J1607">
        <v>23</v>
      </c>
      <c r="K1607" s="9">
        <v>211.41</v>
      </c>
      <c r="L1607" s="9">
        <v>300</v>
      </c>
      <c r="M1607" s="2">
        <v>45439</v>
      </c>
    </row>
    <row r="1608" spans="1:13" x14ac:dyDescent="0.25">
      <c r="A1608">
        <v>1607</v>
      </c>
      <c r="B1608" t="s">
        <v>5</v>
      </c>
      <c r="C1608" s="3">
        <v>1</v>
      </c>
      <c r="D1608" s="3" t="str">
        <f>VLOOKUP(JOYERIA_JPV[[#This Row],[ID_PRODUCTOS]],PRODUCTOS[#All],2,0)</f>
        <v>Anillo Oro 18k</v>
      </c>
      <c r="E1608" s="8" t="str">
        <f>VLOOKUP(JOYERIA_JPV[[#This Row],[ID_PRODUCTOS]],PRODUCTOS[#All],4,0)</f>
        <v>https://i.pinimg.com/originals/99/f6/cc/99f6cc0f226be0aa4d25ea9959e06099.png</v>
      </c>
      <c r="F1608" s="15">
        <f>VLOOKUP(JOYERIA_JPV[[#This Row],[ID_PRODUCTOS]],PRODUCTOS[#All],5,0)-JOYERIA_JPV[[#This Row],[CANTIDAD]]</f>
        <v>19860</v>
      </c>
      <c r="G1608" s="3">
        <v>10006</v>
      </c>
      <c r="H1608" s="1" t="s">
        <v>51</v>
      </c>
      <c r="I1608" s="1" t="str">
        <f>VLOOKUP(JOYERIA_JPV[[#This Row],[ID_VENDEDOR]],FOTO_VENDEDOR[#All],3,0)</f>
        <v>https://dl.dropbox.com/s/1f9hzgblcmuen4a/A10.png</v>
      </c>
      <c r="J1608">
        <v>140</v>
      </c>
      <c r="K1608" s="9">
        <v>1483.61</v>
      </c>
      <c r="L1608" s="9">
        <v>2000</v>
      </c>
      <c r="M1608" s="2">
        <v>45440</v>
      </c>
    </row>
    <row r="1609" spans="1:13" x14ac:dyDescent="0.25">
      <c r="A1609">
        <v>1608</v>
      </c>
      <c r="B1609" t="s">
        <v>18</v>
      </c>
      <c r="C1609" s="3">
        <v>2</v>
      </c>
      <c r="D1609" s="3" t="str">
        <f>VLOOKUP(JOYERIA_JPV[[#This Row],[ID_PRODUCTOS]],PRODUCTOS[#All],2,0)</f>
        <v>Aretes Plata 925</v>
      </c>
      <c r="E1609" s="8" t="str">
        <f>VLOOKUP(JOYERIA_JPV[[#This Row],[ID_PRODUCTOS]],PRODUCTOS[#All],4,0)</f>
        <v>https://baroqoficial.com/cdn/shop/products/Aretesdeplata925.png?v=1643904073&amp;width=2048</v>
      </c>
      <c r="F1609" s="15">
        <f>VLOOKUP(JOYERIA_JPV[[#This Row],[ID_PRODUCTOS]],PRODUCTOS[#All],5,0)-JOYERIA_JPV[[#This Row],[CANTIDAD]]</f>
        <v>3720</v>
      </c>
      <c r="G1609" s="3">
        <v>10007</v>
      </c>
      <c r="H1609" s="1" t="s">
        <v>53</v>
      </c>
      <c r="I1609" s="1" t="str">
        <f>VLOOKUP(JOYERIA_JPV[[#This Row],[ID_VENDEDOR]],FOTO_VENDEDOR[#All],3,0)</f>
        <v>https://dl.dropbox.com/s/jveyj0btov87izo/A38.png</v>
      </c>
      <c r="J1609">
        <v>80</v>
      </c>
      <c r="K1609" s="9">
        <v>1049.51</v>
      </c>
      <c r="L1609" s="9">
        <v>1300</v>
      </c>
      <c r="M1609" s="2">
        <v>45441</v>
      </c>
    </row>
    <row r="1610" spans="1:13" x14ac:dyDescent="0.25">
      <c r="A1610">
        <v>1609</v>
      </c>
      <c r="B1610" t="s">
        <v>10</v>
      </c>
      <c r="C1610" s="3">
        <v>3</v>
      </c>
      <c r="D1610" s="3" t="str">
        <f>VLOOKUP(JOYERIA_JPV[[#This Row],[ID_PRODUCTOS]],PRODUCTOS[#All],2,0)</f>
        <v>Brazalete Oro 14k</v>
      </c>
      <c r="E1610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610" s="15">
        <f>VLOOKUP(JOYERIA_JPV[[#This Row],[ID_PRODUCTOS]],PRODUCTOS[#All],5,0)-JOYERIA_JPV[[#This Row],[CANTIDAD]]</f>
        <v>719</v>
      </c>
      <c r="G1610" s="3">
        <v>10008</v>
      </c>
      <c r="H1610" s="1" t="s">
        <v>73</v>
      </c>
      <c r="I1610" s="1" t="str">
        <f>VLOOKUP(JOYERIA_JPV[[#This Row],[ID_VENDEDOR]],FOTO_VENDEDOR[#All],3,0)</f>
        <v>https://dl.dropbox.com/s/z4geyw1u2psmm47/A16.png</v>
      </c>
      <c r="J1610">
        <v>1</v>
      </c>
      <c r="K1610" s="9">
        <v>966.38</v>
      </c>
      <c r="L1610" s="9">
        <v>1200</v>
      </c>
      <c r="M1610" s="2">
        <v>45442</v>
      </c>
    </row>
    <row r="1611" spans="1:13" x14ac:dyDescent="0.25">
      <c r="A1611">
        <v>1610</v>
      </c>
      <c r="B1611" t="s">
        <v>12</v>
      </c>
      <c r="C1611" s="3">
        <v>4</v>
      </c>
      <c r="D1611" s="3" t="str">
        <f>VLOOKUP(JOYERIA_JPV[[#This Row],[ID_PRODUCTOS]],PRODUCTOS[#All],2,0)</f>
        <v>Collar Oro Diam.</v>
      </c>
      <c r="E1611" s="8" t="str">
        <f>VLOOKUP(JOYERIA_JPV[[#This Row],[ID_PRODUCTOS]],PRODUCTOS[#All],4,0)</f>
        <v>https://img.edenly.com/pt/40/precioso-secreto-n8__8047249_1.png</v>
      </c>
      <c r="F1611" s="15">
        <f>VLOOKUP(JOYERIA_JPV[[#This Row],[ID_PRODUCTOS]],PRODUCTOS[#All],5,0)-JOYERIA_JPV[[#This Row],[CANTIDAD]]</f>
        <v>1498</v>
      </c>
      <c r="G1611" s="3">
        <v>10009</v>
      </c>
      <c r="H1611" s="1" t="s">
        <v>57</v>
      </c>
      <c r="I1611" s="1" t="str">
        <f>VLOOKUP(JOYERIA_JPV[[#This Row],[ID_VENDEDOR]],FOTO_VENDEDOR[#All],3,0)</f>
        <v>https://dl.dropbox.com/s/0jkab8w6ie0h91z/A42.png</v>
      </c>
      <c r="J1611">
        <v>2</v>
      </c>
      <c r="K1611" s="9">
        <v>938.42</v>
      </c>
      <c r="L1611" s="9">
        <v>1100</v>
      </c>
      <c r="M1611" s="2">
        <v>45443</v>
      </c>
    </row>
    <row r="1612" spans="1:13" x14ac:dyDescent="0.25">
      <c r="A1612">
        <v>1611</v>
      </c>
      <c r="B1612" t="s">
        <v>28</v>
      </c>
      <c r="C1612" s="3">
        <v>5</v>
      </c>
      <c r="D1612" s="3" t="str">
        <f>VLOOKUP(JOYERIA_JPV[[#This Row],[ID_PRODUCTOS]],PRODUCTOS[#All],2,0)</f>
        <v>Pulsera Plata 925</v>
      </c>
      <c r="E1612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612" s="15">
        <f>VLOOKUP(JOYERIA_JPV[[#This Row],[ID_PRODUCTOS]],PRODUCTOS[#All],5,0)-JOYERIA_JPV[[#This Row],[CANTIDAD]]</f>
        <v>1392</v>
      </c>
      <c r="G1612" s="3">
        <v>10001</v>
      </c>
      <c r="H1612" s="1" t="s">
        <v>41</v>
      </c>
      <c r="I1612" s="1" t="str">
        <f>VLOOKUP(JOYERIA_JPV[[#This Row],[ID_VENDEDOR]],FOTO_VENDEDOR[#All],3,0)</f>
        <v>https://dl.dropbox.com/s/4bz1xriny7ro04g/A40.png</v>
      </c>
      <c r="J1612">
        <v>8</v>
      </c>
      <c r="K1612" s="9">
        <v>1053.78</v>
      </c>
      <c r="L1612" s="9">
        <v>1500</v>
      </c>
      <c r="M1612" s="2">
        <v>45444</v>
      </c>
    </row>
    <row r="1613" spans="1:13" x14ac:dyDescent="0.25">
      <c r="A1613">
        <v>1612</v>
      </c>
      <c r="B1613" t="s">
        <v>7</v>
      </c>
      <c r="C1613" s="3">
        <v>6</v>
      </c>
      <c r="D1613" s="3" t="str">
        <f>VLOOKUP(JOYERIA_JPV[[#This Row],[ID_PRODUCTOS]],PRODUCTOS[#All],2,0)</f>
        <v>Broche Platino</v>
      </c>
      <c r="E1613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613" s="15">
        <f>VLOOKUP(JOYERIA_JPV[[#This Row],[ID_PRODUCTOS]],PRODUCTOS[#All],5,0)-JOYERIA_JPV[[#This Row],[CANTIDAD]]</f>
        <v>2498</v>
      </c>
      <c r="G1613" s="3">
        <v>10002</v>
      </c>
      <c r="H1613" s="1" t="s">
        <v>43</v>
      </c>
      <c r="I1613" s="1" t="str">
        <f>VLOOKUP(JOYERIA_JPV[[#This Row],[ID_VENDEDOR]],FOTO_VENDEDOR[#All],3,0)</f>
        <v>https://dl.dropbox.com/s/yxe96df3xrzoc4y/A44.png</v>
      </c>
      <c r="J1613">
        <v>2</v>
      </c>
      <c r="K1613" s="9">
        <v>645.70000000000005</v>
      </c>
      <c r="L1613" s="9">
        <v>900</v>
      </c>
      <c r="M1613" s="2">
        <v>45445</v>
      </c>
    </row>
    <row r="1614" spans="1:13" x14ac:dyDescent="0.25">
      <c r="A1614">
        <v>1613</v>
      </c>
      <c r="B1614" t="s">
        <v>9</v>
      </c>
      <c r="C1614" s="3">
        <v>7</v>
      </c>
      <c r="D1614" s="3" t="str">
        <f>VLOOKUP(JOYERIA_JPV[[#This Row],[ID_PRODUCTOS]],PRODUCTOS[#All],2,0)</f>
        <v>Cadena Oro 10k</v>
      </c>
      <c r="E1614" s="8" t="str">
        <f>VLOOKUP(JOYERIA_JPV[[#This Row],[ID_PRODUCTOS]],PRODUCTOS[#All],4,0)</f>
        <v>https://russiangold.com/78813-large_default/amarillo-italiano-14k-585-oro-nuevo-figaro-cadena-solida-cc042y.jpg</v>
      </c>
      <c r="F1614" s="15">
        <f>VLOOKUP(JOYERIA_JPV[[#This Row],[ID_PRODUCTOS]],PRODUCTOS[#All],5,0)-JOYERIA_JPV[[#This Row],[CANTIDAD]]</f>
        <v>11366</v>
      </c>
      <c r="G1614" s="3">
        <v>10003</v>
      </c>
      <c r="H1614" s="1" t="s">
        <v>45</v>
      </c>
      <c r="I1614" s="1" t="str">
        <f>VLOOKUP(JOYERIA_JPV[[#This Row],[ID_VENDEDOR]],FOTO_VENDEDOR[#All],3,0)</f>
        <v>https://dl.dropboxusercontent.com/s/2lks10yyiurw2b0/A33.png</v>
      </c>
      <c r="J1614">
        <v>134</v>
      </c>
      <c r="K1614" s="9">
        <v>1063.04</v>
      </c>
      <c r="L1614" s="9">
        <v>1500</v>
      </c>
      <c r="M1614" s="2">
        <v>45446</v>
      </c>
    </row>
    <row r="1615" spans="1:13" x14ac:dyDescent="0.25">
      <c r="A1615">
        <v>1614</v>
      </c>
      <c r="B1615" t="s">
        <v>9</v>
      </c>
      <c r="C1615" s="3">
        <v>8</v>
      </c>
      <c r="D1615" s="3" t="str">
        <f>VLOOKUP(JOYERIA_JPV[[#This Row],[ID_PRODUCTOS]],PRODUCTOS[#All],2,0)</f>
        <v>Tobillera Oro 14k</v>
      </c>
      <c r="E1615" s="8" t="str">
        <f>VLOOKUP(JOYERIA_JPV[[#This Row],[ID_PRODUCTOS]],PRODUCTOS[#All],4,0)</f>
        <v>https://www.joseluisjoyerias.com/adm/files/FOTOS/PULSERA_ORO_JOSELUIS_718SPU24FK481A19_1.webp</v>
      </c>
      <c r="F1615" s="15">
        <f>VLOOKUP(JOYERIA_JPV[[#This Row],[ID_PRODUCTOS]],PRODUCTOS[#All],5,0)-JOYERIA_JPV[[#This Row],[CANTIDAD]]</f>
        <v>2486</v>
      </c>
      <c r="G1615" s="3">
        <v>10004</v>
      </c>
      <c r="H1615" s="1" t="s">
        <v>47</v>
      </c>
      <c r="I1615" s="1" t="str">
        <f>VLOOKUP(JOYERIA_JPV[[#This Row],[ID_VENDEDOR]],FOTO_VENDEDOR[#All],3,0)</f>
        <v>https://dl.dropbox.com/s/zgx7g0h0mxubhao/A21.png</v>
      </c>
      <c r="J1615">
        <v>14</v>
      </c>
      <c r="K1615" s="9">
        <v>938.42</v>
      </c>
      <c r="L1615" s="9">
        <v>1100</v>
      </c>
      <c r="M1615" s="2">
        <v>45447</v>
      </c>
    </row>
    <row r="1616" spans="1:13" x14ac:dyDescent="0.25">
      <c r="A1616">
        <v>1615</v>
      </c>
      <c r="B1616" t="s">
        <v>9</v>
      </c>
      <c r="C1616" s="3">
        <v>9</v>
      </c>
      <c r="D1616" s="3" t="str">
        <f>VLOOKUP(JOYERIA_JPV[[#This Row],[ID_PRODUCTOS]],PRODUCTOS[#All],2,0)</f>
        <v>Charm Plata</v>
      </c>
      <c r="E1616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616" s="15">
        <f>VLOOKUP(JOYERIA_JPV[[#This Row],[ID_PRODUCTOS]],PRODUCTOS[#All],5,0)-JOYERIA_JPV[[#This Row],[CANTIDAD]]</f>
        <v>675</v>
      </c>
      <c r="G1616" s="3">
        <v>10005</v>
      </c>
      <c r="H1616" s="1" t="s">
        <v>49</v>
      </c>
      <c r="I1616" s="1" t="str">
        <f>VLOOKUP(JOYERIA_JPV[[#This Row],[ID_VENDEDOR]],FOTO_VENDEDOR[#All],3,0)</f>
        <v>https://dl.dropboxusercontent.com/s/id0gj57k6z3m73q/A34.png</v>
      </c>
      <c r="J1616">
        <v>2</v>
      </c>
      <c r="K1616" s="9">
        <v>836.75</v>
      </c>
      <c r="L1616" s="9">
        <v>1000</v>
      </c>
      <c r="M1616" s="2">
        <v>45448</v>
      </c>
    </row>
    <row r="1617" spans="1:13" x14ac:dyDescent="0.25">
      <c r="A1617">
        <v>1616</v>
      </c>
      <c r="B1617" t="s">
        <v>26</v>
      </c>
      <c r="C1617" s="3">
        <v>10</v>
      </c>
      <c r="D1617" s="3" t="str">
        <f>VLOOKUP(JOYERIA_JPV[[#This Row],[ID_PRODUCTOS]],PRODUCTOS[#All],2,0)</f>
        <v>Medallón Oro 18k</v>
      </c>
      <c r="E1617" s="8" t="str">
        <f>VLOOKUP(JOYERIA_JPV[[#This Row],[ID_PRODUCTOS]],PRODUCTOS[#All],4,0)</f>
        <v>https://russiangold.com/111274-product_zoom/colgante-de-oro-rosa-rojo-14k-585-carretera-de-medusa-griega-cpn053r.jpg</v>
      </c>
      <c r="F1617" s="15">
        <f>VLOOKUP(JOYERIA_JPV[[#This Row],[ID_PRODUCTOS]],PRODUCTOS[#All],5,0)-JOYERIA_JPV[[#This Row],[CANTIDAD]]</f>
        <v>599</v>
      </c>
      <c r="G1617" s="3">
        <v>10006</v>
      </c>
      <c r="H1617" s="1" t="s">
        <v>51</v>
      </c>
      <c r="I1617" s="1" t="str">
        <f>VLOOKUP(JOYERIA_JPV[[#This Row],[ID_VENDEDOR]],FOTO_VENDEDOR[#All],3,0)</f>
        <v>https://dl.dropbox.com/s/1f9hzgblcmuen4a/A10.png</v>
      </c>
      <c r="J1617">
        <v>1</v>
      </c>
      <c r="K1617" s="9">
        <v>966.38</v>
      </c>
      <c r="L1617" s="9">
        <v>1200</v>
      </c>
      <c r="M1617" s="2">
        <v>45449</v>
      </c>
    </row>
    <row r="1618" spans="1:13" x14ac:dyDescent="0.25">
      <c r="A1618">
        <v>1617</v>
      </c>
      <c r="B1618" t="s">
        <v>18</v>
      </c>
      <c r="C1618" s="3">
        <v>11</v>
      </c>
      <c r="D1618" s="3" t="str">
        <f>VLOOKUP(JOYERIA_JPV[[#This Row],[ID_PRODUCTOS]],PRODUCTOS[#All],2,0)</f>
        <v>Reloj Oro 18k</v>
      </c>
      <c r="E1618" s="8" t="str">
        <f>VLOOKUP(JOYERIA_JPV[[#This Row],[ID_PRODUCTOS]],PRODUCTOS[#All],4,0)</f>
        <v>https://zlotychlopak.pl/104676-large_default/amarillo-14k-585-oro-reloj-de-pulsera-para-senora-geneve-lw078ydglbw008y.jpg</v>
      </c>
      <c r="F1618" s="15">
        <f>VLOOKUP(JOYERIA_JPV[[#This Row],[ID_PRODUCTOS]],PRODUCTOS[#All],5,0)-JOYERIA_JPV[[#This Row],[CANTIDAD]]</f>
        <v>1240</v>
      </c>
      <c r="G1618" s="3">
        <v>10007</v>
      </c>
      <c r="H1618" s="1" t="s">
        <v>53</v>
      </c>
      <c r="I1618" s="1" t="str">
        <f>VLOOKUP(JOYERIA_JPV[[#This Row],[ID_VENDEDOR]],FOTO_VENDEDOR[#All],3,0)</f>
        <v>https://dl.dropbox.com/s/jveyj0btov87izo/A38.png</v>
      </c>
      <c r="J1618">
        <v>20</v>
      </c>
      <c r="K1618" s="9">
        <v>638.27</v>
      </c>
      <c r="L1618" s="9">
        <v>800</v>
      </c>
      <c r="M1618" s="2">
        <v>45450</v>
      </c>
    </row>
    <row r="1619" spans="1:13" x14ac:dyDescent="0.25">
      <c r="A1619">
        <v>1618</v>
      </c>
      <c r="B1619" t="s">
        <v>28</v>
      </c>
      <c r="C1619" s="3">
        <v>12</v>
      </c>
      <c r="D1619" s="3" t="str">
        <f>VLOOKUP(JOYERIA_JPV[[#This Row],[ID_PRODUCTOS]],PRODUCTOS[#All],2,0)</f>
        <v>Cufflink Plata 925</v>
      </c>
      <c r="E1619" s="8" t="str">
        <f>VLOOKUP(JOYERIA_JPV[[#This Row],[ID_PRODUCTOS]],PRODUCTOS[#All],4,0)</f>
        <v>https://www.mesaregalos.mx/wp-content/uploads/2021/08/Cufflinks_20Pliage_20_20Sterling_20silver_06753810000001_STQP.png</v>
      </c>
      <c r="F1619" s="15">
        <f>VLOOKUP(JOYERIA_JPV[[#This Row],[ID_PRODUCTOS]],PRODUCTOS[#All],5,0)-JOYERIA_JPV[[#This Row],[CANTIDAD]]</f>
        <v>602</v>
      </c>
      <c r="G1619" s="3">
        <v>10008</v>
      </c>
      <c r="H1619" s="1" t="s">
        <v>73</v>
      </c>
      <c r="I1619" s="1" t="str">
        <f>VLOOKUP(JOYERIA_JPV[[#This Row],[ID_VENDEDOR]],FOTO_VENDEDOR[#All],3,0)</f>
        <v>https://dl.dropbox.com/s/z4geyw1u2psmm47/A16.png</v>
      </c>
      <c r="J1619">
        <v>22</v>
      </c>
      <c r="K1619" s="9">
        <v>1265.2</v>
      </c>
      <c r="L1619" s="9">
        <v>1800</v>
      </c>
      <c r="M1619" s="2">
        <v>45451</v>
      </c>
    </row>
    <row r="1620" spans="1:13" x14ac:dyDescent="0.25">
      <c r="A1620">
        <v>1619</v>
      </c>
      <c r="B1620" t="s">
        <v>22</v>
      </c>
      <c r="C1620" s="3">
        <v>13</v>
      </c>
      <c r="D1620" s="3" t="str">
        <f>VLOOKUP(JOYERIA_JPV[[#This Row],[ID_PRODUCTOS]],PRODUCTOS[#All],2,0)</f>
        <v>Pendiente Diam. Oro</v>
      </c>
      <c r="E1620" s="8" t="str">
        <f>VLOOKUP(JOYERIA_JPV[[#This Row],[ID_PRODUCTOS]],PRODUCTOS[#All],4,0)</f>
        <v>https://i.pinimg.com/originals/ef/2f/1e/ef2f1e78cb0658f1626038cefbdca0f7.png</v>
      </c>
      <c r="F1620" s="15">
        <f>VLOOKUP(JOYERIA_JPV[[#This Row],[ID_PRODUCTOS]],PRODUCTOS[#All],5,0)-JOYERIA_JPV[[#This Row],[CANTIDAD]]</f>
        <v>3747</v>
      </c>
      <c r="G1620" s="3">
        <v>10009</v>
      </c>
      <c r="H1620" s="1" t="s">
        <v>57</v>
      </c>
      <c r="I1620" s="1" t="str">
        <f>VLOOKUP(JOYERIA_JPV[[#This Row],[ID_VENDEDOR]],FOTO_VENDEDOR[#All],3,0)</f>
        <v>https://dl.dropbox.com/s/0jkab8w6ie0h91z/A42.png</v>
      </c>
      <c r="J1620">
        <v>253</v>
      </c>
      <c r="K1620" s="9">
        <v>352.49</v>
      </c>
      <c r="L1620" s="9">
        <v>500</v>
      </c>
      <c r="M1620" s="2">
        <v>45452</v>
      </c>
    </row>
    <row r="1621" spans="1:13" x14ac:dyDescent="0.25">
      <c r="A1621">
        <v>1620</v>
      </c>
      <c r="B1621" t="s">
        <v>15</v>
      </c>
      <c r="C1621" s="3">
        <v>14</v>
      </c>
      <c r="D1621" s="3" t="str">
        <f>VLOOKUP(JOYERIA_JPV[[#This Row],[ID_PRODUCTOS]],PRODUCTOS[#All],2,0)</f>
        <v>Anillo Comp. Diam.</v>
      </c>
      <c r="E1621" s="8" t="str">
        <f>VLOOKUP(JOYERIA_JPV[[#This Row],[ID_PRODUCTOS]],PRODUCTOS[#All],4,0)</f>
        <v>https://www.elrubi.es/wp-content/uploads/2019/03/Anillo-de-compromiso-con-piedra-diamante-1.png</v>
      </c>
      <c r="F1621" s="15">
        <f>VLOOKUP(JOYERIA_JPV[[#This Row],[ID_PRODUCTOS]],PRODUCTOS[#All],5,0)-JOYERIA_JPV[[#This Row],[CANTIDAD]]</f>
        <v>1934</v>
      </c>
      <c r="G1621" s="3">
        <v>10001</v>
      </c>
      <c r="H1621" s="1" t="s">
        <v>41</v>
      </c>
      <c r="I1621" s="1" t="str">
        <f>VLOOKUP(JOYERIA_JPV[[#This Row],[ID_VENDEDOR]],FOTO_VENDEDOR[#All],3,0)</f>
        <v>https://dl.dropbox.com/s/4bz1xriny7ro04g/A40.png</v>
      </c>
      <c r="J1621">
        <v>16</v>
      </c>
      <c r="K1621" s="9">
        <v>938.42</v>
      </c>
      <c r="L1621" s="9">
        <v>1100</v>
      </c>
      <c r="M1621" s="2">
        <v>45453</v>
      </c>
    </row>
    <row r="1622" spans="1:13" x14ac:dyDescent="0.25">
      <c r="A1622">
        <v>1621</v>
      </c>
      <c r="B1622" t="s">
        <v>6</v>
      </c>
      <c r="C1622" s="3">
        <v>15</v>
      </c>
      <c r="D1622" s="3" t="str">
        <f>VLOOKUP(JOYERIA_JPV[[#This Row],[ID_PRODUCTOS]],PRODUCTOS[#All],2,0)</f>
        <v>Brazalete Cuero</v>
      </c>
      <c r="E1622" s="8" t="str">
        <f>VLOOKUP(JOYERIA_JPV[[#This Row],[ID_PRODUCTOS]],PRODUCTOS[#All],4,0)</f>
        <v>https://global.zancangioielli.com/11031-large_default/pulsera-zancan-de-plata-y-piel-con-pluma.jpg</v>
      </c>
      <c r="F1622" s="15">
        <f>VLOOKUP(JOYERIA_JPV[[#This Row],[ID_PRODUCTOS]],PRODUCTOS[#All],5,0)-JOYERIA_JPV[[#This Row],[CANTIDAD]]</f>
        <v>3994</v>
      </c>
      <c r="G1622" s="3">
        <v>10002</v>
      </c>
      <c r="H1622" s="1" t="s">
        <v>43</v>
      </c>
      <c r="I1622" s="1" t="str">
        <f>VLOOKUP(JOYERIA_JPV[[#This Row],[ID_VENDEDOR]],FOTO_VENDEDOR[#All],3,0)</f>
        <v>https://dl.dropbox.com/s/yxe96df3xrzoc4y/A44.png</v>
      </c>
      <c r="J1622">
        <v>6</v>
      </c>
      <c r="K1622" s="9">
        <v>572.95000000000005</v>
      </c>
      <c r="L1622" s="9">
        <v>800</v>
      </c>
      <c r="M1622" s="2">
        <v>45454</v>
      </c>
    </row>
    <row r="1623" spans="1:13" x14ac:dyDescent="0.25">
      <c r="A1623">
        <v>1622</v>
      </c>
      <c r="B1623" t="s">
        <v>25</v>
      </c>
      <c r="C1623" s="3">
        <v>16</v>
      </c>
      <c r="D1623" s="3" t="str">
        <f>VLOOKUP(JOYERIA_JPV[[#This Row],[ID_PRODUCTOS]],PRODUCTOS[#All],2,0)</f>
        <v>Reloj Plata</v>
      </c>
      <c r="E1623" s="8" t="str">
        <f>VLOOKUP(JOYERIA_JPV[[#This Row],[ID_PRODUCTOS]],PRODUCTOS[#All],4,0)</f>
        <v>https://festina.cl/22062-large_default/timeless-chronograph-f16760-7-con-esfera-azul.jpg</v>
      </c>
      <c r="F1623" s="15">
        <f>VLOOKUP(JOYERIA_JPV[[#This Row],[ID_PRODUCTOS]],PRODUCTOS[#All],5,0)-JOYERIA_JPV[[#This Row],[CANTIDAD]]</f>
        <v>1089</v>
      </c>
      <c r="G1623" s="3">
        <v>10003</v>
      </c>
      <c r="H1623" s="1" t="s">
        <v>45</v>
      </c>
      <c r="I1623" s="1" t="str">
        <f>VLOOKUP(JOYERIA_JPV[[#This Row],[ID_VENDEDOR]],FOTO_VENDEDOR[#All],3,0)</f>
        <v>https://dl.dropboxusercontent.com/s/2lks10yyiurw2b0/A33.png</v>
      </c>
      <c r="J1623">
        <v>11</v>
      </c>
      <c r="K1623" s="9">
        <v>1667.47</v>
      </c>
      <c r="L1623" s="9">
        <v>2200</v>
      </c>
      <c r="M1623" s="2">
        <v>45455</v>
      </c>
    </row>
    <row r="1624" spans="1:13" x14ac:dyDescent="0.25">
      <c r="A1624">
        <v>1623</v>
      </c>
      <c r="B1624" t="s">
        <v>20</v>
      </c>
      <c r="C1624" s="3">
        <v>17</v>
      </c>
      <c r="D1624" s="3" t="str">
        <f>VLOOKUP(JOYERIA_JPV[[#This Row],[ID_PRODUCTOS]],PRODUCTOS[#All],2,0)</f>
        <v>Broche Oro</v>
      </c>
      <c r="E1624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24" s="15">
        <f>VLOOKUP(JOYERIA_JPV[[#This Row],[ID_PRODUCTOS]],PRODUCTOS[#All],5,0)-JOYERIA_JPV[[#This Row],[CANTIDAD]]</f>
        <v>2986</v>
      </c>
      <c r="G1624" s="3">
        <v>10004</v>
      </c>
      <c r="H1624" s="1" t="s">
        <v>47</v>
      </c>
      <c r="I1624" s="1" t="str">
        <f>VLOOKUP(JOYERIA_JPV[[#This Row],[ID_VENDEDOR]],FOTO_VENDEDOR[#All],3,0)</f>
        <v>https://dl.dropbox.com/s/zgx7g0h0mxubhao/A21.png</v>
      </c>
      <c r="J1624">
        <v>14</v>
      </c>
      <c r="K1624" s="9">
        <v>216.19</v>
      </c>
      <c r="L1624" s="9">
        <v>300</v>
      </c>
      <c r="M1624" s="2">
        <v>45456</v>
      </c>
    </row>
    <row r="1625" spans="1:13" x14ac:dyDescent="0.25">
      <c r="A1625">
        <v>1624</v>
      </c>
      <c r="B1625" t="s">
        <v>27</v>
      </c>
      <c r="C1625" s="3">
        <v>18</v>
      </c>
      <c r="D1625" s="3" t="str">
        <f>VLOOKUP(JOYERIA_JPV[[#This Row],[ID_PRODUCTOS]],PRODUCTOS[#All],2,0)</f>
        <v>Anillo Gemas</v>
      </c>
      <c r="E1625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25" s="15">
        <f>VLOOKUP(JOYERIA_JPV[[#This Row],[ID_PRODUCTOS]],PRODUCTOS[#All],5,0)-JOYERIA_JPV[[#This Row],[CANTIDAD]]</f>
        <v>19711</v>
      </c>
      <c r="G1625" s="3">
        <v>10005</v>
      </c>
      <c r="H1625" s="1" t="s">
        <v>49</v>
      </c>
      <c r="I1625" s="1" t="str">
        <f>VLOOKUP(JOYERIA_JPV[[#This Row],[ID_VENDEDOR]],FOTO_VENDEDOR[#All],3,0)</f>
        <v>https://dl.dropboxusercontent.com/s/id0gj57k6z3m73q/A34.png</v>
      </c>
      <c r="J1625">
        <v>289</v>
      </c>
      <c r="K1625" s="9">
        <v>1063.04</v>
      </c>
      <c r="L1625" s="9">
        <v>1500</v>
      </c>
      <c r="M1625" s="2">
        <v>45457</v>
      </c>
    </row>
    <row r="1626" spans="1:13" x14ac:dyDescent="0.25">
      <c r="A1626">
        <v>1625</v>
      </c>
      <c r="B1626" t="s">
        <v>22</v>
      </c>
      <c r="C1626" s="3">
        <v>19</v>
      </c>
      <c r="D1626" s="3" t="str">
        <f>VLOOKUP(JOYERIA_JPV[[#This Row],[ID_PRODUCTOS]],PRODUCTOS[#All],2,0)</f>
        <v>Collar Perlas</v>
      </c>
      <c r="E1626" s="8" t="str">
        <f>VLOOKUP(JOYERIA_JPV[[#This Row],[ID_PRODUCTOS]],PRODUCTOS[#All],4,0)</f>
        <v>https://yanesmadrid.com/10619-large_default/collar-bolzano-perlas-plata-dorada.jpg</v>
      </c>
      <c r="F1626" s="15">
        <f>VLOOKUP(JOYERIA_JPV[[#This Row],[ID_PRODUCTOS]],PRODUCTOS[#All],5,0)-JOYERIA_JPV[[#This Row],[CANTIDAD]]</f>
        <v>794</v>
      </c>
      <c r="G1626" s="3">
        <v>10006</v>
      </c>
      <c r="H1626" s="1" t="s">
        <v>51</v>
      </c>
      <c r="I1626" s="1" t="str">
        <f>VLOOKUP(JOYERIA_JPV[[#This Row],[ID_VENDEDOR]],FOTO_VENDEDOR[#All],3,0)</f>
        <v>https://dl.dropbox.com/s/1f9hzgblcmuen4a/A10.png</v>
      </c>
      <c r="J1626">
        <v>6</v>
      </c>
      <c r="K1626" s="9">
        <v>757.81</v>
      </c>
      <c r="L1626" s="9">
        <v>950</v>
      </c>
      <c r="M1626" s="2">
        <v>45458</v>
      </c>
    </row>
    <row r="1627" spans="1:13" x14ac:dyDescent="0.25">
      <c r="A1627">
        <v>1626</v>
      </c>
      <c r="B1627" t="s">
        <v>6</v>
      </c>
      <c r="C1627" s="3">
        <v>17</v>
      </c>
      <c r="D1627" s="3" t="str">
        <f>VLOOKUP(JOYERIA_JPV[[#This Row],[ID_PRODUCTOS]],PRODUCTOS[#All],2,0)</f>
        <v>Broche Oro</v>
      </c>
      <c r="E1627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27" s="15">
        <f>VLOOKUP(JOYERIA_JPV[[#This Row],[ID_PRODUCTOS]],PRODUCTOS[#All],5,0)-JOYERIA_JPV[[#This Row],[CANTIDAD]]</f>
        <v>2988</v>
      </c>
      <c r="G1627">
        <v>10002</v>
      </c>
      <c r="H1627" s="1" t="s">
        <v>43</v>
      </c>
      <c r="I1627" s="1" t="str">
        <f>VLOOKUP(JOYERIA_JPV[[#This Row],[ID_VENDEDOR]],FOTO_VENDEDOR[#All],3,0)</f>
        <v>https://dl.dropbox.com/s/yxe96df3xrzoc4y/A44.png</v>
      </c>
      <c r="J1627">
        <v>12</v>
      </c>
      <c r="K1627" s="9">
        <v>216.19</v>
      </c>
      <c r="L1627" s="9">
        <v>300</v>
      </c>
      <c r="M1627" s="2">
        <v>45459</v>
      </c>
    </row>
    <row r="1628" spans="1:13" x14ac:dyDescent="0.25">
      <c r="A1628">
        <v>1627</v>
      </c>
      <c r="B1628" t="s">
        <v>13</v>
      </c>
      <c r="C1628" s="3">
        <v>18</v>
      </c>
      <c r="D1628" s="3" t="str">
        <f>VLOOKUP(JOYERIA_JPV[[#This Row],[ID_PRODUCTOS]],PRODUCTOS[#All],2,0)</f>
        <v>Anillo Gemas</v>
      </c>
      <c r="E1628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28" s="15">
        <f>VLOOKUP(JOYERIA_JPV[[#This Row],[ID_PRODUCTOS]],PRODUCTOS[#All],5,0)-JOYERIA_JPV[[#This Row],[CANTIDAD]]</f>
        <v>19880</v>
      </c>
      <c r="G1628">
        <v>10003</v>
      </c>
      <c r="H1628" s="1" t="s">
        <v>45</v>
      </c>
      <c r="I1628" s="1" t="str">
        <f>VLOOKUP(JOYERIA_JPV[[#This Row],[ID_VENDEDOR]],FOTO_VENDEDOR[#All],3,0)</f>
        <v>https://dl.dropboxusercontent.com/s/2lks10yyiurw2b0/A33.png</v>
      </c>
      <c r="J1628">
        <v>120</v>
      </c>
      <c r="K1628" s="9">
        <v>1063.04</v>
      </c>
      <c r="L1628" s="9">
        <v>1500</v>
      </c>
      <c r="M1628" s="2">
        <v>45460</v>
      </c>
    </row>
    <row r="1629" spans="1:13" x14ac:dyDescent="0.25">
      <c r="A1629">
        <v>1628</v>
      </c>
      <c r="B1629" t="s">
        <v>6</v>
      </c>
      <c r="C1629" s="3">
        <v>19</v>
      </c>
      <c r="D1629" s="3" t="str">
        <f>VLOOKUP(JOYERIA_JPV[[#This Row],[ID_PRODUCTOS]],PRODUCTOS[#All],2,0)</f>
        <v>Collar Perlas</v>
      </c>
      <c r="E1629" s="8" t="str">
        <f>VLOOKUP(JOYERIA_JPV[[#This Row],[ID_PRODUCTOS]],PRODUCTOS[#All],4,0)</f>
        <v>https://yanesmadrid.com/10619-large_default/collar-bolzano-perlas-plata-dorada.jpg</v>
      </c>
      <c r="F1629" s="15">
        <f>VLOOKUP(JOYERIA_JPV[[#This Row],[ID_PRODUCTOS]],PRODUCTOS[#All],5,0)-JOYERIA_JPV[[#This Row],[CANTIDAD]]</f>
        <v>791</v>
      </c>
      <c r="G1629">
        <v>10004</v>
      </c>
      <c r="H1629" s="1" t="s">
        <v>47</v>
      </c>
      <c r="I1629" s="1" t="str">
        <f>VLOOKUP(JOYERIA_JPV[[#This Row],[ID_VENDEDOR]],FOTO_VENDEDOR[#All],3,0)</f>
        <v>https://dl.dropbox.com/s/zgx7g0h0mxubhao/A21.png</v>
      </c>
      <c r="J1629">
        <v>9</v>
      </c>
      <c r="K1629" s="9">
        <v>757.81</v>
      </c>
      <c r="L1629" s="9">
        <v>950</v>
      </c>
      <c r="M1629" s="2">
        <v>45461</v>
      </c>
    </row>
    <row r="1630" spans="1:13" x14ac:dyDescent="0.25">
      <c r="A1630">
        <v>1629</v>
      </c>
      <c r="B1630" t="s">
        <v>18</v>
      </c>
      <c r="C1630" s="3">
        <v>20</v>
      </c>
      <c r="D1630" s="3" t="str">
        <f>VLOOKUP(JOYERIA_JPV[[#This Row],[ID_PRODUCTOS]],PRODUCTOS[#All],2,0)</f>
        <v>Cadena Oro</v>
      </c>
      <c r="E1630" s="8" t="str">
        <f>VLOOKUP(JOYERIA_JPV[[#This Row],[ID_PRODUCTOS]],PRODUCTOS[#All],4,0)</f>
        <v>https://www.joyeriasanchez.com/50236-large_default/gargantilla-visalia-personalizada-oro-18k.jpg</v>
      </c>
      <c r="F1630" s="15">
        <f>VLOOKUP(JOYERIA_JPV[[#This Row],[ID_PRODUCTOS]],PRODUCTOS[#All],5,0)-JOYERIA_JPV[[#This Row],[CANTIDAD]]</f>
        <v>3977</v>
      </c>
      <c r="G1630">
        <v>10005</v>
      </c>
      <c r="H1630" s="1" t="s">
        <v>49</v>
      </c>
      <c r="I1630" s="1" t="str">
        <f>VLOOKUP(JOYERIA_JPV[[#This Row],[ID_VENDEDOR]],FOTO_VENDEDOR[#All],3,0)</f>
        <v>https://dl.dropboxusercontent.com/s/id0gj57k6z3m73q/A34.png</v>
      </c>
      <c r="J1630">
        <v>23</v>
      </c>
      <c r="K1630" s="9">
        <v>211.41</v>
      </c>
      <c r="L1630" s="9">
        <v>300</v>
      </c>
      <c r="M1630" s="2">
        <v>45462</v>
      </c>
    </row>
    <row r="1631" spans="1:13" x14ac:dyDescent="0.25">
      <c r="A1631">
        <v>1630</v>
      </c>
      <c r="B1631" t="s">
        <v>5</v>
      </c>
      <c r="C1631" s="3">
        <v>1</v>
      </c>
      <c r="D1631" s="3" t="str">
        <f>VLOOKUP(JOYERIA_JPV[[#This Row],[ID_PRODUCTOS]],PRODUCTOS[#All],2,0)</f>
        <v>Anillo Oro 18k</v>
      </c>
      <c r="E1631" s="8" t="str">
        <f>VLOOKUP(JOYERIA_JPV[[#This Row],[ID_PRODUCTOS]],PRODUCTOS[#All],4,0)</f>
        <v>https://i.pinimg.com/originals/99/f6/cc/99f6cc0f226be0aa4d25ea9959e06099.png</v>
      </c>
      <c r="F1631" s="15">
        <f>VLOOKUP(JOYERIA_JPV[[#This Row],[ID_PRODUCTOS]],PRODUCTOS[#All],5,0)-JOYERIA_JPV[[#This Row],[CANTIDAD]]</f>
        <v>19613</v>
      </c>
      <c r="G1631">
        <v>10006</v>
      </c>
      <c r="H1631" s="1" t="s">
        <v>51</v>
      </c>
      <c r="I1631" s="1" t="str">
        <f>VLOOKUP(JOYERIA_JPV[[#This Row],[ID_VENDEDOR]],FOTO_VENDEDOR[#All],3,0)</f>
        <v>https://dl.dropbox.com/s/1f9hzgblcmuen4a/A10.png</v>
      </c>
      <c r="J1631">
        <v>387</v>
      </c>
      <c r="K1631" s="9">
        <v>1483.61</v>
      </c>
      <c r="L1631" s="9">
        <v>2000</v>
      </c>
      <c r="M1631" s="2">
        <v>45463</v>
      </c>
    </row>
    <row r="1632" spans="1:13" x14ac:dyDescent="0.25">
      <c r="A1632">
        <v>1631</v>
      </c>
      <c r="B1632" t="s">
        <v>18</v>
      </c>
      <c r="C1632" s="3">
        <v>2</v>
      </c>
      <c r="D1632" s="3" t="str">
        <f>VLOOKUP(JOYERIA_JPV[[#This Row],[ID_PRODUCTOS]],PRODUCTOS[#All],2,0)</f>
        <v>Aretes Plata 925</v>
      </c>
      <c r="E1632" s="8" t="str">
        <f>VLOOKUP(JOYERIA_JPV[[#This Row],[ID_PRODUCTOS]],PRODUCTOS[#All],4,0)</f>
        <v>https://baroqoficial.com/cdn/shop/products/Aretesdeplata925.png?v=1643904073&amp;width=2048</v>
      </c>
      <c r="F1632" s="15">
        <f>VLOOKUP(JOYERIA_JPV[[#This Row],[ID_PRODUCTOS]],PRODUCTOS[#All],5,0)-JOYERIA_JPV[[#This Row],[CANTIDAD]]</f>
        <v>3720</v>
      </c>
      <c r="G1632">
        <v>10007</v>
      </c>
      <c r="H1632" s="1" t="s">
        <v>53</v>
      </c>
      <c r="I1632" s="1" t="str">
        <f>VLOOKUP(JOYERIA_JPV[[#This Row],[ID_VENDEDOR]],FOTO_VENDEDOR[#All],3,0)</f>
        <v>https://dl.dropbox.com/s/jveyj0btov87izo/A38.png</v>
      </c>
      <c r="J1632">
        <v>80</v>
      </c>
      <c r="K1632" s="9">
        <v>1049.51</v>
      </c>
      <c r="L1632" s="9">
        <v>1300</v>
      </c>
      <c r="M1632" s="2">
        <v>45464</v>
      </c>
    </row>
    <row r="1633" spans="1:13" x14ac:dyDescent="0.25">
      <c r="A1633">
        <v>1632</v>
      </c>
      <c r="B1633" t="s">
        <v>10</v>
      </c>
      <c r="C1633" s="3">
        <v>3</v>
      </c>
      <c r="D1633" s="3" t="str">
        <f>VLOOKUP(JOYERIA_JPV[[#This Row],[ID_PRODUCTOS]],PRODUCTOS[#All],2,0)</f>
        <v>Brazalete Oro 14k</v>
      </c>
      <c r="E1633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633" s="15">
        <f>VLOOKUP(JOYERIA_JPV[[#This Row],[ID_PRODUCTOS]],PRODUCTOS[#All],5,0)-JOYERIA_JPV[[#This Row],[CANTIDAD]]</f>
        <v>719</v>
      </c>
      <c r="G1633">
        <v>10008</v>
      </c>
      <c r="H1633" s="1" t="s">
        <v>73</v>
      </c>
      <c r="I1633" s="1" t="str">
        <f>VLOOKUP(JOYERIA_JPV[[#This Row],[ID_VENDEDOR]],FOTO_VENDEDOR[#All],3,0)</f>
        <v>https://dl.dropbox.com/s/z4geyw1u2psmm47/A16.png</v>
      </c>
      <c r="J1633">
        <v>1</v>
      </c>
      <c r="K1633" s="9">
        <v>966.38</v>
      </c>
      <c r="L1633" s="9">
        <v>1200</v>
      </c>
      <c r="M1633" s="2">
        <v>45465</v>
      </c>
    </row>
    <row r="1634" spans="1:13" x14ac:dyDescent="0.25">
      <c r="A1634">
        <v>1633</v>
      </c>
      <c r="B1634" t="s">
        <v>12</v>
      </c>
      <c r="C1634" s="3">
        <v>4</v>
      </c>
      <c r="D1634" s="3" t="str">
        <f>VLOOKUP(JOYERIA_JPV[[#This Row],[ID_PRODUCTOS]],PRODUCTOS[#All],2,0)</f>
        <v>Collar Oro Diam.</v>
      </c>
      <c r="E1634" s="8" t="str">
        <f>VLOOKUP(JOYERIA_JPV[[#This Row],[ID_PRODUCTOS]],PRODUCTOS[#All],4,0)</f>
        <v>https://img.edenly.com/pt/40/precioso-secreto-n8__8047249_1.png</v>
      </c>
      <c r="F1634" s="15">
        <f>VLOOKUP(JOYERIA_JPV[[#This Row],[ID_PRODUCTOS]],PRODUCTOS[#All],5,0)-JOYERIA_JPV[[#This Row],[CANTIDAD]]</f>
        <v>1498</v>
      </c>
      <c r="G1634">
        <v>10009</v>
      </c>
      <c r="H1634" s="1" t="s">
        <v>57</v>
      </c>
      <c r="I1634" s="1" t="str">
        <f>VLOOKUP(JOYERIA_JPV[[#This Row],[ID_VENDEDOR]],FOTO_VENDEDOR[#All],3,0)</f>
        <v>https://dl.dropbox.com/s/0jkab8w6ie0h91z/A42.png</v>
      </c>
      <c r="J1634">
        <v>2</v>
      </c>
      <c r="K1634" s="9">
        <v>938.42</v>
      </c>
      <c r="L1634" s="9">
        <v>1100</v>
      </c>
      <c r="M1634" s="2">
        <v>45466</v>
      </c>
    </row>
    <row r="1635" spans="1:13" x14ac:dyDescent="0.25">
      <c r="A1635">
        <v>1634</v>
      </c>
      <c r="B1635" t="s">
        <v>28</v>
      </c>
      <c r="C1635" s="3">
        <v>5</v>
      </c>
      <c r="D1635" s="3" t="str">
        <f>VLOOKUP(JOYERIA_JPV[[#This Row],[ID_PRODUCTOS]],PRODUCTOS[#All],2,0)</f>
        <v>Pulsera Plata 925</v>
      </c>
      <c r="E1635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635" s="15">
        <f>VLOOKUP(JOYERIA_JPV[[#This Row],[ID_PRODUCTOS]],PRODUCTOS[#All],5,0)-JOYERIA_JPV[[#This Row],[CANTIDAD]]</f>
        <v>1392</v>
      </c>
      <c r="G1635">
        <v>10001</v>
      </c>
      <c r="H1635" s="1" t="s">
        <v>41</v>
      </c>
      <c r="I1635" s="1" t="str">
        <f>VLOOKUP(JOYERIA_JPV[[#This Row],[ID_VENDEDOR]],FOTO_VENDEDOR[#All],3,0)</f>
        <v>https://dl.dropbox.com/s/4bz1xriny7ro04g/A40.png</v>
      </c>
      <c r="J1635">
        <v>8</v>
      </c>
      <c r="K1635" s="9">
        <v>1053.78</v>
      </c>
      <c r="L1635" s="9">
        <v>1500</v>
      </c>
      <c r="M1635" s="2">
        <v>45467</v>
      </c>
    </row>
    <row r="1636" spans="1:13" x14ac:dyDescent="0.25">
      <c r="A1636">
        <v>1635</v>
      </c>
      <c r="B1636" t="s">
        <v>7</v>
      </c>
      <c r="C1636" s="3">
        <v>6</v>
      </c>
      <c r="D1636" s="3" t="str">
        <f>VLOOKUP(JOYERIA_JPV[[#This Row],[ID_PRODUCTOS]],PRODUCTOS[#All],2,0)</f>
        <v>Broche Platino</v>
      </c>
      <c r="E1636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636" s="15">
        <f>VLOOKUP(JOYERIA_JPV[[#This Row],[ID_PRODUCTOS]],PRODUCTOS[#All],5,0)-JOYERIA_JPV[[#This Row],[CANTIDAD]]</f>
        <v>2498</v>
      </c>
      <c r="G1636">
        <v>10002</v>
      </c>
      <c r="H1636" s="1" t="s">
        <v>43</v>
      </c>
      <c r="I1636" s="1" t="str">
        <f>VLOOKUP(JOYERIA_JPV[[#This Row],[ID_VENDEDOR]],FOTO_VENDEDOR[#All],3,0)</f>
        <v>https://dl.dropbox.com/s/yxe96df3xrzoc4y/A44.png</v>
      </c>
      <c r="J1636">
        <v>2</v>
      </c>
      <c r="K1636" s="9">
        <v>645.70000000000005</v>
      </c>
      <c r="L1636" s="9">
        <v>900</v>
      </c>
      <c r="M1636" s="2">
        <v>45468</v>
      </c>
    </row>
    <row r="1637" spans="1:13" x14ac:dyDescent="0.25">
      <c r="A1637">
        <v>1636</v>
      </c>
      <c r="B1637" t="s">
        <v>9</v>
      </c>
      <c r="C1637" s="3">
        <v>7</v>
      </c>
      <c r="D1637" s="3" t="str">
        <f>VLOOKUP(JOYERIA_JPV[[#This Row],[ID_PRODUCTOS]],PRODUCTOS[#All],2,0)</f>
        <v>Cadena Oro 10k</v>
      </c>
      <c r="E1637" s="8" t="str">
        <f>VLOOKUP(JOYERIA_JPV[[#This Row],[ID_PRODUCTOS]],PRODUCTOS[#All],4,0)</f>
        <v>https://russiangold.com/78813-large_default/amarillo-italiano-14k-585-oro-nuevo-figaro-cadena-solida-cc042y.jpg</v>
      </c>
      <c r="F1637" s="15">
        <f>VLOOKUP(JOYERIA_JPV[[#This Row],[ID_PRODUCTOS]],PRODUCTOS[#All],5,0)-JOYERIA_JPV[[#This Row],[CANTIDAD]]</f>
        <v>11366</v>
      </c>
      <c r="G1637">
        <v>10003</v>
      </c>
      <c r="H1637" s="1" t="s">
        <v>45</v>
      </c>
      <c r="I1637" s="1" t="str">
        <f>VLOOKUP(JOYERIA_JPV[[#This Row],[ID_VENDEDOR]],FOTO_VENDEDOR[#All],3,0)</f>
        <v>https://dl.dropboxusercontent.com/s/2lks10yyiurw2b0/A33.png</v>
      </c>
      <c r="J1637">
        <v>134</v>
      </c>
      <c r="K1637" s="9">
        <v>1063.04</v>
      </c>
      <c r="L1637" s="9">
        <v>1500</v>
      </c>
      <c r="M1637" s="2">
        <v>45469</v>
      </c>
    </row>
    <row r="1638" spans="1:13" x14ac:dyDescent="0.25">
      <c r="A1638">
        <v>1637</v>
      </c>
      <c r="B1638" t="s">
        <v>9</v>
      </c>
      <c r="C1638" s="3">
        <v>8</v>
      </c>
      <c r="D1638" s="3" t="str">
        <f>VLOOKUP(JOYERIA_JPV[[#This Row],[ID_PRODUCTOS]],PRODUCTOS[#All],2,0)</f>
        <v>Tobillera Oro 14k</v>
      </c>
      <c r="E1638" s="8" t="str">
        <f>VLOOKUP(JOYERIA_JPV[[#This Row],[ID_PRODUCTOS]],PRODUCTOS[#All],4,0)</f>
        <v>https://www.joseluisjoyerias.com/adm/files/FOTOS/PULSERA_ORO_JOSELUIS_718SPU24FK481A19_1.webp</v>
      </c>
      <c r="F1638" s="15">
        <f>VLOOKUP(JOYERIA_JPV[[#This Row],[ID_PRODUCTOS]],PRODUCTOS[#All],5,0)-JOYERIA_JPV[[#This Row],[CANTIDAD]]</f>
        <v>2486</v>
      </c>
      <c r="G1638">
        <v>10004</v>
      </c>
      <c r="H1638" s="1" t="s">
        <v>47</v>
      </c>
      <c r="I1638" s="1" t="str">
        <f>VLOOKUP(JOYERIA_JPV[[#This Row],[ID_VENDEDOR]],FOTO_VENDEDOR[#All],3,0)</f>
        <v>https://dl.dropbox.com/s/zgx7g0h0mxubhao/A21.png</v>
      </c>
      <c r="J1638">
        <v>14</v>
      </c>
      <c r="K1638" s="9">
        <v>938.42</v>
      </c>
      <c r="L1638" s="9">
        <v>1100</v>
      </c>
      <c r="M1638" s="2">
        <v>45470</v>
      </c>
    </row>
    <row r="1639" spans="1:13" x14ac:dyDescent="0.25">
      <c r="A1639">
        <v>1638</v>
      </c>
      <c r="B1639" t="s">
        <v>9</v>
      </c>
      <c r="C1639" s="3">
        <v>9</v>
      </c>
      <c r="D1639" s="3" t="str">
        <f>VLOOKUP(JOYERIA_JPV[[#This Row],[ID_PRODUCTOS]],PRODUCTOS[#All],2,0)</f>
        <v>Charm Plata</v>
      </c>
      <c r="E1639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639" s="15">
        <f>VLOOKUP(JOYERIA_JPV[[#This Row],[ID_PRODUCTOS]],PRODUCTOS[#All],5,0)-JOYERIA_JPV[[#This Row],[CANTIDAD]]</f>
        <v>674</v>
      </c>
      <c r="G1639">
        <v>10005</v>
      </c>
      <c r="H1639" s="1" t="s">
        <v>49</v>
      </c>
      <c r="I1639" s="1" t="str">
        <f>VLOOKUP(JOYERIA_JPV[[#This Row],[ID_VENDEDOR]],FOTO_VENDEDOR[#All],3,0)</f>
        <v>https://dl.dropboxusercontent.com/s/id0gj57k6z3m73q/A34.png</v>
      </c>
      <c r="J1639">
        <v>3</v>
      </c>
      <c r="K1639" s="9">
        <v>836.75</v>
      </c>
      <c r="L1639" s="9">
        <v>1000</v>
      </c>
      <c r="M1639" s="2">
        <v>45471</v>
      </c>
    </row>
    <row r="1640" spans="1:13" x14ac:dyDescent="0.25">
      <c r="A1640">
        <v>1639</v>
      </c>
      <c r="B1640" t="s">
        <v>26</v>
      </c>
      <c r="C1640" s="3">
        <v>10</v>
      </c>
      <c r="D1640" s="3" t="str">
        <f>VLOOKUP(JOYERIA_JPV[[#This Row],[ID_PRODUCTOS]],PRODUCTOS[#All],2,0)</f>
        <v>Medallón Oro 18k</v>
      </c>
      <c r="E1640" s="8" t="str">
        <f>VLOOKUP(JOYERIA_JPV[[#This Row],[ID_PRODUCTOS]],PRODUCTOS[#All],4,0)</f>
        <v>https://russiangold.com/111274-product_zoom/colgante-de-oro-rosa-rojo-14k-585-carretera-de-medusa-griega-cpn053r.jpg</v>
      </c>
      <c r="F1640" s="15">
        <f>VLOOKUP(JOYERIA_JPV[[#This Row],[ID_PRODUCTOS]],PRODUCTOS[#All],5,0)-JOYERIA_JPV[[#This Row],[CANTIDAD]]</f>
        <v>599</v>
      </c>
      <c r="G1640">
        <v>10006</v>
      </c>
      <c r="H1640" s="1" t="s">
        <v>51</v>
      </c>
      <c r="I1640" s="1" t="str">
        <f>VLOOKUP(JOYERIA_JPV[[#This Row],[ID_VENDEDOR]],FOTO_VENDEDOR[#All],3,0)</f>
        <v>https://dl.dropbox.com/s/1f9hzgblcmuen4a/A10.png</v>
      </c>
      <c r="J1640">
        <v>1</v>
      </c>
      <c r="K1640" s="9">
        <v>966.38</v>
      </c>
      <c r="L1640" s="9">
        <v>1200</v>
      </c>
      <c r="M1640" s="2">
        <v>45472</v>
      </c>
    </row>
    <row r="1641" spans="1:13" x14ac:dyDescent="0.25">
      <c r="A1641">
        <v>1640</v>
      </c>
      <c r="B1641" t="s">
        <v>18</v>
      </c>
      <c r="C1641" s="3">
        <v>11</v>
      </c>
      <c r="D1641" s="3" t="str">
        <f>VLOOKUP(JOYERIA_JPV[[#This Row],[ID_PRODUCTOS]],PRODUCTOS[#All],2,0)</f>
        <v>Reloj Oro 18k</v>
      </c>
      <c r="E1641" s="8" t="str">
        <f>VLOOKUP(JOYERIA_JPV[[#This Row],[ID_PRODUCTOS]],PRODUCTOS[#All],4,0)</f>
        <v>https://zlotychlopak.pl/104676-large_default/amarillo-14k-585-oro-reloj-de-pulsera-para-senora-geneve-lw078ydglbw008y.jpg</v>
      </c>
      <c r="F1641" s="15">
        <f>VLOOKUP(JOYERIA_JPV[[#This Row],[ID_PRODUCTOS]],PRODUCTOS[#All],5,0)-JOYERIA_JPV[[#This Row],[CANTIDAD]]</f>
        <v>1235</v>
      </c>
      <c r="G1641">
        <v>10007</v>
      </c>
      <c r="H1641" s="1" t="s">
        <v>53</v>
      </c>
      <c r="I1641" s="1" t="str">
        <f>VLOOKUP(JOYERIA_JPV[[#This Row],[ID_VENDEDOR]],FOTO_VENDEDOR[#All],3,0)</f>
        <v>https://dl.dropbox.com/s/jveyj0btov87izo/A38.png</v>
      </c>
      <c r="J1641">
        <v>25</v>
      </c>
      <c r="K1641" s="9">
        <v>638.27</v>
      </c>
      <c r="L1641" s="9">
        <v>800</v>
      </c>
      <c r="M1641" s="2">
        <v>45473</v>
      </c>
    </row>
    <row r="1642" spans="1:13" x14ac:dyDescent="0.25">
      <c r="A1642">
        <v>1641</v>
      </c>
      <c r="B1642" t="s">
        <v>28</v>
      </c>
      <c r="C1642" s="3">
        <v>12</v>
      </c>
      <c r="D1642" s="3" t="str">
        <f>VLOOKUP(JOYERIA_JPV[[#This Row],[ID_PRODUCTOS]],PRODUCTOS[#All],2,0)</f>
        <v>Cufflink Plata 925</v>
      </c>
      <c r="E1642" s="8" t="str">
        <f>VLOOKUP(JOYERIA_JPV[[#This Row],[ID_PRODUCTOS]],PRODUCTOS[#All],4,0)</f>
        <v>https://www.mesaregalos.mx/wp-content/uploads/2021/08/Cufflinks_20Pliage_20_20Sterling_20silver_06753810000001_STQP.png</v>
      </c>
      <c r="F1642" s="15">
        <f>VLOOKUP(JOYERIA_JPV[[#This Row],[ID_PRODUCTOS]],PRODUCTOS[#All],5,0)-JOYERIA_JPV[[#This Row],[CANTIDAD]]</f>
        <v>602</v>
      </c>
      <c r="G1642">
        <v>10008</v>
      </c>
      <c r="H1642" s="1" t="s">
        <v>73</v>
      </c>
      <c r="I1642" s="1" t="str">
        <f>VLOOKUP(JOYERIA_JPV[[#This Row],[ID_VENDEDOR]],FOTO_VENDEDOR[#All],3,0)</f>
        <v>https://dl.dropbox.com/s/z4geyw1u2psmm47/A16.png</v>
      </c>
      <c r="J1642">
        <v>22</v>
      </c>
      <c r="K1642" s="9">
        <v>1265.2</v>
      </c>
      <c r="L1642" s="9">
        <v>1800</v>
      </c>
      <c r="M1642" s="2">
        <v>45474</v>
      </c>
    </row>
    <row r="1643" spans="1:13" x14ac:dyDescent="0.25">
      <c r="A1643">
        <v>1642</v>
      </c>
      <c r="B1643" t="s">
        <v>22</v>
      </c>
      <c r="C1643" s="3">
        <v>13</v>
      </c>
      <c r="D1643" s="3" t="str">
        <f>VLOOKUP(JOYERIA_JPV[[#This Row],[ID_PRODUCTOS]],PRODUCTOS[#All],2,0)</f>
        <v>Pendiente Diam. Oro</v>
      </c>
      <c r="E1643" s="8" t="str">
        <f>VLOOKUP(JOYERIA_JPV[[#This Row],[ID_PRODUCTOS]],PRODUCTOS[#All],4,0)</f>
        <v>https://i.pinimg.com/originals/ef/2f/1e/ef2f1e78cb0658f1626038cefbdca0f7.png</v>
      </c>
      <c r="F1643" s="15">
        <f>VLOOKUP(JOYERIA_JPV[[#This Row],[ID_PRODUCTOS]],PRODUCTOS[#All],5,0)-JOYERIA_JPV[[#This Row],[CANTIDAD]]</f>
        <v>3747</v>
      </c>
      <c r="G1643">
        <v>10009</v>
      </c>
      <c r="H1643" s="1" t="s">
        <v>57</v>
      </c>
      <c r="I1643" s="1" t="str">
        <f>VLOOKUP(JOYERIA_JPV[[#This Row],[ID_VENDEDOR]],FOTO_VENDEDOR[#All],3,0)</f>
        <v>https://dl.dropbox.com/s/0jkab8w6ie0h91z/A42.png</v>
      </c>
      <c r="J1643">
        <v>253</v>
      </c>
      <c r="K1643" s="9">
        <v>352.49</v>
      </c>
      <c r="L1643" s="9">
        <v>500</v>
      </c>
      <c r="M1643" s="2">
        <v>45475</v>
      </c>
    </row>
    <row r="1644" spans="1:13" x14ac:dyDescent="0.25">
      <c r="A1644">
        <v>1643</v>
      </c>
      <c r="B1644" t="s">
        <v>15</v>
      </c>
      <c r="C1644" s="3">
        <v>14</v>
      </c>
      <c r="D1644" s="3" t="str">
        <f>VLOOKUP(JOYERIA_JPV[[#This Row],[ID_PRODUCTOS]],PRODUCTOS[#All],2,0)</f>
        <v>Anillo Comp. Diam.</v>
      </c>
      <c r="E1644" s="8" t="str">
        <f>VLOOKUP(JOYERIA_JPV[[#This Row],[ID_PRODUCTOS]],PRODUCTOS[#All],4,0)</f>
        <v>https://www.elrubi.es/wp-content/uploads/2019/03/Anillo-de-compromiso-con-piedra-diamante-1.png</v>
      </c>
      <c r="F1644" s="15">
        <f>VLOOKUP(JOYERIA_JPV[[#This Row],[ID_PRODUCTOS]],PRODUCTOS[#All],5,0)-JOYERIA_JPV[[#This Row],[CANTIDAD]]</f>
        <v>1934</v>
      </c>
      <c r="G1644">
        <v>10001</v>
      </c>
      <c r="H1644" s="1" t="s">
        <v>41</v>
      </c>
      <c r="I1644" s="1" t="str">
        <f>VLOOKUP(JOYERIA_JPV[[#This Row],[ID_VENDEDOR]],FOTO_VENDEDOR[#All],3,0)</f>
        <v>https://dl.dropbox.com/s/4bz1xriny7ro04g/A40.png</v>
      </c>
      <c r="J1644">
        <v>16</v>
      </c>
      <c r="K1644" s="9">
        <v>938.42</v>
      </c>
      <c r="L1644" s="9">
        <v>1100</v>
      </c>
      <c r="M1644" s="2">
        <v>45476</v>
      </c>
    </row>
    <row r="1645" spans="1:13" x14ac:dyDescent="0.25">
      <c r="A1645">
        <v>1644</v>
      </c>
      <c r="B1645" t="s">
        <v>6</v>
      </c>
      <c r="C1645" s="3">
        <v>15</v>
      </c>
      <c r="D1645" s="3" t="str">
        <f>VLOOKUP(JOYERIA_JPV[[#This Row],[ID_PRODUCTOS]],PRODUCTOS[#All],2,0)</f>
        <v>Brazalete Cuero</v>
      </c>
      <c r="E1645" s="8" t="str">
        <f>VLOOKUP(JOYERIA_JPV[[#This Row],[ID_PRODUCTOS]],PRODUCTOS[#All],4,0)</f>
        <v>https://global.zancangioielli.com/11031-large_default/pulsera-zancan-de-plata-y-piel-con-pluma.jpg</v>
      </c>
      <c r="F1645" s="15">
        <f>VLOOKUP(JOYERIA_JPV[[#This Row],[ID_PRODUCTOS]],PRODUCTOS[#All],5,0)-JOYERIA_JPV[[#This Row],[CANTIDAD]]</f>
        <v>3994</v>
      </c>
      <c r="G1645">
        <v>10002</v>
      </c>
      <c r="H1645" s="1" t="s">
        <v>43</v>
      </c>
      <c r="I1645" s="1" t="str">
        <f>VLOOKUP(JOYERIA_JPV[[#This Row],[ID_VENDEDOR]],FOTO_VENDEDOR[#All],3,0)</f>
        <v>https://dl.dropbox.com/s/yxe96df3xrzoc4y/A44.png</v>
      </c>
      <c r="J1645">
        <v>6</v>
      </c>
      <c r="K1645" s="9">
        <v>572.95000000000005</v>
      </c>
      <c r="L1645" s="9">
        <v>800</v>
      </c>
      <c r="M1645" s="2">
        <v>45477</v>
      </c>
    </row>
    <row r="1646" spans="1:13" x14ac:dyDescent="0.25">
      <c r="A1646">
        <v>1645</v>
      </c>
      <c r="B1646" t="s">
        <v>25</v>
      </c>
      <c r="C1646" s="3">
        <v>16</v>
      </c>
      <c r="D1646" s="3" t="str">
        <f>VLOOKUP(JOYERIA_JPV[[#This Row],[ID_PRODUCTOS]],PRODUCTOS[#All],2,0)</f>
        <v>Reloj Plata</v>
      </c>
      <c r="E1646" s="8" t="str">
        <f>VLOOKUP(JOYERIA_JPV[[#This Row],[ID_PRODUCTOS]],PRODUCTOS[#All],4,0)</f>
        <v>https://festina.cl/22062-large_default/timeless-chronograph-f16760-7-con-esfera-azul.jpg</v>
      </c>
      <c r="F1646" s="15">
        <f>VLOOKUP(JOYERIA_JPV[[#This Row],[ID_PRODUCTOS]],PRODUCTOS[#All],5,0)-JOYERIA_JPV[[#This Row],[CANTIDAD]]</f>
        <v>1089</v>
      </c>
      <c r="G1646">
        <v>10003</v>
      </c>
      <c r="H1646" s="1" t="s">
        <v>45</v>
      </c>
      <c r="I1646" s="1" t="str">
        <f>VLOOKUP(JOYERIA_JPV[[#This Row],[ID_VENDEDOR]],FOTO_VENDEDOR[#All],3,0)</f>
        <v>https://dl.dropboxusercontent.com/s/2lks10yyiurw2b0/A33.png</v>
      </c>
      <c r="J1646">
        <v>11</v>
      </c>
      <c r="K1646" s="9">
        <v>1667.47</v>
      </c>
      <c r="L1646" s="9">
        <v>2200</v>
      </c>
      <c r="M1646" s="2">
        <v>45478</v>
      </c>
    </row>
    <row r="1647" spans="1:13" x14ac:dyDescent="0.25">
      <c r="A1647">
        <v>1646</v>
      </c>
      <c r="B1647" t="s">
        <v>20</v>
      </c>
      <c r="C1647" s="3">
        <v>17</v>
      </c>
      <c r="D1647" s="3" t="str">
        <f>VLOOKUP(JOYERIA_JPV[[#This Row],[ID_PRODUCTOS]],PRODUCTOS[#All],2,0)</f>
        <v>Broche Oro</v>
      </c>
      <c r="E1647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47" s="15">
        <f>VLOOKUP(JOYERIA_JPV[[#This Row],[ID_PRODUCTOS]],PRODUCTOS[#All],5,0)-JOYERIA_JPV[[#This Row],[CANTIDAD]]</f>
        <v>2986</v>
      </c>
      <c r="G1647">
        <v>10004</v>
      </c>
      <c r="H1647" s="1" t="s">
        <v>47</v>
      </c>
      <c r="I1647" s="1" t="str">
        <f>VLOOKUP(JOYERIA_JPV[[#This Row],[ID_VENDEDOR]],FOTO_VENDEDOR[#All],3,0)</f>
        <v>https://dl.dropbox.com/s/zgx7g0h0mxubhao/A21.png</v>
      </c>
      <c r="J1647">
        <v>14</v>
      </c>
      <c r="K1647" s="9">
        <v>216.19</v>
      </c>
      <c r="L1647" s="9">
        <v>300</v>
      </c>
      <c r="M1647" s="2">
        <v>45479</v>
      </c>
    </row>
    <row r="1648" spans="1:13" x14ac:dyDescent="0.25">
      <c r="A1648">
        <v>1647</v>
      </c>
      <c r="B1648" t="s">
        <v>27</v>
      </c>
      <c r="C1648" s="3">
        <v>18</v>
      </c>
      <c r="D1648" s="3" t="str">
        <f>VLOOKUP(JOYERIA_JPV[[#This Row],[ID_PRODUCTOS]],PRODUCTOS[#All],2,0)</f>
        <v>Anillo Gemas</v>
      </c>
      <c r="E1648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48" s="15">
        <f>VLOOKUP(JOYERIA_JPV[[#This Row],[ID_PRODUCTOS]],PRODUCTOS[#All],5,0)-JOYERIA_JPV[[#This Row],[CANTIDAD]]</f>
        <v>19711</v>
      </c>
      <c r="G1648">
        <v>10005</v>
      </c>
      <c r="H1648" s="1" t="s">
        <v>49</v>
      </c>
      <c r="I1648" s="1" t="str">
        <f>VLOOKUP(JOYERIA_JPV[[#This Row],[ID_VENDEDOR]],FOTO_VENDEDOR[#All],3,0)</f>
        <v>https://dl.dropboxusercontent.com/s/id0gj57k6z3m73q/A34.png</v>
      </c>
      <c r="J1648">
        <v>289</v>
      </c>
      <c r="K1648" s="9">
        <v>1063.04</v>
      </c>
      <c r="L1648" s="9">
        <v>1500</v>
      </c>
      <c r="M1648" s="2">
        <v>45480</v>
      </c>
    </row>
    <row r="1649" spans="1:13" x14ac:dyDescent="0.25">
      <c r="A1649">
        <v>1648</v>
      </c>
      <c r="B1649" t="s">
        <v>22</v>
      </c>
      <c r="C1649" s="3">
        <v>19</v>
      </c>
      <c r="D1649" s="3" t="str">
        <f>VLOOKUP(JOYERIA_JPV[[#This Row],[ID_PRODUCTOS]],PRODUCTOS[#All],2,0)</f>
        <v>Collar Perlas</v>
      </c>
      <c r="E1649" s="8" t="str">
        <f>VLOOKUP(JOYERIA_JPV[[#This Row],[ID_PRODUCTOS]],PRODUCTOS[#All],4,0)</f>
        <v>https://yanesmadrid.com/10619-large_default/collar-bolzano-perlas-plata-dorada.jpg</v>
      </c>
      <c r="F1649" s="15">
        <f>VLOOKUP(JOYERIA_JPV[[#This Row],[ID_PRODUCTOS]],PRODUCTOS[#All],5,0)-JOYERIA_JPV[[#This Row],[CANTIDAD]]</f>
        <v>794</v>
      </c>
      <c r="G1649">
        <v>10006</v>
      </c>
      <c r="H1649" s="1" t="s">
        <v>51</v>
      </c>
      <c r="I1649" s="1" t="str">
        <f>VLOOKUP(JOYERIA_JPV[[#This Row],[ID_VENDEDOR]],FOTO_VENDEDOR[#All],3,0)</f>
        <v>https://dl.dropbox.com/s/1f9hzgblcmuen4a/A10.png</v>
      </c>
      <c r="J1649">
        <v>6</v>
      </c>
      <c r="K1649" s="9">
        <v>757.81</v>
      </c>
      <c r="L1649" s="9">
        <v>950</v>
      </c>
      <c r="M1649" s="2">
        <v>45481</v>
      </c>
    </row>
    <row r="1650" spans="1:13" x14ac:dyDescent="0.25">
      <c r="A1650">
        <v>1649</v>
      </c>
      <c r="B1650" t="s">
        <v>6</v>
      </c>
      <c r="C1650" s="3">
        <v>17</v>
      </c>
      <c r="D1650" s="3" t="str">
        <f>VLOOKUP(JOYERIA_JPV[[#This Row],[ID_PRODUCTOS]],PRODUCTOS[#All],2,0)</f>
        <v>Broche Oro</v>
      </c>
      <c r="E1650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50" s="15">
        <f>VLOOKUP(JOYERIA_JPV[[#This Row],[ID_PRODUCTOS]],PRODUCTOS[#All],5,0)-JOYERIA_JPV[[#This Row],[CANTIDAD]]</f>
        <v>2988</v>
      </c>
      <c r="G1650" s="3">
        <v>10002</v>
      </c>
      <c r="H1650" s="1" t="s">
        <v>43</v>
      </c>
      <c r="I1650" s="1" t="str">
        <f>VLOOKUP(JOYERIA_JPV[[#This Row],[ID_VENDEDOR]],FOTO_VENDEDOR[#All],3,0)</f>
        <v>https://dl.dropbox.com/s/yxe96df3xrzoc4y/A44.png</v>
      </c>
      <c r="J1650">
        <v>12</v>
      </c>
      <c r="K1650" s="9">
        <v>216.19</v>
      </c>
      <c r="L1650" s="9">
        <v>300</v>
      </c>
      <c r="M1650" s="2">
        <v>45482</v>
      </c>
    </row>
    <row r="1651" spans="1:13" x14ac:dyDescent="0.25">
      <c r="A1651">
        <v>1650</v>
      </c>
      <c r="B1651" t="s">
        <v>13</v>
      </c>
      <c r="C1651" s="3">
        <v>18</v>
      </c>
      <c r="D1651" s="3" t="str">
        <f>VLOOKUP(JOYERIA_JPV[[#This Row],[ID_PRODUCTOS]],PRODUCTOS[#All],2,0)</f>
        <v>Anillo Gemas</v>
      </c>
      <c r="E1651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51" s="15">
        <f>VLOOKUP(JOYERIA_JPV[[#This Row],[ID_PRODUCTOS]],PRODUCTOS[#All],5,0)-JOYERIA_JPV[[#This Row],[CANTIDAD]]</f>
        <v>19880</v>
      </c>
      <c r="G1651" s="3">
        <v>10003</v>
      </c>
      <c r="H1651" s="1" t="s">
        <v>45</v>
      </c>
      <c r="I1651" s="1" t="str">
        <f>VLOOKUP(JOYERIA_JPV[[#This Row],[ID_VENDEDOR]],FOTO_VENDEDOR[#All],3,0)</f>
        <v>https://dl.dropboxusercontent.com/s/2lks10yyiurw2b0/A33.png</v>
      </c>
      <c r="J1651">
        <v>120</v>
      </c>
      <c r="K1651" s="9">
        <v>1063.04</v>
      </c>
      <c r="L1651" s="9">
        <v>1500</v>
      </c>
      <c r="M1651" s="2">
        <v>45483</v>
      </c>
    </row>
    <row r="1652" spans="1:13" x14ac:dyDescent="0.25">
      <c r="A1652">
        <v>1651</v>
      </c>
      <c r="B1652" t="s">
        <v>6</v>
      </c>
      <c r="C1652" s="3">
        <v>19</v>
      </c>
      <c r="D1652" s="3" t="str">
        <f>VLOOKUP(JOYERIA_JPV[[#This Row],[ID_PRODUCTOS]],PRODUCTOS[#All],2,0)</f>
        <v>Collar Perlas</v>
      </c>
      <c r="E1652" s="8" t="str">
        <f>VLOOKUP(JOYERIA_JPV[[#This Row],[ID_PRODUCTOS]],PRODUCTOS[#All],4,0)</f>
        <v>https://yanesmadrid.com/10619-large_default/collar-bolzano-perlas-plata-dorada.jpg</v>
      </c>
      <c r="F1652" s="15">
        <f>VLOOKUP(JOYERIA_JPV[[#This Row],[ID_PRODUCTOS]],PRODUCTOS[#All],5,0)-JOYERIA_JPV[[#This Row],[CANTIDAD]]</f>
        <v>791</v>
      </c>
      <c r="G1652" s="3">
        <v>10004</v>
      </c>
      <c r="H1652" s="1" t="s">
        <v>47</v>
      </c>
      <c r="I1652" s="1" t="str">
        <f>VLOOKUP(JOYERIA_JPV[[#This Row],[ID_VENDEDOR]],FOTO_VENDEDOR[#All],3,0)</f>
        <v>https://dl.dropbox.com/s/zgx7g0h0mxubhao/A21.png</v>
      </c>
      <c r="J1652">
        <v>9</v>
      </c>
      <c r="K1652" s="9">
        <v>757.81</v>
      </c>
      <c r="L1652" s="9">
        <v>950</v>
      </c>
      <c r="M1652" s="2">
        <v>45484</v>
      </c>
    </row>
    <row r="1653" spans="1:13" x14ac:dyDescent="0.25">
      <c r="A1653">
        <v>1652</v>
      </c>
      <c r="B1653" t="s">
        <v>18</v>
      </c>
      <c r="C1653" s="3">
        <v>20</v>
      </c>
      <c r="D1653" s="3" t="str">
        <f>VLOOKUP(JOYERIA_JPV[[#This Row],[ID_PRODUCTOS]],PRODUCTOS[#All],2,0)</f>
        <v>Cadena Oro</v>
      </c>
      <c r="E1653" s="8" t="str">
        <f>VLOOKUP(JOYERIA_JPV[[#This Row],[ID_PRODUCTOS]],PRODUCTOS[#All],4,0)</f>
        <v>https://www.joyeriasanchez.com/50236-large_default/gargantilla-visalia-personalizada-oro-18k.jpg</v>
      </c>
      <c r="F1653" s="15">
        <f>VLOOKUP(JOYERIA_JPV[[#This Row],[ID_PRODUCTOS]],PRODUCTOS[#All],5,0)-JOYERIA_JPV[[#This Row],[CANTIDAD]]</f>
        <v>3977</v>
      </c>
      <c r="G1653" s="3">
        <v>10005</v>
      </c>
      <c r="H1653" s="1" t="s">
        <v>49</v>
      </c>
      <c r="I1653" s="1" t="str">
        <f>VLOOKUP(JOYERIA_JPV[[#This Row],[ID_VENDEDOR]],FOTO_VENDEDOR[#All],3,0)</f>
        <v>https://dl.dropboxusercontent.com/s/id0gj57k6z3m73q/A34.png</v>
      </c>
      <c r="J1653">
        <v>23</v>
      </c>
      <c r="K1653" s="9">
        <v>211.41</v>
      </c>
      <c r="L1653" s="9">
        <v>300</v>
      </c>
      <c r="M1653" s="2">
        <v>45485</v>
      </c>
    </row>
    <row r="1654" spans="1:13" x14ac:dyDescent="0.25">
      <c r="A1654">
        <v>1653</v>
      </c>
      <c r="B1654" t="s">
        <v>5</v>
      </c>
      <c r="C1654" s="3">
        <v>1</v>
      </c>
      <c r="D1654" s="3" t="str">
        <f>VLOOKUP(JOYERIA_JPV[[#This Row],[ID_PRODUCTOS]],PRODUCTOS[#All],2,0)</f>
        <v>Anillo Oro 18k</v>
      </c>
      <c r="E1654" s="8" t="str">
        <f>VLOOKUP(JOYERIA_JPV[[#This Row],[ID_PRODUCTOS]],PRODUCTOS[#All],4,0)</f>
        <v>https://i.pinimg.com/originals/99/f6/cc/99f6cc0f226be0aa4d25ea9959e06099.png</v>
      </c>
      <c r="F1654" s="15">
        <f>VLOOKUP(JOYERIA_JPV[[#This Row],[ID_PRODUCTOS]],PRODUCTOS[#All],5,0)-JOYERIA_JPV[[#This Row],[CANTIDAD]]</f>
        <v>19850</v>
      </c>
      <c r="G1654" s="3">
        <v>10006</v>
      </c>
      <c r="H1654" s="1" t="s">
        <v>51</v>
      </c>
      <c r="I1654" s="1" t="str">
        <f>VLOOKUP(JOYERIA_JPV[[#This Row],[ID_VENDEDOR]],FOTO_VENDEDOR[#All],3,0)</f>
        <v>https://dl.dropbox.com/s/1f9hzgblcmuen4a/A10.png</v>
      </c>
      <c r="J1654">
        <v>150</v>
      </c>
      <c r="K1654" s="9">
        <v>1483.61</v>
      </c>
      <c r="L1654" s="9">
        <v>2000</v>
      </c>
      <c r="M1654" s="2">
        <v>45486</v>
      </c>
    </row>
    <row r="1655" spans="1:13" x14ac:dyDescent="0.25">
      <c r="A1655">
        <v>1654</v>
      </c>
      <c r="B1655" t="s">
        <v>18</v>
      </c>
      <c r="C1655" s="3">
        <v>2</v>
      </c>
      <c r="D1655" s="3" t="str">
        <f>VLOOKUP(JOYERIA_JPV[[#This Row],[ID_PRODUCTOS]],PRODUCTOS[#All],2,0)</f>
        <v>Aretes Plata 925</v>
      </c>
      <c r="E1655" s="8" t="str">
        <f>VLOOKUP(JOYERIA_JPV[[#This Row],[ID_PRODUCTOS]],PRODUCTOS[#All],4,0)</f>
        <v>https://baroqoficial.com/cdn/shop/products/Aretesdeplata925.png?v=1643904073&amp;width=2048</v>
      </c>
      <c r="F1655" s="15">
        <f>VLOOKUP(JOYERIA_JPV[[#This Row],[ID_PRODUCTOS]],PRODUCTOS[#All],5,0)-JOYERIA_JPV[[#This Row],[CANTIDAD]]</f>
        <v>3720</v>
      </c>
      <c r="G1655" s="3">
        <v>10007</v>
      </c>
      <c r="H1655" s="1" t="s">
        <v>53</v>
      </c>
      <c r="I1655" s="1" t="str">
        <f>VLOOKUP(JOYERIA_JPV[[#This Row],[ID_VENDEDOR]],FOTO_VENDEDOR[#All],3,0)</f>
        <v>https://dl.dropbox.com/s/jveyj0btov87izo/A38.png</v>
      </c>
      <c r="J1655">
        <v>80</v>
      </c>
      <c r="K1655" s="9">
        <v>1049.51</v>
      </c>
      <c r="L1655" s="9">
        <v>1300</v>
      </c>
      <c r="M1655" s="2">
        <v>45487</v>
      </c>
    </row>
    <row r="1656" spans="1:13" x14ac:dyDescent="0.25">
      <c r="A1656">
        <v>1655</v>
      </c>
      <c r="B1656" t="s">
        <v>10</v>
      </c>
      <c r="C1656" s="3">
        <v>3</v>
      </c>
      <c r="D1656" s="3" t="str">
        <f>VLOOKUP(JOYERIA_JPV[[#This Row],[ID_PRODUCTOS]],PRODUCTOS[#All],2,0)</f>
        <v>Brazalete Oro 14k</v>
      </c>
      <c r="E1656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656" s="15">
        <f>VLOOKUP(JOYERIA_JPV[[#This Row],[ID_PRODUCTOS]],PRODUCTOS[#All],5,0)-JOYERIA_JPV[[#This Row],[CANTIDAD]]</f>
        <v>719</v>
      </c>
      <c r="G1656" s="3">
        <v>10008</v>
      </c>
      <c r="H1656" s="1" t="s">
        <v>73</v>
      </c>
      <c r="I1656" s="1" t="str">
        <f>VLOOKUP(JOYERIA_JPV[[#This Row],[ID_VENDEDOR]],FOTO_VENDEDOR[#All],3,0)</f>
        <v>https://dl.dropbox.com/s/z4geyw1u2psmm47/A16.png</v>
      </c>
      <c r="J1656">
        <v>1</v>
      </c>
      <c r="K1656" s="9">
        <v>966.38</v>
      </c>
      <c r="L1656" s="9">
        <v>1200</v>
      </c>
      <c r="M1656" s="2">
        <v>45488</v>
      </c>
    </row>
    <row r="1657" spans="1:13" x14ac:dyDescent="0.25">
      <c r="A1657">
        <v>1656</v>
      </c>
      <c r="B1657" t="s">
        <v>12</v>
      </c>
      <c r="C1657" s="3">
        <v>4</v>
      </c>
      <c r="D1657" s="3" t="str">
        <f>VLOOKUP(JOYERIA_JPV[[#This Row],[ID_PRODUCTOS]],PRODUCTOS[#All],2,0)</f>
        <v>Collar Oro Diam.</v>
      </c>
      <c r="E1657" s="8" t="str">
        <f>VLOOKUP(JOYERIA_JPV[[#This Row],[ID_PRODUCTOS]],PRODUCTOS[#All],4,0)</f>
        <v>https://img.edenly.com/pt/40/precioso-secreto-n8__8047249_1.png</v>
      </c>
      <c r="F1657" s="15">
        <f>VLOOKUP(JOYERIA_JPV[[#This Row],[ID_PRODUCTOS]],PRODUCTOS[#All],5,0)-JOYERIA_JPV[[#This Row],[CANTIDAD]]</f>
        <v>1498</v>
      </c>
      <c r="G1657" s="3">
        <v>10009</v>
      </c>
      <c r="H1657" s="1" t="s">
        <v>57</v>
      </c>
      <c r="I1657" s="1" t="str">
        <f>VLOOKUP(JOYERIA_JPV[[#This Row],[ID_VENDEDOR]],FOTO_VENDEDOR[#All],3,0)</f>
        <v>https://dl.dropbox.com/s/0jkab8w6ie0h91z/A42.png</v>
      </c>
      <c r="J1657">
        <v>2</v>
      </c>
      <c r="K1657" s="9">
        <v>938.42</v>
      </c>
      <c r="L1657" s="9">
        <v>1100</v>
      </c>
      <c r="M1657" s="2">
        <v>45489</v>
      </c>
    </row>
    <row r="1658" spans="1:13" x14ac:dyDescent="0.25">
      <c r="A1658">
        <v>1657</v>
      </c>
      <c r="B1658" t="s">
        <v>28</v>
      </c>
      <c r="C1658" s="3">
        <v>5</v>
      </c>
      <c r="D1658" s="3" t="str">
        <f>VLOOKUP(JOYERIA_JPV[[#This Row],[ID_PRODUCTOS]],PRODUCTOS[#All],2,0)</f>
        <v>Pulsera Plata 925</v>
      </c>
      <c r="E1658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658" s="15">
        <f>VLOOKUP(JOYERIA_JPV[[#This Row],[ID_PRODUCTOS]],PRODUCTOS[#All],5,0)-JOYERIA_JPV[[#This Row],[CANTIDAD]]</f>
        <v>1392</v>
      </c>
      <c r="G1658" s="3">
        <v>10001</v>
      </c>
      <c r="H1658" s="1" t="s">
        <v>41</v>
      </c>
      <c r="I1658" s="1" t="str">
        <f>VLOOKUP(JOYERIA_JPV[[#This Row],[ID_VENDEDOR]],FOTO_VENDEDOR[#All],3,0)</f>
        <v>https://dl.dropbox.com/s/4bz1xriny7ro04g/A40.png</v>
      </c>
      <c r="J1658">
        <v>8</v>
      </c>
      <c r="K1658" s="9">
        <v>1053.78</v>
      </c>
      <c r="L1658" s="9">
        <v>1500</v>
      </c>
      <c r="M1658" s="2">
        <v>45490</v>
      </c>
    </row>
    <row r="1659" spans="1:13" x14ac:dyDescent="0.25">
      <c r="A1659">
        <v>1658</v>
      </c>
      <c r="B1659" t="s">
        <v>7</v>
      </c>
      <c r="C1659" s="3">
        <v>6</v>
      </c>
      <c r="D1659" s="3" t="str">
        <f>VLOOKUP(JOYERIA_JPV[[#This Row],[ID_PRODUCTOS]],PRODUCTOS[#All],2,0)</f>
        <v>Broche Platino</v>
      </c>
      <c r="E1659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659" s="15">
        <f>VLOOKUP(JOYERIA_JPV[[#This Row],[ID_PRODUCTOS]],PRODUCTOS[#All],5,0)-JOYERIA_JPV[[#This Row],[CANTIDAD]]</f>
        <v>2498</v>
      </c>
      <c r="G1659" s="3">
        <v>10002</v>
      </c>
      <c r="H1659" s="1" t="s">
        <v>43</v>
      </c>
      <c r="I1659" s="1" t="str">
        <f>VLOOKUP(JOYERIA_JPV[[#This Row],[ID_VENDEDOR]],FOTO_VENDEDOR[#All],3,0)</f>
        <v>https://dl.dropbox.com/s/yxe96df3xrzoc4y/A44.png</v>
      </c>
      <c r="J1659">
        <v>2</v>
      </c>
      <c r="K1659" s="9">
        <v>645.70000000000005</v>
      </c>
      <c r="L1659" s="9">
        <v>900</v>
      </c>
      <c r="M1659" s="2">
        <v>45491</v>
      </c>
    </row>
    <row r="1660" spans="1:13" x14ac:dyDescent="0.25">
      <c r="A1660">
        <v>1659</v>
      </c>
      <c r="B1660" t="s">
        <v>9</v>
      </c>
      <c r="C1660" s="3">
        <v>7</v>
      </c>
      <c r="D1660" s="3" t="str">
        <f>VLOOKUP(JOYERIA_JPV[[#This Row],[ID_PRODUCTOS]],PRODUCTOS[#All],2,0)</f>
        <v>Cadena Oro 10k</v>
      </c>
      <c r="E1660" s="8" t="str">
        <f>VLOOKUP(JOYERIA_JPV[[#This Row],[ID_PRODUCTOS]],PRODUCTOS[#All],4,0)</f>
        <v>https://russiangold.com/78813-large_default/amarillo-italiano-14k-585-oro-nuevo-figaro-cadena-solida-cc042y.jpg</v>
      </c>
      <c r="F1660" s="15">
        <f>VLOOKUP(JOYERIA_JPV[[#This Row],[ID_PRODUCTOS]],PRODUCTOS[#All],5,0)-JOYERIA_JPV[[#This Row],[CANTIDAD]]</f>
        <v>11366</v>
      </c>
      <c r="G1660" s="3">
        <v>10003</v>
      </c>
      <c r="H1660" s="1" t="s">
        <v>45</v>
      </c>
      <c r="I1660" s="1" t="str">
        <f>VLOOKUP(JOYERIA_JPV[[#This Row],[ID_VENDEDOR]],FOTO_VENDEDOR[#All],3,0)</f>
        <v>https://dl.dropboxusercontent.com/s/2lks10yyiurw2b0/A33.png</v>
      </c>
      <c r="J1660">
        <v>134</v>
      </c>
      <c r="K1660" s="9">
        <v>1063.04</v>
      </c>
      <c r="L1660" s="9">
        <v>1500</v>
      </c>
      <c r="M1660" s="2">
        <v>45492</v>
      </c>
    </row>
    <row r="1661" spans="1:13" x14ac:dyDescent="0.25">
      <c r="A1661">
        <v>1660</v>
      </c>
      <c r="B1661" t="s">
        <v>9</v>
      </c>
      <c r="C1661" s="3">
        <v>8</v>
      </c>
      <c r="D1661" s="3" t="str">
        <f>VLOOKUP(JOYERIA_JPV[[#This Row],[ID_PRODUCTOS]],PRODUCTOS[#All],2,0)</f>
        <v>Tobillera Oro 14k</v>
      </c>
      <c r="E1661" s="8" t="str">
        <f>VLOOKUP(JOYERIA_JPV[[#This Row],[ID_PRODUCTOS]],PRODUCTOS[#All],4,0)</f>
        <v>https://www.joseluisjoyerias.com/adm/files/FOTOS/PULSERA_ORO_JOSELUIS_718SPU24FK481A19_1.webp</v>
      </c>
      <c r="F1661" s="15">
        <f>VLOOKUP(JOYERIA_JPV[[#This Row],[ID_PRODUCTOS]],PRODUCTOS[#All],5,0)-JOYERIA_JPV[[#This Row],[CANTIDAD]]</f>
        <v>2486</v>
      </c>
      <c r="G1661" s="3">
        <v>10004</v>
      </c>
      <c r="H1661" s="1" t="s">
        <v>47</v>
      </c>
      <c r="I1661" s="1" t="str">
        <f>VLOOKUP(JOYERIA_JPV[[#This Row],[ID_VENDEDOR]],FOTO_VENDEDOR[#All],3,0)</f>
        <v>https://dl.dropbox.com/s/zgx7g0h0mxubhao/A21.png</v>
      </c>
      <c r="J1661">
        <v>14</v>
      </c>
      <c r="K1661" s="9">
        <v>938.42</v>
      </c>
      <c r="L1661" s="9">
        <v>1100</v>
      </c>
      <c r="M1661" s="2">
        <v>45493</v>
      </c>
    </row>
    <row r="1662" spans="1:13" x14ac:dyDescent="0.25">
      <c r="A1662">
        <v>1661</v>
      </c>
      <c r="B1662" t="s">
        <v>9</v>
      </c>
      <c r="C1662" s="3">
        <v>9</v>
      </c>
      <c r="D1662" s="3" t="str">
        <f>VLOOKUP(JOYERIA_JPV[[#This Row],[ID_PRODUCTOS]],PRODUCTOS[#All],2,0)</f>
        <v>Charm Plata</v>
      </c>
      <c r="E1662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662" s="15">
        <f>VLOOKUP(JOYERIA_JPV[[#This Row],[ID_PRODUCTOS]],PRODUCTOS[#All],5,0)-JOYERIA_JPV[[#This Row],[CANTIDAD]]</f>
        <v>667</v>
      </c>
      <c r="G1662" s="3">
        <v>10005</v>
      </c>
      <c r="H1662" s="1" t="s">
        <v>49</v>
      </c>
      <c r="I1662" s="1" t="str">
        <f>VLOOKUP(JOYERIA_JPV[[#This Row],[ID_VENDEDOR]],FOTO_VENDEDOR[#All],3,0)</f>
        <v>https://dl.dropboxusercontent.com/s/id0gj57k6z3m73q/A34.png</v>
      </c>
      <c r="J1662">
        <v>10</v>
      </c>
      <c r="K1662" s="9">
        <v>836.75</v>
      </c>
      <c r="L1662" s="9">
        <v>1000</v>
      </c>
      <c r="M1662" s="2">
        <v>45494</v>
      </c>
    </row>
    <row r="1663" spans="1:13" x14ac:dyDescent="0.25">
      <c r="A1663">
        <v>1662</v>
      </c>
      <c r="B1663" t="s">
        <v>26</v>
      </c>
      <c r="C1663" s="3">
        <v>10</v>
      </c>
      <c r="D1663" s="3" t="str">
        <f>VLOOKUP(JOYERIA_JPV[[#This Row],[ID_PRODUCTOS]],PRODUCTOS[#All],2,0)</f>
        <v>Medallón Oro 18k</v>
      </c>
      <c r="E1663" s="8" t="str">
        <f>VLOOKUP(JOYERIA_JPV[[#This Row],[ID_PRODUCTOS]],PRODUCTOS[#All],4,0)</f>
        <v>https://russiangold.com/111274-product_zoom/colgante-de-oro-rosa-rojo-14k-585-carretera-de-medusa-griega-cpn053r.jpg</v>
      </c>
      <c r="F1663" s="15">
        <f>VLOOKUP(JOYERIA_JPV[[#This Row],[ID_PRODUCTOS]],PRODUCTOS[#All],5,0)-JOYERIA_JPV[[#This Row],[CANTIDAD]]</f>
        <v>588</v>
      </c>
      <c r="G1663" s="3">
        <v>10006</v>
      </c>
      <c r="H1663" s="1" t="s">
        <v>51</v>
      </c>
      <c r="I1663" s="1" t="str">
        <f>VLOOKUP(JOYERIA_JPV[[#This Row],[ID_VENDEDOR]],FOTO_VENDEDOR[#All],3,0)</f>
        <v>https://dl.dropbox.com/s/1f9hzgblcmuen4a/A10.png</v>
      </c>
      <c r="J1663">
        <v>12</v>
      </c>
      <c r="K1663" s="9">
        <v>966.38</v>
      </c>
      <c r="L1663" s="9">
        <v>1200</v>
      </c>
      <c r="M1663" s="2">
        <v>45495</v>
      </c>
    </row>
    <row r="1664" spans="1:13" x14ac:dyDescent="0.25">
      <c r="A1664">
        <v>1663</v>
      </c>
      <c r="B1664" t="s">
        <v>18</v>
      </c>
      <c r="C1664" s="3">
        <v>11</v>
      </c>
      <c r="D1664" s="3" t="str">
        <f>VLOOKUP(JOYERIA_JPV[[#This Row],[ID_PRODUCTOS]],PRODUCTOS[#All],2,0)</f>
        <v>Reloj Oro 18k</v>
      </c>
      <c r="E1664" s="8" t="str">
        <f>VLOOKUP(JOYERIA_JPV[[#This Row],[ID_PRODUCTOS]],PRODUCTOS[#All],4,0)</f>
        <v>https://zlotychlopak.pl/104676-large_default/amarillo-14k-585-oro-reloj-de-pulsera-para-senora-geneve-lw078ydglbw008y.jpg</v>
      </c>
      <c r="F1664" s="15">
        <f>VLOOKUP(JOYERIA_JPV[[#This Row],[ID_PRODUCTOS]],PRODUCTOS[#All],5,0)-JOYERIA_JPV[[#This Row],[CANTIDAD]]</f>
        <v>1251</v>
      </c>
      <c r="G1664" s="3">
        <v>10007</v>
      </c>
      <c r="H1664" s="1" t="s">
        <v>53</v>
      </c>
      <c r="I1664" s="1" t="str">
        <f>VLOOKUP(JOYERIA_JPV[[#This Row],[ID_VENDEDOR]],FOTO_VENDEDOR[#All],3,0)</f>
        <v>https://dl.dropbox.com/s/jveyj0btov87izo/A38.png</v>
      </c>
      <c r="J1664">
        <v>9</v>
      </c>
      <c r="K1664" s="9">
        <v>638.27</v>
      </c>
      <c r="L1664" s="9">
        <v>800</v>
      </c>
      <c r="M1664" s="2">
        <v>45496</v>
      </c>
    </row>
    <row r="1665" spans="1:13" x14ac:dyDescent="0.25">
      <c r="A1665">
        <v>1664</v>
      </c>
      <c r="B1665" t="s">
        <v>28</v>
      </c>
      <c r="C1665" s="3">
        <v>12</v>
      </c>
      <c r="D1665" s="3" t="str">
        <f>VLOOKUP(JOYERIA_JPV[[#This Row],[ID_PRODUCTOS]],PRODUCTOS[#All],2,0)</f>
        <v>Cufflink Plata 925</v>
      </c>
      <c r="E1665" s="8" t="str">
        <f>VLOOKUP(JOYERIA_JPV[[#This Row],[ID_PRODUCTOS]],PRODUCTOS[#All],4,0)</f>
        <v>https://www.mesaregalos.mx/wp-content/uploads/2021/08/Cufflinks_20Pliage_20_20Sterling_20silver_06753810000001_STQP.png</v>
      </c>
      <c r="F1665" s="15">
        <f>VLOOKUP(JOYERIA_JPV[[#This Row],[ID_PRODUCTOS]],PRODUCTOS[#All],5,0)-JOYERIA_JPV[[#This Row],[CANTIDAD]]</f>
        <v>615</v>
      </c>
      <c r="G1665" s="3">
        <v>10008</v>
      </c>
      <c r="H1665" s="1" t="s">
        <v>73</v>
      </c>
      <c r="I1665" s="1" t="str">
        <f>VLOOKUP(JOYERIA_JPV[[#This Row],[ID_VENDEDOR]],FOTO_VENDEDOR[#All],3,0)</f>
        <v>https://dl.dropbox.com/s/z4geyw1u2psmm47/A16.png</v>
      </c>
      <c r="J1665">
        <v>9</v>
      </c>
      <c r="K1665" s="9">
        <v>1265.2</v>
      </c>
      <c r="L1665" s="9">
        <v>1800</v>
      </c>
      <c r="M1665" s="2">
        <v>45497</v>
      </c>
    </row>
    <row r="1666" spans="1:13" x14ac:dyDescent="0.25">
      <c r="A1666">
        <v>1665</v>
      </c>
      <c r="B1666" t="s">
        <v>22</v>
      </c>
      <c r="C1666" s="3">
        <v>13</v>
      </c>
      <c r="D1666" s="3" t="str">
        <f>VLOOKUP(JOYERIA_JPV[[#This Row],[ID_PRODUCTOS]],PRODUCTOS[#All],2,0)</f>
        <v>Pendiente Diam. Oro</v>
      </c>
      <c r="E1666" s="8" t="str">
        <f>VLOOKUP(JOYERIA_JPV[[#This Row],[ID_PRODUCTOS]],PRODUCTOS[#All],4,0)</f>
        <v>https://i.pinimg.com/originals/ef/2f/1e/ef2f1e78cb0658f1626038cefbdca0f7.png</v>
      </c>
      <c r="F1666" s="15">
        <f>VLOOKUP(JOYERIA_JPV[[#This Row],[ID_PRODUCTOS]],PRODUCTOS[#All],5,0)-JOYERIA_JPV[[#This Row],[CANTIDAD]]</f>
        <v>3976</v>
      </c>
      <c r="G1666" s="3">
        <v>10009</v>
      </c>
      <c r="H1666" s="1" t="s">
        <v>57</v>
      </c>
      <c r="I1666" s="1" t="str">
        <f>VLOOKUP(JOYERIA_JPV[[#This Row],[ID_VENDEDOR]],FOTO_VENDEDOR[#All],3,0)</f>
        <v>https://dl.dropbox.com/s/0jkab8w6ie0h91z/A42.png</v>
      </c>
      <c r="J1666">
        <v>24</v>
      </c>
      <c r="K1666" s="9">
        <v>352.49</v>
      </c>
      <c r="L1666" s="9">
        <v>500</v>
      </c>
      <c r="M1666" s="2">
        <v>45498</v>
      </c>
    </row>
    <row r="1667" spans="1:13" x14ac:dyDescent="0.25">
      <c r="A1667">
        <v>1666</v>
      </c>
      <c r="B1667" t="s">
        <v>15</v>
      </c>
      <c r="C1667" s="3">
        <v>14</v>
      </c>
      <c r="D1667" s="3" t="str">
        <f>VLOOKUP(JOYERIA_JPV[[#This Row],[ID_PRODUCTOS]],PRODUCTOS[#All],2,0)</f>
        <v>Anillo Comp. Diam.</v>
      </c>
      <c r="E1667" s="8" t="str">
        <f>VLOOKUP(JOYERIA_JPV[[#This Row],[ID_PRODUCTOS]],PRODUCTOS[#All],4,0)</f>
        <v>https://www.elrubi.es/wp-content/uploads/2019/03/Anillo-de-compromiso-con-piedra-diamante-1.png</v>
      </c>
      <c r="F1667" s="15">
        <f>VLOOKUP(JOYERIA_JPV[[#This Row],[ID_PRODUCTOS]],PRODUCTOS[#All],5,0)-JOYERIA_JPV[[#This Row],[CANTIDAD]]</f>
        <v>1939</v>
      </c>
      <c r="G1667" s="3">
        <v>10001</v>
      </c>
      <c r="H1667" s="1" t="s">
        <v>41</v>
      </c>
      <c r="I1667" s="1" t="str">
        <f>VLOOKUP(JOYERIA_JPV[[#This Row],[ID_VENDEDOR]],FOTO_VENDEDOR[#All],3,0)</f>
        <v>https://dl.dropbox.com/s/4bz1xriny7ro04g/A40.png</v>
      </c>
      <c r="J1667">
        <v>11</v>
      </c>
      <c r="K1667" s="9">
        <v>938.42</v>
      </c>
      <c r="L1667" s="9">
        <v>1100</v>
      </c>
      <c r="M1667" s="2">
        <v>45499</v>
      </c>
    </row>
    <row r="1668" spans="1:13" x14ac:dyDescent="0.25">
      <c r="A1668">
        <v>1667</v>
      </c>
      <c r="B1668" t="s">
        <v>6</v>
      </c>
      <c r="C1668" s="3">
        <v>15</v>
      </c>
      <c r="D1668" s="3" t="str">
        <f>VLOOKUP(JOYERIA_JPV[[#This Row],[ID_PRODUCTOS]],PRODUCTOS[#All],2,0)</f>
        <v>Brazalete Cuero</v>
      </c>
      <c r="E1668" s="8" t="str">
        <f>VLOOKUP(JOYERIA_JPV[[#This Row],[ID_PRODUCTOS]],PRODUCTOS[#All],4,0)</f>
        <v>https://global.zancangioielli.com/11031-large_default/pulsera-zancan-de-plata-y-piel-con-pluma.jpg</v>
      </c>
      <c r="F1668" s="15">
        <f>VLOOKUP(JOYERIA_JPV[[#This Row],[ID_PRODUCTOS]],PRODUCTOS[#All],5,0)-JOYERIA_JPV[[#This Row],[CANTIDAD]]</f>
        <v>3989</v>
      </c>
      <c r="G1668" s="3">
        <v>10002</v>
      </c>
      <c r="H1668" s="1" t="s">
        <v>43</v>
      </c>
      <c r="I1668" s="1" t="str">
        <f>VLOOKUP(JOYERIA_JPV[[#This Row],[ID_VENDEDOR]],FOTO_VENDEDOR[#All],3,0)</f>
        <v>https://dl.dropbox.com/s/yxe96df3xrzoc4y/A44.png</v>
      </c>
      <c r="J1668">
        <v>11</v>
      </c>
      <c r="K1668" s="9">
        <v>572.95000000000005</v>
      </c>
      <c r="L1668" s="9">
        <v>800</v>
      </c>
      <c r="M1668" s="2">
        <v>45500</v>
      </c>
    </row>
    <row r="1669" spans="1:13" x14ac:dyDescent="0.25">
      <c r="A1669">
        <v>1668</v>
      </c>
      <c r="B1669" t="s">
        <v>25</v>
      </c>
      <c r="C1669" s="3">
        <v>16</v>
      </c>
      <c r="D1669" s="3" t="str">
        <f>VLOOKUP(JOYERIA_JPV[[#This Row],[ID_PRODUCTOS]],PRODUCTOS[#All],2,0)</f>
        <v>Reloj Plata</v>
      </c>
      <c r="E1669" s="8" t="str">
        <f>VLOOKUP(JOYERIA_JPV[[#This Row],[ID_PRODUCTOS]],PRODUCTOS[#All],4,0)</f>
        <v>https://festina.cl/22062-large_default/timeless-chronograph-f16760-7-con-esfera-azul.jpg</v>
      </c>
      <c r="F1669" s="15">
        <f>VLOOKUP(JOYERIA_JPV[[#This Row],[ID_PRODUCTOS]],PRODUCTOS[#All],5,0)-JOYERIA_JPV[[#This Row],[CANTIDAD]]</f>
        <v>1090</v>
      </c>
      <c r="G1669" s="3">
        <v>10003</v>
      </c>
      <c r="H1669" s="1" t="s">
        <v>45</v>
      </c>
      <c r="I1669" s="1" t="str">
        <f>VLOOKUP(JOYERIA_JPV[[#This Row],[ID_VENDEDOR]],FOTO_VENDEDOR[#All],3,0)</f>
        <v>https://dl.dropboxusercontent.com/s/2lks10yyiurw2b0/A33.png</v>
      </c>
      <c r="J1669">
        <v>10</v>
      </c>
      <c r="K1669" s="9">
        <v>1667.47</v>
      </c>
      <c r="L1669" s="9">
        <v>2200</v>
      </c>
      <c r="M1669" s="2">
        <v>45501</v>
      </c>
    </row>
    <row r="1670" spans="1:13" x14ac:dyDescent="0.25">
      <c r="A1670">
        <v>1669</v>
      </c>
      <c r="B1670" t="s">
        <v>20</v>
      </c>
      <c r="C1670" s="3">
        <v>17</v>
      </c>
      <c r="D1670" s="3" t="str">
        <f>VLOOKUP(JOYERIA_JPV[[#This Row],[ID_PRODUCTOS]],PRODUCTOS[#All],2,0)</f>
        <v>Broche Oro</v>
      </c>
      <c r="E1670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70" s="15">
        <f>VLOOKUP(JOYERIA_JPV[[#This Row],[ID_PRODUCTOS]],PRODUCTOS[#All],5,0)-JOYERIA_JPV[[#This Row],[CANTIDAD]]</f>
        <v>2994</v>
      </c>
      <c r="G1670" s="3">
        <v>10004</v>
      </c>
      <c r="H1670" s="1" t="s">
        <v>47</v>
      </c>
      <c r="I1670" s="1" t="str">
        <f>VLOOKUP(JOYERIA_JPV[[#This Row],[ID_VENDEDOR]],FOTO_VENDEDOR[#All],3,0)</f>
        <v>https://dl.dropbox.com/s/zgx7g0h0mxubhao/A21.png</v>
      </c>
      <c r="J1670">
        <v>6</v>
      </c>
      <c r="K1670" s="9">
        <v>216.19</v>
      </c>
      <c r="L1670" s="9">
        <v>300</v>
      </c>
      <c r="M1670" s="2">
        <v>45502</v>
      </c>
    </row>
    <row r="1671" spans="1:13" x14ac:dyDescent="0.25">
      <c r="A1671">
        <v>1670</v>
      </c>
      <c r="B1671" t="s">
        <v>27</v>
      </c>
      <c r="C1671" s="3">
        <v>18</v>
      </c>
      <c r="D1671" s="3" t="str">
        <f>VLOOKUP(JOYERIA_JPV[[#This Row],[ID_PRODUCTOS]],PRODUCTOS[#All],2,0)</f>
        <v>Anillo Gemas</v>
      </c>
      <c r="E1671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71" s="15">
        <f>VLOOKUP(JOYERIA_JPV[[#This Row],[ID_PRODUCTOS]],PRODUCTOS[#All],5,0)-JOYERIA_JPV[[#This Row],[CANTIDAD]]</f>
        <v>19635</v>
      </c>
      <c r="G1671" s="3">
        <v>10005</v>
      </c>
      <c r="H1671" s="1" t="s">
        <v>49</v>
      </c>
      <c r="I1671" s="1" t="str">
        <f>VLOOKUP(JOYERIA_JPV[[#This Row],[ID_VENDEDOR]],FOTO_VENDEDOR[#All],3,0)</f>
        <v>https://dl.dropboxusercontent.com/s/id0gj57k6z3m73q/A34.png</v>
      </c>
      <c r="J1671">
        <v>365</v>
      </c>
      <c r="K1671" s="9">
        <v>1063.04</v>
      </c>
      <c r="L1671" s="9">
        <v>1500</v>
      </c>
      <c r="M1671" s="2">
        <v>45503</v>
      </c>
    </row>
    <row r="1672" spans="1:13" x14ac:dyDescent="0.25">
      <c r="A1672">
        <v>1671</v>
      </c>
      <c r="B1672" t="s">
        <v>22</v>
      </c>
      <c r="C1672" s="3">
        <v>19</v>
      </c>
      <c r="D1672" s="3" t="str">
        <f>VLOOKUP(JOYERIA_JPV[[#This Row],[ID_PRODUCTOS]],PRODUCTOS[#All],2,0)</f>
        <v>Collar Perlas</v>
      </c>
      <c r="E1672" s="8" t="str">
        <f>VLOOKUP(JOYERIA_JPV[[#This Row],[ID_PRODUCTOS]],PRODUCTOS[#All],4,0)</f>
        <v>https://yanesmadrid.com/10619-large_default/collar-bolzano-perlas-plata-dorada.jpg</v>
      </c>
      <c r="F1672" s="15">
        <f>VLOOKUP(JOYERIA_JPV[[#This Row],[ID_PRODUCTOS]],PRODUCTOS[#All],5,0)-JOYERIA_JPV[[#This Row],[CANTIDAD]]</f>
        <v>790</v>
      </c>
      <c r="G1672" s="3">
        <v>10006</v>
      </c>
      <c r="H1672" s="1" t="s">
        <v>51</v>
      </c>
      <c r="I1672" s="1" t="str">
        <f>VLOOKUP(JOYERIA_JPV[[#This Row],[ID_VENDEDOR]],FOTO_VENDEDOR[#All],3,0)</f>
        <v>https://dl.dropbox.com/s/1f9hzgblcmuen4a/A10.png</v>
      </c>
      <c r="J1672">
        <v>10</v>
      </c>
      <c r="K1672" s="9">
        <v>757.81</v>
      </c>
      <c r="L1672" s="9">
        <v>950</v>
      </c>
      <c r="M1672" s="2">
        <v>45504</v>
      </c>
    </row>
    <row r="1673" spans="1:13" x14ac:dyDescent="0.25">
      <c r="A1673">
        <v>1672</v>
      </c>
      <c r="B1673" t="s">
        <v>6</v>
      </c>
      <c r="C1673" s="3">
        <v>17</v>
      </c>
      <c r="D1673" s="3" t="str">
        <f>VLOOKUP(JOYERIA_JPV[[#This Row],[ID_PRODUCTOS]],PRODUCTOS[#All],2,0)</f>
        <v>Broche Oro</v>
      </c>
      <c r="E1673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73" s="15">
        <f>VLOOKUP(JOYERIA_JPV[[#This Row],[ID_PRODUCTOS]],PRODUCTOS[#All],5,0)-JOYERIA_JPV[[#This Row],[CANTIDAD]]</f>
        <v>2994</v>
      </c>
      <c r="G1673" s="3">
        <v>10002</v>
      </c>
      <c r="H1673" s="1" t="s">
        <v>43</v>
      </c>
      <c r="I1673" s="1" t="str">
        <f>VLOOKUP(JOYERIA_JPV[[#This Row],[ID_VENDEDOR]],FOTO_VENDEDOR[#All],3,0)</f>
        <v>https://dl.dropbox.com/s/yxe96df3xrzoc4y/A44.png</v>
      </c>
      <c r="J1673">
        <v>6</v>
      </c>
      <c r="K1673" s="9">
        <v>216.19</v>
      </c>
      <c r="L1673" s="9">
        <v>300</v>
      </c>
      <c r="M1673" s="2">
        <v>45505</v>
      </c>
    </row>
    <row r="1674" spans="1:13" x14ac:dyDescent="0.25">
      <c r="A1674">
        <v>1673</v>
      </c>
      <c r="B1674" t="s">
        <v>13</v>
      </c>
      <c r="C1674" s="3">
        <v>18</v>
      </c>
      <c r="D1674" s="3" t="str">
        <f>VLOOKUP(JOYERIA_JPV[[#This Row],[ID_PRODUCTOS]],PRODUCTOS[#All],2,0)</f>
        <v>Anillo Gemas</v>
      </c>
      <c r="E1674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74" s="15">
        <f>VLOOKUP(JOYERIA_JPV[[#This Row],[ID_PRODUCTOS]],PRODUCTOS[#All],5,0)-JOYERIA_JPV[[#This Row],[CANTIDAD]]</f>
        <v>19601</v>
      </c>
      <c r="G1674" s="3">
        <v>10003</v>
      </c>
      <c r="H1674" s="1" t="s">
        <v>45</v>
      </c>
      <c r="I1674" s="1" t="str">
        <f>VLOOKUP(JOYERIA_JPV[[#This Row],[ID_VENDEDOR]],FOTO_VENDEDOR[#All],3,0)</f>
        <v>https://dl.dropboxusercontent.com/s/2lks10yyiurw2b0/A33.png</v>
      </c>
      <c r="J1674">
        <v>399</v>
      </c>
      <c r="K1674" s="9">
        <v>1063.04</v>
      </c>
      <c r="L1674" s="9">
        <v>1500</v>
      </c>
      <c r="M1674" s="2">
        <v>45506</v>
      </c>
    </row>
    <row r="1675" spans="1:13" x14ac:dyDescent="0.25">
      <c r="A1675">
        <v>1674</v>
      </c>
      <c r="B1675" t="s">
        <v>6</v>
      </c>
      <c r="C1675" s="3">
        <v>19</v>
      </c>
      <c r="D1675" s="3" t="str">
        <f>VLOOKUP(JOYERIA_JPV[[#This Row],[ID_PRODUCTOS]],PRODUCTOS[#All],2,0)</f>
        <v>Collar Perlas</v>
      </c>
      <c r="E1675" s="8" t="str">
        <f>VLOOKUP(JOYERIA_JPV[[#This Row],[ID_PRODUCTOS]],PRODUCTOS[#All],4,0)</f>
        <v>https://yanesmadrid.com/10619-large_default/collar-bolzano-perlas-plata-dorada.jpg</v>
      </c>
      <c r="F1675" s="15">
        <f>VLOOKUP(JOYERIA_JPV[[#This Row],[ID_PRODUCTOS]],PRODUCTOS[#All],5,0)-JOYERIA_JPV[[#This Row],[CANTIDAD]]</f>
        <v>799</v>
      </c>
      <c r="G1675" s="3">
        <v>10004</v>
      </c>
      <c r="H1675" s="1" t="s">
        <v>47</v>
      </c>
      <c r="I1675" s="1" t="str">
        <f>VLOOKUP(JOYERIA_JPV[[#This Row],[ID_VENDEDOR]],FOTO_VENDEDOR[#All],3,0)</f>
        <v>https://dl.dropbox.com/s/zgx7g0h0mxubhao/A21.png</v>
      </c>
      <c r="J1675">
        <v>1</v>
      </c>
      <c r="K1675" s="9">
        <v>757.81</v>
      </c>
      <c r="L1675" s="9">
        <v>950</v>
      </c>
      <c r="M1675" s="2">
        <v>45507</v>
      </c>
    </row>
    <row r="1676" spans="1:13" x14ac:dyDescent="0.25">
      <c r="A1676">
        <v>1675</v>
      </c>
      <c r="B1676" t="s">
        <v>18</v>
      </c>
      <c r="C1676" s="3">
        <v>20</v>
      </c>
      <c r="D1676" s="3" t="str">
        <f>VLOOKUP(JOYERIA_JPV[[#This Row],[ID_PRODUCTOS]],PRODUCTOS[#All],2,0)</f>
        <v>Cadena Oro</v>
      </c>
      <c r="E1676" s="8" t="str">
        <f>VLOOKUP(JOYERIA_JPV[[#This Row],[ID_PRODUCTOS]],PRODUCTOS[#All],4,0)</f>
        <v>https://www.joyeriasanchez.com/50236-large_default/gargantilla-visalia-personalizada-oro-18k.jpg</v>
      </c>
      <c r="F1676" s="15">
        <f>VLOOKUP(JOYERIA_JPV[[#This Row],[ID_PRODUCTOS]],PRODUCTOS[#All],5,0)-JOYERIA_JPV[[#This Row],[CANTIDAD]]</f>
        <v>3982</v>
      </c>
      <c r="G1676" s="3">
        <v>10005</v>
      </c>
      <c r="H1676" s="1" t="s">
        <v>49</v>
      </c>
      <c r="I1676" s="1" t="str">
        <f>VLOOKUP(JOYERIA_JPV[[#This Row],[ID_VENDEDOR]],FOTO_VENDEDOR[#All],3,0)</f>
        <v>https://dl.dropboxusercontent.com/s/id0gj57k6z3m73q/A34.png</v>
      </c>
      <c r="J1676">
        <v>18</v>
      </c>
      <c r="K1676" s="9">
        <v>211.41</v>
      </c>
      <c r="L1676" s="9">
        <v>300</v>
      </c>
      <c r="M1676" s="2">
        <v>45508</v>
      </c>
    </row>
    <row r="1677" spans="1:13" x14ac:dyDescent="0.25">
      <c r="A1677">
        <v>1676</v>
      </c>
      <c r="B1677" t="s">
        <v>5</v>
      </c>
      <c r="C1677" s="3">
        <v>1</v>
      </c>
      <c r="D1677" s="3" t="str">
        <f>VLOOKUP(JOYERIA_JPV[[#This Row],[ID_PRODUCTOS]],PRODUCTOS[#All],2,0)</f>
        <v>Anillo Oro 18k</v>
      </c>
      <c r="E1677" s="8" t="str">
        <f>VLOOKUP(JOYERIA_JPV[[#This Row],[ID_PRODUCTOS]],PRODUCTOS[#All],4,0)</f>
        <v>https://i.pinimg.com/originals/99/f6/cc/99f6cc0f226be0aa4d25ea9959e06099.png</v>
      </c>
      <c r="F1677" s="15">
        <f>VLOOKUP(JOYERIA_JPV[[#This Row],[ID_PRODUCTOS]],PRODUCTOS[#All],5,0)-JOYERIA_JPV[[#This Row],[CANTIDAD]]</f>
        <v>19840</v>
      </c>
      <c r="G1677" s="3">
        <v>10006</v>
      </c>
      <c r="H1677" s="1" t="s">
        <v>51</v>
      </c>
      <c r="I1677" s="1" t="str">
        <f>VLOOKUP(JOYERIA_JPV[[#This Row],[ID_VENDEDOR]],FOTO_VENDEDOR[#All],3,0)</f>
        <v>https://dl.dropbox.com/s/1f9hzgblcmuen4a/A10.png</v>
      </c>
      <c r="J1677">
        <v>160</v>
      </c>
      <c r="K1677" s="9">
        <v>1483.61</v>
      </c>
      <c r="L1677" s="9">
        <v>2000</v>
      </c>
      <c r="M1677" s="2">
        <v>45509</v>
      </c>
    </row>
    <row r="1678" spans="1:13" x14ac:dyDescent="0.25">
      <c r="A1678">
        <v>1677</v>
      </c>
      <c r="B1678" t="s">
        <v>18</v>
      </c>
      <c r="C1678" s="3">
        <v>2</v>
      </c>
      <c r="D1678" s="3" t="str">
        <f>VLOOKUP(JOYERIA_JPV[[#This Row],[ID_PRODUCTOS]],PRODUCTOS[#All],2,0)</f>
        <v>Aretes Plata 925</v>
      </c>
      <c r="E1678" s="8" t="str">
        <f>VLOOKUP(JOYERIA_JPV[[#This Row],[ID_PRODUCTOS]],PRODUCTOS[#All],4,0)</f>
        <v>https://baroqoficial.com/cdn/shop/products/Aretesdeplata925.png?v=1643904073&amp;width=2048</v>
      </c>
      <c r="F1678" s="15">
        <f>VLOOKUP(JOYERIA_JPV[[#This Row],[ID_PRODUCTOS]],PRODUCTOS[#All],5,0)-JOYERIA_JPV[[#This Row],[CANTIDAD]]</f>
        <v>3732</v>
      </c>
      <c r="G1678" s="3">
        <v>10007</v>
      </c>
      <c r="H1678" s="1" t="s">
        <v>53</v>
      </c>
      <c r="I1678" s="1" t="str">
        <f>VLOOKUP(JOYERIA_JPV[[#This Row],[ID_VENDEDOR]],FOTO_VENDEDOR[#All],3,0)</f>
        <v>https://dl.dropbox.com/s/jveyj0btov87izo/A38.png</v>
      </c>
      <c r="J1678">
        <v>68</v>
      </c>
      <c r="K1678" s="9">
        <v>1049.51</v>
      </c>
      <c r="L1678" s="9">
        <v>1300</v>
      </c>
      <c r="M1678" s="2">
        <v>45510</v>
      </c>
    </row>
    <row r="1679" spans="1:13" x14ac:dyDescent="0.25">
      <c r="A1679">
        <v>1678</v>
      </c>
      <c r="B1679" t="s">
        <v>10</v>
      </c>
      <c r="C1679" s="3">
        <v>3</v>
      </c>
      <c r="D1679" s="3" t="str">
        <f>VLOOKUP(JOYERIA_JPV[[#This Row],[ID_PRODUCTOS]],PRODUCTOS[#All],2,0)</f>
        <v>Brazalete Oro 14k</v>
      </c>
      <c r="E1679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679" s="15">
        <f>VLOOKUP(JOYERIA_JPV[[#This Row],[ID_PRODUCTOS]],PRODUCTOS[#All],5,0)-JOYERIA_JPV[[#This Row],[CANTIDAD]]</f>
        <v>713</v>
      </c>
      <c r="G1679" s="3">
        <v>10008</v>
      </c>
      <c r="H1679" s="1" t="s">
        <v>73</v>
      </c>
      <c r="I1679" s="1" t="str">
        <f>VLOOKUP(JOYERIA_JPV[[#This Row],[ID_VENDEDOR]],FOTO_VENDEDOR[#All],3,0)</f>
        <v>https://dl.dropbox.com/s/z4geyw1u2psmm47/A16.png</v>
      </c>
      <c r="J1679">
        <v>7</v>
      </c>
      <c r="K1679" s="9">
        <v>966.38</v>
      </c>
      <c r="L1679" s="9">
        <v>1200</v>
      </c>
      <c r="M1679" s="2">
        <v>45511</v>
      </c>
    </row>
    <row r="1680" spans="1:13" x14ac:dyDescent="0.25">
      <c r="A1680">
        <v>1679</v>
      </c>
      <c r="B1680" t="s">
        <v>12</v>
      </c>
      <c r="C1680" s="3">
        <v>4</v>
      </c>
      <c r="D1680" s="3" t="str">
        <f>VLOOKUP(JOYERIA_JPV[[#This Row],[ID_PRODUCTOS]],PRODUCTOS[#All],2,0)</f>
        <v>Collar Oro Diam.</v>
      </c>
      <c r="E1680" s="8" t="str">
        <f>VLOOKUP(JOYERIA_JPV[[#This Row],[ID_PRODUCTOS]],PRODUCTOS[#All],4,0)</f>
        <v>https://img.edenly.com/pt/40/precioso-secreto-n8__8047249_1.png</v>
      </c>
      <c r="F1680" s="15">
        <f>VLOOKUP(JOYERIA_JPV[[#This Row],[ID_PRODUCTOS]],PRODUCTOS[#All],5,0)-JOYERIA_JPV[[#This Row],[CANTIDAD]]</f>
        <v>1496</v>
      </c>
      <c r="G1680" s="3">
        <v>10009</v>
      </c>
      <c r="H1680" s="1" t="s">
        <v>57</v>
      </c>
      <c r="I1680" s="1" t="str">
        <f>VLOOKUP(JOYERIA_JPV[[#This Row],[ID_VENDEDOR]],FOTO_VENDEDOR[#All],3,0)</f>
        <v>https://dl.dropbox.com/s/0jkab8w6ie0h91z/A42.png</v>
      </c>
      <c r="J1680">
        <v>4</v>
      </c>
      <c r="K1680" s="9">
        <v>938.42</v>
      </c>
      <c r="L1680" s="9">
        <v>1100</v>
      </c>
      <c r="M1680" s="2">
        <v>45512</v>
      </c>
    </row>
    <row r="1681" spans="1:13" x14ac:dyDescent="0.25">
      <c r="A1681">
        <v>1680</v>
      </c>
      <c r="B1681" t="s">
        <v>28</v>
      </c>
      <c r="C1681" s="3">
        <v>5</v>
      </c>
      <c r="D1681" s="3" t="str">
        <f>VLOOKUP(JOYERIA_JPV[[#This Row],[ID_PRODUCTOS]],PRODUCTOS[#All],2,0)</f>
        <v>Pulsera Plata 925</v>
      </c>
      <c r="E1681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681" s="15">
        <f>VLOOKUP(JOYERIA_JPV[[#This Row],[ID_PRODUCTOS]],PRODUCTOS[#All],5,0)-JOYERIA_JPV[[#This Row],[CANTIDAD]]</f>
        <v>1394</v>
      </c>
      <c r="G1681" s="3">
        <v>10001</v>
      </c>
      <c r="H1681" s="1" t="s">
        <v>41</v>
      </c>
      <c r="I1681" s="1" t="str">
        <f>VLOOKUP(JOYERIA_JPV[[#This Row],[ID_VENDEDOR]],FOTO_VENDEDOR[#All],3,0)</f>
        <v>https://dl.dropbox.com/s/4bz1xriny7ro04g/A40.png</v>
      </c>
      <c r="J1681">
        <v>6</v>
      </c>
      <c r="K1681" s="9">
        <v>1053.78</v>
      </c>
      <c r="L1681" s="9">
        <v>1500</v>
      </c>
      <c r="M1681" s="2">
        <v>45513</v>
      </c>
    </row>
    <row r="1682" spans="1:13" x14ac:dyDescent="0.25">
      <c r="A1682">
        <v>1681</v>
      </c>
      <c r="B1682" t="s">
        <v>7</v>
      </c>
      <c r="C1682" s="3">
        <v>6</v>
      </c>
      <c r="D1682" s="3" t="str">
        <f>VLOOKUP(JOYERIA_JPV[[#This Row],[ID_PRODUCTOS]],PRODUCTOS[#All],2,0)</f>
        <v>Broche Platino</v>
      </c>
      <c r="E1682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682" s="15">
        <f>VLOOKUP(JOYERIA_JPV[[#This Row],[ID_PRODUCTOS]],PRODUCTOS[#All],5,0)-JOYERIA_JPV[[#This Row],[CANTIDAD]]</f>
        <v>2493</v>
      </c>
      <c r="G1682" s="3">
        <v>10002</v>
      </c>
      <c r="H1682" s="1" t="s">
        <v>43</v>
      </c>
      <c r="I1682" s="1" t="str">
        <f>VLOOKUP(JOYERIA_JPV[[#This Row],[ID_VENDEDOR]],FOTO_VENDEDOR[#All],3,0)</f>
        <v>https://dl.dropbox.com/s/yxe96df3xrzoc4y/A44.png</v>
      </c>
      <c r="J1682">
        <v>7</v>
      </c>
      <c r="K1682" s="9">
        <v>645.70000000000005</v>
      </c>
      <c r="L1682" s="9">
        <v>900</v>
      </c>
      <c r="M1682" s="2">
        <v>45514</v>
      </c>
    </row>
    <row r="1683" spans="1:13" x14ac:dyDescent="0.25">
      <c r="A1683">
        <v>1682</v>
      </c>
      <c r="B1683" t="s">
        <v>9</v>
      </c>
      <c r="C1683" s="3">
        <v>7</v>
      </c>
      <c r="D1683" s="3" t="str">
        <f>VLOOKUP(JOYERIA_JPV[[#This Row],[ID_PRODUCTOS]],PRODUCTOS[#All],2,0)</f>
        <v>Cadena Oro 10k</v>
      </c>
      <c r="E1683" s="8" t="str">
        <f>VLOOKUP(JOYERIA_JPV[[#This Row],[ID_PRODUCTOS]],PRODUCTOS[#All],4,0)</f>
        <v>https://russiangold.com/78813-large_default/amarillo-italiano-14k-585-oro-nuevo-figaro-cadena-solida-cc042y.jpg</v>
      </c>
      <c r="F1683" s="15">
        <f>VLOOKUP(JOYERIA_JPV[[#This Row],[ID_PRODUCTOS]],PRODUCTOS[#All],5,0)-JOYERIA_JPV[[#This Row],[CANTIDAD]]</f>
        <v>11390</v>
      </c>
      <c r="G1683" s="3">
        <v>10003</v>
      </c>
      <c r="H1683" s="1" t="s">
        <v>45</v>
      </c>
      <c r="I1683" s="1" t="str">
        <f>VLOOKUP(JOYERIA_JPV[[#This Row],[ID_VENDEDOR]],FOTO_VENDEDOR[#All],3,0)</f>
        <v>https://dl.dropboxusercontent.com/s/2lks10yyiurw2b0/A33.png</v>
      </c>
      <c r="J1683">
        <v>110</v>
      </c>
      <c r="K1683" s="9">
        <v>1063.04</v>
      </c>
      <c r="L1683" s="9">
        <v>1500</v>
      </c>
      <c r="M1683" s="2">
        <v>45515</v>
      </c>
    </row>
    <row r="1684" spans="1:13" x14ac:dyDescent="0.25">
      <c r="A1684">
        <v>1683</v>
      </c>
      <c r="B1684" t="s">
        <v>9</v>
      </c>
      <c r="C1684" s="3">
        <v>8</v>
      </c>
      <c r="D1684" s="3" t="str">
        <f>VLOOKUP(JOYERIA_JPV[[#This Row],[ID_PRODUCTOS]],PRODUCTOS[#All],2,0)</f>
        <v>Tobillera Oro 14k</v>
      </c>
      <c r="E1684" s="8" t="str">
        <f>VLOOKUP(JOYERIA_JPV[[#This Row],[ID_PRODUCTOS]],PRODUCTOS[#All],4,0)</f>
        <v>https://www.joseluisjoyerias.com/adm/files/FOTOS/PULSERA_ORO_JOSELUIS_718SPU24FK481A19_1.webp</v>
      </c>
      <c r="F1684" s="15">
        <f>VLOOKUP(JOYERIA_JPV[[#This Row],[ID_PRODUCTOS]],PRODUCTOS[#All],5,0)-JOYERIA_JPV[[#This Row],[CANTIDAD]]</f>
        <v>2104</v>
      </c>
      <c r="G1684" s="3">
        <v>10004</v>
      </c>
      <c r="H1684" s="1" t="s">
        <v>47</v>
      </c>
      <c r="I1684" s="1" t="str">
        <f>VLOOKUP(JOYERIA_JPV[[#This Row],[ID_VENDEDOR]],FOTO_VENDEDOR[#All],3,0)</f>
        <v>https://dl.dropbox.com/s/zgx7g0h0mxubhao/A21.png</v>
      </c>
      <c r="J1684">
        <v>396</v>
      </c>
      <c r="K1684" s="9">
        <v>938.42</v>
      </c>
      <c r="L1684" s="9">
        <v>1100</v>
      </c>
      <c r="M1684" s="2">
        <v>45516</v>
      </c>
    </row>
    <row r="1685" spans="1:13" x14ac:dyDescent="0.25">
      <c r="A1685">
        <v>1684</v>
      </c>
      <c r="B1685" t="s">
        <v>9</v>
      </c>
      <c r="C1685" s="3">
        <v>9</v>
      </c>
      <c r="D1685" s="3" t="str">
        <f>VLOOKUP(JOYERIA_JPV[[#This Row],[ID_PRODUCTOS]],PRODUCTOS[#All],2,0)</f>
        <v>Charm Plata</v>
      </c>
      <c r="E1685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685" s="15">
        <f>VLOOKUP(JOYERIA_JPV[[#This Row],[ID_PRODUCTOS]],PRODUCTOS[#All],5,0)-JOYERIA_JPV[[#This Row],[CANTIDAD]]</f>
        <v>676</v>
      </c>
      <c r="G1685" s="3">
        <v>10005</v>
      </c>
      <c r="H1685" s="1" t="s">
        <v>49</v>
      </c>
      <c r="I1685" s="1" t="str">
        <f>VLOOKUP(JOYERIA_JPV[[#This Row],[ID_VENDEDOR]],FOTO_VENDEDOR[#All],3,0)</f>
        <v>https://dl.dropboxusercontent.com/s/id0gj57k6z3m73q/A34.png</v>
      </c>
      <c r="J1685">
        <v>1</v>
      </c>
      <c r="K1685" s="9">
        <v>836.75</v>
      </c>
      <c r="L1685" s="9">
        <v>1000</v>
      </c>
      <c r="M1685" s="2">
        <v>45517</v>
      </c>
    </row>
    <row r="1686" spans="1:13" x14ac:dyDescent="0.25">
      <c r="A1686">
        <v>1685</v>
      </c>
      <c r="B1686" t="s">
        <v>26</v>
      </c>
      <c r="C1686" s="3">
        <v>10</v>
      </c>
      <c r="D1686" s="3" t="str">
        <f>VLOOKUP(JOYERIA_JPV[[#This Row],[ID_PRODUCTOS]],PRODUCTOS[#All],2,0)</f>
        <v>Medallón Oro 18k</v>
      </c>
      <c r="E1686" s="8" t="str">
        <f>VLOOKUP(JOYERIA_JPV[[#This Row],[ID_PRODUCTOS]],PRODUCTOS[#All],4,0)</f>
        <v>https://russiangold.com/111274-product_zoom/colgante-de-oro-rosa-rojo-14k-585-carretera-de-medusa-griega-cpn053r.jpg</v>
      </c>
      <c r="F1686" s="15">
        <f>VLOOKUP(JOYERIA_JPV[[#This Row],[ID_PRODUCTOS]],PRODUCTOS[#All],5,0)-JOYERIA_JPV[[#This Row],[CANTIDAD]]</f>
        <v>590</v>
      </c>
      <c r="G1686" s="3">
        <v>10006</v>
      </c>
      <c r="H1686" s="1" t="s">
        <v>51</v>
      </c>
      <c r="I1686" s="1" t="str">
        <f>VLOOKUP(JOYERIA_JPV[[#This Row],[ID_VENDEDOR]],FOTO_VENDEDOR[#All],3,0)</f>
        <v>https://dl.dropbox.com/s/1f9hzgblcmuen4a/A10.png</v>
      </c>
      <c r="J1686">
        <v>10</v>
      </c>
      <c r="K1686" s="9">
        <v>966.38</v>
      </c>
      <c r="L1686" s="9">
        <v>1200</v>
      </c>
      <c r="M1686" s="2">
        <v>45518</v>
      </c>
    </row>
    <row r="1687" spans="1:13" x14ac:dyDescent="0.25">
      <c r="A1687">
        <v>1686</v>
      </c>
      <c r="B1687" t="s">
        <v>18</v>
      </c>
      <c r="C1687" s="3">
        <v>11</v>
      </c>
      <c r="D1687" s="3" t="str">
        <f>VLOOKUP(JOYERIA_JPV[[#This Row],[ID_PRODUCTOS]],PRODUCTOS[#All],2,0)</f>
        <v>Reloj Oro 18k</v>
      </c>
      <c r="E1687" s="8" t="str">
        <f>VLOOKUP(JOYERIA_JPV[[#This Row],[ID_PRODUCTOS]],PRODUCTOS[#All],4,0)</f>
        <v>https://zlotychlopak.pl/104676-large_default/amarillo-14k-585-oro-reloj-de-pulsera-para-senora-geneve-lw078ydglbw008y.jpg</v>
      </c>
      <c r="F1687" s="15">
        <f>VLOOKUP(JOYERIA_JPV[[#This Row],[ID_PRODUCTOS]],PRODUCTOS[#All],5,0)-JOYERIA_JPV[[#This Row],[CANTIDAD]]</f>
        <v>1250</v>
      </c>
      <c r="G1687" s="3">
        <v>10007</v>
      </c>
      <c r="H1687" s="1" t="s">
        <v>53</v>
      </c>
      <c r="I1687" s="1" t="str">
        <f>VLOOKUP(JOYERIA_JPV[[#This Row],[ID_VENDEDOR]],FOTO_VENDEDOR[#All],3,0)</f>
        <v>https://dl.dropbox.com/s/jveyj0btov87izo/A38.png</v>
      </c>
      <c r="J1687">
        <v>10</v>
      </c>
      <c r="K1687" s="9">
        <v>638.27</v>
      </c>
      <c r="L1687" s="9">
        <v>800</v>
      </c>
      <c r="M1687" s="2">
        <v>45519</v>
      </c>
    </row>
    <row r="1688" spans="1:13" x14ac:dyDescent="0.25">
      <c r="A1688">
        <v>1687</v>
      </c>
      <c r="B1688" t="s">
        <v>28</v>
      </c>
      <c r="C1688" s="3">
        <v>12</v>
      </c>
      <c r="D1688" s="3" t="str">
        <f>VLOOKUP(JOYERIA_JPV[[#This Row],[ID_PRODUCTOS]],PRODUCTOS[#All],2,0)</f>
        <v>Cufflink Plata 925</v>
      </c>
      <c r="E1688" s="8" t="str">
        <f>VLOOKUP(JOYERIA_JPV[[#This Row],[ID_PRODUCTOS]],PRODUCTOS[#All],4,0)</f>
        <v>https://www.mesaregalos.mx/wp-content/uploads/2021/08/Cufflinks_20Pliage_20_20Sterling_20silver_06753810000001_STQP.png</v>
      </c>
      <c r="F1688" s="15">
        <f>VLOOKUP(JOYERIA_JPV[[#This Row],[ID_PRODUCTOS]],PRODUCTOS[#All],5,0)-JOYERIA_JPV[[#This Row],[CANTIDAD]]</f>
        <v>622</v>
      </c>
      <c r="G1688" s="3">
        <v>10008</v>
      </c>
      <c r="H1688" s="1" t="s">
        <v>73</v>
      </c>
      <c r="I1688" s="1" t="str">
        <f>VLOOKUP(JOYERIA_JPV[[#This Row],[ID_VENDEDOR]],FOTO_VENDEDOR[#All],3,0)</f>
        <v>https://dl.dropbox.com/s/z4geyw1u2psmm47/A16.png</v>
      </c>
      <c r="J1688">
        <v>2</v>
      </c>
      <c r="K1688" s="9">
        <v>1265.2</v>
      </c>
      <c r="L1688" s="9">
        <v>1800</v>
      </c>
      <c r="M1688" s="2">
        <v>45520</v>
      </c>
    </row>
    <row r="1689" spans="1:13" x14ac:dyDescent="0.25">
      <c r="A1689">
        <v>1688</v>
      </c>
      <c r="B1689" t="s">
        <v>22</v>
      </c>
      <c r="C1689" s="3">
        <v>13</v>
      </c>
      <c r="D1689" s="3" t="str">
        <f>VLOOKUP(JOYERIA_JPV[[#This Row],[ID_PRODUCTOS]],PRODUCTOS[#All],2,0)</f>
        <v>Pendiente Diam. Oro</v>
      </c>
      <c r="E1689" s="8" t="str">
        <f>VLOOKUP(JOYERIA_JPV[[#This Row],[ID_PRODUCTOS]],PRODUCTOS[#All],4,0)</f>
        <v>https://i.pinimg.com/originals/ef/2f/1e/ef2f1e78cb0658f1626038cefbdca0f7.png</v>
      </c>
      <c r="F1689" s="15">
        <f>VLOOKUP(JOYERIA_JPV[[#This Row],[ID_PRODUCTOS]],PRODUCTOS[#All],5,0)-JOYERIA_JPV[[#This Row],[CANTIDAD]]</f>
        <v>3793</v>
      </c>
      <c r="G1689" s="3">
        <v>10009</v>
      </c>
      <c r="H1689" s="1" t="s">
        <v>57</v>
      </c>
      <c r="I1689" s="1" t="str">
        <f>VLOOKUP(JOYERIA_JPV[[#This Row],[ID_VENDEDOR]],FOTO_VENDEDOR[#All],3,0)</f>
        <v>https://dl.dropbox.com/s/0jkab8w6ie0h91z/A42.png</v>
      </c>
      <c r="J1689">
        <v>207</v>
      </c>
      <c r="K1689" s="9">
        <v>352.49</v>
      </c>
      <c r="L1689" s="9">
        <v>500</v>
      </c>
      <c r="M1689" s="2">
        <v>45521</v>
      </c>
    </row>
    <row r="1690" spans="1:13" x14ac:dyDescent="0.25">
      <c r="A1690">
        <v>1689</v>
      </c>
      <c r="B1690" t="s">
        <v>15</v>
      </c>
      <c r="C1690" s="3">
        <v>14</v>
      </c>
      <c r="D1690" s="3" t="str">
        <f>VLOOKUP(JOYERIA_JPV[[#This Row],[ID_PRODUCTOS]],PRODUCTOS[#All],2,0)</f>
        <v>Anillo Comp. Diam.</v>
      </c>
      <c r="E1690" s="8" t="str">
        <f>VLOOKUP(JOYERIA_JPV[[#This Row],[ID_PRODUCTOS]],PRODUCTOS[#All],4,0)</f>
        <v>https://www.elrubi.es/wp-content/uploads/2019/03/Anillo-de-compromiso-con-piedra-diamante-1.png</v>
      </c>
      <c r="F1690" s="15">
        <f>VLOOKUP(JOYERIA_JPV[[#This Row],[ID_PRODUCTOS]],PRODUCTOS[#All],5,0)-JOYERIA_JPV[[#This Row],[CANTIDAD]]</f>
        <v>1650</v>
      </c>
      <c r="G1690" s="3">
        <v>10001</v>
      </c>
      <c r="H1690" s="1" t="s">
        <v>41</v>
      </c>
      <c r="I1690" s="1" t="str">
        <f>VLOOKUP(JOYERIA_JPV[[#This Row],[ID_VENDEDOR]],FOTO_VENDEDOR[#All],3,0)</f>
        <v>https://dl.dropbox.com/s/4bz1xriny7ro04g/A40.png</v>
      </c>
      <c r="J1690">
        <v>300</v>
      </c>
      <c r="K1690" s="9">
        <v>938.42</v>
      </c>
      <c r="L1690" s="9">
        <v>1100</v>
      </c>
      <c r="M1690" s="2">
        <v>45522</v>
      </c>
    </row>
    <row r="1691" spans="1:13" x14ac:dyDescent="0.25">
      <c r="A1691">
        <v>1690</v>
      </c>
      <c r="B1691" t="s">
        <v>6</v>
      </c>
      <c r="C1691" s="3">
        <v>15</v>
      </c>
      <c r="D1691" s="3" t="str">
        <f>VLOOKUP(JOYERIA_JPV[[#This Row],[ID_PRODUCTOS]],PRODUCTOS[#All],2,0)</f>
        <v>Brazalete Cuero</v>
      </c>
      <c r="E1691" s="8" t="str">
        <f>VLOOKUP(JOYERIA_JPV[[#This Row],[ID_PRODUCTOS]],PRODUCTOS[#All],4,0)</f>
        <v>https://global.zancangioielli.com/11031-large_default/pulsera-zancan-de-plata-y-piel-con-pluma.jpg</v>
      </c>
      <c r="F1691" s="15">
        <f>VLOOKUP(JOYERIA_JPV[[#This Row],[ID_PRODUCTOS]],PRODUCTOS[#All],5,0)-JOYERIA_JPV[[#This Row],[CANTIDAD]]</f>
        <v>3723</v>
      </c>
      <c r="G1691" s="3">
        <v>10002</v>
      </c>
      <c r="H1691" s="1" t="s">
        <v>43</v>
      </c>
      <c r="I1691" s="1" t="str">
        <f>VLOOKUP(JOYERIA_JPV[[#This Row],[ID_VENDEDOR]],FOTO_VENDEDOR[#All],3,0)</f>
        <v>https://dl.dropbox.com/s/yxe96df3xrzoc4y/A44.png</v>
      </c>
      <c r="J1691">
        <v>277</v>
      </c>
      <c r="K1691" s="9">
        <v>572.95000000000005</v>
      </c>
      <c r="L1691" s="9">
        <v>800</v>
      </c>
      <c r="M1691" s="2">
        <v>45523</v>
      </c>
    </row>
    <row r="1692" spans="1:13" x14ac:dyDescent="0.25">
      <c r="A1692">
        <v>1691</v>
      </c>
      <c r="B1692" t="s">
        <v>25</v>
      </c>
      <c r="C1692" s="3">
        <v>16</v>
      </c>
      <c r="D1692" s="3" t="str">
        <f>VLOOKUP(JOYERIA_JPV[[#This Row],[ID_PRODUCTOS]],PRODUCTOS[#All],2,0)</f>
        <v>Reloj Plata</v>
      </c>
      <c r="E1692" s="8" t="str">
        <f>VLOOKUP(JOYERIA_JPV[[#This Row],[ID_PRODUCTOS]],PRODUCTOS[#All],4,0)</f>
        <v>https://festina.cl/22062-large_default/timeless-chronograph-f16760-7-con-esfera-azul.jpg</v>
      </c>
      <c r="F1692" s="15">
        <f>VLOOKUP(JOYERIA_JPV[[#This Row],[ID_PRODUCTOS]],PRODUCTOS[#All],5,0)-JOYERIA_JPV[[#This Row],[CANTIDAD]]</f>
        <v>1075</v>
      </c>
      <c r="G1692" s="3">
        <v>10003</v>
      </c>
      <c r="H1692" s="1" t="s">
        <v>45</v>
      </c>
      <c r="I1692" s="1" t="str">
        <f>VLOOKUP(JOYERIA_JPV[[#This Row],[ID_VENDEDOR]],FOTO_VENDEDOR[#All],3,0)</f>
        <v>https://dl.dropboxusercontent.com/s/2lks10yyiurw2b0/A33.png</v>
      </c>
      <c r="J1692">
        <v>25</v>
      </c>
      <c r="K1692" s="9">
        <v>1667.47</v>
      </c>
      <c r="L1692" s="9">
        <v>2200</v>
      </c>
      <c r="M1692" s="2">
        <v>45524</v>
      </c>
    </row>
    <row r="1693" spans="1:13" x14ac:dyDescent="0.25">
      <c r="A1693">
        <v>1692</v>
      </c>
      <c r="B1693" t="s">
        <v>20</v>
      </c>
      <c r="C1693" s="3">
        <v>17</v>
      </c>
      <c r="D1693" s="3" t="str">
        <f>VLOOKUP(JOYERIA_JPV[[#This Row],[ID_PRODUCTOS]],PRODUCTOS[#All],2,0)</f>
        <v>Broche Oro</v>
      </c>
      <c r="E1693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93" s="15">
        <f>VLOOKUP(JOYERIA_JPV[[#This Row],[ID_PRODUCTOS]],PRODUCTOS[#All],5,0)-JOYERIA_JPV[[#This Row],[CANTIDAD]]</f>
        <v>2723</v>
      </c>
      <c r="G1693" s="3">
        <v>10004</v>
      </c>
      <c r="H1693" s="1" t="s">
        <v>47</v>
      </c>
      <c r="I1693" s="1" t="str">
        <f>VLOOKUP(JOYERIA_JPV[[#This Row],[ID_VENDEDOR]],FOTO_VENDEDOR[#All],3,0)</f>
        <v>https://dl.dropbox.com/s/zgx7g0h0mxubhao/A21.png</v>
      </c>
      <c r="J1693">
        <v>277</v>
      </c>
      <c r="K1693" s="9">
        <v>216.19</v>
      </c>
      <c r="L1693" s="9">
        <v>300</v>
      </c>
      <c r="M1693" s="2">
        <v>45525</v>
      </c>
    </row>
    <row r="1694" spans="1:13" x14ac:dyDescent="0.25">
      <c r="A1694">
        <v>1693</v>
      </c>
      <c r="B1694" t="s">
        <v>27</v>
      </c>
      <c r="C1694" s="3">
        <v>18</v>
      </c>
      <c r="D1694" s="3" t="str">
        <f>VLOOKUP(JOYERIA_JPV[[#This Row],[ID_PRODUCTOS]],PRODUCTOS[#All],2,0)</f>
        <v>Anillo Gemas</v>
      </c>
      <c r="E1694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94" s="15">
        <f>VLOOKUP(JOYERIA_JPV[[#This Row],[ID_PRODUCTOS]],PRODUCTOS[#All],5,0)-JOYERIA_JPV[[#This Row],[CANTIDAD]]</f>
        <v>19856</v>
      </c>
      <c r="G1694" s="3">
        <v>10005</v>
      </c>
      <c r="H1694" s="1" t="s">
        <v>49</v>
      </c>
      <c r="I1694" s="1" t="str">
        <f>VLOOKUP(JOYERIA_JPV[[#This Row],[ID_VENDEDOR]],FOTO_VENDEDOR[#All],3,0)</f>
        <v>https://dl.dropboxusercontent.com/s/id0gj57k6z3m73q/A34.png</v>
      </c>
      <c r="J1694">
        <v>144</v>
      </c>
      <c r="K1694" s="9">
        <v>1063.04</v>
      </c>
      <c r="L1694" s="9">
        <v>1500</v>
      </c>
      <c r="M1694" s="2">
        <v>45526</v>
      </c>
    </row>
    <row r="1695" spans="1:13" x14ac:dyDescent="0.25">
      <c r="A1695">
        <v>1694</v>
      </c>
      <c r="B1695" t="s">
        <v>22</v>
      </c>
      <c r="C1695" s="3">
        <v>19</v>
      </c>
      <c r="D1695" s="3" t="str">
        <f>VLOOKUP(JOYERIA_JPV[[#This Row],[ID_PRODUCTOS]],PRODUCTOS[#All],2,0)</f>
        <v>Collar Perlas</v>
      </c>
      <c r="E1695" s="8" t="str">
        <f>VLOOKUP(JOYERIA_JPV[[#This Row],[ID_PRODUCTOS]],PRODUCTOS[#All],4,0)</f>
        <v>https://yanesmadrid.com/10619-large_default/collar-bolzano-perlas-plata-dorada.jpg</v>
      </c>
      <c r="F1695" s="15">
        <f>VLOOKUP(JOYERIA_JPV[[#This Row],[ID_PRODUCTOS]],PRODUCTOS[#All],5,0)-JOYERIA_JPV[[#This Row],[CANTIDAD]]</f>
        <v>798</v>
      </c>
      <c r="G1695" s="3">
        <v>10006</v>
      </c>
      <c r="H1695" s="1" t="s">
        <v>51</v>
      </c>
      <c r="I1695" s="1" t="str">
        <f>VLOOKUP(JOYERIA_JPV[[#This Row],[ID_VENDEDOR]],FOTO_VENDEDOR[#All],3,0)</f>
        <v>https://dl.dropbox.com/s/1f9hzgblcmuen4a/A10.png</v>
      </c>
      <c r="J1695">
        <v>2</v>
      </c>
      <c r="K1695" s="9">
        <v>757.81</v>
      </c>
      <c r="L1695" s="9">
        <v>950</v>
      </c>
      <c r="M1695" s="2">
        <v>45527</v>
      </c>
    </row>
    <row r="1696" spans="1:13" x14ac:dyDescent="0.25">
      <c r="A1696">
        <v>1695</v>
      </c>
      <c r="B1696" t="s">
        <v>6</v>
      </c>
      <c r="C1696" s="3">
        <v>17</v>
      </c>
      <c r="D1696" s="3" t="str">
        <f>VLOOKUP(JOYERIA_JPV[[#This Row],[ID_PRODUCTOS]],PRODUCTOS[#All],2,0)</f>
        <v>Broche Oro</v>
      </c>
      <c r="E1696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696" s="15">
        <f>VLOOKUP(JOYERIA_JPV[[#This Row],[ID_PRODUCTOS]],PRODUCTOS[#All],5,0)-JOYERIA_JPV[[#This Row],[CANTIDAD]]</f>
        <v>2829</v>
      </c>
      <c r="G1696" s="3">
        <v>10002</v>
      </c>
      <c r="H1696" s="1" t="s">
        <v>43</v>
      </c>
      <c r="I1696" s="1" t="str">
        <f>VLOOKUP(JOYERIA_JPV[[#This Row],[ID_VENDEDOR]],FOTO_VENDEDOR[#All],3,0)</f>
        <v>https://dl.dropbox.com/s/yxe96df3xrzoc4y/A44.png</v>
      </c>
      <c r="J1696">
        <v>171</v>
      </c>
      <c r="K1696" s="9">
        <v>216.19</v>
      </c>
      <c r="L1696" s="9">
        <v>300</v>
      </c>
      <c r="M1696" s="2">
        <v>45528</v>
      </c>
    </row>
    <row r="1697" spans="1:13" x14ac:dyDescent="0.25">
      <c r="A1697">
        <v>1696</v>
      </c>
      <c r="B1697" t="s">
        <v>13</v>
      </c>
      <c r="C1697" s="3">
        <v>18</v>
      </c>
      <c r="D1697" s="3" t="str">
        <f>VLOOKUP(JOYERIA_JPV[[#This Row],[ID_PRODUCTOS]],PRODUCTOS[#All],2,0)</f>
        <v>Anillo Gemas</v>
      </c>
      <c r="E1697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697" s="15">
        <f>VLOOKUP(JOYERIA_JPV[[#This Row],[ID_PRODUCTOS]],PRODUCTOS[#All],5,0)-JOYERIA_JPV[[#This Row],[CANTIDAD]]</f>
        <v>19787</v>
      </c>
      <c r="G1697" s="3">
        <v>10003</v>
      </c>
      <c r="H1697" s="1" t="s">
        <v>45</v>
      </c>
      <c r="I1697" s="1" t="str">
        <f>VLOOKUP(JOYERIA_JPV[[#This Row],[ID_VENDEDOR]],FOTO_VENDEDOR[#All],3,0)</f>
        <v>https://dl.dropboxusercontent.com/s/2lks10yyiurw2b0/A33.png</v>
      </c>
      <c r="J1697">
        <v>213</v>
      </c>
      <c r="K1697" s="9">
        <v>1063.04</v>
      </c>
      <c r="L1697" s="9">
        <v>1500</v>
      </c>
      <c r="M1697" s="2">
        <v>45529</v>
      </c>
    </row>
    <row r="1698" spans="1:13" x14ac:dyDescent="0.25">
      <c r="A1698">
        <v>1697</v>
      </c>
      <c r="B1698" t="s">
        <v>6</v>
      </c>
      <c r="C1698" s="3">
        <v>19</v>
      </c>
      <c r="D1698" s="3" t="str">
        <f>VLOOKUP(JOYERIA_JPV[[#This Row],[ID_PRODUCTOS]],PRODUCTOS[#All],2,0)</f>
        <v>Collar Perlas</v>
      </c>
      <c r="E1698" s="8" t="str">
        <f>VLOOKUP(JOYERIA_JPV[[#This Row],[ID_PRODUCTOS]],PRODUCTOS[#All],4,0)</f>
        <v>https://yanesmadrid.com/10619-large_default/collar-bolzano-perlas-plata-dorada.jpg</v>
      </c>
      <c r="F1698" s="15">
        <f>VLOOKUP(JOYERIA_JPV[[#This Row],[ID_PRODUCTOS]],PRODUCTOS[#All],5,0)-JOYERIA_JPV[[#This Row],[CANTIDAD]]</f>
        <v>798</v>
      </c>
      <c r="G1698" s="3">
        <v>10004</v>
      </c>
      <c r="H1698" s="1" t="s">
        <v>47</v>
      </c>
      <c r="I1698" s="1" t="str">
        <f>VLOOKUP(JOYERIA_JPV[[#This Row],[ID_VENDEDOR]],FOTO_VENDEDOR[#All],3,0)</f>
        <v>https://dl.dropbox.com/s/zgx7g0h0mxubhao/A21.png</v>
      </c>
      <c r="J1698">
        <v>2</v>
      </c>
      <c r="K1698" s="9">
        <v>757.81</v>
      </c>
      <c r="L1698" s="9">
        <v>950</v>
      </c>
      <c r="M1698" s="2">
        <v>45530</v>
      </c>
    </row>
    <row r="1699" spans="1:13" x14ac:dyDescent="0.25">
      <c r="A1699">
        <v>1698</v>
      </c>
      <c r="B1699" t="s">
        <v>18</v>
      </c>
      <c r="C1699" s="3">
        <v>20</v>
      </c>
      <c r="D1699" s="3" t="str">
        <f>VLOOKUP(JOYERIA_JPV[[#This Row],[ID_PRODUCTOS]],PRODUCTOS[#All],2,0)</f>
        <v>Cadena Oro</v>
      </c>
      <c r="E1699" s="8" t="str">
        <f>VLOOKUP(JOYERIA_JPV[[#This Row],[ID_PRODUCTOS]],PRODUCTOS[#All],4,0)</f>
        <v>https://www.joyeriasanchez.com/50236-large_default/gargantilla-visalia-personalizada-oro-18k.jpg</v>
      </c>
      <c r="F1699" s="15">
        <f>VLOOKUP(JOYERIA_JPV[[#This Row],[ID_PRODUCTOS]],PRODUCTOS[#All],5,0)-JOYERIA_JPV[[#This Row],[CANTIDAD]]</f>
        <v>3999</v>
      </c>
      <c r="G1699" s="3">
        <v>10005</v>
      </c>
      <c r="H1699" s="1" t="s">
        <v>49</v>
      </c>
      <c r="I1699" s="1" t="str">
        <f>VLOOKUP(JOYERIA_JPV[[#This Row],[ID_VENDEDOR]],FOTO_VENDEDOR[#All],3,0)</f>
        <v>https://dl.dropboxusercontent.com/s/id0gj57k6z3m73q/A34.png</v>
      </c>
      <c r="J1699">
        <v>1</v>
      </c>
      <c r="K1699" s="9">
        <v>211.41</v>
      </c>
      <c r="L1699" s="9">
        <v>300</v>
      </c>
      <c r="M1699" s="2">
        <v>45531</v>
      </c>
    </row>
    <row r="1700" spans="1:13" x14ac:dyDescent="0.25">
      <c r="A1700">
        <v>1699</v>
      </c>
      <c r="B1700" t="s">
        <v>5</v>
      </c>
      <c r="C1700" s="3">
        <v>1</v>
      </c>
      <c r="D1700" s="3" t="str">
        <f>VLOOKUP(JOYERIA_JPV[[#This Row],[ID_PRODUCTOS]],PRODUCTOS[#All],2,0)</f>
        <v>Anillo Oro 18k</v>
      </c>
      <c r="E1700" s="8" t="str">
        <f>VLOOKUP(JOYERIA_JPV[[#This Row],[ID_PRODUCTOS]],PRODUCTOS[#All],4,0)</f>
        <v>https://i.pinimg.com/originals/99/f6/cc/99f6cc0f226be0aa4d25ea9959e06099.png</v>
      </c>
      <c r="F1700" s="15">
        <f>VLOOKUP(JOYERIA_JPV[[#This Row],[ID_PRODUCTOS]],PRODUCTOS[#All],5,0)-JOYERIA_JPV[[#This Row],[CANTIDAD]]</f>
        <v>19879</v>
      </c>
      <c r="G1700" s="3">
        <v>10006</v>
      </c>
      <c r="H1700" s="1" t="s">
        <v>51</v>
      </c>
      <c r="I1700" s="1" t="str">
        <f>VLOOKUP(JOYERIA_JPV[[#This Row],[ID_VENDEDOR]],FOTO_VENDEDOR[#All],3,0)</f>
        <v>https://dl.dropbox.com/s/1f9hzgblcmuen4a/A10.png</v>
      </c>
      <c r="J1700">
        <v>121</v>
      </c>
      <c r="K1700" s="9">
        <v>1483.61</v>
      </c>
      <c r="L1700" s="9">
        <v>2000</v>
      </c>
      <c r="M1700" s="2">
        <v>45532</v>
      </c>
    </row>
    <row r="1701" spans="1:13" x14ac:dyDescent="0.25">
      <c r="A1701">
        <v>1700</v>
      </c>
      <c r="B1701" t="s">
        <v>18</v>
      </c>
      <c r="C1701" s="3">
        <v>2</v>
      </c>
      <c r="D1701" s="3" t="str">
        <f>VLOOKUP(JOYERIA_JPV[[#This Row],[ID_PRODUCTOS]],PRODUCTOS[#All],2,0)</f>
        <v>Aretes Plata 925</v>
      </c>
      <c r="E1701" s="8" t="str">
        <f>VLOOKUP(JOYERIA_JPV[[#This Row],[ID_PRODUCTOS]],PRODUCTOS[#All],4,0)</f>
        <v>https://baroqoficial.com/cdn/shop/products/Aretesdeplata925.png?v=1643904073&amp;width=2048</v>
      </c>
      <c r="F1701" s="15">
        <f>VLOOKUP(JOYERIA_JPV[[#This Row],[ID_PRODUCTOS]],PRODUCTOS[#All],5,0)-JOYERIA_JPV[[#This Row],[CANTIDAD]]</f>
        <v>3794</v>
      </c>
      <c r="G1701" s="3">
        <v>10007</v>
      </c>
      <c r="H1701" s="1" t="s">
        <v>53</v>
      </c>
      <c r="I1701" s="1" t="str">
        <f>VLOOKUP(JOYERIA_JPV[[#This Row],[ID_VENDEDOR]],FOTO_VENDEDOR[#All],3,0)</f>
        <v>https://dl.dropbox.com/s/jveyj0btov87izo/A38.png</v>
      </c>
      <c r="J1701">
        <v>6</v>
      </c>
      <c r="K1701" s="9">
        <v>1049.51</v>
      </c>
      <c r="L1701" s="9">
        <v>1300</v>
      </c>
      <c r="M1701" s="2">
        <v>45533</v>
      </c>
    </row>
    <row r="1702" spans="1:13" x14ac:dyDescent="0.25">
      <c r="A1702">
        <v>1701</v>
      </c>
      <c r="B1702" t="s">
        <v>10</v>
      </c>
      <c r="C1702" s="3">
        <v>3</v>
      </c>
      <c r="D1702" s="3" t="str">
        <f>VLOOKUP(JOYERIA_JPV[[#This Row],[ID_PRODUCTOS]],PRODUCTOS[#All],2,0)</f>
        <v>Brazalete Oro 14k</v>
      </c>
      <c r="E1702" s="8" t="str">
        <f>VLOOKUP(JOYERIA_JPV[[#This Row],[ID_PRODUCTOS]],PRODUCTOS[#All],4,0)</f>
        <v>https://cdn-media.glamira.com/media/product/newgeneration/view/1/sku/ozli-slavomir/diamond/diamond-Brillant_AAA/stone2/diamond-Brillant_AAA/alloycolour/white.jpg</v>
      </c>
      <c r="F1702" s="15">
        <f>VLOOKUP(JOYERIA_JPV[[#This Row],[ID_PRODUCTOS]],PRODUCTOS[#All],5,0)-JOYERIA_JPV[[#This Row],[CANTIDAD]]</f>
        <v>719</v>
      </c>
      <c r="G1702" s="3">
        <v>10008</v>
      </c>
      <c r="H1702" s="1" t="s">
        <v>73</v>
      </c>
      <c r="I1702" s="1" t="str">
        <f>VLOOKUP(JOYERIA_JPV[[#This Row],[ID_VENDEDOR]],FOTO_VENDEDOR[#All],3,0)</f>
        <v>https://dl.dropbox.com/s/z4geyw1u2psmm47/A16.png</v>
      </c>
      <c r="J1702">
        <v>1</v>
      </c>
      <c r="K1702" s="9">
        <v>966.38</v>
      </c>
      <c r="L1702" s="9">
        <v>1200</v>
      </c>
      <c r="M1702" s="2">
        <v>45534</v>
      </c>
    </row>
    <row r="1703" spans="1:13" x14ac:dyDescent="0.25">
      <c r="A1703">
        <v>1702</v>
      </c>
      <c r="B1703" t="s">
        <v>12</v>
      </c>
      <c r="C1703" s="3">
        <v>4</v>
      </c>
      <c r="D1703" s="3" t="str">
        <f>VLOOKUP(JOYERIA_JPV[[#This Row],[ID_PRODUCTOS]],PRODUCTOS[#All],2,0)</f>
        <v>Collar Oro Diam.</v>
      </c>
      <c r="E1703" s="8" t="str">
        <f>VLOOKUP(JOYERIA_JPV[[#This Row],[ID_PRODUCTOS]],PRODUCTOS[#All],4,0)</f>
        <v>https://img.edenly.com/pt/40/precioso-secreto-n8__8047249_1.png</v>
      </c>
      <c r="F1703" s="15">
        <f>VLOOKUP(JOYERIA_JPV[[#This Row],[ID_PRODUCTOS]],PRODUCTOS[#All],5,0)-JOYERIA_JPV[[#This Row],[CANTIDAD]]</f>
        <v>1499</v>
      </c>
      <c r="G1703" s="3">
        <v>10009</v>
      </c>
      <c r="H1703" s="1" t="s">
        <v>57</v>
      </c>
      <c r="I1703" s="1" t="str">
        <f>VLOOKUP(JOYERIA_JPV[[#This Row],[ID_VENDEDOR]],FOTO_VENDEDOR[#All],3,0)</f>
        <v>https://dl.dropbox.com/s/0jkab8w6ie0h91z/A42.png</v>
      </c>
      <c r="J1703">
        <v>1</v>
      </c>
      <c r="K1703" s="9">
        <v>938.42</v>
      </c>
      <c r="L1703" s="9">
        <v>1100</v>
      </c>
      <c r="M1703" s="2">
        <v>45535</v>
      </c>
    </row>
    <row r="1704" spans="1:13" x14ac:dyDescent="0.25">
      <c r="A1704">
        <v>1703</v>
      </c>
      <c r="B1704" t="s">
        <v>28</v>
      </c>
      <c r="C1704" s="3">
        <v>5</v>
      </c>
      <c r="D1704" s="3" t="str">
        <f>VLOOKUP(JOYERIA_JPV[[#This Row],[ID_PRODUCTOS]],PRODUCTOS[#All],2,0)</f>
        <v>Pulsera Plata 925</v>
      </c>
      <c r="E1704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704" s="15">
        <f>VLOOKUP(JOYERIA_JPV[[#This Row],[ID_PRODUCTOS]],PRODUCTOS[#All],5,0)-JOYERIA_JPV[[#This Row],[CANTIDAD]]</f>
        <v>1399</v>
      </c>
      <c r="G1704" s="3">
        <v>10001</v>
      </c>
      <c r="H1704" s="1" t="s">
        <v>41</v>
      </c>
      <c r="I1704" s="1" t="str">
        <f>VLOOKUP(JOYERIA_JPV[[#This Row],[ID_VENDEDOR]],FOTO_VENDEDOR[#All],3,0)</f>
        <v>https://dl.dropbox.com/s/4bz1xriny7ro04g/A40.png</v>
      </c>
      <c r="J1704">
        <v>1</v>
      </c>
      <c r="K1704" s="9">
        <v>1053.78</v>
      </c>
      <c r="L1704" s="9">
        <v>1500</v>
      </c>
      <c r="M1704" s="2">
        <v>45536</v>
      </c>
    </row>
    <row r="1705" spans="1:13" x14ac:dyDescent="0.25">
      <c r="A1705">
        <v>1704</v>
      </c>
      <c r="B1705" t="s">
        <v>7</v>
      </c>
      <c r="C1705" s="3">
        <v>6</v>
      </c>
      <c r="D1705" s="3" t="str">
        <f>VLOOKUP(JOYERIA_JPV[[#This Row],[ID_PRODUCTOS]],PRODUCTOS[#All],2,0)</f>
        <v>Broche Platino</v>
      </c>
      <c r="E1705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705" s="15">
        <f>VLOOKUP(JOYERIA_JPV[[#This Row],[ID_PRODUCTOS]],PRODUCTOS[#All],5,0)-JOYERIA_JPV[[#This Row],[CANTIDAD]]</f>
        <v>2499</v>
      </c>
      <c r="G1705" s="3">
        <v>10002</v>
      </c>
      <c r="H1705" s="1" t="s">
        <v>43</v>
      </c>
      <c r="I1705" s="1" t="str">
        <f>VLOOKUP(JOYERIA_JPV[[#This Row],[ID_VENDEDOR]],FOTO_VENDEDOR[#All],3,0)</f>
        <v>https://dl.dropbox.com/s/yxe96df3xrzoc4y/A44.png</v>
      </c>
      <c r="J1705">
        <v>1</v>
      </c>
      <c r="K1705" s="9">
        <v>645.70000000000005</v>
      </c>
      <c r="L1705" s="9">
        <v>900</v>
      </c>
      <c r="M1705" s="2">
        <v>45537</v>
      </c>
    </row>
    <row r="1706" spans="1:13" x14ac:dyDescent="0.25">
      <c r="A1706">
        <v>1705</v>
      </c>
      <c r="B1706" t="s">
        <v>9</v>
      </c>
      <c r="C1706" s="3">
        <v>7</v>
      </c>
      <c r="D1706" s="3" t="str">
        <f>VLOOKUP(JOYERIA_JPV[[#This Row],[ID_PRODUCTOS]],PRODUCTOS[#All],2,0)</f>
        <v>Cadena Oro 10k</v>
      </c>
      <c r="E1706" s="8" t="str">
        <f>VLOOKUP(JOYERIA_JPV[[#This Row],[ID_PRODUCTOS]],PRODUCTOS[#All],4,0)</f>
        <v>https://russiangold.com/78813-large_default/amarillo-italiano-14k-585-oro-nuevo-figaro-cadena-solida-cc042y.jpg</v>
      </c>
      <c r="F1706" s="15">
        <f>VLOOKUP(JOYERIA_JPV[[#This Row],[ID_PRODUCTOS]],PRODUCTOS[#All],5,0)-JOYERIA_JPV[[#This Row],[CANTIDAD]]</f>
        <v>11298</v>
      </c>
      <c r="G1706" s="3">
        <v>10003</v>
      </c>
      <c r="H1706" s="1" t="s">
        <v>45</v>
      </c>
      <c r="I1706" s="1" t="str">
        <f>VLOOKUP(JOYERIA_JPV[[#This Row],[ID_VENDEDOR]],FOTO_VENDEDOR[#All],3,0)</f>
        <v>https://dl.dropboxusercontent.com/s/2lks10yyiurw2b0/A33.png</v>
      </c>
      <c r="J1706">
        <v>202</v>
      </c>
      <c r="K1706" s="9">
        <v>1063.04</v>
      </c>
      <c r="L1706" s="9">
        <v>1500</v>
      </c>
      <c r="M1706" s="2">
        <v>45538</v>
      </c>
    </row>
    <row r="1707" spans="1:13" x14ac:dyDescent="0.25">
      <c r="A1707">
        <v>1706</v>
      </c>
      <c r="B1707" t="s">
        <v>9</v>
      </c>
      <c r="C1707" s="3">
        <v>8</v>
      </c>
      <c r="D1707" s="3" t="str">
        <f>VLOOKUP(JOYERIA_JPV[[#This Row],[ID_PRODUCTOS]],PRODUCTOS[#All],2,0)</f>
        <v>Tobillera Oro 14k</v>
      </c>
      <c r="E1707" s="8" t="str">
        <f>VLOOKUP(JOYERIA_JPV[[#This Row],[ID_PRODUCTOS]],PRODUCTOS[#All],4,0)</f>
        <v>https://www.joseluisjoyerias.com/adm/files/FOTOS/PULSERA_ORO_JOSELUIS_718SPU24FK481A19_1.webp</v>
      </c>
      <c r="F1707" s="15">
        <f>VLOOKUP(JOYERIA_JPV[[#This Row],[ID_PRODUCTOS]],PRODUCTOS[#All],5,0)-JOYERIA_JPV[[#This Row],[CANTIDAD]]</f>
        <v>2429</v>
      </c>
      <c r="G1707" s="3">
        <v>10004</v>
      </c>
      <c r="H1707" s="1" t="s">
        <v>47</v>
      </c>
      <c r="I1707" s="1" t="str">
        <f>VLOOKUP(JOYERIA_JPV[[#This Row],[ID_VENDEDOR]],FOTO_VENDEDOR[#All],3,0)</f>
        <v>https://dl.dropbox.com/s/zgx7g0h0mxubhao/A21.png</v>
      </c>
      <c r="J1707">
        <v>71</v>
      </c>
      <c r="K1707" s="9">
        <v>938.42</v>
      </c>
      <c r="L1707" s="9">
        <v>1100</v>
      </c>
      <c r="M1707" s="2">
        <v>45539</v>
      </c>
    </row>
    <row r="1708" spans="1:13" x14ac:dyDescent="0.25">
      <c r="A1708">
        <v>1707</v>
      </c>
      <c r="B1708" t="s">
        <v>9</v>
      </c>
      <c r="C1708" s="3">
        <v>9</v>
      </c>
      <c r="D1708" s="3" t="str">
        <f>VLOOKUP(JOYERIA_JPV[[#This Row],[ID_PRODUCTOS]],PRODUCTOS[#All],2,0)</f>
        <v>Charm Plata</v>
      </c>
      <c r="E1708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708" s="15">
        <f>VLOOKUP(JOYERIA_JPV[[#This Row],[ID_PRODUCTOS]],PRODUCTOS[#All],5,0)-JOYERIA_JPV[[#This Row],[CANTIDAD]]</f>
        <v>676</v>
      </c>
      <c r="G1708" s="3">
        <v>10005</v>
      </c>
      <c r="H1708" s="1" t="s">
        <v>49</v>
      </c>
      <c r="I1708" s="1" t="str">
        <f>VLOOKUP(JOYERIA_JPV[[#This Row],[ID_VENDEDOR]],FOTO_VENDEDOR[#All],3,0)</f>
        <v>https://dl.dropboxusercontent.com/s/id0gj57k6z3m73q/A34.png</v>
      </c>
      <c r="J1708">
        <v>1</v>
      </c>
      <c r="K1708" s="9">
        <v>836.75</v>
      </c>
      <c r="L1708" s="9">
        <v>1000</v>
      </c>
      <c r="M1708" s="2">
        <v>45540</v>
      </c>
    </row>
    <row r="1709" spans="1:13" x14ac:dyDescent="0.25">
      <c r="A1709">
        <v>1708</v>
      </c>
      <c r="B1709" t="s">
        <v>26</v>
      </c>
      <c r="C1709" s="3">
        <v>10</v>
      </c>
      <c r="D1709" s="3" t="str">
        <f>VLOOKUP(JOYERIA_JPV[[#This Row],[ID_PRODUCTOS]],PRODUCTOS[#All],2,0)</f>
        <v>Medallón Oro 18k</v>
      </c>
      <c r="E1709" s="8" t="str">
        <f>VLOOKUP(JOYERIA_JPV[[#This Row],[ID_PRODUCTOS]],PRODUCTOS[#All],4,0)</f>
        <v>https://russiangold.com/111274-product_zoom/colgante-de-oro-rosa-rojo-14k-585-carretera-de-medusa-griega-cpn053r.jpg</v>
      </c>
      <c r="F1709" s="15">
        <f>VLOOKUP(JOYERIA_JPV[[#This Row],[ID_PRODUCTOS]],PRODUCTOS[#All],5,0)-JOYERIA_JPV[[#This Row],[CANTIDAD]]</f>
        <v>592</v>
      </c>
      <c r="G1709" s="3">
        <v>10006</v>
      </c>
      <c r="H1709" s="1" t="s">
        <v>51</v>
      </c>
      <c r="I1709" s="1" t="str">
        <f>VLOOKUP(JOYERIA_JPV[[#This Row],[ID_VENDEDOR]],FOTO_VENDEDOR[#All],3,0)</f>
        <v>https://dl.dropbox.com/s/1f9hzgblcmuen4a/A10.png</v>
      </c>
      <c r="J1709">
        <v>8</v>
      </c>
      <c r="K1709" s="9">
        <v>966.38</v>
      </c>
      <c r="L1709" s="9">
        <v>1200</v>
      </c>
      <c r="M1709" s="2">
        <v>45541</v>
      </c>
    </row>
    <row r="1710" spans="1:13" x14ac:dyDescent="0.25">
      <c r="A1710">
        <v>1709</v>
      </c>
      <c r="B1710" t="s">
        <v>18</v>
      </c>
      <c r="C1710" s="3">
        <v>11</v>
      </c>
      <c r="D1710" s="3" t="str">
        <f>VLOOKUP(JOYERIA_JPV[[#This Row],[ID_PRODUCTOS]],PRODUCTOS[#All],2,0)</f>
        <v>Reloj Oro 18k</v>
      </c>
      <c r="E1710" s="8" t="str">
        <f>VLOOKUP(JOYERIA_JPV[[#This Row],[ID_PRODUCTOS]],PRODUCTOS[#All],4,0)</f>
        <v>https://zlotychlopak.pl/104676-large_default/amarillo-14k-585-oro-reloj-de-pulsera-para-senora-geneve-lw078ydglbw008y.jpg</v>
      </c>
      <c r="F1710" s="15">
        <f>VLOOKUP(JOYERIA_JPV[[#This Row],[ID_PRODUCTOS]],PRODUCTOS[#All],5,0)-JOYERIA_JPV[[#This Row],[CANTIDAD]]</f>
        <v>1159</v>
      </c>
      <c r="G1710" s="3">
        <v>10007</v>
      </c>
      <c r="H1710" s="1" t="s">
        <v>53</v>
      </c>
      <c r="I1710" s="1" t="str">
        <f>VLOOKUP(JOYERIA_JPV[[#This Row],[ID_VENDEDOR]],FOTO_VENDEDOR[#All],3,0)</f>
        <v>https://dl.dropbox.com/s/jveyj0btov87izo/A38.png</v>
      </c>
      <c r="J1710">
        <v>101</v>
      </c>
      <c r="K1710" s="9">
        <v>638.27</v>
      </c>
      <c r="L1710" s="9">
        <v>800</v>
      </c>
      <c r="M1710" s="2">
        <v>45542</v>
      </c>
    </row>
    <row r="1711" spans="1:13" x14ac:dyDescent="0.25">
      <c r="A1711">
        <v>1710</v>
      </c>
      <c r="B1711" t="s">
        <v>28</v>
      </c>
      <c r="C1711" s="3">
        <v>12</v>
      </c>
      <c r="D1711" s="3" t="str">
        <f>VLOOKUP(JOYERIA_JPV[[#This Row],[ID_PRODUCTOS]],PRODUCTOS[#All],2,0)</f>
        <v>Cufflink Plata 925</v>
      </c>
      <c r="E1711" s="8" t="str">
        <f>VLOOKUP(JOYERIA_JPV[[#This Row],[ID_PRODUCTOS]],PRODUCTOS[#All],4,0)</f>
        <v>https://www.mesaregalos.mx/wp-content/uploads/2021/08/Cufflinks_20Pliage_20_20Sterling_20silver_06753810000001_STQP.png</v>
      </c>
      <c r="F1711" s="15">
        <f>VLOOKUP(JOYERIA_JPV[[#This Row],[ID_PRODUCTOS]],PRODUCTOS[#All],5,0)-JOYERIA_JPV[[#This Row],[CANTIDAD]]</f>
        <v>618</v>
      </c>
      <c r="G1711" s="3">
        <v>10008</v>
      </c>
      <c r="H1711" s="1" t="s">
        <v>73</v>
      </c>
      <c r="I1711" s="1" t="str">
        <f>VLOOKUP(JOYERIA_JPV[[#This Row],[ID_VENDEDOR]],FOTO_VENDEDOR[#All],3,0)</f>
        <v>https://dl.dropbox.com/s/z4geyw1u2psmm47/A16.png</v>
      </c>
      <c r="J1711">
        <v>6</v>
      </c>
      <c r="K1711" s="9">
        <v>1265.2</v>
      </c>
      <c r="L1711" s="9">
        <v>1800</v>
      </c>
      <c r="M1711" s="2">
        <v>45543</v>
      </c>
    </row>
    <row r="1712" spans="1:13" x14ac:dyDescent="0.25">
      <c r="A1712">
        <v>1711</v>
      </c>
      <c r="B1712" t="s">
        <v>22</v>
      </c>
      <c r="C1712" s="3">
        <v>13</v>
      </c>
      <c r="D1712" s="3" t="str">
        <f>VLOOKUP(JOYERIA_JPV[[#This Row],[ID_PRODUCTOS]],PRODUCTOS[#All],2,0)</f>
        <v>Pendiente Diam. Oro</v>
      </c>
      <c r="E1712" s="8" t="str">
        <f>VLOOKUP(JOYERIA_JPV[[#This Row],[ID_PRODUCTOS]],PRODUCTOS[#All],4,0)</f>
        <v>https://i.pinimg.com/originals/ef/2f/1e/ef2f1e78cb0658f1626038cefbdca0f7.png</v>
      </c>
      <c r="F1712" s="15">
        <f>VLOOKUP(JOYERIA_JPV[[#This Row],[ID_PRODUCTOS]],PRODUCTOS[#All],5,0)-JOYERIA_JPV[[#This Row],[CANTIDAD]]</f>
        <v>3869</v>
      </c>
      <c r="G1712" s="3">
        <v>10009</v>
      </c>
      <c r="H1712" s="1" t="s">
        <v>57</v>
      </c>
      <c r="I1712" s="1" t="str">
        <f>VLOOKUP(JOYERIA_JPV[[#This Row],[ID_VENDEDOR]],FOTO_VENDEDOR[#All],3,0)</f>
        <v>https://dl.dropbox.com/s/0jkab8w6ie0h91z/A42.png</v>
      </c>
      <c r="J1712">
        <v>131</v>
      </c>
      <c r="K1712" s="9">
        <v>352.49</v>
      </c>
      <c r="L1712" s="9">
        <v>500</v>
      </c>
      <c r="M1712" s="2">
        <v>45544</v>
      </c>
    </row>
    <row r="1713" spans="1:13" x14ac:dyDescent="0.25">
      <c r="A1713">
        <v>1712</v>
      </c>
      <c r="B1713" t="s">
        <v>15</v>
      </c>
      <c r="C1713" s="3">
        <v>14</v>
      </c>
      <c r="D1713" s="3" t="str">
        <f>VLOOKUP(JOYERIA_JPV[[#This Row],[ID_PRODUCTOS]],PRODUCTOS[#All],2,0)</f>
        <v>Anillo Comp. Diam.</v>
      </c>
      <c r="E1713" s="8" t="str">
        <f>VLOOKUP(JOYERIA_JPV[[#This Row],[ID_PRODUCTOS]],PRODUCTOS[#All],4,0)</f>
        <v>https://www.elrubi.es/wp-content/uploads/2019/03/Anillo-de-compromiso-con-piedra-diamante-1.png</v>
      </c>
      <c r="F1713" s="15">
        <f>VLOOKUP(JOYERIA_JPV[[#This Row],[ID_PRODUCTOS]],PRODUCTOS[#All],5,0)-JOYERIA_JPV[[#This Row],[CANTIDAD]]</f>
        <v>1949</v>
      </c>
      <c r="G1713" s="3">
        <v>10001</v>
      </c>
      <c r="H1713" s="1" t="s">
        <v>41</v>
      </c>
      <c r="I1713" s="1" t="str">
        <f>VLOOKUP(JOYERIA_JPV[[#This Row],[ID_VENDEDOR]],FOTO_VENDEDOR[#All],3,0)</f>
        <v>https://dl.dropbox.com/s/4bz1xriny7ro04g/A40.png</v>
      </c>
      <c r="J1713">
        <v>1</v>
      </c>
      <c r="K1713" s="9">
        <v>938.42</v>
      </c>
      <c r="L1713" s="9">
        <v>1100</v>
      </c>
      <c r="M1713" s="2">
        <v>45545</v>
      </c>
    </row>
    <row r="1714" spans="1:13" x14ac:dyDescent="0.25">
      <c r="A1714">
        <v>1713</v>
      </c>
      <c r="B1714" t="s">
        <v>6</v>
      </c>
      <c r="C1714" s="3">
        <v>15</v>
      </c>
      <c r="D1714" s="3" t="str">
        <f>VLOOKUP(JOYERIA_JPV[[#This Row],[ID_PRODUCTOS]],PRODUCTOS[#All],2,0)</f>
        <v>Brazalete Cuero</v>
      </c>
      <c r="E1714" s="8" t="str">
        <f>VLOOKUP(JOYERIA_JPV[[#This Row],[ID_PRODUCTOS]],PRODUCTOS[#All],4,0)</f>
        <v>https://global.zancangioielli.com/11031-large_default/pulsera-zancan-de-plata-y-piel-con-pluma.jpg</v>
      </c>
      <c r="F1714" s="15">
        <f>VLOOKUP(JOYERIA_JPV[[#This Row],[ID_PRODUCTOS]],PRODUCTOS[#All],5,0)-JOYERIA_JPV[[#This Row],[CANTIDAD]]</f>
        <v>3889</v>
      </c>
      <c r="G1714" s="3">
        <v>10002</v>
      </c>
      <c r="H1714" s="1" t="s">
        <v>43</v>
      </c>
      <c r="I1714" s="1" t="str">
        <f>VLOOKUP(JOYERIA_JPV[[#This Row],[ID_VENDEDOR]],FOTO_VENDEDOR[#All],3,0)</f>
        <v>https://dl.dropbox.com/s/yxe96df3xrzoc4y/A44.png</v>
      </c>
      <c r="J1714">
        <v>111</v>
      </c>
      <c r="K1714" s="9">
        <v>572.95000000000005</v>
      </c>
      <c r="L1714" s="9">
        <v>800</v>
      </c>
      <c r="M1714" s="2">
        <v>45546</v>
      </c>
    </row>
    <row r="1715" spans="1:13" x14ac:dyDescent="0.25">
      <c r="A1715">
        <v>1714</v>
      </c>
      <c r="B1715" t="s">
        <v>25</v>
      </c>
      <c r="C1715" s="3">
        <v>16</v>
      </c>
      <c r="D1715" s="3" t="str">
        <f>VLOOKUP(JOYERIA_JPV[[#This Row],[ID_PRODUCTOS]],PRODUCTOS[#All],2,0)</f>
        <v>Reloj Plata</v>
      </c>
      <c r="E1715" s="8" t="str">
        <f>VLOOKUP(JOYERIA_JPV[[#This Row],[ID_PRODUCTOS]],PRODUCTOS[#All],4,0)</f>
        <v>https://festina.cl/22062-large_default/timeless-chronograph-f16760-7-con-esfera-azul.jpg</v>
      </c>
      <c r="F1715" s="15">
        <f>VLOOKUP(JOYERIA_JPV[[#This Row],[ID_PRODUCTOS]],PRODUCTOS[#All],5,0)-JOYERIA_JPV[[#This Row],[CANTIDAD]]</f>
        <v>1085</v>
      </c>
      <c r="G1715" s="3">
        <v>10003</v>
      </c>
      <c r="H1715" s="1" t="s">
        <v>45</v>
      </c>
      <c r="I1715" s="1" t="str">
        <f>VLOOKUP(JOYERIA_JPV[[#This Row],[ID_VENDEDOR]],FOTO_VENDEDOR[#All],3,0)</f>
        <v>https://dl.dropboxusercontent.com/s/2lks10yyiurw2b0/A33.png</v>
      </c>
      <c r="J1715">
        <v>15</v>
      </c>
      <c r="K1715" s="9">
        <v>1667.47</v>
      </c>
      <c r="L1715" s="9">
        <v>2200</v>
      </c>
      <c r="M1715" s="2">
        <v>45547</v>
      </c>
    </row>
    <row r="1716" spans="1:13" x14ac:dyDescent="0.25">
      <c r="A1716">
        <v>1715</v>
      </c>
      <c r="B1716" t="s">
        <v>20</v>
      </c>
      <c r="C1716" s="3">
        <v>17</v>
      </c>
      <c r="D1716" s="3" t="str">
        <f>VLOOKUP(JOYERIA_JPV[[#This Row],[ID_PRODUCTOS]],PRODUCTOS[#All],2,0)</f>
        <v>Broche Oro</v>
      </c>
      <c r="E1716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716" s="15">
        <f>VLOOKUP(JOYERIA_JPV[[#This Row],[ID_PRODUCTOS]],PRODUCTOS[#All],5,0)-JOYERIA_JPV[[#This Row],[CANTIDAD]]</f>
        <v>2869</v>
      </c>
      <c r="G1716" s="3">
        <v>10004</v>
      </c>
      <c r="H1716" s="1" t="s">
        <v>47</v>
      </c>
      <c r="I1716" s="1" t="str">
        <f>VLOOKUP(JOYERIA_JPV[[#This Row],[ID_VENDEDOR]],FOTO_VENDEDOR[#All],3,0)</f>
        <v>https://dl.dropbox.com/s/zgx7g0h0mxubhao/A21.png</v>
      </c>
      <c r="J1716">
        <v>131</v>
      </c>
      <c r="K1716" s="9">
        <v>216.19</v>
      </c>
      <c r="L1716" s="9">
        <v>300</v>
      </c>
      <c r="M1716" s="2">
        <v>45548</v>
      </c>
    </row>
    <row r="1717" spans="1:13" x14ac:dyDescent="0.25">
      <c r="A1717">
        <v>1716</v>
      </c>
      <c r="B1717" t="s">
        <v>27</v>
      </c>
      <c r="C1717" s="3">
        <v>18</v>
      </c>
      <c r="D1717" s="3" t="str">
        <f>VLOOKUP(JOYERIA_JPV[[#This Row],[ID_PRODUCTOS]],PRODUCTOS[#All],2,0)</f>
        <v>Anillo Gemas</v>
      </c>
      <c r="E1717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717" s="15">
        <f>VLOOKUP(JOYERIA_JPV[[#This Row],[ID_PRODUCTOS]],PRODUCTOS[#All],5,0)-JOYERIA_JPV[[#This Row],[CANTIDAD]]</f>
        <v>19706</v>
      </c>
      <c r="G1717" s="3">
        <v>10005</v>
      </c>
      <c r="H1717" s="1" t="s">
        <v>49</v>
      </c>
      <c r="I1717" s="1" t="str">
        <f>VLOOKUP(JOYERIA_JPV[[#This Row],[ID_VENDEDOR]],FOTO_VENDEDOR[#All],3,0)</f>
        <v>https://dl.dropboxusercontent.com/s/id0gj57k6z3m73q/A34.png</v>
      </c>
      <c r="J1717">
        <v>294</v>
      </c>
      <c r="K1717" s="9">
        <v>1063.04</v>
      </c>
      <c r="L1717" s="9">
        <v>1500</v>
      </c>
      <c r="M1717" s="2">
        <v>45549</v>
      </c>
    </row>
    <row r="1718" spans="1:13" x14ac:dyDescent="0.25">
      <c r="A1718">
        <v>1717</v>
      </c>
      <c r="B1718" t="s">
        <v>22</v>
      </c>
      <c r="C1718" s="3">
        <v>19</v>
      </c>
      <c r="D1718" s="3" t="str">
        <f>VLOOKUP(JOYERIA_JPV[[#This Row],[ID_PRODUCTOS]],PRODUCTOS[#All],2,0)</f>
        <v>Collar Perlas</v>
      </c>
      <c r="E1718" s="8" t="str">
        <f>VLOOKUP(JOYERIA_JPV[[#This Row],[ID_PRODUCTOS]],PRODUCTOS[#All],4,0)</f>
        <v>https://yanesmadrid.com/10619-large_default/collar-bolzano-perlas-plata-dorada.jpg</v>
      </c>
      <c r="F1718" s="15">
        <f>VLOOKUP(JOYERIA_JPV[[#This Row],[ID_PRODUCTOS]],PRODUCTOS[#All],5,0)-JOYERIA_JPV[[#This Row],[CANTIDAD]]</f>
        <v>799</v>
      </c>
      <c r="G1718" s="3">
        <v>10006</v>
      </c>
      <c r="H1718" s="1" t="s">
        <v>51</v>
      </c>
      <c r="I1718" s="1" t="str">
        <f>VLOOKUP(JOYERIA_JPV[[#This Row],[ID_VENDEDOR]],FOTO_VENDEDOR[#All],3,0)</f>
        <v>https://dl.dropbox.com/s/1f9hzgblcmuen4a/A10.png</v>
      </c>
      <c r="J1718">
        <v>1</v>
      </c>
      <c r="K1718" s="9">
        <v>757.81</v>
      </c>
      <c r="L1718" s="9">
        <v>950</v>
      </c>
      <c r="M1718" s="2">
        <v>45550</v>
      </c>
    </row>
    <row r="1719" spans="1:13" x14ac:dyDescent="0.25">
      <c r="A1719">
        <v>1718</v>
      </c>
      <c r="B1719" t="s">
        <v>28</v>
      </c>
      <c r="C1719" s="3">
        <v>5</v>
      </c>
      <c r="D1719" s="3" t="str">
        <f>VLOOKUP(JOYERIA_JPV[[#This Row],[ID_PRODUCTOS]],PRODUCTOS[#All],2,0)</f>
        <v>Pulsera Plata 925</v>
      </c>
      <c r="E1719" s="8" t="str">
        <f>VLOOKUP(JOYERIA_JPV[[#This Row],[ID_PRODUCTOS]],PRODUCTOS[#All],4,0)</f>
        <v>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</v>
      </c>
      <c r="F1719" s="15">
        <f>VLOOKUP(JOYERIA_JPV[[#This Row],[ID_PRODUCTOS]],PRODUCTOS[#All],5,0)-JOYERIA_JPV[[#This Row],[CANTIDAD]]</f>
        <v>1351</v>
      </c>
      <c r="G1719" s="3">
        <v>10001</v>
      </c>
      <c r="H1719" s="1" t="s">
        <v>41</v>
      </c>
      <c r="I1719" s="1" t="str">
        <f>VLOOKUP(JOYERIA_JPV[[#This Row],[ID_VENDEDOR]],FOTO_VENDEDOR[#All],3,0)</f>
        <v>https://dl.dropbox.com/s/4bz1xriny7ro04g/A40.png</v>
      </c>
      <c r="J1719">
        <v>49</v>
      </c>
      <c r="K1719" s="9">
        <v>1053.78</v>
      </c>
      <c r="L1719" s="9">
        <v>1500</v>
      </c>
      <c r="M1719" s="2">
        <v>45551</v>
      </c>
    </row>
    <row r="1720" spans="1:13" x14ac:dyDescent="0.25">
      <c r="A1720">
        <v>1719</v>
      </c>
      <c r="B1720" t="s">
        <v>7</v>
      </c>
      <c r="C1720" s="3">
        <v>6</v>
      </c>
      <c r="D1720" s="3" t="str">
        <f>VLOOKUP(JOYERIA_JPV[[#This Row],[ID_PRODUCTOS]],PRODUCTOS[#All],2,0)</f>
        <v>Broche Platino</v>
      </c>
      <c r="E1720" s="8" t="str">
        <f>VLOOKUP(JOYERIA_JPV[[#This Row],[ID_PRODUCTOS]],PRODUCTOS[#All],4,0)</f>
        <v>https://png.pngtree.com/png-clipart/20240206/original/pngtree-jewelry-and-bijouterie-items-showcased-on-a-white-background-featuring-hairpins-png-image_14247926.png</v>
      </c>
      <c r="F1720" s="15">
        <f>VLOOKUP(JOYERIA_JPV[[#This Row],[ID_PRODUCTOS]],PRODUCTOS[#All],5,0)-JOYERIA_JPV[[#This Row],[CANTIDAD]]</f>
        <v>2499</v>
      </c>
      <c r="G1720" s="3">
        <v>10002</v>
      </c>
      <c r="H1720" s="1" t="s">
        <v>43</v>
      </c>
      <c r="I1720" s="1" t="str">
        <f>VLOOKUP(JOYERIA_JPV[[#This Row],[ID_VENDEDOR]],FOTO_VENDEDOR[#All],3,0)</f>
        <v>https://dl.dropbox.com/s/yxe96df3xrzoc4y/A44.png</v>
      </c>
      <c r="J1720">
        <v>1</v>
      </c>
      <c r="K1720" s="9">
        <v>645.70000000000005</v>
      </c>
      <c r="L1720" s="9">
        <v>900</v>
      </c>
      <c r="M1720" s="2">
        <v>45552</v>
      </c>
    </row>
    <row r="1721" spans="1:13" x14ac:dyDescent="0.25">
      <c r="A1721">
        <v>1720</v>
      </c>
      <c r="B1721" t="s">
        <v>9</v>
      </c>
      <c r="C1721" s="3">
        <v>7</v>
      </c>
      <c r="D1721" s="3" t="str">
        <f>VLOOKUP(JOYERIA_JPV[[#This Row],[ID_PRODUCTOS]],PRODUCTOS[#All],2,0)</f>
        <v>Cadena Oro 10k</v>
      </c>
      <c r="E1721" s="8" t="str">
        <f>VLOOKUP(JOYERIA_JPV[[#This Row],[ID_PRODUCTOS]],PRODUCTOS[#All],4,0)</f>
        <v>https://russiangold.com/78813-large_default/amarillo-italiano-14k-585-oro-nuevo-figaro-cadena-solida-cc042y.jpg</v>
      </c>
      <c r="F1721" s="15">
        <f>VLOOKUP(JOYERIA_JPV[[#This Row],[ID_PRODUCTOS]],PRODUCTOS[#All],5,0)-JOYERIA_JPV[[#This Row],[CANTIDAD]]</f>
        <v>11390</v>
      </c>
      <c r="G1721" s="3">
        <v>10003</v>
      </c>
      <c r="H1721" s="1" t="s">
        <v>45</v>
      </c>
      <c r="I1721" s="1" t="str">
        <f>VLOOKUP(JOYERIA_JPV[[#This Row],[ID_VENDEDOR]],FOTO_VENDEDOR[#All],3,0)</f>
        <v>https://dl.dropboxusercontent.com/s/2lks10yyiurw2b0/A33.png</v>
      </c>
      <c r="J1721">
        <v>110</v>
      </c>
      <c r="K1721" s="9">
        <v>1063.04</v>
      </c>
      <c r="L1721" s="9">
        <v>1500</v>
      </c>
      <c r="M1721" s="2">
        <v>45553</v>
      </c>
    </row>
    <row r="1722" spans="1:13" x14ac:dyDescent="0.25">
      <c r="A1722">
        <v>1721</v>
      </c>
      <c r="B1722" t="s">
        <v>9</v>
      </c>
      <c r="C1722" s="3">
        <v>8</v>
      </c>
      <c r="D1722" s="3" t="str">
        <f>VLOOKUP(JOYERIA_JPV[[#This Row],[ID_PRODUCTOS]],PRODUCTOS[#All],2,0)</f>
        <v>Tobillera Oro 14k</v>
      </c>
      <c r="E1722" s="8" t="str">
        <f>VLOOKUP(JOYERIA_JPV[[#This Row],[ID_PRODUCTOS]],PRODUCTOS[#All],4,0)</f>
        <v>https://www.joseluisjoyerias.com/adm/files/FOTOS/PULSERA_ORO_JOSELUIS_718SPU24FK481A19_1.webp</v>
      </c>
      <c r="F1722" s="15">
        <f>VLOOKUP(JOYERIA_JPV[[#This Row],[ID_PRODUCTOS]],PRODUCTOS[#All],5,0)-JOYERIA_JPV[[#This Row],[CANTIDAD]]</f>
        <v>2293</v>
      </c>
      <c r="G1722" s="3">
        <v>10004</v>
      </c>
      <c r="H1722" s="1" t="s">
        <v>47</v>
      </c>
      <c r="I1722" s="1" t="str">
        <f>VLOOKUP(JOYERIA_JPV[[#This Row],[ID_VENDEDOR]],FOTO_VENDEDOR[#All],3,0)</f>
        <v>https://dl.dropbox.com/s/zgx7g0h0mxubhao/A21.png</v>
      </c>
      <c r="J1722">
        <v>207</v>
      </c>
      <c r="K1722" s="9">
        <v>938.42</v>
      </c>
      <c r="L1722" s="9">
        <v>1100</v>
      </c>
      <c r="M1722" s="2">
        <v>45554</v>
      </c>
    </row>
    <row r="1723" spans="1:13" x14ac:dyDescent="0.25">
      <c r="A1723">
        <v>1722</v>
      </c>
      <c r="B1723" t="s">
        <v>9</v>
      </c>
      <c r="C1723" s="3">
        <v>9</v>
      </c>
      <c r="D1723" s="3" t="str">
        <f>VLOOKUP(JOYERIA_JPV[[#This Row],[ID_PRODUCTOS]],PRODUCTOS[#All],2,0)</f>
        <v>Charm Plata</v>
      </c>
      <c r="E1723" s="8" t="str">
        <f>VLOOKUP(JOYERIA_JPV[[#This Row],[ID_PRODUCTOS]],PRODUCTOS[#All],4,0)</f>
        <v>https://www.maldonjewellery.co.uk/120085-superlarge_default_2x/dije-de-plata-de-ley-con-inicial-de-la-letra-a-en-clip-de-langosta-925-x-1-dijes-de-letras.jpg</v>
      </c>
      <c r="F1723" s="15">
        <f>VLOOKUP(JOYERIA_JPV[[#This Row],[ID_PRODUCTOS]],PRODUCTOS[#All],5,0)-JOYERIA_JPV[[#This Row],[CANTIDAD]]</f>
        <v>676</v>
      </c>
      <c r="G1723" s="3">
        <v>10005</v>
      </c>
      <c r="H1723" s="1" t="s">
        <v>49</v>
      </c>
      <c r="I1723" s="1" t="str">
        <f>VLOOKUP(JOYERIA_JPV[[#This Row],[ID_VENDEDOR]],FOTO_VENDEDOR[#All],3,0)</f>
        <v>https://dl.dropboxusercontent.com/s/id0gj57k6z3m73q/A34.png</v>
      </c>
      <c r="J1723">
        <v>1</v>
      </c>
      <c r="K1723" s="9">
        <v>836.75</v>
      </c>
      <c r="L1723" s="9">
        <v>1000</v>
      </c>
      <c r="M1723" s="2">
        <v>45555</v>
      </c>
    </row>
    <row r="1724" spans="1:13" x14ac:dyDescent="0.25">
      <c r="A1724">
        <v>1723</v>
      </c>
      <c r="B1724" t="s">
        <v>26</v>
      </c>
      <c r="C1724" s="3">
        <v>10</v>
      </c>
      <c r="D1724" s="3" t="str">
        <f>VLOOKUP(JOYERIA_JPV[[#This Row],[ID_PRODUCTOS]],PRODUCTOS[#All],2,0)</f>
        <v>Medallón Oro 18k</v>
      </c>
      <c r="E1724" s="8" t="str">
        <f>VLOOKUP(JOYERIA_JPV[[#This Row],[ID_PRODUCTOS]],PRODUCTOS[#All],4,0)</f>
        <v>https://russiangold.com/111274-product_zoom/colgante-de-oro-rosa-rojo-14k-585-carretera-de-medusa-griega-cpn053r.jpg</v>
      </c>
      <c r="F1724" s="15">
        <f>VLOOKUP(JOYERIA_JPV[[#This Row],[ID_PRODUCTOS]],PRODUCTOS[#All],5,0)-JOYERIA_JPV[[#This Row],[CANTIDAD]]</f>
        <v>598</v>
      </c>
      <c r="G1724" s="3">
        <v>10006</v>
      </c>
      <c r="H1724" s="1" t="s">
        <v>51</v>
      </c>
      <c r="I1724" s="1" t="str">
        <f>VLOOKUP(JOYERIA_JPV[[#This Row],[ID_VENDEDOR]],FOTO_VENDEDOR[#All],3,0)</f>
        <v>https://dl.dropbox.com/s/1f9hzgblcmuen4a/A10.png</v>
      </c>
      <c r="J1724">
        <v>2</v>
      </c>
      <c r="K1724" s="9">
        <v>966.38</v>
      </c>
      <c r="L1724" s="9">
        <v>1200</v>
      </c>
      <c r="M1724" s="2">
        <v>45556</v>
      </c>
    </row>
    <row r="1725" spans="1:13" x14ac:dyDescent="0.25">
      <c r="A1725">
        <v>1724</v>
      </c>
      <c r="B1725" t="s">
        <v>18</v>
      </c>
      <c r="C1725" s="3">
        <v>11</v>
      </c>
      <c r="D1725" s="3" t="str">
        <f>VLOOKUP(JOYERIA_JPV[[#This Row],[ID_PRODUCTOS]],PRODUCTOS[#All],2,0)</f>
        <v>Reloj Oro 18k</v>
      </c>
      <c r="E1725" s="8" t="str">
        <f>VLOOKUP(JOYERIA_JPV[[#This Row],[ID_PRODUCTOS]],PRODUCTOS[#All],4,0)</f>
        <v>https://zlotychlopak.pl/104676-large_default/amarillo-14k-585-oro-reloj-de-pulsera-para-senora-geneve-lw078ydglbw008y.jpg</v>
      </c>
      <c r="F1725" s="15">
        <f>VLOOKUP(JOYERIA_JPV[[#This Row],[ID_PRODUCTOS]],PRODUCTOS[#All],5,0)-JOYERIA_JPV[[#This Row],[CANTIDAD]]</f>
        <v>1250</v>
      </c>
      <c r="G1725" s="3">
        <v>10007</v>
      </c>
      <c r="H1725" s="1" t="s">
        <v>53</v>
      </c>
      <c r="I1725" s="1" t="str">
        <f>VLOOKUP(JOYERIA_JPV[[#This Row],[ID_VENDEDOR]],FOTO_VENDEDOR[#All],3,0)</f>
        <v>https://dl.dropbox.com/s/jveyj0btov87izo/A38.png</v>
      </c>
      <c r="J1725">
        <v>10</v>
      </c>
      <c r="K1725" s="9">
        <v>638.27</v>
      </c>
      <c r="L1725" s="9">
        <v>800</v>
      </c>
      <c r="M1725" s="2">
        <v>45557</v>
      </c>
    </row>
    <row r="1726" spans="1:13" x14ac:dyDescent="0.25">
      <c r="A1726">
        <v>1725</v>
      </c>
      <c r="B1726" t="s">
        <v>28</v>
      </c>
      <c r="C1726" s="3">
        <v>12</v>
      </c>
      <c r="D1726" s="3" t="str">
        <f>VLOOKUP(JOYERIA_JPV[[#This Row],[ID_PRODUCTOS]],PRODUCTOS[#All],2,0)</f>
        <v>Cufflink Plata 925</v>
      </c>
      <c r="E1726" s="8" t="str">
        <f>VLOOKUP(JOYERIA_JPV[[#This Row],[ID_PRODUCTOS]],PRODUCTOS[#All],4,0)</f>
        <v>https://www.mesaregalos.mx/wp-content/uploads/2021/08/Cufflinks_20Pliage_20_20Sterling_20silver_06753810000001_STQP.png</v>
      </c>
      <c r="F1726" s="15">
        <f>VLOOKUP(JOYERIA_JPV[[#This Row],[ID_PRODUCTOS]],PRODUCTOS[#All],5,0)-JOYERIA_JPV[[#This Row],[CANTIDAD]]</f>
        <v>621</v>
      </c>
      <c r="G1726" s="3">
        <v>10008</v>
      </c>
      <c r="H1726" s="1" t="s">
        <v>73</v>
      </c>
      <c r="I1726" s="1" t="str">
        <f>VLOOKUP(JOYERIA_JPV[[#This Row],[ID_VENDEDOR]],FOTO_VENDEDOR[#All],3,0)</f>
        <v>https://dl.dropbox.com/s/z4geyw1u2psmm47/A16.png</v>
      </c>
      <c r="J1726">
        <v>3</v>
      </c>
      <c r="K1726" s="9">
        <v>1265.2</v>
      </c>
      <c r="L1726" s="9">
        <v>1800</v>
      </c>
      <c r="M1726" s="2">
        <v>45558</v>
      </c>
    </row>
    <row r="1727" spans="1:13" x14ac:dyDescent="0.25">
      <c r="A1727">
        <v>1726</v>
      </c>
      <c r="B1727" t="s">
        <v>22</v>
      </c>
      <c r="C1727" s="3">
        <v>13</v>
      </c>
      <c r="D1727" s="3" t="str">
        <f>VLOOKUP(JOYERIA_JPV[[#This Row],[ID_PRODUCTOS]],PRODUCTOS[#All],2,0)</f>
        <v>Pendiente Diam. Oro</v>
      </c>
      <c r="E1727" s="8" t="str">
        <f>VLOOKUP(JOYERIA_JPV[[#This Row],[ID_PRODUCTOS]],PRODUCTOS[#All],4,0)</f>
        <v>https://i.pinimg.com/originals/ef/2f/1e/ef2f1e78cb0658f1626038cefbdca0f7.png</v>
      </c>
      <c r="F1727" s="15">
        <f>VLOOKUP(JOYERIA_JPV[[#This Row],[ID_PRODUCTOS]],PRODUCTOS[#All],5,0)-JOYERIA_JPV[[#This Row],[CANTIDAD]]</f>
        <v>3815</v>
      </c>
      <c r="G1727" s="3">
        <v>10009</v>
      </c>
      <c r="H1727" s="1" t="s">
        <v>57</v>
      </c>
      <c r="I1727" s="1" t="str">
        <f>VLOOKUP(JOYERIA_JPV[[#This Row],[ID_VENDEDOR]],FOTO_VENDEDOR[#All],3,0)</f>
        <v>https://dl.dropbox.com/s/0jkab8w6ie0h91z/A42.png</v>
      </c>
      <c r="J1727">
        <v>185</v>
      </c>
      <c r="K1727" s="9">
        <v>352.49</v>
      </c>
      <c r="L1727" s="9">
        <v>500</v>
      </c>
      <c r="M1727" s="2">
        <v>45559</v>
      </c>
    </row>
    <row r="1728" spans="1:13" x14ac:dyDescent="0.25">
      <c r="A1728">
        <v>1727</v>
      </c>
      <c r="B1728" t="s">
        <v>15</v>
      </c>
      <c r="C1728" s="3">
        <v>14</v>
      </c>
      <c r="D1728" s="3" t="str">
        <f>VLOOKUP(JOYERIA_JPV[[#This Row],[ID_PRODUCTOS]],PRODUCTOS[#All],2,0)</f>
        <v>Anillo Comp. Diam.</v>
      </c>
      <c r="E1728" s="8" t="str">
        <f>VLOOKUP(JOYERIA_JPV[[#This Row],[ID_PRODUCTOS]],PRODUCTOS[#All],4,0)</f>
        <v>https://www.elrubi.es/wp-content/uploads/2019/03/Anillo-de-compromiso-con-piedra-diamante-1.png</v>
      </c>
      <c r="F1728" s="15">
        <f>VLOOKUP(JOYERIA_JPV[[#This Row],[ID_PRODUCTOS]],PRODUCTOS[#All],5,0)-JOYERIA_JPV[[#This Row],[CANTIDAD]]</f>
        <v>1919</v>
      </c>
      <c r="G1728" s="3">
        <v>10001</v>
      </c>
      <c r="H1728" s="1" t="s">
        <v>41</v>
      </c>
      <c r="I1728" s="1" t="str">
        <f>VLOOKUP(JOYERIA_JPV[[#This Row],[ID_VENDEDOR]],FOTO_VENDEDOR[#All],3,0)</f>
        <v>https://dl.dropbox.com/s/4bz1xriny7ro04g/A40.png</v>
      </c>
      <c r="J1728">
        <v>31</v>
      </c>
      <c r="K1728" s="9">
        <v>938.42</v>
      </c>
      <c r="L1728" s="9">
        <v>1100</v>
      </c>
      <c r="M1728" s="2">
        <v>45560</v>
      </c>
    </row>
    <row r="1729" spans="1:13" x14ac:dyDescent="0.25">
      <c r="A1729">
        <v>1728</v>
      </c>
      <c r="B1729" t="s">
        <v>6</v>
      </c>
      <c r="C1729" s="3">
        <v>15</v>
      </c>
      <c r="D1729" s="3" t="str">
        <f>VLOOKUP(JOYERIA_JPV[[#This Row],[ID_PRODUCTOS]],PRODUCTOS[#All],2,0)</f>
        <v>Brazalete Cuero</v>
      </c>
      <c r="E1729" s="8" t="str">
        <f>VLOOKUP(JOYERIA_JPV[[#This Row],[ID_PRODUCTOS]],PRODUCTOS[#All],4,0)</f>
        <v>https://global.zancangioielli.com/11031-large_default/pulsera-zancan-de-plata-y-piel-con-pluma.jpg</v>
      </c>
      <c r="F1729" s="15">
        <f>VLOOKUP(JOYERIA_JPV[[#This Row],[ID_PRODUCTOS]],PRODUCTOS[#All],5,0)-JOYERIA_JPV[[#This Row],[CANTIDAD]]</f>
        <v>3983</v>
      </c>
      <c r="G1729" s="3">
        <v>10002</v>
      </c>
      <c r="H1729" s="1" t="s">
        <v>43</v>
      </c>
      <c r="I1729" s="1" t="str">
        <f>VLOOKUP(JOYERIA_JPV[[#This Row],[ID_VENDEDOR]],FOTO_VENDEDOR[#All],3,0)</f>
        <v>https://dl.dropbox.com/s/yxe96df3xrzoc4y/A44.png</v>
      </c>
      <c r="J1729">
        <v>17</v>
      </c>
      <c r="K1729" s="9">
        <v>572.95000000000005</v>
      </c>
      <c r="L1729" s="9">
        <v>800</v>
      </c>
      <c r="M1729" s="2">
        <v>45561</v>
      </c>
    </row>
    <row r="1730" spans="1:13" x14ac:dyDescent="0.25">
      <c r="A1730">
        <v>1729</v>
      </c>
      <c r="B1730" t="s">
        <v>25</v>
      </c>
      <c r="C1730" s="3">
        <v>16</v>
      </c>
      <c r="D1730" s="3" t="str">
        <f>VLOOKUP(JOYERIA_JPV[[#This Row],[ID_PRODUCTOS]],PRODUCTOS[#All],2,0)</f>
        <v>Reloj Plata</v>
      </c>
      <c r="E1730" s="8" t="str">
        <f>VLOOKUP(JOYERIA_JPV[[#This Row],[ID_PRODUCTOS]],PRODUCTOS[#All],4,0)</f>
        <v>https://festina.cl/22062-large_default/timeless-chronograph-f16760-7-con-esfera-azul.jpg</v>
      </c>
      <c r="F1730" s="15">
        <f>VLOOKUP(JOYERIA_JPV[[#This Row],[ID_PRODUCTOS]],PRODUCTOS[#All],5,0)-JOYERIA_JPV[[#This Row],[CANTIDAD]]</f>
        <v>1090</v>
      </c>
      <c r="G1730" s="3">
        <v>10003</v>
      </c>
      <c r="H1730" s="1" t="s">
        <v>45</v>
      </c>
      <c r="I1730" s="1" t="str">
        <f>VLOOKUP(JOYERIA_JPV[[#This Row],[ID_VENDEDOR]],FOTO_VENDEDOR[#All],3,0)</f>
        <v>https://dl.dropboxusercontent.com/s/2lks10yyiurw2b0/A33.png</v>
      </c>
      <c r="J1730">
        <v>10</v>
      </c>
      <c r="K1730" s="9">
        <v>1667.47</v>
      </c>
      <c r="L1730" s="9">
        <v>2200</v>
      </c>
      <c r="M1730" s="2">
        <v>45562</v>
      </c>
    </row>
    <row r="1731" spans="1:13" x14ac:dyDescent="0.25">
      <c r="A1731">
        <v>1730</v>
      </c>
      <c r="B1731" t="s">
        <v>20</v>
      </c>
      <c r="C1731" s="3">
        <v>17</v>
      </c>
      <c r="D1731" s="3" t="str">
        <f>VLOOKUP(JOYERIA_JPV[[#This Row],[ID_PRODUCTOS]],PRODUCTOS[#All],2,0)</f>
        <v>Broche Oro</v>
      </c>
      <c r="E1731" s="8" t="str">
        <f>VLOOKUP(JOYERIA_JPV[[#This Row],[ID_PRODUCTOS]],PRODUCTOS[#All],4,0)</f>
        <v>https://png.pngtree.com/png-vector/20240705/ourmid/pngtree-elegant-brooch-designs-timeless-accessories-vintage-collection-a-walk-through-history-png-image_12712617.png</v>
      </c>
      <c r="F1731" s="15">
        <f>VLOOKUP(JOYERIA_JPV[[#This Row],[ID_PRODUCTOS]],PRODUCTOS[#All],5,0)-JOYERIA_JPV[[#This Row],[CANTIDAD]]</f>
        <v>2855</v>
      </c>
      <c r="G1731" s="3">
        <v>10004</v>
      </c>
      <c r="H1731" s="1" t="s">
        <v>47</v>
      </c>
      <c r="I1731" s="1" t="str">
        <f>VLOOKUP(JOYERIA_JPV[[#This Row],[ID_VENDEDOR]],FOTO_VENDEDOR[#All],3,0)</f>
        <v>https://dl.dropbox.com/s/zgx7g0h0mxubhao/A21.png</v>
      </c>
      <c r="J1731">
        <v>145</v>
      </c>
      <c r="K1731" s="9">
        <v>216.19</v>
      </c>
      <c r="L1731" s="9">
        <v>300</v>
      </c>
      <c r="M1731" s="2">
        <v>45563</v>
      </c>
    </row>
    <row r="1732" spans="1:13" x14ac:dyDescent="0.25">
      <c r="A1732">
        <v>1731</v>
      </c>
      <c r="B1732" t="s">
        <v>27</v>
      </c>
      <c r="C1732" s="3">
        <v>18</v>
      </c>
      <c r="D1732" s="3" t="str">
        <f>VLOOKUP(JOYERIA_JPV[[#This Row],[ID_PRODUCTOS]],PRODUCTOS[#All],2,0)</f>
        <v>Anillo Gemas</v>
      </c>
      <c r="E1732" s="8" t="str">
        <f>VLOOKUP(JOYERIA_JPV[[#This Row],[ID_PRODUCTOS]],PRODUCTOS[#All],4,0)</f>
        <v>https://png.pngtree.com/png-vector/20240705/ourmid/pngtree-an-artistic-ring-with-colorful-stones-depicted-in-a-vector-illustration-png-image_12776160.png</v>
      </c>
      <c r="F1732" s="15">
        <f>VLOOKUP(JOYERIA_JPV[[#This Row],[ID_PRODUCTOS]],PRODUCTOS[#All],5,0)-JOYERIA_JPV[[#This Row],[CANTIDAD]]</f>
        <v>19785</v>
      </c>
      <c r="G1732" s="3">
        <v>10005</v>
      </c>
      <c r="H1732" s="1" t="s">
        <v>49</v>
      </c>
      <c r="I1732" s="1" t="str">
        <f>VLOOKUP(JOYERIA_JPV[[#This Row],[ID_VENDEDOR]],FOTO_VENDEDOR[#All],3,0)</f>
        <v>https://dl.dropboxusercontent.com/s/id0gj57k6z3m73q/A34.png</v>
      </c>
      <c r="J1732">
        <v>215</v>
      </c>
      <c r="K1732" s="9">
        <v>1063.04</v>
      </c>
      <c r="L1732" s="9">
        <v>1500</v>
      </c>
      <c r="M1732" s="2">
        <v>45564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5BDE-DF02-40DF-AF09-F2EFFD9E2280}">
  <dimension ref="A1:P1693"/>
  <sheetViews>
    <sheetView workbookViewId="0">
      <selection activeCell="I5" sqref="I5"/>
    </sheetView>
  </sheetViews>
  <sheetFormatPr baseColWidth="10" defaultRowHeight="15" x14ac:dyDescent="0.25"/>
  <cols>
    <col min="1" max="1" width="13.140625" customWidth="1"/>
    <col min="3" max="3" width="17.5703125" customWidth="1"/>
    <col min="4" max="4" width="13.5703125" customWidth="1"/>
    <col min="5" max="5" width="12.42578125" customWidth="1"/>
    <col min="6" max="6" width="16.42578125" customWidth="1"/>
    <col min="7" max="7" width="13.5703125" customWidth="1"/>
    <col min="8" max="8" width="19.28515625" customWidth="1"/>
    <col min="9" max="9" width="12.7109375" customWidth="1"/>
    <col min="10" max="10" width="19" style="9" customWidth="1"/>
    <col min="11" max="11" width="18" style="9" customWidth="1"/>
    <col min="12" max="12" width="15.42578125" customWidth="1"/>
    <col min="13" max="13" width="12.5703125" style="9" bestFit="1" customWidth="1"/>
    <col min="14" max="14" width="11.42578125" style="9"/>
    <col min="16" max="16" width="11.42578125" style="13"/>
  </cols>
  <sheetData>
    <row r="1" spans="1:16" x14ac:dyDescent="0.25">
      <c r="A1" t="s">
        <v>0</v>
      </c>
      <c r="B1" t="s">
        <v>1</v>
      </c>
      <c r="C1" t="s">
        <v>75</v>
      </c>
      <c r="D1" t="s">
        <v>2</v>
      </c>
      <c r="E1" t="s">
        <v>59</v>
      </c>
      <c r="F1" t="s">
        <v>60</v>
      </c>
      <c r="G1" t="s">
        <v>40</v>
      </c>
      <c r="H1" t="s">
        <v>74</v>
      </c>
      <c r="I1" t="s">
        <v>3</v>
      </c>
      <c r="J1" s="9" t="s">
        <v>70</v>
      </c>
      <c r="K1" s="9" t="s">
        <v>71</v>
      </c>
      <c r="L1" t="s">
        <v>4</v>
      </c>
      <c r="M1" s="10" t="s">
        <v>97</v>
      </c>
      <c r="N1" s="10" t="s">
        <v>98</v>
      </c>
      <c r="O1" t="s">
        <v>99</v>
      </c>
      <c r="P1" s="12" t="s">
        <v>100</v>
      </c>
    </row>
    <row r="2" spans="1:16" x14ac:dyDescent="0.25">
      <c r="A2">
        <v>1</v>
      </c>
      <c r="B2" t="s">
        <v>13</v>
      </c>
      <c r="C2">
        <v>5</v>
      </c>
      <c r="D2" t="s">
        <v>34</v>
      </c>
      <c r="E2" t="s">
        <v>65</v>
      </c>
      <c r="F2">
        <v>10001</v>
      </c>
      <c r="G2" t="s">
        <v>41</v>
      </c>
      <c r="H2" t="s">
        <v>42</v>
      </c>
      <c r="I2">
        <v>13</v>
      </c>
      <c r="J2" s="9">
        <v>1483.61</v>
      </c>
      <c r="K2" s="9">
        <v>2000</v>
      </c>
      <c r="L2">
        <v>43831</v>
      </c>
      <c r="M2" s="10">
        <f>VENTAS[[#This Row],[CANTIDAD]]*VENTAS[[#This Row],[PRECIO_VENTAS]]</f>
        <v>26000</v>
      </c>
      <c r="N2" s="10">
        <f>VENTAS[[#This Row],[CANTIDAD]]*VENTAS[[#This Row],[PRECIO_COMPRA]]</f>
        <v>19286.93</v>
      </c>
      <c r="O2" s="11">
        <f>VENTAS[[#This Row],[INGRESOS]]-VENTAS[[#This Row],[COSTO]]</f>
        <v>6713.07</v>
      </c>
      <c r="P2" s="12">
        <f>VENTAS[[#This Row],[MARGEN]]/VENTAS[[#This Row],[INGRESOS]]</f>
        <v>0.25819500000000001</v>
      </c>
    </row>
    <row r="3" spans="1:16" x14ac:dyDescent="0.25">
      <c r="A3">
        <v>2</v>
      </c>
      <c r="B3" t="s">
        <v>18</v>
      </c>
      <c r="C3">
        <v>2</v>
      </c>
      <c r="D3" t="s">
        <v>31</v>
      </c>
      <c r="E3" t="s">
        <v>62</v>
      </c>
      <c r="F3">
        <v>10002</v>
      </c>
      <c r="G3" t="s">
        <v>43</v>
      </c>
      <c r="H3" t="s">
        <v>44</v>
      </c>
      <c r="I3">
        <v>38</v>
      </c>
      <c r="J3" s="9">
        <v>1049.51</v>
      </c>
      <c r="K3" s="9">
        <v>1300</v>
      </c>
      <c r="L3">
        <v>43832</v>
      </c>
      <c r="M3" s="10">
        <f>VENTAS[[#This Row],[CANTIDAD]]*VENTAS[[#This Row],[PRECIO_VENTAS]]</f>
        <v>49400</v>
      </c>
      <c r="N3" s="10">
        <f>VENTAS[[#This Row],[CANTIDAD]]*VENTAS[[#This Row],[PRECIO_COMPRA]]</f>
        <v>39881.379999999997</v>
      </c>
      <c r="O3" s="11">
        <f>VENTAS[[#This Row],[INGRESOS]]-VENTAS[[#This Row],[COSTO]]</f>
        <v>9518.6200000000026</v>
      </c>
      <c r="P3" s="12">
        <f>VENTAS[[#This Row],[MARGEN]]/VENTAS[[#This Row],[INGRESOS]]</f>
        <v>0.19268461538461543</v>
      </c>
    </row>
    <row r="4" spans="1:16" x14ac:dyDescent="0.25">
      <c r="A4">
        <v>3</v>
      </c>
      <c r="B4" t="s">
        <v>24</v>
      </c>
      <c r="C4">
        <v>3</v>
      </c>
      <c r="D4" t="s">
        <v>32</v>
      </c>
      <c r="E4" t="s">
        <v>63</v>
      </c>
      <c r="F4">
        <v>10003</v>
      </c>
      <c r="G4" t="s">
        <v>45</v>
      </c>
      <c r="H4" t="s">
        <v>46</v>
      </c>
      <c r="I4">
        <v>28</v>
      </c>
      <c r="J4" s="9">
        <v>966.38</v>
      </c>
      <c r="K4" s="9">
        <v>1200</v>
      </c>
      <c r="L4">
        <v>43833</v>
      </c>
      <c r="M4" s="10">
        <f>VENTAS[[#This Row],[CANTIDAD]]*VENTAS[[#This Row],[PRECIO_VENTAS]]</f>
        <v>33600</v>
      </c>
      <c r="N4" s="10">
        <f>VENTAS[[#This Row],[CANTIDAD]]*VENTAS[[#This Row],[PRECIO_COMPRA]]</f>
        <v>27058.639999999999</v>
      </c>
      <c r="O4" s="11">
        <f>VENTAS[[#This Row],[INGRESOS]]-VENTAS[[#This Row],[COSTO]]</f>
        <v>6541.3600000000006</v>
      </c>
      <c r="P4" s="12">
        <f>VENTAS[[#This Row],[MARGEN]]/VENTAS[[#This Row],[INGRESOS]]</f>
        <v>0.19468333333333335</v>
      </c>
    </row>
    <row r="5" spans="1:16" x14ac:dyDescent="0.25">
      <c r="A5">
        <v>4</v>
      </c>
      <c r="B5" t="s">
        <v>16</v>
      </c>
      <c r="C5">
        <v>4</v>
      </c>
      <c r="D5" t="s">
        <v>33</v>
      </c>
      <c r="E5" t="s">
        <v>64</v>
      </c>
      <c r="F5">
        <v>10004</v>
      </c>
      <c r="G5" t="s">
        <v>47</v>
      </c>
      <c r="H5" t="s">
        <v>48</v>
      </c>
      <c r="I5">
        <v>23</v>
      </c>
      <c r="J5" s="9">
        <v>938.42</v>
      </c>
      <c r="K5" s="9">
        <v>1100</v>
      </c>
      <c r="L5">
        <v>43834</v>
      </c>
      <c r="M5" s="10">
        <f>VENTAS[[#This Row],[CANTIDAD]]*VENTAS[[#This Row],[PRECIO_VENTAS]]</f>
        <v>25300</v>
      </c>
      <c r="N5" s="10">
        <f>VENTAS[[#This Row],[CANTIDAD]]*VENTAS[[#This Row],[PRECIO_COMPRA]]</f>
        <v>21583.66</v>
      </c>
      <c r="O5" s="11">
        <f>VENTAS[[#This Row],[INGRESOS]]-VENTAS[[#This Row],[COSTO]]</f>
        <v>3716.34</v>
      </c>
      <c r="P5" s="12">
        <f>VENTAS[[#This Row],[MARGEN]]/VENTAS[[#This Row],[INGRESOS]]</f>
        <v>0.1468909090909091</v>
      </c>
    </row>
    <row r="6" spans="1:16" x14ac:dyDescent="0.25">
      <c r="A6">
        <v>5</v>
      </c>
      <c r="B6" t="s">
        <v>6</v>
      </c>
      <c r="C6">
        <v>5</v>
      </c>
      <c r="D6" t="s">
        <v>34</v>
      </c>
      <c r="E6" t="s">
        <v>65</v>
      </c>
      <c r="F6">
        <v>10005</v>
      </c>
      <c r="G6" t="s">
        <v>49</v>
      </c>
      <c r="H6" t="s">
        <v>50</v>
      </c>
      <c r="I6">
        <v>37</v>
      </c>
      <c r="J6" s="9">
        <v>1053.78</v>
      </c>
      <c r="K6" s="9">
        <v>1500</v>
      </c>
      <c r="L6">
        <v>43835</v>
      </c>
      <c r="M6" s="10">
        <f>VENTAS[[#This Row],[CANTIDAD]]*VENTAS[[#This Row],[PRECIO_VENTAS]]</f>
        <v>55500</v>
      </c>
      <c r="N6" s="10">
        <f>VENTAS[[#This Row],[CANTIDAD]]*VENTAS[[#This Row],[PRECIO_COMPRA]]</f>
        <v>38989.86</v>
      </c>
      <c r="O6" s="11">
        <f>VENTAS[[#This Row],[INGRESOS]]-VENTAS[[#This Row],[COSTO]]</f>
        <v>16510.14</v>
      </c>
      <c r="P6" s="12">
        <f>VENTAS[[#This Row],[MARGEN]]/VENTAS[[#This Row],[INGRESOS]]</f>
        <v>0.29747999999999997</v>
      </c>
    </row>
    <row r="7" spans="1:16" x14ac:dyDescent="0.25">
      <c r="A7">
        <v>6</v>
      </c>
      <c r="B7" t="s">
        <v>11</v>
      </c>
      <c r="C7">
        <v>6</v>
      </c>
      <c r="D7" t="s">
        <v>35</v>
      </c>
      <c r="E7" t="s">
        <v>66</v>
      </c>
      <c r="F7">
        <v>10006</v>
      </c>
      <c r="G7" t="s">
        <v>51</v>
      </c>
      <c r="H7" t="s">
        <v>52</v>
      </c>
      <c r="I7">
        <v>45</v>
      </c>
      <c r="J7" s="9">
        <v>645.70000000000005</v>
      </c>
      <c r="K7" s="9">
        <v>900</v>
      </c>
      <c r="L7">
        <v>43836</v>
      </c>
      <c r="M7" s="10">
        <f>VENTAS[[#This Row],[CANTIDAD]]*VENTAS[[#This Row],[PRECIO_VENTAS]]</f>
        <v>40500</v>
      </c>
      <c r="N7" s="10">
        <f>VENTAS[[#This Row],[CANTIDAD]]*VENTAS[[#This Row],[PRECIO_COMPRA]]</f>
        <v>29056.500000000004</v>
      </c>
      <c r="O7" s="11">
        <f>VENTAS[[#This Row],[INGRESOS]]-VENTAS[[#This Row],[COSTO]]</f>
        <v>11443.499999999996</v>
      </c>
      <c r="P7" s="12">
        <f>VENTAS[[#This Row],[MARGEN]]/VENTAS[[#This Row],[INGRESOS]]</f>
        <v>0.28255555555555545</v>
      </c>
    </row>
    <row r="8" spans="1:16" x14ac:dyDescent="0.25">
      <c r="A8">
        <v>7</v>
      </c>
      <c r="B8" t="s">
        <v>28</v>
      </c>
      <c r="C8">
        <v>7</v>
      </c>
      <c r="D8" t="s">
        <v>36</v>
      </c>
      <c r="E8" t="s">
        <v>72</v>
      </c>
      <c r="F8">
        <v>10007</v>
      </c>
      <c r="G8" t="s">
        <v>53</v>
      </c>
      <c r="H8" t="s">
        <v>54</v>
      </c>
      <c r="I8">
        <v>28</v>
      </c>
      <c r="J8" s="9">
        <v>1063.04</v>
      </c>
      <c r="K8" s="9">
        <v>1500</v>
      </c>
      <c r="L8">
        <v>43837</v>
      </c>
      <c r="M8" s="10">
        <f>VENTAS[[#This Row],[CANTIDAD]]*VENTAS[[#This Row],[PRECIO_VENTAS]]</f>
        <v>42000</v>
      </c>
      <c r="N8" s="10">
        <f>VENTAS[[#This Row],[CANTIDAD]]*VENTAS[[#This Row],[PRECIO_COMPRA]]</f>
        <v>29765.119999999999</v>
      </c>
      <c r="O8" s="11">
        <f>VENTAS[[#This Row],[INGRESOS]]-VENTAS[[#This Row],[COSTO]]</f>
        <v>12234.880000000001</v>
      </c>
      <c r="P8" s="12">
        <f>VENTAS[[#This Row],[MARGEN]]/VENTAS[[#This Row],[INGRESOS]]</f>
        <v>0.29130666666666671</v>
      </c>
    </row>
    <row r="9" spans="1:16" x14ac:dyDescent="0.25">
      <c r="A9">
        <v>8</v>
      </c>
      <c r="B9" t="s">
        <v>16</v>
      </c>
      <c r="C9">
        <v>8</v>
      </c>
      <c r="D9" t="s">
        <v>37</v>
      </c>
      <c r="E9" t="s">
        <v>67</v>
      </c>
      <c r="F9">
        <v>10008</v>
      </c>
      <c r="G9" t="s">
        <v>73</v>
      </c>
      <c r="H9" t="s">
        <v>56</v>
      </c>
      <c r="I9">
        <v>23</v>
      </c>
      <c r="J9" s="9">
        <v>938.42</v>
      </c>
      <c r="K9" s="9">
        <v>1100</v>
      </c>
      <c r="L9">
        <v>43838</v>
      </c>
      <c r="M9" s="10">
        <f>VENTAS[[#This Row],[CANTIDAD]]*VENTAS[[#This Row],[PRECIO_VENTAS]]</f>
        <v>25300</v>
      </c>
      <c r="N9" s="10">
        <f>VENTAS[[#This Row],[CANTIDAD]]*VENTAS[[#This Row],[PRECIO_COMPRA]]</f>
        <v>21583.66</v>
      </c>
      <c r="O9" s="11">
        <f>VENTAS[[#This Row],[INGRESOS]]-VENTAS[[#This Row],[COSTO]]</f>
        <v>3716.34</v>
      </c>
      <c r="P9" s="12">
        <f>VENTAS[[#This Row],[MARGEN]]/VENTAS[[#This Row],[INGRESOS]]</f>
        <v>0.1468909090909091</v>
      </c>
    </row>
    <row r="10" spans="1:16" x14ac:dyDescent="0.25">
      <c r="A10">
        <v>9</v>
      </c>
      <c r="B10" t="s">
        <v>23</v>
      </c>
      <c r="C10">
        <v>9</v>
      </c>
      <c r="D10" t="s">
        <v>38</v>
      </c>
      <c r="E10" t="s">
        <v>68</v>
      </c>
      <c r="F10">
        <v>10009</v>
      </c>
      <c r="G10" t="s">
        <v>57</v>
      </c>
      <c r="H10" t="s">
        <v>58</v>
      </c>
      <c r="I10">
        <v>14</v>
      </c>
      <c r="J10" s="9">
        <v>836.75</v>
      </c>
      <c r="K10" s="9">
        <v>1000</v>
      </c>
      <c r="L10">
        <v>43839</v>
      </c>
      <c r="M10" s="10">
        <f>VENTAS[[#This Row],[CANTIDAD]]*VENTAS[[#This Row],[PRECIO_VENTAS]]</f>
        <v>14000</v>
      </c>
      <c r="N10" s="10">
        <f>VENTAS[[#This Row],[CANTIDAD]]*VENTAS[[#This Row],[PRECIO_COMPRA]]</f>
        <v>11714.5</v>
      </c>
      <c r="O10" s="11">
        <f>VENTAS[[#This Row],[INGRESOS]]-VENTAS[[#This Row],[COSTO]]</f>
        <v>2285.5</v>
      </c>
      <c r="P10" s="12">
        <f>VENTAS[[#This Row],[MARGEN]]/VENTAS[[#This Row],[INGRESOS]]</f>
        <v>0.16325000000000001</v>
      </c>
    </row>
    <row r="11" spans="1:16" x14ac:dyDescent="0.25">
      <c r="A11">
        <v>10</v>
      </c>
      <c r="B11" t="s">
        <v>24</v>
      </c>
      <c r="C11">
        <v>10</v>
      </c>
      <c r="D11" t="s">
        <v>39</v>
      </c>
      <c r="E11" t="s">
        <v>69</v>
      </c>
      <c r="F11">
        <v>10001</v>
      </c>
      <c r="G11" t="s">
        <v>41</v>
      </c>
      <c r="H11" t="s">
        <v>42</v>
      </c>
      <c r="I11">
        <v>28</v>
      </c>
      <c r="J11" s="9">
        <v>966.38</v>
      </c>
      <c r="K11" s="9">
        <v>1200</v>
      </c>
      <c r="L11">
        <v>43840</v>
      </c>
      <c r="M11" s="10">
        <f>VENTAS[[#This Row],[CANTIDAD]]*VENTAS[[#This Row],[PRECIO_VENTAS]]</f>
        <v>33600</v>
      </c>
      <c r="N11" s="10">
        <f>VENTAS[[#This Row],[CANTIDAD]]*VENTAS[[#This Row],[PRECIO_COMPRA]]</f>
        <v>27058.639999999999</v>
      </c>
      <c r="O11" s="11">
        <f>VENTAS[[#This Row],[INGRESOS]]-VENTAS[[#This Row],[COSTO]]</f>
        <v>6541.3600000000006</v>
      </c>
      <c r="P11" s="12">
        <f>VENTAS[[#This Row],[MARGEN]]/VENTAS[[#This Row],[INGRESOS]]</f>
        <v>0.19468333333333335</v>
      </c>
    </row>
    <row r="12" spans="1:16" x14ac:dyDescent="0.25">
      <c r="A12">
        <v>11</v>
      </c>
      <c r="B12" t="s">
        <v>26</v>
      </c>
      <c r="C12">
        <v>11</v>
      </c>
      <c r="D12" t="s">
        <v>77</v>
      </c>
      <c r="E12" t="s">
        <v>78</v>
      </c>
      <c r="F12">
        <v>10002</v>
      </c>
      <c r="G12" t="s">
        <v>43</v>
      </c>
      <c r="H12" t="s">
        <v>44</v>
      </c>
      <c r="I12">
        <v>36</v>
      </c>
      <c r="J12" s="9">
        <v>638.27</v>
      </c>
      <c r="K12" s="9">
        <v>800</v>
      </c>
      <c r="L12">
        <v>43841</v>
      </c>
      <c r="M12" s="10">
        <f>VENTAS[[#This Row],[CANTIDAD]]*VENTAS[[#This Row],[PRECIO_VENTAS]]</f>
        <v>28800</v>
      </c>
      <c r="N12" s="10">
        <f>VENTAS[[#This Row],[CANTIDAD]]*VENTAS[[#This Row],[PRECIO_COMPRA]]</f>
        <v>22977.72</v>
      </c>
      <c r="O12" s="11">
        <f>VENTAS[[#This Row],[INGRESOS]]-VENTAS[[#This Row],[COSTO]]</f>
        <v>5822.2799999999988</v>
      </c>
      <c r="P12" s="12">
        <f>VENTAS[[#This Row],[MARGEN]]/VENTAS[[#This Row],[INGRESOS]]</f>
        <v>0.20216249999999997</v>
      </c>
    </row>
    <row r="13" spans="1:16" x14ac:dyDescent="0.25">
      <c r="A13">
        <v>12</v>
      </c>
      <c r="B13" t="s">
        <v>29</v>
      </c>
      <c r="C13">
        <v>12</v>
      </c>
      <c r="D13" t="s">
        <v>79</v>
      </c>
      <c r="E13" t="s">
        <v>80</v>
      </c>
      <c r="F13">
        <v>10003</v>
      </c>
      <c r="G13" t="s">
        <v>45</v>
      </c>
      <c r="H13" t="s">
        <v>46</v>
      </c>
      <c r="I13">
        <v>40</v>
      </c>
      <c r="J13" s="9">
        <v>1265.2</v>
      </c>
      <c r="K13" s="9">
        <v>1800</v>
      </c>
      <c r="L13">
        <v>43842</v>
      </c>
      <c r="M13" s="10">
        <f>VENTAS[[#This Row],[CANTIDAD]]*VENTAS[[#This Row],[PRECIO_VENTAS]]</f>
        <v>72000</v>
      </c>
      <c r="N13" s="10">
        <f>VENTAS[[#This Row],[CANTIDAD]]*VENTAS[[#This Row],[PRECIO_COMPRA]]</f>
        <v>50608</v>
      </c>
      <c r="O13" s="11">
        <f>VENTAS[[#This Row],[INGRESOS]]-VENTAS[[#This Row],[COSTO]]</f>
        <v>21392</v>
      </c>
      <c r="P13" s="12">
        <f>VENTAS[[#This Row],[MARGEN]]/VENTAS[[#This Row],[INGRESOS]]</f>
        <v>0.2971111111111111</v>
      </c>
    </row>
    <row r="14" spans="1:16" x14ac:dyDescent="0.25">
      <c r="A14">
        <v>13</v>
      </c>
      <c r="B14" t="s">
        <v>5</v>
      </c>
      <c r="C14">
        <v>13</v>
      </c>
      <c r="D14" t="s">
        <v>81</v>
      </c>
      <c r="E14" t="s">
        <v>82</v>
      </c>
      <c r="F14">
        <v>10004</v>
      </c>
      <c r="G14" t="s">
        <v>47</v>
      </c>
      <c r="H14" t="s">
        <v>48</v>
      </c>
      <c r="I14">
        <v>4</v>
      </c>
      <c r="J14" s="9">
        <v>352.49</v>
      </c>
      <c r="K14" s="9">
        <v>500</v>
      </c>
      <c r="L14">
        <v>43843</v>
      </c>
      <c r="M14" s="10">
        <f>VENTAS[[#This Row],[CANTIDAD]]*VENTAS[[#This Row],[PRECIO_VENTAS]]</f>
        <v>2000</v>
      </c>
      <c r="N14" s="10">
        <f>VENTAS[[#This Row],[CANTIDAD]]*VENTAS[[#This Row],[PRECIO_COMPRA]]</f>
        <v>1409.96</v>
      </c>
      <c r="O14" s="11">
        <f>VENTAS[[#This Row],[INGRESOS]]-VENTAS[[#This Row],[COSTO]]</f>
        <v>590.04</v>
      </c>
      <c r="P14" s="12">
        <f>VENTAS[[#This Row],[MARGEN]]/VENTAS[[#This Row],[INGRESOS]]</f>
        <v>0.29502</v>
      </c>
    </row>
    <row r="15" spans="1:16" x14ac:dyDescent="0.25">
      <c r="A15">
        <v>14</v>
      </c>
      <c r="B15" t="s">
        <v>16</v>
      </c>
      <c r="C15">
        <v>14</v>
      </c>
      <c r="D15" t="s">
        <v>83</v>
      </c>
      <c r="E15" t="s">
        <v>84</v>
      </c>
      <c r="F15">
        <v>10005</v>
      </c>
      <c r="G15" t="s">
        <v>49</v>
      </c>
      <c r="H15" t="s">
        <v>50</v>
      </c>
      <c r="I15">
        <v>23</v>
      </c>
      <c r="J15" s="9">
        <v>938.42</v>
      </c>
      <c r="K15" s="9">
        <v>1100</v>
      </c>
      <c r="L15">
        <v>43844</v>
      </c>
      <c r="M15" s="10">
        <f>VENTAS[[#This Row],[CANTIDAD]]*VENTAS[[#This Row],[PRECIO_VENTAS]]</f>
        <v>25300</v>
      </c>
      <c r="N15" s="10">
        <f>VENTAS[[#This Row],[CANTIDAD]]*VENTAS[[#This Row],[PRECIO_COMPRA]]</f>
        <v>21583.66</v>
      </c>
      <c r="O15" s="11">
        <f>VENTAS[[#This Row],[INGRESOS]]-VENTAS[[#This Row],[COSTO]]</f>
        <v>3716.34</v>
      </c>
      <c r="P15" s="12">
        <f>VENTAS[[#This Row],[MARGEN]]/VENTAS[[#This Row],[INGRESOS]]</f>
        <v>0.1468909090909091</v>
      </c>
    </row>
    <row r="16" spans="1:16" x14ac:dyDescent="0.25">
      <c r="A16">
        <v>15</v>
      </c>
      <c r="B16" t="s">
        <v>8</v>
      </c>
      <c r="C16">
        <v>15</v>
      </c>
      <c r="D16" t="s">
        <v>85</v>
      </c>
      <c r="E16" t="s">
        <v>86</v>
      </c>
      <c r="F16">
        <v>10006</v>
      </c>
      <c r="G16" t="s">
        <v>51</v>
      </c>
      <c r="H16" t="s">
        <v>52</v>
      </c>
      <c r="I16">
        <v>4</v>
      </c>
      <c r="J16" s="9">
        <v>572.95000000000005</v>
      </c>
      <c r="K16" s="9">
        <v>800</v>
      </c>
      <c r="L16">
        <v>43845</v>
      </c>
      <c r="M16" s="10">
        <f>VENTAS[[#This Row],[CANTIDAD]]*VENTAS[[#This Row],[PRECIO_VENTAS]]</f>
        <v>3200</v>
      </c>
      <c r="N16" s="10">
        <f>VENTAS[[#This Row],[CANTIDAD]]*VENTAS[[#This Row],[PRECIO_COMPRA]]</f>
        <v>2291.8000000000002</v>
      </c>
      <c r="O16" s="11">
        <f>VENTAS[[#This Row],[INGRESOS]]-VENTAS[[#This Row],[COSTO]]</f>
        <v>908.19999999999982</v>
      </c>
      <c r="P16" s="12">
        <f>VENTAS[[#This Row],[MARGEN]]/VENTAS[[#This Row],[INGRESOS]]</f>
        <v>0.28381249999999997</v>
      </c>
    </row>
    <row r="17" spans="1:16" x14ac:dyDescent="0.25">
      <c r="A17">
        <v>16</v>
      </c>
      <c r="B17" t="s">
        <v>25</v>
      </c>
      <c r="C17">
        <v>16</v>
      </c>
      <c r="D17" t="s">
        <v>87</v>
      </c>
      <c r="E17" t="s">
        <v>88</v>
      </c>
      <c r="F17">
        <v>10007</v>
      </c>
      <c r="G17" t="s">
        <v>53</v>
      </c>
      <c r="H17" t="s">
        <v>54</v>
      </c>
      <c r="I17">
        <v>19</v>
      </c>
      <c r="J17" s="9">
        <v>1667.47</v>
      </c>
      <c r="K17" s="9">
        <v>2200</v>
      </c>
      <c r="L17">
        <v>43846</v>
      </c>
      <c r="M17" s="10">
        <f>VENTAS[[#This Row],[CANTIDAD]]*VENTAS[[#This Row],[PRECIO_VENTAS]]</f>
        <v>41800</v>
      </c>
      <c r="N17" s="10">
        <f>VENTAS[[#This Row],[CANTIDAD]]*VENTAS[[#This Row],[PRECIO_COMPRA]]</f>
        <v>31681.93</v>
      </c>
      <c r="O17" s="11">
        <f>VENTAS[[#This Row],[INGRESOS]]-VENTAS[[#This Row],[COSTO]]</f>
        <v>10118.07</v>
      </c>
      <c r="P17" s="12">
        <f>VENTAS[[#This Row],[MARGEN]]/VENTAS[[#This Row],[INGRESOS]]</f>
        <v>0.24205909090909089</v>
      </c>
    </row>
    <row r="18" spans="1:16" x14ac:dyDescent="0.25">
      <c r="A18">
        <v>17</v>
      </c>
      <c r="B18" t="s">
        <v>7</v>
      </c>
      <c r="C18">
        <v>17</v>
      </c>
      <c r="D18" t="s">
        <v>89</v>
      </c>
      <c r="E18" t="s">
        <v>90</v>
      </c>
      <c r="F18">
        <v>10008</v>
      </c>
      <c r="G18" t="s">
        <v>73</v>
      </c>
      <c r="H18" t="s">
        <v>56</v>
      </c>
      <c r="I18">
        <v>25</v>
      </c>
      <c r="J18" s="9">
        <v>216.19</v>
      </c>
      <c r="K18" s="9">
        <v>300</v>
      </c>
      <c r="L18">
        <v>43847</v>
      </c>
      <c r="M18" s="10">
        <f>VENTAS[[#This Row],[CANTIDAD]]*VENTAS[[#This Row],[PRECIO_VENTAS]]</f>
        <v>7500</v>
      </c>
      <c r="N18" s="10">
        <f>VENTAS[[#This Row],[CANTIDAD]]*VENTAS[[#This Row],[PRECIO_COMPRA]]</f>
        <v>5404.75</v>
      </c>
      <c r="O18" s="11">
        <f>VENTAS[[#This Row],[INGRESOS]]-VENTAS[[#This Row],[COSTO]]</f>
        <v>2095.25</v>
      </c>
      <c r="P18" s="12">
        <f>VENTAS[[#This Row],[MARGEN]]/VENTAS[[#This Row],[INGRESOS]]</f>
        <v>0.27936666666666665</v>
      </c>
    </row>
    <row r="19" spans="1:16" x14ac:dyDescent="0.25">
      <c r="A19">
        <v>18</v>
      </c>
      <c r="B19" t="s">
        <v>28</v>
      </c>
      <c r="C19">
        <v>18</v>
      </c>
      <c r="D19" t="s">
        <v>91</v>
      </c>
      <c r="E19" t="s">
        <v>92</v>
      </c>
      <c r="F19">
        <v>10009</v>
      </c>
      <c r="G19" t="s">
        <v>57</v>
      </c>
      <c r="H19" t="s">
        <v>58</v>
      </c>
      <c r="I19">
        <v>28</v>
      </c>
      <c r="J19" s="9">
        <v>1063.04</v>
      </c>
      <c r="K19" s="9">
        <v>1500</v>
      </c>
      <c r="L19">
        <v>43848</v>
      </c>
      <c r="M19" s="10">
        <f>VENTAS[[#This Row],[CANTIDAD]]*VENTAS[[#This Row],[PRECIO_VENTAS]]</f>
        <v>42000</v>
      </c>
      <c r="N19" s="10">
        <f>VENTAS[[#This Row],[CANTIDAD]]*VENTAS[[#This Row],[PRECIO_COMPRA]]</f>
        <v>29765.119999999999</v>
      </c>
      <c r="O19" s="11">
        <f>VENTAS[[#This Row],[INGRESOS]]-VENTAS[[#This Row],[COSTO]]</f>
        <v>12234.880000000001</v>
      </c>
      <c r="P19" s="12">
        <f>VENTAS[[#This Row],[MARGEN]]/VENTAS[[#This Row],[INGRESOS]]</f>
        <v>0.29130666666666671</v>
      </c>
    </row>
    <row r="20" spans="1:16" x14ac:dyDescent="0.25">
      <c r="A20">
        <v>19</v>
      </c>
      <c r="B20" t="s">
        <v>17</v>
      </c>
      <c r="C20">
        <v>19</v>
      </c>
      <c r="D20" t="s">
        <v>93</v>
      </c>
      <c r="E20" t="s">
        <v>94</v>
      </c>
      <c r="F20">
        <v>10001</v>
      </c>
      <c r="G20" t="s">
        <v>41</v>
      </c>
      <c r="H20" t="s">
        <v>42</v>
      </c>
      <c r="I20">
        <v>37</v>
      </c>
      <c r="J20" s="9">
        <v>757.81</v>
      </c>
      <c r="K20" s="9">
        <v>950</v>
      </c>
      <c r="L20">
        <v>43849</v>
      </c>
      <c r="M20" s="10">
        <f>VENTAS[[#This Row],[CANTIDAD]]*VENTAS[[#This Row],[PRECIO_VENTAS]]</f>
        <v>35150</v>
      </c>
      <c r="N20" s="10">
        <f>VENTAS[[#This Row],[CANTIDAD]]*VENTAS[[#This Row],[PRECIO_COMPRA]]</f>
        <v>28038.969999999998</v>
      </c>
      <c r="O20" s="11">
        <f>VENTAS[[#This Row],[INGRESOS]]-VENTAS[[#This Row],[COSTO]]</f>
        <v>7111.0300000000025</v>
      </c>
      <c r="P20" s="12">
        <f>VENTAS[[#This Row],[MARGEN]]/VENTAS[[#This Row],[INGRESOS]]</f>
        <v>0.20230526315789479</v>
      </c>
    </row>
    <row r="21" spans="1:16" x14ac:dyDescent="0.25">
      <c r="A21">
        <v>20</v>
      </c>
      <c r="B21" t="s">
        <v>7</v>
      </c>
      <c r="C21">
        <v>20</v>
      </c>
      <c r="D21" t="s">
        <v>95</v>
      </c>
      <c r="E21" t="s">
        <v>96</v>
      </c>
      <c r="F21">
        <v>10002</v>
      </c>
      <c r="G21" t="s">
        <v>43</v>
      </c>
      <c r="H21" t="s">
        <v>44</v>
      </c>
      <c r="I21">
        <v>37</v>
      </c>
      <c r="J21" s="9">
        <v>211.41</v>
      </c>
      <c r="K21" s="9">
        <v>300</v>
      </c>
      <c r="L21">
        <v>43850</v>
      </c>
      <c r="M21" s="10">
        <f>VENTAS[[#This Row],[CANTIDAD]]*VENTAS[[#This Row],[PRECIO_VENTAS]]</f>
        <v>11100</v>
      </c>
      <c r="N21" s="10">
        <f>VENTAS[[#This Row],[CANTIDAD]]*VENTAS[[#This Row],[PRECIO_COMPRA]]</f>
        <v>7822.17</v>
      </c>
      <c r="O21" s="11">
        <f>VENTAS[[#This Row],[INGRESOS]]-VENTAS[[#This Row],[COSTO]]</f>
        <v>3277.83</v>
      </c>
      <c r="P21" s="12">
        <f>VENTAS[[#This Row],[MARGEN]]/VENTAS[[#This Row],[INGRESOS]]</f>
        <v>0.29530000000000001</v>
      </c>
    </row>
    <row r="22" spans="1:16" x14ac:dyDescent="0.25">
      <c r="A22">
        <v>21</v>
      </c>
      <c r="B22" t="s">
        <v>29</v>
      </c>
      <c r="C22">
        <v>1</v>
      </c>
      <c r="D22" t="s">
        <v>30</v>
      </c>
      <c r="E22" t="s">
        <v>61</v>
      </c>
      <c r="F22">
        <v>10003</v>
      </c>
      <c r="G22" t="s">
        <v>45</v>
      </c>
      <c r="H22" t="s">
        <v>46</v>
      </c>
      <c r="I22">
        <v>40</v>
      </c>
      <c r="J22" s="9">
        <v>1483.61</v>
      </c>
      <c r="K22" s="9">
        <v>2000</v>
      </c>
      <c r="L22">
        <v>43851</v>
      </c>
      <c r="M22" s="10">
        <f>VENTAS[[#This Row],[CANTIDAD]]*VENTAS[[#This Row],[PRECIO_VENTAS]]</f>
        <v>80000</v>
      </c>
      <c r="N22" s="10">
        <f>VENTAS[[#This Row],[CANTIDAD]]*VENTAS[[#This Row],[PRECIO_COMPRA]]</f>
        <v>59344.399999999994</v>
      </c>
      <c r="O22" s="11">
        <f>VENTAS[[#This Row],[INGRESOS]]-VENTAS[[#This Row],[COSTO]]</f>
        <v>20655.600000000006</v>
      </c>
      <c r="P22" s="12">
        <f>VENTAS[[#This Row],[MARGEN]]/VENTAS[[#This Row],[INGRESOS]]</f>
        <v>0.25819500000000006</v>
      </c>
    </row>
    <row r="23" spans="1:16" x14ac:dyDescent="0.25">
      <c r="A23">
        <v>22</v>
      </c>
      <c r="B23" t="s">
        <v>12</v>
      </c>
      <c r="C23">
        <v>2</v>
      </c>
      <c r="D23" t="s">
        <v>31</v>
      </c>
      <c r="E23" t="s">
        <v>62</v>
      </c>
      <c r="F23">
        <v>10004</v>
      </c>
      <c r="G23" t="s">
        <v>47</v>
      </c>
      <c r="H23" t="s">
        <v>48</v>
      </c>
      <c r="I23">
        <v>44</v>
      </c>
      <c r="J23" s="9">
        <v>1049.51</v>
      </c>
      <c r="K23" s="9">
        <v>1300</v>
      </c>
      <c r="L23">
        <v>43852</v>
      </c>
      <c r="M23" s="10">
        <f>VENTAS[[#This Row],[CANTIDAD]]*VENTAS[[#This Row],[PRECIO_VENTAS]]</f>
        <v>57200</v>
      </c>
      <c r="N23" s="10">
        <f>VENTAS[[#This Row],[CANTIDAD]]*VENTAS[[#This Row],[PRECIO_COMPRA]]</f>
        <v>46178.44</v>
      </c>
      <c r="O23" s="11">
        <f>VENTAS[[#This Row],[INGRESOS]]-VENTAS[[#This Row],[COSTO]]</f>
        <v>11021.559999999998</v>
      </c>
      <c r="P23" s="12">
        <f>VENTAS[[#This Row],[MARGEN]]/VENTAS[[#This Row],[INGRESOS]]</f>
        <v>0.19268461538461534</v>
      </c>
    </row>
    <row r="24" spans="1:16" x14ac:dyDescent="0.25">
      <c r="A24">
        <v>23</v>
      </c>
      <c r="B24" t="s">
        <v>28</v>
      </c>
      <c r="C24">
        <v>3</v>
      </c>
      <c r="D24" t="s">
        <v>32</v>
      </c>
      <c r="E24" t="s">
        <v>63</v>
      </c>
      <c r="F24">
        <v>10005</v>
      </c>
      <c r="G24" t="s">
        <v>49</v>
      </c>
      <c r="H24" t="s">
        <v>50</v>
      </c>
      <c r="I24">
        <v>28</v>
      </c>
      <c r="J24" s="9">
        <v>966.38</v>
      </c>
      <c r="K24" s="9">
        <v>1200</v>
      </c>
      <c r="L24">
        <v>43853</v>
      </c>
      <c r="M24" s="10">
        <f>VENTAS[[#This Row],[CANTIDAD]]*VENTAS[[#This Row],[PRECIO_VENTAS]]</f>
        <v>33600</v>
      </c>
      <c r="N24" s="10">
        <f>VENTAS[[#This Row],[CANTIDAD]]*VENTAS[[#This Row],[PRECIO_COMPRA]]</f>
        <v>27058.639999999999</v>
      </c>
      <c r="O24" s="11">
        <f>VENTAS[[#This Row],[INGRESOS]]-VENTAS[[#This Row],[COSTO]]</f>
        <v>6541.3600000000006</v>
      </c>
      <c r="P24" s="12">
        <f>VENTAS[[#This Row],[MARGEN]]/VENTAS[[#This Row],[INGRESOS]]</f>
        <v>0.19468333333333335</v>
      </c>
    </row>
    <row r="25" spans="1:16" x14ac:dyDescent="0.25">
      <c r="A25">
        <v>24</v>
      </c>
      <c r="B25" t="s">
        <v>12</v>
      </c>
      <c r="C25">
        <v>4</v>
      </c>
      <c r="D25" t="s">
        <v>33</v>
      </c>
      <c r="E25" t="s">
        <v>64</v>
      </c>
      <c r="F25">
        <v>10006</v>
      </c>
      <c r="G25" t="s">
        <v>51</v>
      </c>
      <c r="H25" t="s">
        <v>52</v>
      </c>
      <c r="I25">
        <v>44</v>
      </c>
      <c r="J25" s="9">
        <v>938.42</v>
      </c>
      <c r="K25" s="9">
        <v>1100</v>
      </c>
      <c r="L25">
        <v>43854</v>
      </c>
      <c r="M25" s="10">
        <f>VENTAS[[#This Row],[CANTIDAD]]*VENTAS[[#This Row],[PRECIO_VENTAS]]</f>
        <v>48400</v>
      </c>
      <c r="N25" s="10">
        <f>VENTAS[[#This Row],[CANTIDAD]]*VENTAS[[#This Row],[PRECIO_COMPRA]]</f>
        <v>41290.479999999996</v>
      </c>
      <c r="O25" s="11">
        <f>VENTAS[[#This Row],[INGRESOS]]-VENTAS[[#This Row],[COSTO]]</f>
        <v>7109.5200000000041</v>
      </c>
      <c r="P25" s="12">
        <f>VENTAS[[#This Row],[MARGEN]]/VENTAS[[#This Row],[INGRESOS]]</f>
        <v>0.14689090909090918</v>
      </c>
    </row>
    <row r="26" spans="1:16" x14ac:dyDescent="0.25">
      <c r="A26">
        <v>25</v>
      </c>
      <c r="B26" t="s">
        <v>9</v>
      </c>
      <c r="C26">
        <v>5</v>
      </c>
      <c r="D26" t="s">
        <v>34</v>
      </c>
      <c r="E26" t="s">
        <v>65</v>
      </c>
      <c r="F26">
        <v>10007</v>
      </c>
      <c r="G26" t="s">
        <v>53</v>
      </c>
      <c r="H26" t="s">
        <v>54</v>
      </c>
      <c r="I26">
        <v>29</v>
      </c>
      <c r="J26" s="9">
        <v>1053.78</v>
      </c>
      <c r="K26" s="9">
        <v>1500</v>
      </c>
      <c r="L26">
        <v>43855</v>
      </c>
      <c r="M26" s="10">
        <f>VENTAS[[#This Row],[CANTIDAD]]*VENTAS[[#This Row],[PRECIO_VENTAS]]</f>
        <v>43500</v>
      </c>
      <c r="N26" s="10">
        <f>VENTAS[[#This Row],[CANTIDAD]]*VENTAS[[#This Row],[PRECIO_COMPRA]]</f>
        <v>30559.62</v>
      </c>
      <c r="O26" s="11">
        <f>VENTAS[[#This Row],[INGRESOS]]-VENTAS[[#This Row],[COSTO]]</f>
        <v>12940.380000000001</v>
      </c>
      <c r="P26" s="12">
        <f>VENTAS[[#This Row],[MARGEN]]/VENTAS[[#This Row],[INGRESOS]]</f>
        <v>0.29748000000000002</v>
      </c>
    </row>
    <row r="27" spans="1:16" x14ac:dyDescent="0.25">
      <c r="A27">
        <v>26</v>
      </c>
      <c r="B27" t="s">
        <v>18</v>
      </c>
      <c r="C27">
        <v>6</v>
      </c>
      <c r="D27" t="s">
        <v>35</v>
      </c>
      <c r="E27" t="s">
        <v>66</v>
      </c>
      <c r="F27">
        <v>10008</v>
      </c>
      <c r="G27" t="s">
        <v>73</v>
      </c>
      <c r="H27" t="s">
        <v>56</v>
      </c>
      <c r="I27">
        <v>38</v>
      </c>
      <c r="J27" s="9">
        <v>645.70000000000005</v>
      </c>
      <c r="K27" s="9">
        <v>900</v>
      </c>
      <c r="L27">
        <v>43856</v>
      </c>
      <c r="M27" s="10">
        <f>VENTAS[[#This Row],[CANTIDAD]]*VENTAS[[#This Row],[PRECIO_VENTAS]]</f>
        <v>34200</v>
      </c>
      <c r="N27" s="10">
        <f>VENTAS[[#This Row],[CANTIDAD]]*VENTAS[[#This Row],[PRECIO_COMPRA]]</f>
        <v>24536.600000000002</v>
      </c>
      <c r="O27" s="11">
        <f>VENTAS[[#This Row],[INGRESOS]]-VENTAS[[#This Row],[COSTO]]</f>
        <v>9663.3999999999978</v>
      </c>
      <c r="P27" s="12">
        <f>VENTAS[[#This Row],[MARGEN]]/VENTAS[[#This Row],[INGRESOS]]</f>
        <v>0.2825555555555555</v>
      </c>
    </row>
    <row r="28" spans="1:16" x14ac:dyDescent="0.25">
      <c r="A28">
        <v>27</v>
      </c>
      <c r="B28" t="s">
        <v>9</v>
      </c>
      <c r="C28">
        <v>7</v>
      </c>
      <c r="D28" t="s">
        <v>36</v>
      </c>
      <c r="E28" t="s">
        <v>72</v>
      </c>
      <c r="F28">
        <v>10009</v>
      </c>
      <c r="G28" t="s">
        <v>57</v>
      </c>
      <c r="H28" t="s">
        <v>58</v>
      </c>
      <c r="I28">
        <v>29</v>
      </c>
      <c r="J28" s="9">
        <v>1063.04</v>
      </c>
      <c r="K28" s="9">
        <v>1500</v>
      </c>
      <c r="L28">
        <v>43857</v>
      </c>
      <c r="M28" s="10">
        <f>VENTAS[[#This Row],[CANTIDAD]]*VENTAS[[#This Row],[PRECIO_VENTAS]]</f>
        <v>43500</v>
      </c>
      <c r="N28" s="10">
        <f>VENTAS[[#This Row],[CANTIDAD]]*VENTAS[[#This Row],[PRECIO_COMPRA]]</f>
        <v>30828.16</v>
      </c>
      <c r="O28" s="11">
        <f>VENTAS[[#This Row],[INGRESOS]]-VENTAS[[#This Row],[COSTO]]</f>
        <v>12671.84</v>
      </c>
      <c r="P28" s="12">
        <f>VENTAS[[#This Row],[MARGEN]]/VENTAS[[#This Row],[INGRESOS]]</f>
        <v>0.29130666666666666</v>
      </c>
    </row>
    <row r="29" spans="1:16" x14ac:dyDescent="0.25">
      <c r="A29">
        <v>28</v>
      </c>
      <c r="B29" t="s">
        <v>10</v>
      </c>
      <c r="C29">
        <v>8</v>
      </c>
      <c r="D29" t="s">
        <v>37</v>
      </c>
      <c r="E29" t="s">
        <v>67</v>
      </c>
      <c r="F29">
        <v>10001</v>
      </c>
      <c r="G29" t="s">
        <v>41</v>
      </c>
      <c r="H29" t="s">
        <v>42</v>
      </c>
      <c r="I29">
        <v>33</v>
      </c>
      <c r="J29" s="9">
        <v>938.42</v>
      </c>
      <c r="K29" s="9">
        <v>1100</v>
      </c>
      <c r="L29">
        <v>43858</v>
      </c>
      <c r="M29" s="10">
        <f>VENTAS[[#This Row],[CANTIDAD]]*VENTAS[[#This Row],[PRECIO_VENTAS]]</f>
        <v>36300</v>
      </c>
      <c r="N29" s="10">
        <f>VENTAS[[#This Row],[CANTIDAD]]*VENTAS[[#This Row],[PRECIO_COMPRA]]</f>
        <v>30967.859999999997</v>
      </c>
      <c r="O29" s="11">
        <f>VENTAS[[#This Row],[INGRESOS]]-VENTAS[[#This Row],[COSTO]]</f>
        <v>5332.1400000000031</v>
      </c>
      <c r="P29" s="12">
        <f>VENTAS[[#This Row],[MARGEN]]/VENTAS[[#This Row],[INGRESOS]]</f>
        <v>0.14689090909090918</v>
      </c>
    </row>
    <row r="30" spans="1:16" x14ac:dyDescent="0.25">
      <c r="A30">
        <v>29</v>
      </c>
      <c r="B30" t="s">
        <v>5</v>
      </c>
      <c r="C30">
        <v>9</v>
      </c>
      <c r="D30" t="s">
        <v>38</v>
      </c>
      <c r="E30" t="s">
        <v>68</v>
      </c>
      <c r="F30">
        <v>10002</v>
      </c>
      <c r="G30" t="s">
        <v>43</v>
      </c>
      <c r="H30" t="s">
        <v>44</v>
      </c>
      <c r="I30">
        <v>10</v>
      </c>
      <c r="J30" s="9">
        <v>836.75</v>
      </c>
      <c r="K30" s="9">
        <v>1000</v>
      </c>
      <c r="L30">
        <v>43859</v>
      </c>
      <c r="M30" s="10">
        <f>VENTAS[[#This Row],[CANTIDAD]]*VENTAS[[#This Row],[PRECIO_VENTAS]]</f>
        <v>10000</v>
      </c>
      <c r="N30" s="10">
        <f>VENTAS[[#This Row],[CANTIDAD]]*VENTAS[[#This Row],[PRECIO_COMPRA]]</f>
        <v>8367.5</v>
      </c>
      <c r="O30" s="11">
        <f>VENTAS[[#This Row],[INGRESOS]]-VENTAS[[#This Row],[COSTO]]</f>
        <v>1632.5</v>
      </c>
      <c r="P30" s="12">
        <f>VENTAS[[#This Row],[MARGEN]]/VENTAS[[#This Row],[INGRESOS]]</f>
        <v>0.16325000000000001</v>
      </c>
    </row>
    <row r="31" spans="1:16" x14ac:dyDescent="0.25">
      <c r="A31">
        <v>30</v>
      </c>
      <c r="B31" t="s">
        <v>19</v>
      </c>
      <c r="C31">
        <v>10</v>
      </c>
      <c r="D31" t="s">
        <v>39</v>
      </c>
      <c r="E31" t="s">
        <v>69</v>
      </c>
      <c r="F31">
        <v>10003</v>
      </c>
      <c r="G31" t="s">
        <v>45</v>
      </c>
      <c r="H31" t="s">
        <v>46</v>
      </c>
      <c r="I31">
        <v>7</v>
      </c>
      <c r="J31" s="9">
        <v>966.38</v>
      </c>
      <c r="K31" s="9">
        <v>1200</v>
      </c>
      <c r="L31">
        <v>43860</v>
      </c>
      <c r="M31" s="10">
        <f>VENTAS[[#This Row],[CANTIDAD]]*VENTAS[[#This Row],[PRECIO_VENTAS]]</f>
        <v>8400</v>
      </c>
      <c r="N31" s="10">
        <f>VENTAS[[#This Row],[CANTIDAD]]*VENTAS[[#This Row],[PRECIO_COMPRA]]</f>
        <v>6764.66</v>
      </c>
      <c r="O31" s="11">
        <f>VENTAS[[#This Row],[INGRESOS]]-VENTAS[[#This Row],[COSTO]]</f>
        <v>1635.3400000000001</v>
      </c>
      <c r="P31" s="12">
        <f>VENTAS[[#This Row],[MARGEN]]/VENTAS[[#This Row],[INGRESOS]]</f>
        <v>0.19468333333333335</v>
      </c>
    </row>
    <row r="32" spans="1:16" x14ac:dyDescent="0.25">
      <c r="A32">
        <v>31</v>
      </c>
      <c r="B32" t="s">
        <v>5</v>
      </c>
      <c r="C32">
        <v>11</v>
      </c>
      <c r="D32" t="s">
        <v>77</v>
      </c>
      <c r="E32" t="s">
        <v>78</v>
      </c>
      <c r="F32">
        <v>10004</v>
      </c>
      <c r="G32" t="s">
        <v>47</v>
      </c>
      <c r="H32" t="s">
        <v>48</v>
      </c>
      <c r="I32">
        <v>4</v>
      </c>
      <c r="J32" s="9">
        <v>638.27</v>
      </c>
      <c r="K32" s="9">
        <v>800</v>
      </c>
      <c r="L32">
        <v>43861</v>
      </c>
      <c r="M32" s="10">
        <f>VENTAS[[#This Row],[CANTIDAD]]*VENTAS[[#This Row],[PRECIO_VENTAS]]</f>
        <v>3200</v>
      </c>
      <c r="N32" s="10">
        <f>VENTAS[[#This Row],[CANTIDAD]]*VENTAS[[#This Row],[PRECIO_COMPRA]]</f>
        <v>2553.08</v>
      </c>
      <c r="O32" s="11">
        <f>VENTAS[[#This Row],[INGRESOS]]-VENTAS[[#This Row],[COSTO]]</f>
        <v>646.92000000000007</v>
      </c>
      <c r="P32" s="12">
        <f>VENTAS[[#This Row],[MARGEN]]/VENTAS[[#This Row],[INGRESOS]]</f>
        <v>0.20216250000000002</v>
      </c>
    </row>
    <row r="33" spans="1:16" x14ac:dyDescent="0.25">
      <c r="A33">
        <v>32</v>
      </c>
      <c r="B33" t="s">
        <v>19</v>
      </c>
      <c r="C33">
        <v>12</v>
      </c>
      <c r="D33" t="s">
        <v>79</v>
      </c>
      <c r="E33" t="s">
        <v>80</v>
      </c>
      <c r="F33">
        <v>10005</v>
      </c>
      <c r="G33" t="s">
        <v>49</v>
      </c>
      <c r="H33" t="s">
        <v>50</v>
      </c>
      <c r="I33">
        <v>7</v>
      </c>
      <c r="J33" s="9">
        <v>1265.2</v>
      </c>
      <c r="K33" s="9">
        <v>1800</v>
      </c>
      <c r="L33">
        <v>43862</v>
      </c>
      <c r="M33" s="10">
        <f>VENTAS[[#This Row],[CANTIDAD]]*VENTAS[[#This Row],[PRECIO_VENTAS]]</f>
        <v>12600</v>
      </c>
      <c r="N33" s="10">
        <f>VENTAS[[#This Row],[CANTIDAD]]*VENTAS[[#This Row],[PRECIO_COMPRA]]</f>
        <v>8856.4</v>
      </c>
      <c r="O33" s="11">
        <f>VENTAS[[#This Row],[INGRESOS]]-VENTAS[[#This Row],[COSTO]]</f>
        <v>3743.6000000000004</v>
      </c>
      <c r="P33" s="12">
        <f>VENTAS[[#This Row],[MARGEN]]/VENTAS[[#This Row],[INGRESOS]]</f>
        <v>0.29711111111111116</v>
      </c>
    </row>
    <row r="34" spans="1:16" x14ac:dyDescent="0.25">
      <c r="A34">
        <v>33</v>
      </c>
      <c r="B34" t="s">
        <v>12</v>
      </c>
      <c r="C34">
        <v>13</v>
      </c>
      <c r="D34" t="s">
        <v>81</v>
      </c>
      <c r="E34" t="s">
        <v>82</v>
      </c>
      <c r="F34">
        <v>10006</v>
      </c>
      <c r="G34" t="s">
        <v>51</v>
      </c>
      <c r="H34" t="s">
        <v>52</v>
      </c>
      <c r="I34">
        <v>44</v>
      </c>
      <c r="J34" s="9">
        <v>352.49</v>
      </c>
      <c r="K34" s="9">
        <v>500</v>
      </c>
      <c r="L34">
        <v>43863</v>
      </c>
      <c r="M34" s="10">
        <f>VENTAS[[#This Row],[CANTIDAD]]*VENTAS[[#This Row],[PRECIO_VENTAS]]</f>
        <v>22000</v>
      </c>
      <c r="N34" s="10">
        <f>VENTAS[[#This Row],[CANTIDAD]]*VENTAS[[#This Row],[PRECIO_COMPRA]]</f>
        <v>15509.560000000001</v>
      </c>
      <c r="O34" s="11">
        <f>VENTAS[[#This Row],[INGRESOS]]-VENTAS[[#This Row],[COSTO]]</f>
        <v>6490.4399999999987</v>
      </c>
      <c r="P34" s="12">
        <f>VENTAS[[#This Row],[MARGEN]]/VENTAS[[#This Row],[INGRESOS]]</f>
        <v>0.29501999999999995</v>
      </c>
    </row>
    <row r="35" spans="1:16" x14ac:dyDescent="0.25">
      <c r="A35">
        <v>34</v>
      </c>
      <c r="B35" t="s">
        <v>6</v>
      </c>
      <c r="C35">
        <v>14</v>
      </c>
      <c r="D35" t="s">
        <v>83</v>
      </c>
      <c r="E35" t="s">
        <v>84</v>
      </c>
      <c r="F35">
        <v>10007</v>
      </c>
      <c r="G35" t="s">
        <v>53</v>
      </c>
      <c r="H35" t="s">
        <v>54</v>
      </c>
      <c r="I35">
        <v>41</v>
      </c>
      <c r="J35" s="9">
        <v>938.42</v>
      </c>
      <c r="K35" s="9">
        <v>1100</v>
      </c>
      <c r="L35">
        <v>43864</v>
      </c>
      <c r="M35" s="10">
        <f>VENTAS[[#This Row],[CANTIDAD]]*VENTAS[[#This Row],[PRECIO_VENTAS]]</f>
        <v>45100</v>
      </c>
      <c r="N35" s="10">
        <f>VENTAS[[#This Row],[CANTIDAD]]*VENTAS[[#This Row],[PRECIO_COMPRA]]</f>
        <v>38475.22</v>
      </c>
      <c r="O35" s="11">
        <f>VENTAS[[#This Row],[INGRESOS]]-VENTAS[[#This Row],[COSTO]]</f>
        <v>6624.7799999999988</v>
      </c>
      <c r="P35" s="12">
        <f>VENTAS[[#This Row],[MARGEN]]/VENTAS[[#This Row],[INGRESOS]]</f>
        <v>0.14689090909090907</v>
      </c>
    </row>
    <row r="36" spans="1:16" x14ac:dyDescent="0.25">
      <c r="A36">
        <v>35</v>
      </c>
      <c r="B36" t="s">
        <v>5</v>
      </c>
      <c r="C36">
        <v>15</v>
      </c>
      <c r="D36" t="s">
        <v>85</v>
      </c>
      <c r="E36" t="s">
        <v>86</v>
      </c>
      <c r="F36">
        <v>10008</v>
      </c>
      <c r="G36" t="s">
        <v>73</v>
      </c>
      <c r="H36" t="s">
        <v>56</v>
      </c>
      <c r="I36">
        <v>10</v>
      </c>
      <c r="J36" s="9">
        <v>572.95000000000005</v>
      </c>
      <c r="K36" s="9">
        <v>800</v>
      </c>
      <c r="L36">
        <v>43865</v>
      </c>
      <c r="M36" s="10">
        <f>VENTAS[[#This Row],[CANTIDAD]]*VENTAS[[#This Row],[PRECIO_VENTAS]]</f>
        <v>8000</v>
      </c>
      <c r="N36" s="10">
        <f>VENTAS[[#This Row],[CANTIDAD]]*VENTAS[[#This Row],[PRECIO_COMPRA]]</f>
        <v>5729.5</v>
      </c>
      <c r="O36" s="11">
        <f>VENTAS[[#This Row],[INGRESOS]]-VENTAS[[#This Row],[COSTO]]</f>
        <v>2270.5</v>
      </c>
      <c r="P36" s="12">
        <f>VENTAS[[#This Row],[MARGEN]]/VENTAS[[#This Row],[INGRESOS]]</f>
        <v>0.28381250000000002</v>
      </c>
    </row>
    <row r="37" spans="1:16" x14ac:dyDescent="0.25">
      <c r="A37">
        <v>36</v>
      </c>
      <c r="B37" t="s">
        <v>12</v>
      </c>
      <c r="C37">
        <v>16</v>
      </c>
      <c r="D37" t="s">
        <v>87</v>
      </c>
      <c r="E37" t="s">
        <v>88</v>
      </c>
      <c r="F37">
        <v>10009</v>
      </c>
      <c r="G37" t="s">
        <v>57</v>
      </c>
      <c r="H37" t="s">
        <v>58</v>
      </c>
      <c r="I37">
        <v>44</v>
      </c>
      <c r="J37" s="9">
        <v>1667.47</v>
      </c>
      <c r="K37" s="9">
        <v>2200</v>
      </c>
      <c r="L37">
        <v>43866</v>
      </c>
      <c r="M37" s="10">
        <f>VENTAS[[#This Row],[CANTIDAD]]*VENTAS[[#This Row],[PRECIO_VENTAS]]</f>
        <v>96800</v>
      </c>
      <c r="N37" s="10">
        <f>VENTAS[[#This Row],[CANTIDAD]]*VENTAS[[#This Row],[PRECIO_COMPRA]]</f>
        <v>73368.680000000008</v>
      </c>
      <c r="O37" s="11">
        <f>VENTAS[[#This Row],[INGRESOS]]-VENTAS[[#This Row],[COSTO]]</f>
        <v>23431.319999999992</v>
      </c>
      <c r="P37" s="12">
        <f>VENTAS[[#This Row],[MARGEN]]/VENTAS[[#This Row],[INGRESOS]]</f>
        <v>0.24205909090909083</v>
      </c>
    </row>
    <row r="38" spans="1:16" x14ac:dyDescent="0.25">
      <c r="A38">
        <v>37</v>
      </c>
      <c r="B38" t="s">
        <v>9</v>
      </c>
      <c r="C38">
        <v>17</v>
      </c>
      <c r="D38" t="s">
        <v>89</v>
      </c>
      <c r="E38" t="s">
        <v>90</v>
      </c>
      <c r="F38">
        <v>10001</v>
      </c>
      <c r="G38" t="s">
        <v>41</v>
      </c>
      <c r="H38" t="s">
        <v>42</v>
      </c>
      <c r="I38">
        <v>29</v>
      </c>
      <c r="J38" s="9">
        <v>216.19</v>
      </c>
      <c r="K38" s="9">
        <v>300</v>
      </c>
      <c r="L38">
        <v>43867</v>
      </c>
      <c r="M38" s="10">
        <f>VENTAS[[#This Row],[CANTIDAD]]*VENTAS[[#This Row],[PRECIO_VENTAS]]</f>
        <v>8700</v>
      </c>
      <c r="N38" s="10">
        <f>VENTAS[[#This Row],[CANTIDAD]]*VENTAS[[#This Row],[PRECIO_COMPRA]]</f>
        <v>6269.51</v>
      </c>
      <c r="O38" s="11">
        <f>VENTAS[[#This Row],[INGRESOS]]-VENTAS[[#This Row],[COSTO]]</f>
        <v>2430.4899999999998</v>
      </c>
      <c r="P38" s="12">
        <f>VENTAS[[#This Row],[MARGEN]]/VENTAS[[#This Row],[INGRESOS]]</f>
        <v>0.27936666666666665</v>
      </c>
    </row>
    <row r="39" spans="1:16" x14ac:dyDescent="0.25">
      <c r="A39">
        <v>38</v>
      </c>
      <c r="B39" t="s">
        <v>7</v>
      </c>
      <c r="C39">
        <v>18</v>
      </c>
      <c r="D39" t="s">
        <v>91</v>
      </c>
      <c r="E39" t="s">
        <v>92</v>
      </c>
      <c r="F39">
        <v>10002</v>
      </c>
      <c r="G39" t="s">
        <v>43</v>
      </c>
      <c r="H39" t="s">
        <v>44</v>
      </c>
      <c r="I39">
        <v>25</v>
      </c>
      <c r="J39" s="9">
        <v>1063.04</v>
      </c>
      <c r="K39" s="9">
        <v>1500</v>
      </c>
      <c r="L39">
        <v>43868</v>
      </c>
      <c r="M39" s="10">
        <f>VENTAS[[#This Row],[CANTIDAD]]*VENTAS[[#This Row],[PRECIO_VENTAS]]</f>
        <v>37500</v>
      </c>
      <c r="N39" s="10">
        <f>VENTAS[[#This Row],[CANTIDAD]]*VENTAS[[#This Row],[PRECIO_COMPRA]]</f>
        <v>26576</v>
      </c>
      <c r="O39" s="11">
        <f>VENTAS[[#This Row],[INGRESOS]]-VENTAS[[#This Row],[COSTO]]</f>
        <v>10924</v>
      </c>
      <c r="P39" s="12">
        <f>VENTAS[[#This Row],[MARGEN]]/VENTAS[[#This Row],[INGRESOS]]</f>
        <v>0.29130666666666666</v>
      </c>
    </row>
    <row r="40" spans="1:16" x14ac:dyDescent="0.25">
      <c r="A40">
        <v>39</v>
      </c>
      <c r="B40" t="s">
        <v>8</v>
      </c>
      <c r="C40">
        <v>19</v>
      </c>
      <c r="D40" t="s">
        <v>93</v>
      </c>
      <c r="E40" t="s">
        <v>94</v>
      </c>
      <c r="F40">
        <v>10003</v>
      </c>
      <c r="G40" t="s">
        <v>45</v>
      </c>
      <c r="H40" t="s">
        <v>46</v>
      </c>
      <c r="I40">
        <v>4</v>
      </c>
      <c r="J40" s="9">
        <v>757.81</v>
      </c>
      <c r="K40" s="9">
        <v>950</v>
      </c>
      <c r="L40">
        <v>43869</v>
      </c>
      <c r="M40" s="10">
        <f>VENTAS[[#This Row],[CANTIDAD]]*VENTAS[[#This Row],[PRECIO_VENTAS]]</f>
        <v>3800</v>
      </c>
      <c r="N40" s="10">
        <f>VENTAS[[#This Row],[CANTIDAD]]*VENTAS[[#This Row],[PRECIO_COMPRA]]</f>
        <v>3031.24</v>
      </c>
      <c r="O40" s="11">
        <f>VENTAS[[#This Row],[INGRESOS]]-VENTAS[[#This Row],[COSTO]]</f>
        <v>768.76000000000022</v>
      </c>
      <c r="P40" s="12">
        <f>VENTAS[[#This Row],[MARGEN]]/VENTAS[[#This Row],[INGRESOS]]</f>
        <v>0.20230526315789479</v>
      </c>
    </row>
    <row r="41" spans="1:16" x14ac:dyDescent="0.25">
      <c r="A41">
        <v>40</v>
      </c>
      <c r="B41" t="s">
        <v>23</v>
      </c>
      <c r="C41">
        <v>20</v>
      </c>
      <c r="D41" t="s">
        <v>95</v>
      </c>
      <c r="E41" t="s">
        <v>96</v>
      </c>
      <c r="F41">
        <v>10004</v>
      </c>
      <c r="G41" t="s">
        <v>47</v>
      </c>
      <c r="H41" t="s">
        <v>48</v>
      </c>
      <c r="I41">
        <v>14</v>
      </c>
      <c r="J41" s="9">
        <v>211.41</v>
      </c>
      <c r="K41" s="9">
        <v>300</v>
      </c>
      <c r="L41">
        <v>43870</v>
      </c>
      <c r="M41" s="10">
        <f>VENTAS[[#This Row],[CANTIDAD]]*VENTAS[[#This Row],[PRECIO_VENTAS]]</f>
        <v>4200</v>
      </c>
      <c r="N41" s="10">
        <f>VENTAS[[#This Row],[CANTIDAD]]*VENTAS[[#This Row],[PRECIO_COMPRA]]</f>
        <v>2959.74</v>
      </c>
      <c r="O41" s="11">
        <f>VENTAS[[#This Row],[INGRESOS]]-VENTAS[[#This Row],[COSTO]]</f>
        <v>1240.2600000000002</v>
      </c>
      <c r="P41" s="12">
        <f>VENTAS[[#This Row],[MARGEN]]/VENTAS[[#This Row],[INGRESOS]]</f>
        <v>0.29530000000000006</v>
      </c>
    </row>
    <row r="42" spans="1:16" x14ac:dyDescent="0.25">
      <c r="A42">
        <v>41</v>
      </c>
      <c r="B42" t="s">
        <v>5</v>
      </c>
      <c r="C42">
        <v>1</v>
      </c>
      <c r="D42" t="s">
        <v>30</v>
      </c>
      <c r="E42" t="s">
        <v>61</v>
      </c>
      <c r="F42">
        <v>10005</v>
      </c>
      <c r="G42" t="s">
        <v>49</v>
      </c>
      <c r="H42" t="s">
        <v>50</v>
      </c>
      <c r="I42">
        <v>4</v>
      </c>
      <c r="J42" s="9">
        <v>1483.61</v>
      </c>
      <c r="K42" s="9">
        <v>2000</v>
      </c>
      <c r="L42">
        <v>43871</v>
      </c>
      <c r="M42" s="10">
        <f>VENTAS[[#This Row],[CANTIDAD]]*VENTAS[[#This Row],[PRECIO_VENTAS]]</f>
        <v>8000</v>
      </c>
      <c r="N42" s="10">
        <f>VENTAS[[#This Row],[CANTIDAD]]*VENTAS[[#This Row],[PRECIO_COMPRA]]</f>
        <v>5934.44</v>
      </c>
      <c r="O42" s="11">
        <f>VENTAS[[#This Row],[INGRESOS]]-VENTAS[[#This Row],[COSTO]]</f>
        <v>2065.5600000000004</v>
      </c>
      <c r="P42" s="12">
        <f>VENTAS[[#This Row],[MARGEN]]/VENTAS[[#This Row],[INGRESOS]]</f>
        <v>0.25819500000000006</v>
      </c>
    </row>
    <row r="43" spans="1:16" x14ac:dyDescent="0.25">
      <c r="A43">
        <v>42</v>
      </c>
      <c r="B43" t="s">
        <v>7</v>
      </c>
      <c r="C43">
        <v>2</v>
      </c>
      <c r="D43" t="s">
        <v>31</v>
      </c>
      <c r="E43" t="s">
        <v>62</v>
      </c>
      <c r="F43">
        <v>10006</v>
      </c>
      <c r="G43" t="s">
        <v>51</v>
      </c>
      <c r="H43" t="s">
        <v>52</v>
      </c>
      <c r="I43">
        <v>37</v>
      </c>
      <c r="J43" s="9">
        <v>1049.51</v>
      </c>
      <c r="K43" s="9">
        <v>1300</v>
      </c>
      <c r="L43">
        <v>43872</v>
      </c>
      <c r="M43" s="10">
        <f>VENTAS[[#This Row],[CANTIDAD]]*VENTAS[[#This Row],[PRECIO_VENTAS]]</f>
        <v>48100</v>
      </c>
      <c r="N43" s="10">
        <f>VENTAS[[#This Row],[CANTIDAD]]*VENTAS[[#This Row],[PRECIO_COMPRA]]</f>
        <v>38831.870000000003</v>
      </c>
      <c r="O43" s="11">
        <f>VENTAS[[#This Row],[INGRESOS]]-VENTAS[[#This Row],[COSTO]]</f>
        <v>9268.1299999999974</v>
      </c>
      <c r="P43" s="12">
        <f>VENTAS[[#This Row],[MARGEN]]/VENTAS[[#This Row],[INGRESOS]]</f>
        <v>0.19268461538461534</v>
      </c>
    </row>
    <row r="44" spans="1:16" x14ac:dyDescent="0.25">
      <c r="A44">
        <v>43</v>
      </c>
      <c r="B44" t="s">
        <v>10</v>
      </c>
      <c r="C44">
        <v>3</v>
      </c>
      <c r="D44" t="s">
        <v>32</v>
      </c>
      <c r="E44" t="s">
        <v>63</v>
      </c>
      <c r="F44">
        <v>10007</v>
      </c>
      <c r="G44" t="s">
        <v>53</v>
      </c>
      <c r="H44" t="s">
        <v>54</v>
      </c>
      <c r="I44">
        <v>33</v>
      </c>
      <c r="J44" s="9">
        <v>966.38</v>
      </c>
      <c r="K44" s="9">
        <v>1200</v>
      </c>
      <c r="L44">
        <v>43873</v>
      </c>
      <c r="M44" s="10">
        <f>VENTAS[[#This Row],[CANTIDAD]]*VENTAS[[#This Row],[PRECIO_VENTAS]]</f>
        <v>39600</v>
      </c>
      <c r="N44" s="10">
        <f>VENTAS[[#This Row],[CANTIDAD]]*VENTAS[[#This Row],[PRECIO_COMPRA]]</f>
        <v>31890.54</v>
      </c>
      <c r="O44" s="11">
        <f>VENTAS[[#This Row],[INGRESOS]]-VENTAS[[#This Row],[COSTO]]</f>
        <v>7709.4599999999991</v>
      </c>
      <c r="P44" s="12">
        <f>VENTAS[[#This Row],[MARGEN]]/VENTAS[[#This Row],[INGRESOS]]</f>
        <v>0.19468333333333332</v>
      </c>
    </row>
    <row r="45" spans="1:16" x14ac:dyDescent="0.25">
      <c r="A45">
        <v>44</v>
      </c>
      <c r="B45" t="s">
        <v>28</v>
      </c>
      <c r="C45">
        <v>4</v>
      </c>
      <c r="D45" t="s">
        <v>33</v>
      </c>
      <c r="E45" t="s">
        <v>64</v>
      </c>
      <c r="F45">
        <v>10008</v>
      </c>
      <c r="G45" t="s">
        <v>73</v>
      </c>
      <c r="H45" t="s">
        <v>56</v>
      </c>
      <c r="I45">
        <v>28</v>
      </c>
      <c r="J45" s="9">
        <v>938.42</v>
      </c>
      <c r="K45" s="9">
        <v>1100</v>
      </c>
      <c r="L45">
        <v>43874</v>
      </c>
      <c r="M45" s="10">
        <f>VENTAS[[#This Row],[CANTIDAD]]*VENTAS[[#This Row],[PRECIO_VENTAS]]</f>
        <v>30800</v>
      </c>
      <c r="N45" s="10">
        <f>VENTAS[[#This Row],[CANTIDAD]]*VENTAS[[#This Row],[PRECIO_COMPRA]]</f>
        <v>26275.759999999998</v>
      </c>
      <c r="O45" s="11">
        <f>VENTAS[[#This Row],[INGRESOS]]-VENTAS[[#This Row],[COSTO]]</f>
        <v>4524.2400000000016</v>
      </c>
      <c r="P45" s="12">
        <f>VENTAS[[#This Row],[MARGEN]]/VENTAS[[#This Row],[INGRESOS]]</f>
        <v>0.14689090909090916</v>
      </c>
    </row>
    <row r="46" spans="1:16" x14ac:dyDescent="0.25">
      <c r="A46">
        <v>45</v>
      </c>
      <c r="B46" t="s">
        <v>26</v>
      </c>
      <c r="C46">
        <v>5</v>
      </c>
      <c r="D46" t="s">
        <v>34</v>
      </c>
      <c r="E46" t="s">
        <v>65</v>
      </c>
      <c r="F46">
        <v>10009</v>
      </c>
      <c r="G46" t="s">
        <v>57</v>
      </c>
      <c r="H46" t="s">
        <v>58</v>
      </c>
      <c r="I46">
        <v>36</v>
      </c>
      <c r="J46" s="9">
        <v>1053.78</v>
      </c>
      <c r="K46" s="9">
        <v>1500</v>
      </c>
      <c r="L46">
        <v>43875</v>
      </c>
      <c r="M46" s="10">
        <f>VENTAS[[#This Row],[CANTIDAD]]*VENTAS[[#This Row],[PRECIO_VENTAS]]</f>
        <v>54000</v>
      </c>
      <c r="N46" s="10">
        <f>VENTAS[[#This Row],[CANTIDAD]]*VENTAS[[#This Row],[PRECIO_COMPRA]]</f>
        <v>37936.080000000002</v>
      </c>
      <c r="O46" s="11">
        <f>VENTAS[[#This Row],[INGRESOS]]-VENTAS[[#This Row],[COSTO]]</f>
        <v>16063.919999999998</v>
      </c>
      <c r="P46" s="12">
        <f>VENTAS[[#This Row],[MARGEN]]/VENTAS[[#This Row],[INGRESOS]]</f>
        <v>0.29747999999999997</v>
      </c>
    </row>
    <row r="47" spans="1:16" x14ac:dyDescent="0.25">
      <c r="A47">
        <v>46</v>
      </c>
      <c r="B47" t="s">
        <v>25</v>
      </c>
      <c r="C47">
        <v>6</v>
      </c>
      <c r="D47" t="s">
        <v>35</v>
      </c>
      <c r="E47" t="s">
        <v>66</v>
      </c>
      <c r="F47">
        <v>10001</v>
      </c>
      <c r="G47" t="s">
        <v>41</v>
      </c>
      <c r="H47" t="s">
        <v>42</v>
      </c>
      <c r="I47">
        <v>19</v>
      </c>
      <c r="J47" s="9">
        <v>645.70000000000005</v>
      </c>
      <c r="K47" s="9">
        <v>900</v>
      </c>
      <c r="L47">
        <v>43876</v>
      </c>
      <c r="M47" s="10">
        <f>VENTAS[[#This Row],[CANTIDAD]]*VENTAS[[#This Row],[PRECIO_VENTAS]]</f>
        <v>17100</v>
      </c>
      <c r="N47" s="10">
        <f>VENTAS[[#This Row],[CANTIDAD]]*VENTAS[[#This Row],[PRECIO_COMPRA]]</f>
        <v>12268.300000000001</v>
      </c>
      <c r="O47" s="11">
        <f>VENTAS[[#This Row],[INGRESOS]]-VENTAS[[#This Row],[COSTO]]</f>
        <v>4831.6999999999989</v>
      </c>
      <c r="P47" s="12">
        <f>VENTAS[[#This Row],[MARGEN]]/VENTAS[[#This Row],[INGRESOS]]</f>
        <v>0.2825555555555555</v>
      </c>
    </row>
    <row r="48" spans="1:16" x14ac:dyDescent="0.25">
      <c r="A48">
        <v>47</v>
      </c>
      <c r="B48" t="s">
        <v>9</v>
      </c>
      <c r="C48">
        <v>7</v>
      </c>
      <c r="D48" t="s">
        <v>36</v>
      </c>
      <c r="E48" t="s">
        <v>72</v>
      </c>
      <c r="F48">
        <v>10002</v>
      </c>
      <c r="G48" t="s">
        <v>43</v>
      </c>
      <c r="H48" t="s">
        <v>44</v>
      </c>
      <c r="I48">
        <v>41</v>
      </c>
      <c r="J48" s="9">
        <v>1063.04</v>
      </c>
      <c r="K48" s="9">
        <v>1500</v>
      </c>
      <c r="L48">
        <v>43877</v>
      </c>
      <c r="M48" s="10">
        <f>VENTAS[[#This Row],[CANTIDAD]]*VENTAS[[#This Row],[PRECIO_VENTAS]]</f>
        <v>61500</v>
      </c>
      <c r="N48" s="10">
        <f>VENTAS[[#This Row],[CANTIDAD]]*VENTAS[[#This Row],[PRECIO_COMPRA]]</f>
        <v>43584.639999999999</v>
      </c>
      <c r="O48" s="11">
        <f>VENTAS[[#This Row],[INGRESOS]]-VENTAS[[#This Row],[COSTO]]</f>
        <v>17915.36</v>
      </c>
      <c r="P48" s="12">
        <f>VENTAS[[#This Row],[MARGEN]]/VENTAS[[#This Row],[INGRESOS]]</f>
        <v>0.29130666666666666</v>
      </c>
    </row>
    <row r="49" spans="1:16" x14ac:dyDescent="0.25">
      <c r="A49">
        <v>48</v>
      </c>
      <c r="B49" t="s">
        <v>22</v>
      </c>
      <c r="C49">
        <v>8</v>
      </c>
      <c r="D49" t="s">
        <v>37</v>
      </c>
      <c r="E49" t="s">
        <v>67</v>
      </c>
      <c r="F49">
        <v>10003</v>
      </c>
      <c r="G49" t="s">
        <v>45</v>
      </c>
      <c r="H49" t="s">
        <v>46</v>
      </c>
      <c r="I49">
        <v>4</v>
      </c>
      <c r="J49" s="9">
        <v>938.42</v>
      </c>
      <c r="K49" s="9">
        <v>1100</v>
      </c>
      <c r="L49">
        <v>43878</v>
      </c>
      <c r="M49" s="10">
        <f>VENTAS[[#This Row],[CANTIDAD]]*VENTAS[[#This Row],[PRECIO_VENTAS]]</f>
        <v>4400</v>
      </c>
      <c r="N49" s="10">
        <f>VENTAS[[#This Row],[CANTIDAD]]*VENTAS[[#This Row],[PRECIO_COMPRA]]</f>
        <v>3753.68</v>
      </c>
      <c r="O49" s="11">
        <f>VENTAS[[#This Row],[INGRESOS]]-VENTAS[[#This Row],[COSTO]]</f>
        <v>646.32000000000016</v>
      </c>
      <c r="P49" s="12">
        <f>VENTAS[[#This Row],[MARGEN]]/VENTAS[[#This Row],[INGRESOS]]</f>
        <v>0.14689090909090913</v>
      </c>
    </row>
    <row r="50" spans="1:16" x14ac:dyDescent="0.25">
      <c r="A50">
        <v>49</v>
      </c>
      <c r="B50" t="s">
        <v>13</v>
      </c>
      <c r="C50">
        <v>9</v>
      </c>
      <c r="D50" t="s">
        <v>38</v>
      </c>
      <c r="E50" t="s">
        <v>68</v>
      </c>
      <c r="F50">
        <v>10004</v>
      </c>
      <c r="G50" t="s">
        <v>47</v>
      </c>
      <c r="H50" t="s">
        <v>48</v>
      </c>
      <c r="I50">
        <v>13</v>
      </c>
      <c r="J50" s="9">
        <v>836.75</v>
      </c>
      <c r="K50" s="9">
        <v>1000</v>
      </c>
      <c r="L50">
        <v>43879</v>
      </c>
      <c r="M50" s="10">
        <f>VENTAS[[#This Row],[CANTIDAD]]*VENTAS[[#This Row],[PRECIO_VENTAS]]</f>
        <v>13000</v>
      </c>
      <c r="N50" s="10">
        <f>VENTAS[[#This Row],[CANTIDAD]]*VENTAS[[#This Row],[PRECIO_COMPRA]]</f>
        <v>10877.75</v>
      </c>
      <c r="O50" s="11">
        <f>VENTAS[[#This Row],[INGRESOS]]-VENTAS[[#This Row],[COSTO]]</f>
        <v>2122.25</v>
      </c>
      <c r="P50" s="12">
        <f>VENTAS[[#This Row],[MARGEN]]/VENTAS[[#This Row],[INGRESOS]]</f>
        <v>0.16325000000000001</v>
      </c>
    </row>
    <row r="51" spans="1:16" x14ac:dyDescent="0.25">
      <c r="A51">
        <v>50</v>
      </c>
      <c r="B51" t="s">
        <v>27</v>
      </c>
      <c r="C51">
        <v>10</v>
      </c>
      <c r="D51" t="s">
        <v>39</v>
      </c>
      <c r="E51" t="s">
        <v>69</v>
      </c>
      <c r="F51">
        <v>10005</v>
      </c>
      <c r="G51" t="s">
        <v>49</v>
      </c>
      <c r="H51" t="s">
        <v>50</v>
      </c>
      <c r="I51">
        <v>21</v>
      </c>
      <c r="J51" s="9">
        <v>966.38</v>
      </c>
      <c r="K51" s="9">
        <v>1200</v>
      </c>
      <c r="L51">
        <v>43880</v>
      </c>
      <c r="M51" s="10">
        <f>VENTAS[[#This Row],[CANTIDAD]]*VENTAS[[#This Row],[PRECIO_VENTAS]]</f>
        <v>25200</v>
      </c>
      <c r="N51" s="10">
        <f>VENTAS[[#This Row],[CANTIDAD]]*VENTAS[[#This Row],[PRECIO_COMPRA]]</f>
        <v>20293.98</v>
      </c>
      <c r="O51" s="11">
        <f>VENTAS[[#This Row],[INGRESOS]]-VENTAS[[#This Row],[COSTO]]</f>
        <v>4906.0200000000004</v>
      </c>
      <c r="P51" s="12">
        <f>VENTAS[[#This Row],[MARGEN]]/VENTAS[[#This Row],[INGRESOS]]</f>
        <v>0.19468333333333335</v>
      </c>
    </row>
    <row r="52" spans="1:16" x14ac:dyDescent="0.25">
      <c r="A52">
        <v>51</v>
      </c>
      <c r="B52" t="s">
        <v>6</v>
      </c>
      <c r="C52">
        <v>11</v>
      </c>
      <c r="D52" t="s">
        <v>77</v>
      </c>
      <c r="E52" t="s">
        <v>78</v>
      </c>
      <c r="F52">
        <v>10006</v>
      </c>
      <c r="G52" t="s">
        <v>51</v>
      </c>
      <c r="H52" t="s">
        <v>52</v>
      </c>
      <c r="I52">
        <v>41</v>
      </c>
      <c r="J52" s="9">
        <v>638.27</v>
      </c>
      <c r="K52" s="9">
        <v>800</v>
      </c>
      <c r="L52">
        <v>43881</v>
      </c>
      <c r="M52" s="10">
        <f>VENTAS[[#This Row],[CANTIDAD]]*VENTAS[[#This Row],[PRECIO_VENTAS]]</f>
        <v>32800</v>
      </c>
      <c r="N52" s="10">
        <f>VENTAS[[#This Row],[CANTIDAD]]*VENTAS[[#This Row],[PRECIO_COMPRA]]</f>
        <v>26169.07</v>
      </c>
      <c r="O52" s="11">
        <f>VENTAS[[#This Row],[INGRESOS]]-VENTAS[[#This Row],[COSTO]]</f>
        <v>6630.93</v>
      </c>
      <c r="P52" s="12">
        <f>VENTAS[[#This Row],[MARGEN]]/VENTAS[[#This Row],[INGRESOS]]</f>
        <v>0.20216250000000002</v>
      </c>
    </row>
    <row r="53" spans="1:16" x14ac:dyDescent="0.25">
      <c r="A53">
        <v>52</v>
      </c>
      <c r="B53" t="s">
        <v>19</v>
      </c>
      <c r="C53">
        <v>12</v>
      </c>
      <c r="D53" t="s">
        <v>79</v>
      </c>
      <c r="E53" t="s">
        <v>80</v>
      </c>
      <c r="F53">
        <v>10007</v>
      </c>
      <c r="G53" t="s">
        <v>53</v>
      </c>
      <c r="H53" t="s">
        <v>54</v>
      </c>
      <c r="I53">
        <v>7</v>
      </c>
      <c r="J53" s="9">
        <v>1265.2</v>
      </c>
      <c r="K53" s="9">
        <v>1800</v>
      </c>
      <c r="L53">
        <v>43882</v>
      </c>
      <c r="M53" s="10">
        <f>VENTAS[[#This Row],[CANTIDAD]]*VENTAS[[#This Row],[PRECIO_VENTAS]]</f>
        <v>12600</v>
      </c>
      <c r="N53" s="10">
        <f>VENTAS[[#This Row],[CANTIDAD]]*VENTAS[[#This Row],[PRECIO_COMPRA]]</f>
        <v>8856.4</v>
      </c>
      <c r="O53" s="11">
        <f>VENTAS[[#This Row],[INGRESOS]]-VENTAS[[#This Row],[COSTO]]</f>
        <v>3743.6000000000004</v>
      </c>
      <c r="P53" s="12">
        <f>VENTAS[[#This Row],[MARGEN]]/VENTAS[[#This Row],[INGRESOS]]</f>
        <v>0.29711111111111116</v>
      </c>
    </row>
    <row r="54" spans="1:16" x14ac:dyDescent="0.25">
      <c r="A54">
        <v>53</v>
      </c>
      <c r="B54" t="s">
        <v>28</v>
      </c>
      <c r="C54">
        <v>13</v>
      </c>
      <c r="D54" t="s">
        <v>81</v>
      </c>
      <c r="E54" t="s">
        <v>82</v>
      </c>
      <c r="F54">
        <v>10008</v>
      </c>
      <c r="G54" t="s">
        <v>73</v>
      </c>
      <c r="H54" t="s">
        <v>56</v>
      </c>
      <c r="I54">
        <v>28</v>
      </c>
      <c r="J54" s="9">
        <v>352.49</v>
      </c>
      <c r="K54" s="9">
        <v>500</v>
      </c>
      <c r="L54">
        <v>43883</v>
      </c>
      <c r="M54" s="10">
        <f>VENTAS[[#This Row],[CANTIDAD]]*VENTAS[[#This Row],[PRECIO_VENTAS]]</f>
        <v>14000</v>
      </c>
      <c r="N54" s="10">
        <f>VENTAS[[#This Row],[CANTIDAD]]*VENTAS[[#This Row],[PRECIO_COMPRA]]</f>
        <v>9869.7200000000012</v>
      </c>
      <c r="O54" s="11">
        <f>VENTAS[[#This Row],[INGRESOS]]-VENTAS[[#This Row],[COSTO]]</f>
        <v>4130.2799999999988</v>
      </c>
      <c r="P54" s="12">
        <f>VENTAS[[#This Row],[MARGEN]]/VENTAS[[#This Row],[INGRESOS]]</f>
        <v>0.29501999999999989</v>
      </c>
    </row>
    <row r="55" spans="1:16" x14ac:dyDescent="0.25">
      <c r="A55">
        <v>54</v>
      </c>
      <c r="B55" t="s">
        <v>15</v>
      </c>
      <c r="C55">
        <v>14</v>
      </c>
      <c r="D55" t="s">
        <v>83</v>
      </c>
      <c r="E55" t="s">
        <v>84</v>
      </c>
      <c r="F55">
        <v>10009</v>
      </c>
      <c r="G55" t="s">
        <v>57</v>
      </c>
      <c r="H55" t="s">
        <v>58</v>
      </c>
      <c r="I55">
        <v>32</v>
      </c>
      <c r="J55" s="9">
        <v>938.42</v>
      </c>
      <c r="K55" s="9">
        <v>1100</v>
      </c>
      <c r="L55">
        <v>43884</v>
      </c>
      <c r="M55" s="10">
        <f>VENTAS[[#This Row],[CANTIDAD]]*VENTAS[[#This Row],[PRECIO_VENTAS]]</f>
        <v>35200</v>
      </c>
      <c r="N55" s="10">
        <f>VENTAS[[#This Row],[CANTIDAD]]*VENTAS[[#This Row],[PRECIO_COMPRA]]</f>
        <v>30029.439999999999</v>
      </c>
      <c r="O55" s="11">
        <f>VENTAS[[#This Row],[INGRESOS]]-VENTAS[[#This Row],[COSTO]]</f>
        <v>5170.5600000000013</v>
      </c>
      <c r="P55" s="12">
        <f>VENTAS[[#This Row],[MARGEN]]/VENTAS[[#This Row],[INGRESOS]]</f>
        <v>0.14689090909090913</v>
      </c>
    </row>
    <row r="56" spans="1:16" x14ac:dyDescent="0.25">
      <c r="A56">
        <v>55</v>
      </c>
      <c r="B56" t="s">
        <v>6</v>
      </c>
      <c r="C56">
        <v>15</v>
      </c>
      <c r="D56" t="s">
        <v>85</v>
      </c>
      <c r="E56" t="s">
        <v>86</v>
      </c>
      <c r="F56">
        <v>10001</v>
      </c>
      <c r="G56" t="s">
        <v>41</v>
      </c>
      <c r="H56" t="s">
        <v>42</v>
      </c>
      <c r="I56">
        <v>37</v>
      </c>
      <c r="J56" s="9">
        <v>572.95000000000005</v>
      </c>
      <c r="K56" s="9">
        <v>800</v>
      </c>
      <c r="L56">
        <v>43885</v>
      </c>
      <c r="M56" s="10">
        <f>VENTAS[[#This Row],[CANTIDAD]]*VENTAS[[#This Row],[PRECIO_VENTAS]]</f>
        <v>29600</v>
      </c>
      <c r="N56" s="10">
        <f>VENTAS[[#This Row],[CANTIDAD]]*VENTAS[[#This Row],[PRECIO_COMPRA]]</f>
        <v>21199.15</v>
      </c>
      <c r="O56" s="11">
        <f>VENTAS[[#This Row],[INGRESOS]]-VENTAS[[#This Row],[COSTO]]</f>
        <v>8400.8499999999985</v>
      </c>
      <c r="P56" s="12">
        <f>VENTAS[[#This Row],[MARGEN]]/VENTAS[[#This Row],[INGRESOS]]</f>
        <v>0.28381249999999997</v>
      </c>
    </row>
    <row r="57" spans="1:16" x14ac:dyDescent="0.25">
      <c r="A57">
        <v>56</v>
      </c>
      <c r="B57" t="s">
        <v>29</v>
      </c>
      <c r="C57">
        <v>16</v>
      </c>
      <c r="D57" t="s">
        <v>87</v>
      </c>
      <c r="E57" t="s">
        <v>88</v>
      </c>
      <c r="F57">
        <v>10002</v>
      </c>
      <c r="G57" t="s">
        <v>43</v>
      </c>
      <c r="H57" t="s">
        <v>44</v>
      </c>
      <c r="I57">
        <v>40</v>
      </c>
      <c r="J57" s="9">
        <v>1667.47</v>
      </c>
      <c r="K57" s="9">
        <v>2200</v>
      </c>
      <c r="L57">
        <v>43886</v>
      </c>
      <c r="M57" s="10">
        <f>VENTAS[[#This Row],[CANTIDAD]]*VENTAS[[#This Row],[PRECIO_VENTAS]]</f>
        <v>88000</v>
      </c>
      <c r="N57" s="10">
        <f>VENTAS[[#This Row],[CANTIDAD]]*VENTAS[[#This Row],[PRECIO_COMPRA]]</f>
        <v>66698.8</v>
      </c>
      <c r="O57" s="11">
        <f>VENTAS[[#This Row],[INGRESOS]]-VENTAS[[#This Row],[COSTO]]</f>
        <v>21301.199999999997</v>
      </c>
      <c r="P57" s="12">
        <f>VENTAS[[#This Row],[MARGEN]]/VENTAS[[#This Row],[INGRESOS]]</f>
        <v>0.24205909090909086</v>
      </c>
    </row>
    <row r="58" spans="1:16" x14ac:dyDescent="0.25">
      <c r="A58">
        <v>57</v>
      </c>
      <c r="B58" t="s">
        <v>5</v>
      </c>
      <c r="C58">
        <v>17</v>
      </c>
      <c r="D58" t="s">
        <v>89</v>
      </c>
      <c r="E58" t="s">
        <v>90</v>
      </c>
      <c r="F58">
        <v>10003</v>
      </c>
      <c r="G58" t="s">
        <v>45</v>
      </c>
      <c r="H58" t="s">
        <v>46</v>
      </c>
      <c r="I58">
        <v>10</v>
      </c>
      <c r="J58" s="9">
        <v>216.19</v>
      </c>
      <c r="K58" s="9">
        <v>300</v>
      </c>
      <c r="L58">
        <v>43887</v>
      </c>
      <c r="M58" s="10">
        <f>VENTAS[[#This Row],[CANTIDAD]]*VENTAS[[#This Row],[PRECIO_VENTAS]]</f>
        <v>3000</v>
      </c>
      <c r="N58" s="10">
        <f>VENTAS[[#This Row],[CANTIDAD]]*VENTAS[[#This Row],[PRECIO_COMPRA]]</f>
        <v>2161.9</v>
      </c>
      <c r="O58" s="11">
        <f>VENTAS[[#This Row],[INGRESOS]]-VENTAS[[#This Row],[COSTO]]</f>
        <v>838.09999999999991</v>
      </c>
      <c r="P58" s="12">
        <f>VENTAS[[#This Row],[MARGEN]]/VENTAS[[#This Row],[INGRESOS]]</f>
        <v>0.27936666666666665</v>
      </c>
    </row>
    <row r="59" spans="1:16" x14ac:dyDescent="0.25">
      <c r="A59">
        <v>58</v>
      </c>
      <c r="B59" t="s">
        <v>14</v>
      </c>
      <c r="C59">
        <v>18</v>
      </c>
      <c r="D59" t="s">
        <v>91</v>
      </c>
      <c r="E59" t="s">
        <v>92</v>
      </c>
      <c r="F59">
        <v>10004</v>
      </c>
      <c r="G59" t="s">
        <v>47</v>
      </c>
      <c r="H59" t="s">
        <v>48</v>
      </c>
      <c r="I59">
        <v>42</v>
      </c>
      <c r="J59" s="9">
        <v>1063.04</v>
      </c>
      <c r="K59" s="9">
        <v>1500</v>
      </c>
      <c r="L59">
        <v>43888</v>
      </c>
      <c r="M59" s="10">
        <f>VENTAS[[#This Row],[CANTIDAD]]*VENTAS[[#This Row],[PRECIO_VENTAS]]</f>
        <v>63000</v>
      </c>
      <c r="N59" s="10">
        <f>VENTAS[[#This Row],[CANTIDAD]]*VENTAS[[#This Row],[PRECIO_COMPRA]]</f>
        <v>44647.68</v>
      </c>
      <c r="O59" s="11">
        <f>VENTAS[[#This Row],[INGRESOS]]-VENTAS[[#This Row],[COSTO]]</f>
        <v>18352.32</v>
      </c>
      <c r="P59" s="12">
        <f>VENTAS[[#This Row],[MARGEN]]/VENTAS[[#This Row],[INGRESOS]]</f>
        <v>0.29130666666666666</v>
      </c>
    </row>
    <row r="60" spans="1:16" x14ac:dyDescent="0.25">
      <c r="A60">
        <v>59</v>
      </c>
      <c r="B60" t="s">
        <v>23</v>
      </c>
      <c r="C60">
        <v>19</v>
      </c>
      <c r="D60" t="s">
        <v>93</v>
      </c>
      <c r="E60" t="s">
        <v>94</v>
      </c>
      <c r="F60">
        <v>10005</v>
      </c>
      <c r="G60" t="s">
        <v>49</v>
      </c>
      <c r="H60" t="s">
        <v>50</v>
      </c>
      <c r="I60">
        <v>14</v>
      </c>
      <c r="J60" s="9">
        <v>757.81</v>
      </c>
      <c r="K60" s="9">
        <v>950</v>
      </c>
      <c r="L60">
        <v>43889</v>
      </c>
      <c r="M60" s="10">
        <f>VENTAS[[#This Row],[CANTIDAD]]*VENTAS[[#This Row],[PRECIO_VENTAS]]</f>
        <v>13300</v>
      </c>
      <c r="N60" s="10">
        <f>VENTAS[[#This Row],[CANTIDAD]]*VENTAS[[#This Row],[PRECIO_COMPRA]]</f>
        <v>10609.34</v>
      </c>
      <c r="O60" s="11">
        <f>VENTAS[[#This Row],[INGRESOS]]-VENTAS[[#This Row],[COSTO]]</f>
        <v>2690.66</v>
      </c>
      <c r="P60" s="12">
        <f>VENTAS[[#This Row],[MARGEN]]/VENTAS[[#This Row],[INGRESOS]]</f>
        <v>0.20230526315789474</v>
      </c>
    </row>
    <row r="61" spans="1:16" x14ac:dyDescent="0.25">
      <c r="A61">
        <v>60</v>
      </c>
      <c r="B61" t="s">
        <v>17</v>
      </c>
      <c r="C61">
        <v>20</v>
      </c>
      <c r="D61" t="s">
        <v>95</v>
      </c>
      <c r="E61" t="s">
        <v>96</v>
      </c>
      <c r="F61">
        <v>10006</v>
      </c>
      <c r="G61" t="s">
        <v>51</v>
      </c>
      <c r="H61" t="s">
        <v>52</v>
      </c>
      <c r="I61">
        <v>37</v>
      </c>
      <c r="J61" s="9">
        <v>211.41</v>
      </c>
      <c r="K61" s="9">
        <v>300</v>
      </c>
      <c r="L61">
        <v>43890</v>
      </c>
      <c r="M61" s="10">
        <f>VENTAS[[#This Row],[CANTIDAD]]*VENTAS[[#This Row],[PRECIO_VENTAS]]</f>
        <v>11100</v>
      </c>
      <c r="N61" s="10">
        <f>VENTAS[[#This Row],[CANTIDAD]]*VENTAS[[#This Row],[PRECIO_COMPRA]]</f>
        <v>7822.17</v>
      </c>
      <c r="O61" s="11">
        <f>VENTAS[[#This Row],[INGRESOS]]-VENTAS[[#This Row],[COSTO]]</f>
        <v>3277.83</v>
      </c>
      <c r="P61" s="12">
        <f>VENTAS[[#This Row],[MARGEN]]/VENTAS[[#This Row],[INGRESOS]]</f>
        <v>0.29530000000000001</v>
      </c>
    </row>
    <row r="62" spans="1:16" x14ac:dyDescent="0.25">
      <c r="A62">
        <v>61</v>
      </c>
      <c r="B62" t="s">
        <v>8</v>
      </c>
      <c r="C62">
        <v>1</v>
      </c>
      <c r="D62" t="s">
        <v>30</v>
      </c>
      <c r="E62" t="s">
        <v>61</v>
      </c>
      <c r="F62">
        <v>10007</v>
      </c>
      <c r="G62" t="s">
        <v>53</v>
      </c>
      <c r="H62" t="s">
        <v>54</v>
      </c>
      <c r="I62">
        <v>34</v>
      </c>
      <c r="J62" s="9">
        <v>1483.61</v>
      </c>
      <c r="K62" s="9">
        <v>2000</v>
      </c>
      <c r="L62">
        <v>43891</v>
      </c>
      <c r="M62" s="10">
        <f>VENTAS[[#This Row],[CANTIDAD]]*VENTAS[[#This Row],[PRECIO_VENTAS]]</f>
        <v>68000</v>
      </c>
      <c r="N62" s="10">
        <f>VENTAS[[#This Row],[CANTIDAD]]*VENTAS[[#This Row],[PRECIO_COMPRA]]</f>
        <v>50442.74</v>
      </c>
      <c r="O62" s="11">
        <f>VENTAS[[#This Row],[INGRESOS]]-VENTAS[[#This Row],[COSTO]]</f>
        <v>17557.260000000002</v>
      </c>
      <c r="P62" s="12">
        <f>VENTAS[[#This Row],[MARGEN]]/VENTAS[[#This Row],[INGRESOS]]</f>
        <v>0.25819500000000001</v>
      </c>
    </row>
    <row r="63" spans="1:16" x14ac:dyDescent="0.25">
      <c r="A63">
        <v>62</v>
      </c>
      <c r="B63" t="s">
        <v>23</v>
      </c>
      <c r="C63">
        <v>2</v>
      </c>
      <c r="D63" t="s">
        <v>31</v>
      </c>
      <c r="E63" t="s">
        <v>62</v>
      </c>
      <c r="F63">
        <v>10008</v>
      </c>
      <c r="G63" t="s">
        <v>73</v>
      </c>
      <c r="H63" t="s">
        <v>56</v>
      </c>
      <c r="I63">
        <v>14</v>
      </c>
      <c r="J63" s="9">
        <v>1049.51</v>
      </c>
      <c r="K63" s="9">
        <v>1300</v>
      </c>
      <c r="L63">
        <v>43892</v>
      </c>
      <c r="M63" s="10">
        <f>VENTAS[[#This Row],[CANTIDAD]]*VENTAS[[#This Row],[PRECIO_VENTAS]]</f>
        <v>18200</v>
      </c>
      <c r="N63" s="10">
        <f>VENTAS[[#This Row],[CANTIDAD]]*VENTAS[[#This Row],[PRECIO_COMPRA]]</f>
        <v>14693.14</v>
      </c>
      <c r="O63" s="11">
        <f>VENTAS[[#This Row],[INGRESOS]]-VENTAS[[#This Row],[COSTO]]</f>
        <v>3506.8600000000006</v>
      </c>
      <c r="P63" s="12">
        <f>VENTAS[[#This Row],[MARGEN]]/VENTAS[[#This Row],[INGRESOS]]</f>
        <v>0.19268461538461543</v>
      </c>
    </row>
    <row r="64" spans="1:16" x14ac:dyDescent="0.25">
      <c r="A64">
        <v>63</v>
      </c>
      <c r="B64" t="s">
        <v>7</v>
      </c>
      <c r="C64">
        <v>3</v>
      </c>
      <c r="D64" t="s">
        <v>32</v>
      </c>
      <c r="E64" t="s">
        <v>63</v>
      </c>
      <c r="F64">
        <v>10009</v>
      </c>
      <c r="G64" t="s">
        <v>57</v>
      </c>
      <c r="H64" t="s">
        <v>58</v>
      </c>
      <c r="I64">
        <v>37</v>
      </c>
      <c r="J64" s="9">
        <v>966.38</v>
      </c>
      <c r="K64" s="9">
        <v>1200</v>
      </c>
      <c r="L64">
        <v>43893</v>
      </c>
      <c r="M64" s="10">
        <f>VENTAS[[#This Row],[CANTIDAD]]*VENTAS[[#This Row],[PRECIO_VENTAS]]</f>
        <v>44400</v>
      </c>
      <c r="N64" s="10">
        <f>VENTAS[[#This Row],[CANTIDAD]]*VENTAS[[#This Row],[PRECIO_COMPRA]]</f>
        <v>35756.06</v>
      </c>
      <c r="O64" s="11">
        <f>VENTAS[[#This Row],[INGRESOS]]-VENTAS[[#This Row],[COSTO]]</f>
        <v>8643.9400000000023</v>
      </c>
      <c r="P64" s="12">
        <f>VENTAS[[#This Row],[MARGEN]]/VENTAS[[#This Row],[INGRESOS]]</f>
        <v>0.19468333333333337</v>
      </c>
    </row>
    <row r="65" spans="1:16" x14ac:dyDescent="0.25">
      <c r="A65">
        <v>64</v>
      </c>
      <c r="B65" t="s">
        <v>8</v>
      </c>
      <c r="C65">
        <v>4</v>
      </c>
      <c r="D65" t="s">
        <v>33</v>
      </c>
      <c r="E65" t="s">
        <v>64</v>
      </c>
      <c r="F65">
        <v>10001</v>
      </c>
      <c r="G65" t="s">
        <v>41</v>
      </c>
      <c r="H65" t="s">
        <v>42</v>
      </c>
      <c r="I65">
        <v>34</v>
      </c>
      <c r="J65" s="9">
        <v>938.42</v>
      </c>
      <c r="K65" s="9">
        <v>1100</v>
      </c>
      <c r="L65">
        <v>43894</v>
      </c>
      <c r="M65" s="10">
        <f>VENTAS[[#This Row],[CANTIDAD]]*VENTAS[[#This Row],[PRECIO_VENTAS]]</f>
        <v>37400</v>
      </c>
      <c r="N65" s="10">
        <f>VENTAS[[#This Row],[CANTIDAD]]*VENTAS[[#This Row],[PRECIO_COMPRA]]</f>
        <v>31906.28</v>
      </c>
      <c r="O65" s="11">
        <f>VENTAS[[#This Row],[INGRESOS]]-VENTAS[[#This Row],[COSTO]]</f>
        <v>5493.7200000000012</v>
      </c>
      <c r="P65" s="12">
        <f>VENTAS[[#This Row],[MARGEN]]/VENTAS[[#This Row],[INGRESOS]]</f>
        <v>0.14689090909090913</v>
      </c>
    </row>
    <row r="66" spans="1:16" x14ac:dyDescent="0.25">
      <c r="A66">
        <v>65</v>
      </c>
      <c r="B66" t="s">
        <v>16</v>
      </c>
      <c r="C66">
        <v>5</v>
      </c>
      <c r="D66" t="s">
        <v>34</v>
      </c>
      <c r="E66" t="s">
        <v>65</v>
      </c>
      <c r="F66">
        <v>10002</v>
      </c>
      <c r="G66" t="s">
        <v>43</v>
      </c>
      <c r="H66" t="s">
        <v>44</v>
      </c>
      <c r="I66">
        <v>23</v>
      </c>
      <c r="J66" s="9">
        <v>1053.78</v>
      </c>
      <c r="K66" s="9">
        <v>1500</v>
      </c>
      <c r="L66">
        <v>43895</v>
      </c>
      <c r="M66" s="10">
        <f>VENTAS[[#This Row],[CANTIDAD]]*VENTAS[[#This Row],[PRECIO_VENTAS]]</f>
        <v>34500</v>
      </c>
      <c r="N66" s="10">
        <f>VENTAS[[#This Row],[CANTIDAD]]*VENTAS[[#This Row],[PRECIO_COMPRA]]</f>
        <v>24236.94</v>
      </c>
      <c r="O66" s="11">
        <f>VENTAS[[#This Row],[INGRESOS]]-VENTAS[[#This Row],[COSTO]]</f>
        <v>10263.060000000001</v>
      </c>
      <c r="P66" s="12">
        <f>VENTAS[[#This Row],[MARGEN]]/VENTAS[[#This Row],[INGRESOS]]</f>
        <v>0.29748000000000002</v>
      </c>
    </row>
    <row r="67" spans="1:16" x14ac:dyDescent="0.25">
      <c r="A67">
        <v>66</v>
      </c>
      <c r="B67" t="s">
        <v>9</v>
      </c>
      <c r="C67">
        <v>6</v>
      </c>
      <c r="D67" t="s">
        <v>35</v>
      </c>
      <c r="E67" t="s">
        <v>66</v>
      </c>
      <c r="F67">
        <v>10003</v>
      </c>
      <c r="G67" t="s">
        <v>45</v>
      </c>
      <c r="H67" t="s">
        <v>46</v>
      </c>
      <c r="I67">
        <v>29</v>
      </c>
      <c r="J67" s="9">
        <v>645.70000000000005</v>
      </c>
      <c r="K67" s="9">
        <v>900</v>
      </c>
      <c r="L67">
        <v>43896</v>
      </c>
      <c r="M67" s="10">
        <f>VENTAS[[#This Row],[CANTIDAD]]*VENTAS[[#This Row],[PRECIO_VENTAS]]</f>
        <v>26100</v>
      </c>
      <c r="N67" s="10">
        <f>VENTAS[[#This Row],[CANTIDAD]]*VENTAS[[#This Row],[PRECIO_COMPRA]]</f>
        <v>18725.300000000003</v>
      </c>
      <c r="O67" s="11">
        <f>VENTAS[[#This Row],[INGRESOS]]-VENTAS[[#This Row],[COSTO]]</f>
        <v>7374.6999999999971</v>
      </c>
      <c r="P67" s="12">
        <f>VENTAS[[#This Row],[MARGEN]]/VENTAS[[#This Row],[INGRESOS]]</f>
        <v>0.28255555555555545</v>
      </c>
    </row>
    <row r="68" spans="1:16" x14ac:dyDescent="0.25">
      <c r="A68">
        <v>67</v>
      </c>
      <c r="B68" t="s">
        <v>25</v>
      </c>
      <c r="C68">
        <v>7</v>
      </c>
      <c r="D68" t="s">
        <v>36</v>
      </c>
      <c r="E68" t="s">
        <v>72</v>
      </c>
      <c r="F68">
        <v>10004</v>
      </c>
      <c r="G68" t="s">
        <v>47</v>
      </c>
      <c r="H68" t="s">
        <v>48</v>
      </c>
      <c r="I68">
        <v>19</v>
      </c>
      <c r="J68" s="9">
        <v>1063.04</v>
      </c>
      <c r="K68" s="9">
        <v>1500</v>
      </c>
      <c r="L68">
        <v>43897</v>
      </c>
      <c r="M68" s="10">
        <f>VENTAS[[#This Row],[CANTIDAD]]*VENTAS[[#This Row],[PRECIO_VENTAS]]</f>
        <v>28500</v>
      </c>
      <c r="N68" s="10">
        <f>VENTAS[[#This Row],[CANTIDAD]]*VENTAS[[#This Row],[PRECIO_COMPRA]]</f>
        <v>20197.759999999998</v>
      </c>
      <c r="O68" s="11">
        <f>VENTAS[[#This Row],[INGRESOS]]-VENTAS[[#This Row],[COSTO]]</f>
        <v>8302.2400000000016</v>
      </c>
      <c r="P68" s="12">
        <f>VENTAS[[#This Row],[MARGEN]]/VENTAS[[#This Row],[INGRESOS]]</f>
        <v>0.29130666666666671</v>
      </c>
    </row>
    <row r="69" spans="1:16" x14ac:dyDescent="0.25">
      <c r="A69">
        <v>68</v>
      </c>
      <c r="B69" t="s">
        <v>25</v>
      </c>
      <c r="C69">
        <v>8</v>
      </c>
      <c r="D69" t="s">
        <v>37</v>
      </c>
      <c r="E69" t="s">
        <v>67</v>
      </c>
      <c r="F69">
        <v>10005</v>
      </c>
      <c r="G69" t="s">
        <v>49</v>
      </c>
      <c r="H69" t="s">
        <v>50</v>
      </c>
      <c r="I69">
        <v>19</v>
      </c>
      <c r="J69" s="9">
        <v>938.42</v>
      </c>
      <c r="K69" s="9">
        <v>1100</v>
      </c>
      <c r="L69">
        <v>43898</v>
      </c>
      <c r="M69" s="10">
        <f>VENTAS[[#This Row],[CANTIDAD]]*VENTAS[[#This Row],[PRECIO_VENTAS]]</f>
        <v>20900</v>
      </c>
      <c r="N69" s="10">
        <f>VENTAS[[#This Row],[CANTIDAD]]*VENTAS[[#This Row],[PRECIO_COMPRA]]</f>
        <v>17829.98</v>
      </c>
      <c r="O69" s="11">
        <f>VENTAS[[#This Row],[INGRESOS]]-VENTAS[[#This Row],[COSTO]]</f>
        <v>3070.0200000000004</v>
      </c>
      <c r="P69" s="12">
        <f>VENTAS[[#This Row],[MARGEN]]/VENTAS[[#This Row],[INGRESOS]]</f>
        <v>0.1468909090909091</v>
      </c>
    </row>
    <row r="70" spans="1:16" x14ac:dyDescent="0.25">
      <c r="A70">
        <v>69</v>
      </c>
      <c r="B70" t="s">
        <v>14</v>
      </c>
      <c r="C70">
        <v>9</v>
      </c>
      <c r="D70" t="s">
        <v>38</v>
      </c>
      <c r="E70" t="s">
        <v>68</v>
      </c>
      <c r="F70">
        <v>10006</v>
      </c>
      <c r="G70" t="s">
        <v>51</v>
      </c>
      <c r="H70" t="s">
        <v>52</v>
      </c>
      <c r="I70">
        <v>42</v>
      </c>
      <c r="J70" s="9">
        <v>836.75</v>
      </c>
      <c r="K70" s="9">
        <v>1000</v>
      </c>
      <c r="L70">
        <v>43899</v>
      </c>
      <c r="M70" s="10">
        <f>VENTAS[[#This Row],[CANTIDAD]]*VENTAS[[#This Row],[PRECIO_VENTAS]]</f>
        <v>42000</v>
      </c>
      <c r="N70" s="10">
        <f>VENTAS[[#This Row],[CANTIDAD]]*VENTAS[[#This Row],[PRECIO_COMPRA]]</f>
        <v>35143.5</v>
      </c>
      <c r="O70" s="11">
        <f>VENTAS[[#This Row],[INGRESOS]]-VENTAS[[#This Row],[COSTO]]</f>
        <v>6856.5</v>
      </c>
      <c r="P70" s="12">
        <f>VENTAS[[#This Row],[MARGEN]]/VENTAS[[#This Row],[INGRESOS]]</f>
        <v>0.16325000000000001</v>
      </c>
    </row>
    <row r="71" spans="1:16" x14ac:dyDescent="0.25">
      <c r="A71">
        <v>70</v>
      </c>
      <c r="B71" t="s">
        <v>15</v>
      </c>
      <c r="C71">
        <v>10</v>
      </c>
      <c r="D71" t="s">
        <v>39</v>
      </c>
      <c r="E71" t="s">
        <v>69</v>
      </c>
      <c r="F71">
        <v>10007</v>
      </c>
      <c r="G71" t="s">
        <v>53</v>
      </c>
      <c r="H71" t="s">
        <v>54</v>
      </c>
      <c r="I71">
        <v>32</v>
      </c>
      <c r="J71" s="9">
        <v>966.38</v>
      </c>
      <c r="K71" s="9">
        <v>1200</v>
      </c>
      <c r="L71">
        <v>43900</v>
      </c>
      <c r="M71" s="10">
        <f>VENTAS[[#This Row],[CANTIDAD]]*VENTAS[[#This Row],[PRECIO_VENTAS]]</f>
        <v>38400</v>
      </c>
      <c r="N71" s="10">
        <f>VENTAS[[#This Row],[CANTIDAD]]*VENTAS[[#This Row],[PRECIO_COMPRA]]</f>
        <v>30924.16</v>
      </c>
      <c r="O71" s="11">
        <f>VENTAS[[#This Row],[INGRESOS]]-VENTAS[[#This Row],[COSTO]]</f>
        <v>7475.84</v>
      </c>
      <c r="P71" s="12">
        <f>VENTAS[[#This Row],[MARGEN]]/VENTAS[[#This Row],[INGRESOS]]</f>
        <v>0.19468333333333335</v>
      </c>
    </row>
    <row r="72" spans="1:16" x14ac:dyDescent="0.25">
      <c r="A72">
        <v>71</v>
      </c>
      <c r="B72" t="s">
        <v>26</v>
      </c>
      <c r="C72">
        <v>11</v>
      </c>
      <c r="D72" t="s">
        <v>77</v>
      </c>
      <c r="E72" t="s">
        <v>78</v>
      </c>
      <c r="F72">
        <v>10008</v>
      </c>
      <c r="G72" t="s">
        <v>73</v>
      </c>
      <c r="H72" t="s">
        <v>56</v>
      </c>
      <c r="I72">
        <v>36</v>
      </c>
      <c r="J72" s="9">
        <v>638.27</v>
      </c>
      <c r="K72" s="9">
        <v>800</v>
      </c>
      <c r="L72">
        <v>43901</v>
      </c>
      <c r="M72" s="10">
        <f>VENTAS[[#This Row],[CANTIDAD]]*VENTAS[[#This Row],[PRECIO_VENTAS]]</f>
        <v>28800</v>
      </c>
      <c r="N72" s="10">
        <f>VENTAS[[#This Row],[CANTIDAD]]*VENTAS[[#This Row],[PRECIO_COMPRA]]</f>
        <v>22977.72</v>
      </c>
      <c r="O72" s="11">
        <f>VENTAS[[#This Row],[INGRESOS]]-VENTAS[[#This Row],[COSTO]]</f>
        <v>5822.2799999999988</v>
      </c>
      <c r="P72" s="12">
        <f>VENTAS[[#This Row],[MARGEN]]/VENTAS[[#This Row],[INGRESOS]]</f>
        <v>0.20216249999999997</v>
      </c>
    </row>
    <row r="73" spans="1:16" x14ac:dyDescent="0.25">
      <c r="A73">
        <v>72</v>
      </c>
      <c r="B73" t="s">
        <v>11</v>
      </c>
      <c r="C73">
        <v>12</v>
      </c>
      <c r="D73" t="s">
        <v>79</v>
      </c>
      <c r="E73" t="s">
        <v>80</v>
      </c>
      <c r="F73">
        <v>10009</v>
      </c>
      <c r="G73" t="s">
        <v>57</v>
      </c>
      <c r="H73" t="s">
        <v>58</v>
      </c>
      <c r="I73">
        <v>45</v>
      </c>
      <c r="J73" s="9">
        <v>1265.2</v>
      </c>
      <c r="K73" s="9">
        <v>1800</v>
      </c>
      <c r="L73">
        <v>43902</v>
      </c>
      <c r="M73" s="10">
        <f>VENTAS[[#This Row],[CANTIDAD]]*VENTAS[[#This Row],[PRECIO_VENTAS]]</f>
        <v>81000</v>
      </c>
      <c r="N73" s="10">
        <f>VENTAS[[#This Row],[CANTIDAD]]*VENTAS[[#This Row],[PRECIO_COMPRA]]</f>
        <v>56934</v>
      </c>
      <c r="O73" s="11">
        <f>VENTAS[[#This Row],[INGRESOS]]-VENTAS[[#This Row],[COSTO]]</f>
        <v>24066</v>
      </c>
      <c r="P73" s="12">
        <f>VENTAS[[#This Row],[MARGEN]]/VENTAS[[#This Row],[INGRESOS]]</f>
        <v>0.2971111111111111</v>
      </c>
    </row>
    <row r="74" spans="1:16" x14ac:dyDescent="0.25">
      <c r="A74">
        <v>73</v>
      </c>
      <c r="B74" t="s">
        <v>18</v>
      </c>
      <c r="C74">
        <v>13</v>
      </c>
      <c r="D74" t="s">
        <v>81</v>
      </c>
      <c r="E74" t="s">
        <v>82</v>
      </c>
      <c r="F74">
        <v>10001</v>
      </c>
      <c r="G74" t="s">
        <v>41</v>
      </c>
      <c r="H74" t="s">
        <v>42</v>
      </c>
      <c r="I74">
        <v>38</v>
      </c>
      <c r="J74" s="9">
        <v>352.49</v>
      </c>
      <c r="K74" s="9">
        <v>500</v>
      </c>
      <c r="L74">
        <v>43903</v>
      </c>
      <c r="M74" s="10">
        <f>VENTAS[[#This Row],[CANTIDAD]]*VENTAS[[#This Row],[PRECIO_VENTAS]]</f>
        <v>19000</v>
      </c>
      <c r="N74" s="10">
        <f>VENTAS[[#This Row],[CANTIDAD]]*VENTAS[[#This Row],[PRECIO_COMPRA]]</f>
        <v>13394.62</v>
      </c>
      <c r="O74" s="11">
        <f>VENTAS[[#This Row],[INGRESOS]]-VENTAS[[#This Row],[COSTO]]</f>
        <v>5605.3799999999992</v>
      </c>
      <c r="P74" s="12">
        <f>VENTAS[[#This Row],[MARGEN]]/VENTAS[[#This Row],[INGRESOS]]</f>
        <v>0.29501999999999995</v>
      </c>
    </row>
    <row r="75" spans="1:16" x14ac:dyDescent="0.25">
      <c r="A75">
        <v>74</v>
      </c>
      <c r="B75" t="s">
        <v>18</v>
      </c>
      <c r="C75">
        <v>14</v>
      </c>
      <c r="D75" t="s">
        <v>83</v>
      </c>
      <c r="E75" t="s">
        <v>84</v>
      </c>
      <c r="F75">
        <v>10002</v>
      </c>
      <c r="G75" t="s">
        <v>43</v>
      </c>
      <c r="H75" t="s">
        <v>44</v>
      </c>
      <c r="I75">
        <v>38</v>
      </c>
      <c r="J75" s="9">
        <v>938.42</v>
      </c>
      <c r="K75" s="9">
        <v>1100</v>
      </c>
      <c r="L75">
        <v>43904</v>
      </c>
      <c r="M75" s="10">
        <f>VENTAS[[#This Row],[CANTIDAD]]*VENTAS[[#This Row],[PRECIO_VENTAS]]</f>
        <v>41800</v>
      </c>
      <c r="N75" s="10">
        <f>VENTAS[[#This Row],[CANTIDAD]]*VENTAS[[#This Row],[PRECIO_COMPRA]]</f>
        <v>35659.96</v>
      </c>
      <c r="O75" s="11">
        <f>VENTAS[[#This Row],[INGRESOS]]-VENTAS[[#This Row],[COSTO]]</f>
        <v>6140.0400000000009</v>
      </c>
      <c r="P75" s="12">
        <f>VENTAS[[#This Row],[MARGEN]]/VENTAS[[#This Row],[INGRESOS]]</f>
        <v>0.1468909090909091</v>
      </c>
    </row>
    <row r="76" spans="1:16" x14ac:dyDescent="0.25">
      <c r="A76">
        <v>75</v>
      </c>
      <c r="B76" t="s">
        <v>13</v>
      </c>
      <c r="C76">
        <v>15</v>
      </c>
      <c r="D76" t="s">
        <v>85</v>
      </c>
      <c r="E76" t="s">
        <v>86</v>
      </c>
      <c r="F76">
        <v>10003</v>
      </c>
      <c r="G76" t="s">
        <v>45</v>
      </c>
      <c r="H76" t="s">
        <v>46</v>
      </c>
      <c r="I76">
        <v>13</v>
      </c>
      <c r="J76" s="9">
        <v>572.95000000000005</v>
      </c>
      <c r="K76" s="9">
        <v>800</v>
      </c>
      <c r="L76">
        <v>43905</v>
      </c>
      <c r="M76" s="10">
        <f>VENTAS[[#This Row],[CANTIDAD]]*VENTAS[[#This Row],[PRECIO_VENTAS]]</f>
        <v>10400</v>
      </c>
      <c r="N76" s="10">
        <f>VENTAS[[#This Row],[CANTIDAD]]*VENTAS[[#This Row],[PRECIO_COMPRA]]</f>
        <v>7448.35</v>
      </c>
      <c r="O76" s="11">
        <f>VENTAS[[#This Row],[INGRESOS]]-VENTAS[[#This Row],[COSTO]]</f>
        <v>2951.6499999999996</v>
      </c>
      <c r="P76" s="12">
        <f>VENTAS[[#This Row],[MARGEN]]/VENTAS[[#This Row],[INGRESOS]]</f>
        <v>0.28381249999999997</v>
      </c>
    </row>
    <row r="77" spans="1:16" x14ac:dyDescent="0.25">
      <c r="A77">
        <v>76</v>
      </c>
      <c r="B77" t="s">
        <v>14</v>
      </c>
      <c r="C77">
        <v>16</v>
      </c>
      <c r="D77" t="s">
        <v>87</v>
      </c>
      <c r="E77" t="s">
        <v>88</v>
      </c>
      <c r="F77">
        <v>10004</v>
      </c>
      <c r="G77" t="s">
        <v>47</v>
      </c>
      <c r="H77" t="s">
        <v>48</v>
      </c>
      <c r="I77">
        <v>42</v>
      </c>
      <c r="J77" s="9">
        <v>1667.47</v>
      </c>
      <c r="K77" s="9">
        <v>2200</v>
      </c>
      <c r="L77">
        <v>43906</v>
      </c>
      <c r="M77" s="10">
        <f>VENTAS[[#This Row],[CANTIDAD]]*VENTAS[[#This Row],[PRECIO_VENTAS]]</f>
        <v>92400</v>
      </c>
      <c r="N77" s="10">
        <f>VENTAS[[#This Row],[CANTIDAD]]*VENTAS[[#This Row],[PRECIO_COMPRA]]</f>
        <v>70033.740000000005</v>
      </c>
      <c r="O77" s="11">
        <f>VENTAS[[#This Row],[INGRESOS]]-VENTAS[[#This Row],[COSTO]]</f>
        <v>22366.259999999995</v>
      </c>
      <c r="P77" s="12">
        <f>VENTAS[[#This Row],[MARGEN]]/VENTAS[[#This Row],[INGRESOS]]</f>
        <v>0.24205909090909086</v>
      </c>
    </row>
    <row r="78" spans="1:16" x14ac:dyDescent="0.25">
      <c r="A78">
        <v>77</v>
      </c>
      <c r="B78" t="s">
        <v>22</v>
      </c>
      <c r="C78">
        <v>17</v>
      </c>
      <c r="D78" t="s">
        <v>89</v>
      </c>
      <c r="E78" t="s">
        <v>90</v>
      </c>
      <c r="F78">
        <v>10005</v>
      </c>
      <c r="G78" t="s">
        <v>49</v>
      </c>
      <c r="H78" t="s">
        <v>50</v>
      </c>
      <c r="I78">
        <v>4</v>
      </c>
      <c r="J78" s="9">
        <v>216.19</v>
      </c>
      <c r="K78" s="9">
        <v>300</v>
      </c>
      <c r="L78">
        <v>43907</v>
      </c>
      <c r="M78" s="10">
        <f>VENTAS[[#This Row],[CANTIDAD]]*VENTAS[[#This Row],[PRECIO_VENTAS]]</f>
        <v>1200</v>
      </c>
      <c r="N78" s="10">
        <f>VENTAS[[#This Row],[CANTIDAD]]*VENTAS[[#This Row],[PRECIO_COMPRA]]</f>
        <v>864.76</v>
      </c>
      <c r="O78" s="11">
        <f>VENTAS[[#This Row],[INGRESOS]]-VENTAS[[#This Row],[COSTO]]</f>
        <v>335.24</v>
      </c>
      <c r="P78" s="12">
        <f>VENTAS[[#This Row],[MARGEN]]/VENTAS[[#This Row],[INGRESOS]]</f>
        <v>0.27936666666666665</v>
      </c>
    </row>
    <row r="79" spans="1:16" x14ac:dyDescent="0.25">
      <c r="A79">
        <v>78</v>
      </c>
      <c r="B79" t="s">
        <v>26</v>
      </c>
      <c r="C79">
        <v>18</v>
      </c>
      <c r="D79" t="s">
        <v>91</v>
      </c>
      <c r="E79" t="s">
        <v>92</v>
      </c>
      <c r="F79">
        <v>10006</v>
      </c>
      <c r="G79" t="s">
        <v>51</v>
      </c>
      <c r="H79" t="s">
        <v>52</v>
      </c>
      <c r="I79">
        <v>36</v>
      </c>
      <c r="J79" s="9">
        <v>1063.04</v>
      </c>
      <c r="K79" s="9">
        <v>1500</v>
      </c>
      <c r="L79">
        <v>43908</v>
      </c>
      <c r="M79" s="10">
        <f>VENTAS[[#This Row],[CANTIDAD]]*VENTAS[[#This Row],[PRECIO_VENTAS]]</f>
        <v>54000</v>
      </c>
      <c r="N79" s="10">
        <f>VENTAS[[#This Row],[CANTIDAD]]*VENTAS[[#This Row],[PRECIO_COMPRA]]</f>
        <v>38269.440000000002</v>
      </c>
      <c r="O79" s="11">
        <f>VENTAS[[#This Row],[INGRESOS]]-VENTAS[[#This Row],[COSTO]]</f>
        <v>15730.559999999998</v>
      </c>
      <c r="P79" s="12">
        <f>VENTAS[[#This Row],[MARGEN]]/VENTAS[[#This Row],[INGRESOS]]</f>
        <v>0.2913066666666666</v>
      </c>
    </row>
    <row r="80" spans="1:16" x14ac:dyDescent="0.25">
      <c r="A80">
        <v>79</v>
      </c>
      <c r="B80" t="s">
        <v>18</v>
      </c>
      <c r="C80">
        <v>19</v>
      </c>
      <c r="D80" t="s">
        <v>93</v>
      </c>
      <c r="E80" t="s">
        <v>94</v>
      </c>
      <c r="F80">
        <v>10007</v>
      </c>
      <c r="G80" t="s">
        <v>53</v>
      </c>
      <c r="H80" t="s">
        <v>54</v>
      </c>
      <c r="I80">
        <v>38</v>
      </c>
      <c r="J80" s="9">
        <v>757.81</v>
      </c>
      <c r="K80" s="9">
        <v>950</v>
      </c>
      <c r="L80">
        <v>43909</v>
      </c>
      <c r="M80" s="10">
        <f>VENTAS[[#This Row],[CANTIDAD]]*VENTAS[[#This Row],[PRECIO_VENTAS]]</f>
        <v>36100</v>
      </c>
      <c r="N80" s="10">
        <f>VENTAS[[#This Row],[CANTIDAD]]*VENTAS[[#This Row],[PRECIO_COMPRA]]</f>
        <v>28796.78</v>
      </c>
      <c r="O80" s="11">
        <f>VENTAS[[#This Row],[INGRESOS]]-VENTAS[[#This Row],[COSTO]]</f>
        <v>7303.2200000000012</v>
      </c>
      <c r="P80" s="12">
        <f>VENTAS[[#This Row],[MARGEN]]/VENTAS[[#This Row],[INGRESOS]]</f>
        <v>0.20230526315789477</v>
      </c>
    </row>
    <row r="81" spans="1:16" x14ac:dyDescent="0.25">
      <c r="A81">
        <v>80</v>
      </c>
      <c r="B81" t="s">
        <v>7</v>
      </c>
      <c r="C81">
        <v>20</v>
      </c>
      <c r="D81" t="s">
        <v>95</v>
      </c>
      <c r="E81" t="s">
        <v>96</v>
      </c>
      <c r="F81">
        <v>10008</v>
      </c>
      <c r="G81" t="s">
        <v>73</v>
      </c>
      <c r="H81" t="s">
        <v>56</v>
      </c>
      <c r="I81">
        <v>37</v>
      </c>
      <c r="J81" s="9">
        <v>211.41</v>
      </c>
      <c r="K81" s="9">
        <v>300</v>
      </c>
      <c r="L81">
        <v>43910</v>
      </c>
      <c r="M81" s="10">
        <f>VENTAS[[#This Row],[CANTIDAD]]*VENTAS[[#This Row],[PRECIO_VENTAS]]</f>
        <v>11100</v>
      </c>
      <c r="N81" s="10">
        <f>VENTAS[[#This Row],[CANTIDAD]]*VENTAS[[#This Row],[PRECIO_COMPRA]]</f>
        <v>7822.17</v>
      </c>
      <c r="O81" s="11">
        <f>VENTAS[[#This Row],[INGRESOS]]-VENTAS[[#This Row],[COSTO]]</f>
        <v>3277.83</v>
      </c>
      <c r="P81" s="12">
        <f>VENTAS[[#This Row],[MARGEN]]/VENTAS[[#This Row],[INGRESOS]]</f>
        <v>0.29530000000000001</v>
      </c>
    </row>
    <row r="82" spans="1:16" x14ac:dyDescent="0.25">
      <c r="A82">
        <v>81</v>
      </c>
      <c r="B82" t="s">
        <v>8</v>
      </c>
      <c r="C82">
        <v>1</v>
      </c>
      <c r="D82" t="s">
        <v>30</v>
      </c>
      <c r="E82" t="s">
        <v>61</v>
      </c>
      <c r="F82">
        <v>10009</v>
      </c>
      <c r="G82" t="s">
        <v>57</v>
      </c>
      <c r="H82" t="s">
        <v>58</v>
      </c>
      <c r="I82">
        <v>34</v>
      </c>
      <c r="J82" s="9">
        <v>1483.61</v>
      </c>
      <c r="K82" s="9">
        <v>2000</v>
      </c>
      <c r="L82">
        <v>43911</v>
      </c>
      <c r="M82" s="10">
        <f>VENTAS[[#This Row],[CANTIDAD]]*VENTAS[[#This Row],[PRECIO_VENTAS]]</f>
        <v>68000</v>
      </c>
      <c r="N82" s="10">
        <f>VENTAS[[#This Row],[CANTIDAD]]*VENTAS[[#This Row],[PRECIO_COMPRA]]</f>
        <v>50442.74</v>
      </c>
      <c r="O82" s="11">
        <f>VENTAS[[#This Row],[INGRESOS]]-VENTAS[[#This Row],[COSTO]]</f>
        <v>17557.260000000002</v>
      </c>
      <c r="P82" s="12">
        <f>VENTAS[[#This Row],[MARGEN]]/VENTAS[[#This Row],[INGRESOS]]</f>
        <v>0.25819500000000001</v>
      </c>
    </row>
    <row r="83" spans="1:16" x14ac:dyDescent="0.25">
      <c r="A83">
        <v>82</v>
      </c>
      <c r="B83" t="s">
        <v>27</v>
      </c>
      <c r="C83">
        <v>2</v>
      </c>
      <c r="D83" t="s">
        <v>31</v>
      </c>
      <c r="E83" t="s">
        <v>62</v>
      </c>
      <c r="F83">
        <v>10001</v>
      </c>
      <c r="G83" t="s">
        <v>41</v>
      </c>
      <c r="H83" t="s">
        <v>42</v>
      </c>
      <c r="I83">
        <v>21</v>
      </c>
      <c r="J83" s="9">
        <v>1049.51</v>
      </c>
      <c r="K83" s="9">
        <v>1300</v>
      </c>
      <c r="L83">
        <v>43912</v>
      </c>
      <c r="M83" s="10">
        <f>VENTAS[[#This Row],[CANTIDAD]]*VENTAS[[#This Row],[PRECIO_VENTAS]]</f>
        <v>27300</v>
      </c>
      <c r="N83" s="10">
        <f>VENTAS[[#This Row],[CANTIDAD]]*VENTAS[[#This Row],[PRECIO_COMPRA]]</f>
        <v>22039.71</v>
      </c>
      <c r="O83" s="11">
        <f>VENTAS[[#This Row],[INGRESOS]]-VENTAS[[#This Row],[COSTO]]</f>
        <v>5260.2900000000009</v>
      </c>
      <c r="P83" s="12">
        <f>VENTAS[[#This Row],[MARGEN]]/VENTAS[[#This Row],[INGRESOS]]</f>
        <v>0.19268461538461543</v>
      </c>
    </row>
    <row r="84" spans="1:16" x14ac:dyDescent="0.25">
      <c r="A84">
        <v>83</v>
      </c>
      <c r="B84" t="s">
        <v>15</v>
      </c>
      <c r="C84">
        <v>3</v>
      </c>
      <c r="D84" t="s">
        <v>32</v>
      </c>
      <c r="E84" t="s">
        <v>63</v>
      </c>
      <c r="F84">
        <v>10002</v>
      </c>
      <c r="G84" t="s">
        <v>43</v>
      </c>
      <c r="H84" t="s">
        <v>44</v>
      </c>
      <c r="I84">
        <v>32</v>
      </c>
      <c r="J84" s="9">
        <v>966.38</v>
      </c>
      <c r="K84" s="9">
        <v>1200</v>
      </c>
      <c r="L84">
        <v>43913</v>
      </c>
      <c r="M84" s="10">
        <f>VENTAS[[#This Row],[CANTIDAD]]*VENTAS[[#This Row],[PRECIO_VENTAS]]</f>
        <v>38400</v>
      </c>
      <c r="N84" s="10">
        <f>VENTAS[[#This Row],[CANTIDAD]]*VENTAS[[#This Row],[PRECIO_COMPRA]]</f>
        <v>30924.16</v>
      </c>
      <c r="O84" s="11">
        <f>VENTAS[[#This Row],[INGRESOS]]-VENTAS[[#This Row],[COSTO]]</f>
        <v>7475.84</v>
      </c>
      <c r="P84" s="12">
        <f>VENTAS[[#This Row],[MARGEN]]/VENTAS[[#This Row],[INGRESOS]]</f>
        <v>0.19468333333333335</v>
      </c>
    </row>
    <row r="85" spans="1:16" x14ac:dyDescent="0.25">
      <c r="A85">
        <v>84</v>
      </c>
      <c r="B85" t="s">
        <v>21</v>
      </c>
      <c r="C85">
        <v>4</v>
      </c>
      <c r="D85" t="s">
        <v>33</v>
      </c>
      <c r="E85" t="s">
        <v>64</v>
      </c>
      <c r="F85">
        <v>10003</v>
      </c>
      <c r="G85" t="s">
        <v>45</v>
      </c>
      <c r="H85" t="s">
        <v>46</v>
      </c>
      <c r="I85">
        <v>11</v>
      </c>
      <c r="J85" s="9">
        <v>938.42</v>
      </c>
      <c r="K85" s="9">
        <v>1100</v>
      </c>
      <c r="L85">
        <v>43914</v>
      </c>
      <c r="M85" s="10">
        <f>VENTAS[[#This Row],[CANTIDAD]]*VENTAS[[#This Row],[PRECIO_VENTAS]]</f>
        <v>12100</v>
      </c>
      <c r="N85" s="10">
        <f>VENTAS[[#This Row],[CANTIDAD]]*VENTAS[[#This Row],[PRECIO_COMPRA]]</f>
        <v>10322.619999999999</v>
      </c>
      <c r="O85" s="11">
        <f>VENTAS[[#This Row],[INGRESOS]]-VENTAS[[#This Row],[COSTO]]</f>
        <v>1777.380000000001</v>
      </c>
      <c r="P85" s="12">
        <f>VENTAS[[#This Row],[MARGEN]]/VENTAS[[#This Row],[INGRESOS]]</f>
        <v>0.14689090909090918</v>
      </c>
    </row>
    <row r="86" spans="1:16" x14ac:dyDescent="0.25">
      <c r="A86">
        <v>85</v>
      </c>
      <c r="B86" t="s">
        <v>25</v>
      </c>
      <c r="C86">
        <v>5</v>
      </c>
      <c r="D86" t="s">
        <v>34</v>
      </c>
      <c r="E86" t="s">
        <v>65</v>
      </c>
      <c r="F86">
        <v>10004</v>
      </c>
      <c r="G86" t="s">
        <v>47</v>
      </c>
      <c r="H86" t="s">
        <v>48</v>
      </c>
      <c r="I86">
        <v>19</v>
      </c>
      <c r="J86" s="9">
        <v>1053.78</v>
      </c>
      <c r="K86" s="9">
        <v>1500</v>
      </c>
      <c r="L86">
        <v>43915</v>
      </c>
      <c r="M86" s="10">
        <f>VENTAS[[#This Row],[CANTIDAD]]*VENTAS[[#This Row],[PRECIO_VENTAS]]</f>
        <v>28500</v>
      </c>
      <c r="N86" s="10">
        <f>VENTAS[[#This Row],[CANTIDAD]]*VENTAS[[#This Row],[PRECIO_COMPRA]]</f>
        <v>20021.82</v>
      </c>
      <c r="O86" s="11">
        <f>VENTAS[[#This Row],[INGRESOS]]-VENTAS[[#This Row],[COSTO]]</f>
        <v>8478.18</v>
      </c>
      <c r="P86" s="12">
        <f>VENTAS[[#This Row],[MARGEN]]/VENTAS[[#This Row],[INGRESOS]]</f>
        <v>0.29748000000000002</v>
      </c>
    </row>
    <row r="87" spans="1:16" x14ac:dyDescent="0.25">
      <c r="A87">
        <v>86</v>
      </c>
      <c r="B87" t="s">
        <v>13</v>
      </c>
      <c r="C87">
        <v>6</v>
      </c>
      <c r="D87" t="s">
        <v>35</v>
      </c>
      <c r="E87" t="s">
        <v>66</v>
      </c>
      <c r="F87">
        <v>10005</v>
      </c>
      <c r="G87" t="s">
        <v>49</v>
      </c>
      <c r="H87" t="s">
        <v>50</v>
      </c>
      <c r="I87">
        <v>13</v>
      </c>
      <c r="J87" s="9">
        <v>645.70000000000005</v>
      </c>
      <c r="K87" s="9">
        <v>900</v>
      </c>
      <c r="L87">
        <v>43916</v>
      </c>
      <c r="M87" s="10">
        <f>VENTAS[[#This Row],[CANTIDAD]]*VENTAS[[#This Row],[PRECIO_VENTAS]]</f>
        <v>11700</v>
      </c>
      <c r="N87" s="10">
        <f>VENTAS[[#This Row],[CANTIDAD]]*VENTAS[[#This Row],[PRECIO_COMPRA]]</f>
        <v>8394.1</v>
      </c>
      <c r="O87" s="11">
        <f>VENTAS[[#This Row],[INGRESOS]]-VENTAS[[#This Row],[COSTO]]</f>
        <v>3305.8999999999996</v>
      </c>
      <c r="P87" s="12">
        <f>VENTAS[[#This Row],[MARGEN]]/VENTAS[[#This Row],[INGRESOS]]</f>
        <v>0.2825555555555555</v>
      </c>
    </row>
    <row r="88" spans="1:16" x14ac:dyDescent="0.25">
      <c r="A88">
        <v>87</v>
      </c>
      <c r="B88" t="s">
        <v>9</v>
      </c>
      <c r="C88">
        <v>7</v>
      </c>
      <c r="D88" t="s">
        <v>36</v>
      </c>
      <c r="E88" t="s">
        <v>72</v>
      </c>
      <c r="F88">
        <v>10006</v>
      </c>
      <c r="G88" t="s">
        <v>51</v>
      </c>
      <c r="H88" t="s">
        <v>52</v>
      </c>
      <c r="I88">
        <v>41</v>
      </c>
      <c r="J88" s="9">
        <v>1063.04</v>
      </c>
      <c r="K88" s="9">
        <v>1500</v>
      </c>
      <c r="L88">
        <v>43917</v>
      </c>
      <c r="M88" s="10">
        <f>VENTAS[[#This Row],[CANTIDAD]]*VENTAS[[#This Row],[PRECIO_VENTAS]]</f>
        <v>61500</v>
      </c>
      <c r="N88" s="10">
        <f>VENTAS[[#This Row],[CANTIDAD]]*VENTAS[[#This Row],[PRECIO_COMPRA]]</f>
        <v>43584.639999999999</v>
      </c>
      <c r="O88" s="11">
        <f>VENTAS[[#This Row],[INGRESOS]]-VENTAS[[#This Row],[COSTO]]</f>
        <v>17915.36</v>
      </c>
      <c r="P88" s="12">
        <f>VENTAS[[#This Row],[MARGEN]]/VENTAS[[#This Row],[INGRESOS]]</f>
        <v>0.29130666666666666</v>
      </c>
    </row>
    <row r="89" spans="1:16" x14ac:dyDescent="0.25">
      <c r="A89">
        <v>88</v>
      </c>
      <c r="B89" t="s">
        <v>20</v>
      </c>
      <c r="C89">
        <v>8</v>
      </c>
      <c r="D89" t="s">
        <v>37</v>
      </c>
      <c r="E89" t="s">
        <v>67</v>
      </c>
      <c r="F89">
        <v>10007</v>
      </c>
      <c r="G89" t="s">
        <v>53</v>
      </c>
      <c r="H89" t="s">
        <v>54</v>
      </c>
      <c r="I89">
        <v>21</v>
      </c>
      <c r="J89" s="9">
        <v>938.42</v>
      </c>
      <c r="K89" s="9">
        <v>1100</v>
      </c>
      <c r="L89">
        <v>43918</v>
      </c>
      <c r="M89" s="10">
        <f>VENTAS[[#This Row],[CANTIDAD]]*VENTAS[[#This Row],[PRECIO_VENTAS]]</f>
        <v>23100</v>
      </c>
      <c r="N89" s="10">
        <f>VENTAS[[#This Row],[CANTIDAD]]*VENTAS[[#This Row],[PRECIO_COMPRA]]</f>
        <v>19706.82</v>
      </c>
      <c r="O89" s="11">
        <f>VENTAS[[#This Row],[INGRESOS]]-VENTAS[[#This Row],[COSTO]]</f>
        <v>3393.1800000000003</v>
      </c>
      <c r="P89" s="12">
        <f>VENTAS[[#This Row],[MARGEN]]/VENTAS[[#This Row],[INGRESOS]]</f>
        <v>0.1468909090909091</v>
      </c>
    </row>
    <row r="90" spans="1:16" x14ac:dyDescent="0.25">
      <c r="A90">
        <v>89</v>
      </c>
      <c r="B90" t="s">
        <v>8</v>
      </c>
      <c r="C90">
        <v>9</v>
      </c>
      <c r="D90" t="s">
        <v>38</v>
      </c>
      <c r="E90" t="s">
        <v>68</v>
      </c>
      <c r="F90">
        <v>10008</v>
      </c>
      <c r="G90" t="s">
        <v>73</v>
      </c>
      <c r="H90" t="s">
        <v>56</v>
      </c>
      <c r="I90">
        <v>4</v>
      </c>
      <c r="J90" s="9">
        <v>836.75</v>
      </c>
      <c r="K90" s="9">
        <v>1000</v>
      </c>
      <c r="L90">
        <v>43919</v>
      </c>
      <c r="M90" s="10">
        <f>VENTAS[[#This Row],[CANTIDAD]]*VENTAS[[#This Row],[PRECIO_VENTAS]]</f>
        <v>4000</v>
      </c>
      <c r="N90" s="10">
        <f>VENTAS[[#This Row],[CANTIDAD]]*VENTAS[[#This Row],[PRECIO_COMPRA]]</f>
        <v>3347</v>
      </c>
      <c r="O90" s="11">
        <f>VENTAS[[#This Row],[INGRESOS]]-VENTAS[[#This Row],[COSTO]]</f>
        <v>653</v>
      </c>
      <c r="P90" s="12">
        <f>VENTAS[[#This Row],[MARGEN]]/VENTAS[[#This Row],[INGRESOS]]</f>
        <v>0.16325000000000001</v>
      </c>
    </row>
    <row r="91" spans="1:16" x14ac:dyDescent="0.25">
      <c r="A91">
        <v>90</v>
      </c>
      <c r="B91" t="s">
        <v>24</v>
      </c>
      <c r="C91">
        <v>10</v>
      </c>
      <c r="D91" t="s">
        <v>39</v>
      </c>
      <c r="E91" t="s">
        <v>69</v>
      </c>
      <c r="F91">
        <v>10009</v>
      </c>
      <c r="G91" t="s">
        <v>57</v>
      </c>
      <c r="H91" t="s">
        <v>58</v>
      </c>
      <c r="I91">
        <v>28</v>
      </c>
      <c r="J91" s="9">
        <v>966.38</v>
      </c>
      <c r="K91" s="9">
        <v>1200</v>
      </c>
      <c r="L91">
        <v>43920</v>
      </c>
      <c r="M91" s="10">
        <f>VENTAS[[#This Row],[CANTIDAD]]*VENTAS[[#This Row],[PRECIO_VENTAS]]</f>
        <v>33600</v>
      </c>
      <c r="N91" s="10">
        <f>VENTAS[[#This Row],[CANTIDAD]]*VENTAS[[#This Row],[PRECIO_COMPRA]]</f>
        <v>27058.639999999999</v>
      </c>
      <c r="O91" s="11">
        <f>VENTAS[[#This Row],[INGRESOS]]-VENTAS[[#This Row],[COSTO]]</f>
        <v>6541.3600000000006</v>
      </c>
      <c r="P91" s="12">
        <f>VENTAS[[#This Row],[MARGEN]]/VENTAS[[#This Row],[INGRESOS]]</f>
        <v>0.19468333333333335</v>
      </c>
    </row>
    <row r="92" spans="1:16" x14ac:dyDescent="0.25">
      <c r="A92">
        <v>91</v>
      </c>
      <c r="B92" t="s">
        <v>23</v>
      </c>
      <c r="C92">
        <v>11</v>
      </c>
      <c r="D92" t="s">
        <v>77</v>
      </c>
      <c r="E92" t="s">
        <v>78</v>
      </c>
      <c r="F92">
        <v>10001</v>
      </c>
      <c r="G92" t="s">
        <v>41</v>
      </c>
      <c r="H92" t="s">
        <v>42</v>
      </c>
      <c r="I92">
        <v>14</v>
      </c>
      <c r="J92" s="9">
        <v>638.27</v>
      </c>
      <c r="K92" s="9">
        <v>800</v>
      </c>
      <c r="L92">
        <v>43921</v>
      </c>
      <c r="M92" s="10">
        <f>VENTAS[[#This Row],[CANTIDAD]]*VENTAS[[#This Row],[PRECIO_VENTAS]]</f>
        <v>11200</v>
      </c>
      <c r="N92" s="10">
        <f>VENTAS[[#This Row],[CANTIDAD]]*VENTAS[[#This Row],[PRECIO_COMPRA]]</f>
        <v>8935.7799999999988</v>
      </c>
      <c r="O92" s="11">
        <f>VENTAS[[#This Row],[INGRESOS]]-VENTAS[[#This Row],[COSTO]]</f>
        <v>2264.2200000000012</v>
      </c>
      <c r="P92" s="12">
        <f>VENTAS[[#This Row],[MARGEN]]/VENTAS[[#This Row],[INGRESOS]]</f>
        <v>0.20216250000000011</v>
      </c>
    </row>
    <row r="93" spans="1:16" x14ac:dyDescent="0.25">
      <c r="A93">
        <v>92</v>
      </c>
      <c r="B93" t="s">
        <v>29</v>
      </c>
      <c r="C93">
        <v>12</v>
      </c>
      <c r="D93" t="s">
        <v>79</v>
      </c>
      <c r="E93" t="s">
        <v>80</v>
      </c>
      <c r="F93">
        <v>10002</v>
      </c>
      <c r="G93" t="s">
        <v>43</v>
      </c>
      <c r="H93" t="s">
        <v>44</v>
      </c>
      <c r="I93">
        <v>40</v>
      </c>
      <c r="J93" s="9">
        <v>1265.2</v>
      </c>
      <c r="K93" s="9">
        <v>1800</v>
      </c>
      <c r="L93">
        <v>43922</v>
      </c>
      <c r="M93" s="10">
        <f>VENTAS[[#This Row],[CANTIDAD]]*VENTAS[[#This Row],[PRECIO_VENTAS]]</f>
        <v>72000</v>
      </c>
      <c r="N93" s="10">
        <f>VENTAS[[#This Row],[CANTIDAD]]*VENTAS[[#This Row],[PRECIO_COMPRA]]</f>
        <v>50608</v>
      </c>
      <c r="O93" s="11">
        <f>VENTAS[[#This Row],[INGRESOS]]-VENTAS[[#This Row],[COSTO]]</f>
        <v>21392</v>
      </c>
      <c r="P93" s="12">
        <f>VENTAS[[#This Row],[MARGEN]]/VENTAS[[#This Row],[INGRESOS]]</f>
        <v>0.2971111111111111</v>
      </c>
    </row>
    <row r="94" spans="1:16" x14ac:dyDescent="0.25">
      <c r="A94">
        <v>93</v>
      </c>
      <c r="B94" t="s">
        <v>6</v>
      </c>
      <c r="C94">
        <v>13</v>
      </c>
      <c r="D94" t="s">
        <v>81</v>
      </c>
      <c r="E94" t="s">
        <v>82</v>
      </c>
      <c r="F94">
        <v>10003</v>
      </c>
      <c r="G94" t="s">
        <v>45</v>
      </c>
      <c r="H94" t="s">
        <v>46</v>
      </c>
      <c r="I94">
        <v>37</v>
      </c>
      <c r="J94" s="9">
        <v>352.49</v>
      </c>
      <c r="K94" s="9">
        <v>500</v>
      </c>
      <c r="L94">
        <v>43923</v>
      </c>
      <c r="M94" s="10">
        <f>VENTAS[[#This Row],[CANTIDAD]]*VENTAS[[#This Row],[PRECIO_VENTAS]]</f>
        <v>18500</v>
      </c>
      <c r="N94" s="10">
        <f>VENTAS[[#This Row],[CANTIDAD]]*VENTAS[[#This Row],[PRECIO_COMPRA]]</f>
        <v>13042.130000000001</v>
      </c>
      <c r="O94" s="11">
        <f>VENTAS[[#This Row],[INGRESOS]]-VENTAS[[#This Row],[COSTO]]</f>
        <v>5457.869999999999</v>
      </c>
      <c r="P94" s="12">
        <f>VENTAS[[#This Row],[MARGEN]]/VENTAS[[#This Row],[INGRESOS]]</f>
        <v>0.29501999999999995</v>
      </c>
    </row>
    <row r="95" spans="1:16" x14ac:dyDescent="0.25">
      <c r="A95">
        <v>94</v>
      </c>
      <c r="B95" t="s">
        <v>7</v>
      </c>
      <c r="C95">
        <v>14</v>
      </c>
      <c r="D95" t="s">
        <v>83</v>
      </c>
      <c r="E95" t="s">
        <v>84</v>
      </c>
      <c r="F95">
        <v>10004</v>
      </c>
      <c r="G95" t="s">
        <v>47</v>
      </c>
      <c r="H95" t="s">
        <v>48</v>
      </c>
      <c r="I95">
        <v>25</v>
      </c>
      <c r="J95" s="9">
        <v>938.42</v>
      </c>
      <c r="K95" s="9">
        <v>1100</v>
      </c>
      <c r="L95">
        <v>43924</v>
      </c>
      <c r="M95" s="10">
        <f>VENTAS[[#This Row],[CANTIDAD]]*VENTAS[[#This Row],[PRECIO_VENTAS]]</f>
        <v>27500</v>
      </c>
      <c r="N95" s="10">
        <f>VENTAS[[#This Row],[CANTIDAD]]*VENTAS[[#This Row],[PRECIO_COMPRA]]</f>
        <v>23460.5</v>
      </c>
      <c r="O95" s="11">
        <f>VENTAS[[#This Row],[INGRESOS]]-VENTAS[[#This Row],[COSTO]]</f>
        <v>4039.5</v>
      </c>
      <c r="P95" s="12">
        <f>VENTAS[[#This Row],[MARGEN]]/VENTAS[[#This Row],[INGRESOS]]</f>
        <v>0.1468909090909091</v>
      </c>
    </row>
    <row r="96" spans="1:16" x14ac:dyDescent="0.25">
      <c r="A96">
        <v>95</v>
      </c>
      <c r="B96" t="s">
        <v>8</v>
      </c>
      <c r="C96">
        <v>15</v>
      </c>
      <c r="D96" t="s">
        <v>85</v>
      </c>
      <c r="E96" t="s">
        <v>86</v>
      </c>
      <c r="F96">
        <v>10005</v>
      </c>
      <c r="G96" t="s">
        <v>49</v>
      </c>
      <c r="H96" t="s">
        <v>50</v>
      </c>
      <c r="I96">
        <v>34</v>
      </c>
      <c r="J96" s="9">
        <v>572.95000000000005</v>
      </c>
      <c r="K96" s="9">
        <v>800</v>
      </c>
      <c r="L96">
        <v>43925</v>
      </c>
      <c r="M96" s="10">
        <f>VENTAS[[#This Row],[CANTIDAD]]*VENTAS[[#This Row],[PRECIO_VENTAS]]</f>
        <v>27200</v>
      </c>
      <c r="N96" s="10">
        <f>VENTAS[[#This Row],[CANTIDAD]]*VENTAS[[#This Row],[PRECIO_COMPRA]]</f>
        <v>19480.300000000003</v>
      </c>
      <c r="O96" s="11">
        <f>VENTAS[[#This Row],[INGRESOS]]-VENTAS[[#This Row],[COSTO]]</f>
        <v>7719.6999999999971</v>
      </c>
      <c r="P96" s="12">
        <f>VENTAS[[#This Row],[MARGEN]]/VENTAS[[#This Row],[INGRESOS]]</f>
        <v>0.28381249999999991</v>
      </c>
    </row>
    <row r="97" spans="1:16" x14ac:dyDescent="0.25">
      <c r="A97">
        <v>96</v>
      </c>
      <c r="B97" t="s">
        <v>12</v>
      </c>
      <c r="C97">
        <v>16</v>
      </c>
      <c r="D97" t="s">
        <v>87</v>
      </c>
      <c r="E97" t="s">
        <v>88</v>
      </c>
      <c r="F97">
        <v>10006</v>
      </c>
      <c r="G97" t="s">
        <v>51</v>
      </c>
      <c r="H97" t="s">
        <v>52</v>
      </c>
      <c r="I97">
        <v>44</v>
      </c>
      <c r="J97" s="9">
        <v>1667.47</v>
      </c>
      <c r="K97" s="9">
        <v>2200</v>
      </c>
      <c r="L97">
        <v>43926</v>
      </c>
      <c r="M97" s="10">
        <f>VENTAS[[#This Row],[CANTIDAD]]*VENTAS[[#This Row],[PRECIO_VENTAS]]</f>
        <v>96800</v>
      </c>
      <c r="N97" s="10">
        <f>VENTAS[[#This Row],[CANTIDAD]]*VENTAS[[#This Row],[PRECIO_COMPRA]]</f>
        <v>73368.680000000008</v>
      </c>
      <c r="O97" s="11">
        <f>VENTAS[[#This Row],[INGRESOS]]-VENTAS[[#This Row],[COSTO]]</f>
        <v>23431.319999999992</v>
      </c>
      <c r="P97" s="12">
        <f>VENTAS[[#This Row],[MARGEN]]/VENTAS[[#This Row],[INGRESOS]]</f>
        <v>0.24205909090909083</v>
      </c>
    </row>
    <row r="98" spans="1:16" x14ac:dyDescent="0.25">
      <c r="A98">
        <v>97</v>
      </c>
      <c r="B98" t="s">
        <v>27</v>
      </c>
      <c r="C98">
        <v>17</v>
      </c>
      <c r="D98" t="s">
        <v>89</v>
      </c>
      <c r="E98" t="s">
        <v>90</v>
      </c>
      <c r="F98">
        <v>10007</v>
      </c>
      <c r="G98" t="s">
        <v>53</v>
      </c>
      <c r="H98" t="s">
        <v>54</v>
      </c>
      <c r="I98">
        <v>21</v>
      </c>
      <c r="J98" s="9">
        <v>216.19</v>
      </c>
      <c r="K98" s="9">
        <v>300</v>
      </c>
      <c r="L98">
        <v>43927</v>
      </c>
      <c r="M98" s="10">
        <f>VENTAS[[#This Row],[CANTIDAD]]*VENTAS[[#This Row],[PRECIO_VENTAS]]</f>
        <v>6300</v>
      </c>
      <c r="N98" s="10">
        <f>VENTAS[[#This Row],[CANTIDAD]]*VENTAS[[#This Row],[PRECIO_COMPRA]]</f>
        <v>4539.99</v>
      </c>
      <c r="O98" s="11">
        <f>VENTAS[[#This Row],[INGRESOS]]-VENTAS[[#This Row],[COSTO]]</f>
        <v>1760.0100000000002</v>
      </c>
      <c r="P98" s="12">
        <f>VENTAS[[#This Row],[MARGEN]]/VENTAS[[#This Row],[INGRESOS]]</f>
        <v>0.27936666666666671</v>
      </c>
    </row>
    <row r="99" spans="1:16" x14ac:dyDescent="0.25">
      <c r="A99">
        <v>98</v>
      </c>
      <c r="B99" t="s">
        <v>22</v>
      </c>
      <c r="C99">
        <v>18</v>
      </c>
      <c r="D99" t="s">
        <v>91</v>
      </c>
      <c r="E99" t="s">
        <v>92</v>
      </c>
      <c r="F99">
        <v>10008</v>
      </c>
      <c r="G99" t="s">
        <v>73</v>
      </c>
      <c r="H99" t="s">
        <v>56</v>
      </c>
      <c r="I99">
        <v>4</v>
      </c>
      <c r="J99" s="9">
        <v>1063.04</v>
      </c>
      <c r="K99" s="9">
        <v>1500</v>
      </c>
      <c r="L99">
        <v>43928</v>
      </c>
      <c r="M99" s="10">
        <f>VENTAS[[#This Row],[CANTIDAD]]*VENTAS[[#This Row],[PRECIO_VENTAS]]</f>
        <v>6000</v>
      </c>
      <c r="N99" s="10">
        <f>VENTAS[[#This Row],[CANTIDAD]]*VENTAS[[#This Row],[PRECIO_COMPRA]]</f>
        <v>4252.16</v>
      </c>
      <c r="O99" s="11">
        <f>VENTAS[[#This Row],[INGRESOS]]-VENTAS[[#This Row],[COSTO]]</f>
        <v>1747.8400000000001</v>
      </c>
      <c r="P99" s="12">
        <f>VENTAS[[#This Row],[MARGEN]]/VENTAS[[#This Row],[INGRESOS]]</f>
        <v>0.29130666666666671</v>
      </c>
    </row>
    <row r="100" spans="1:16" x14ac:dyDescent="0.25">
      <c r="A100">
        <v>99</v>
      </c>
      <c r="B100" t="s">
        <v>14</v>
      </c>
      <c r="C100">
        <v>19</v>
      </c>
      <c r="D100" t="s">
        <v>93</v>
      </c>
      <c r="E100" t="s">
        <v>94</v>
      </c>
      <c r="F100">
        <v>10009</v>
      </c>
      <c r="G100" t="s">
        <v>57</v>
      </c>
      <c r="H100" t="s">
        <v>58</v>
      </c>
      <c r="I100">
        <v>42</v>
      </c>
      <c r="J100" s="9">
        <v>757.81</v>
      </c>
      <c r="K100" s="9">
        <v>950</v>
      </c>
      <c r="L100">
        <v>43929</v>
      </c>
      <c r="M100" s="10">
        <f>VENTAS[[#This Row],[CANTIDAD]]*VENTAS[[#This Row],[PRECIO_VENTAS]]</f>
        <v>39900</v>
      </c>
      <c r="N100" s="10">
        <f>VENTAS[[#This Row],[CANTIDAD]]*VENTAS[[#This Row],[PRECIO_COMPRA]]</f>
        <v>31828.019999999997</v>
      </c>
      <c r="O100" s="11">
        <f>VENTAS[[#This Row],[INGRESOS]]-VENTAS[[#This Row],[COSTO]]</f>
        <v>8071.9800000000032</v>
      </c>
      <c r="P100" s="12">
        <f>VENTAS[[#This Row],[MARGEN]]/VENTAS[[#This Row],[INGRESOS]]</f>
        <v>0.20230526315789482</v>
      </c>
    </row>
    <row r="101" spans="1:16" x14ac:dyDescent="0.25">
      <c r="A101">
        <v>100</v>
      </c>
      <c r="B101" t="s">
        <v>8</v>
      </c>
      <c r="C101">
        <v>20</v>
      </c>
      <c r="D101" t="s">
        <v>95</v>
      </c>
      <c r="E101" t="s">
        <v>96</v>
      </c>
      <c r="F101">
        <v>10001</v>
      </c>
      <c r="G101" t="s">
        <v>41</v>
      </c>
      <c r="H101" t="s">
        <v>42</v>
      </c>
      <c r="I101">
        <v>4</v>
      </c>
      <c r="J101" s="9">
        <v>211.41</v>
      </c>
      <c r="K101" s="9">
        <v>300</v>
      </c>
      <c r="L101">
        <v>43930</v>
      </c>
      <c r="M101" s="10">
        <f>VENTAS[[#This Row],[CANTIDAD]]*VENTAS[[#This Row],[PRECIO_VENTAS]]</f>
        <v>1200</v>
      </c>
      <c r="N101" s="10">
        <f>VENTAS[[#This Row],[CANTIDAD]]*VENTAS[[#This Row],[PRECIO_COMPRA]]</f>
        <v>845.64</v>
      </c>
      <c r="O101" s="11">
        <f>VENTAS[[#This Row],[INGRESOS]]-VENTAS[[#This Row],[COSTO]]</f>
        <v>354.36</v>
      </c>
      <c r="P101" s="12">
        <f>VENTAS[[#This Row],[MARGEN]]/VENTAS[[#This Row],[INGRESOS]]</f>
        <v>0.29530000000000001</v>
      </c>
    </row>
    <row r="102" spans="1:16" x14ac:dyDescent="0.25">
      <c r="A102">
        <v>101</v>
      </c>
      <c r="B102" t="s">
        <v>14</v>
      </c>
      <c r="C102">
        <v>1</v>
      </c>
      <c r="D102" t="s">
        <v>30</v>
      </c>
      <c r="E102" t="s">
        <v>61</v>
      </c>
      <c r="F102">
        <v>10002</v>
      </c>
      <c r="G102" t="s">
        <v>43</v>
      </c>
      <c r="H102" t="s">
        <v>44</v>
      </c>
      <c r="I102">
        <v>42</v>
      </c>
      <c r="J102" s="9">
        <v>1483.61</v>
      </c>
      <c r="K102" s="9">
        <v>2000</v>
      </c>
      <c r="L102">
        <v>43931</v>
      </c>
      <c r="M102" s="10">
        <f>VENTAS[[#This Row],[CANTIDAD]]*VENTAS[[#This Row],[PRECIO_VENTAS]]</f>
        <v>84000</v>
      </c>
      <c r="N102" s="10">
        <f>VENTAS[[#This Row],[CANTIDAD]]*VENTAS[[#This Row],[PRECIO_COMPRA]]</f>
        <v>62311.619999999995</v>
      </c>
      <c r="O102" s="11">
        <f>VENTAS[[#This Row],[INGRESOS]]-VENTAS[[#This Row],[COSTO]]</f>
        <v>21688.380000000005</v>
      </c>
      <c r="P102" s="12">
        <f>VENTAS[[#This Row],[MARGEN]]/VENTAS[[#This Row],[INGRESOS]]</f>
        <v>0.25819500000000006</v>
      </c>
    </row>
    <row r="103" spans="1:16" x14ac:dyDescent="0.25">
      <c r="A103">
        <v>102</v>
      </c>
      <c r="B103" t="s">
        <v>26</v>
      </c>
      <c r="C103">
        <v>2</v>
      </c>
      <c r="D103" t="s">
        <v>31</v>
      </c>
      <c r="E103" t="s">
        <v>62</v>
      </c>
      <c r="F103">
        <v>10003</v>
      </c>
      <c r="G103" t="s">
        <v>45</v>
      </c>
      <c r="H103" t="s">
        <v>46</v>
      </c>
      <c r="I103">
        <v>36</v>
      </c>
      <c r="J103" s="9">
        <v>1049.51</v>
      </c>
      <c r="K103" s="9">
        <v>1300</v>
      </c>
      <c r="L103">
        <v>43932</v>
      </c>
      <c r="M103" s="10">
        <f>VENTAS[[#This Row],[CANTIDAD]]*VENTAS[[#This Row],[PRECIO_VENTAS]]</f>
        <v>46800</v>
      </c>
      <c r="N103" s="10">
        <f>VENTAS[[#This Row],[CANTIDAD]]*VENTAS[[#This Row],[PRECIO_COMPRA]]</f>
        <v>37782.36</v>
      </c>
      <c r="O103" s="11">
        <f>VENTAS[[#This Row],[INGRESOS]]-VENTAS[[#This Row],[COSTO]]</f>
        <v>9017.64</v>
      </c>
      <c r="P103" s="12">
        <f>VENTAS[[#This Row],[MARGEN]]/VENTAS[[#This Row],[INGRESOS]]</f>
        <v>0.19268461538461537</v>
      </c>
    </row>
    <row r="104" spans="1:16" x14ac:dyDescent="0.25">
      <c r="A104">
        <v>103</v>
      </c>
      <c r="B104" t="s">
        <v>15</v>
      </c>
      <c r="C104">
        <v>3</v>
      </c>
      <c r="D104" t="s">
        <v>32</v>
      </c>
      <c r="E104" t="s">
        <v>63</v>
      </c>
      <c r="F104">
        <v>10004</v>
      </c>
      <c r="G104" t="s">
        <v>47</v>
      </c>
      <c r="H104" t="s">
        <v>48</v>
      </c>
      <c r="I104">
        <v>32</v>
      </c>
      <c r="J104" s="9">
        <v>966.38</v>
      </c>
      <c r="K104" s="9">
        <v>1200</v>
      </c>
      <c r="L104">
        <v>43933</v>
      </c>
      <c r="M104" s="10">
        <f>VENTAS[[#This Row],[CANTIDAD]]*VENTAS[[#This Row],[PRECIO_VENTAS]]</f>
        <v>38400</v>
      </c>
      <c r="N104" s="10">
        <f>VENTAS[[#This Row],[CANTIDAD]]*VENTAS[[#This Row],[PRECIO_COMPRA]]</f>
        <v>30924.16</v>
      </c>
      <c r="O104" s="11">
        <f>VENTAS[[#This Row],[INGRESOS]]-VENTAS[[#This Row],[COSTO]]</f>
        <v>7475.84</v>
      </c>
      <c r="P104" s="12">
        <f>VENTAS[[#This Row],[MARGEN]]/VENTAS[[#This Row],[INGRESOS]]</f>
        <v>0.19468333333333335</v>
      </c>
    </row>
    <row r="105" spans="1:16" x14ac:dyDescent="0.25">
      <c r="A105">
        <v>104</v>
      </c>
      <c r="B105" t="s">
        <v>10</v>
      </c>
      <c r="C105">
        <v>4</v>
      </c>
      <c r="D105" t="s">
        <v>33</v>
      </c>
      <c r="E105" t="s">
        <v>64</v>
      </c>
      <c r="F105">
        <v>10005</v>
      </c>
      <c r="G105" t="s">
        <v>49</v>
      </c>
      <c r="H105" t="s">
        <v>50</v>
      </c>
      <c r="I105">
        <v>33</v>
      </c>
      <c r="J105" s="9">
        <v>938.42</v>
      </c>
      <c r="K105" s="9">
        <v>1100</v>
      </c>
      <c r="L105">
        <v>43934</v>
      </c>
      <c r="M105" s="10">
        <f>VENTAS[[#This Row],[CANTIDAD]]*VENTAS[[#This Row],[PRECIO_VENTAS]]</f>
        <v>36300</v>
      </c>
      <c r="N105" s="10">
        <f>VENTAS[[#This Row],[CANTIDAD]]*VENTAS[[#This Row],[PRECIO_COMPRA]]</f>
        <v>30967.859999999997</v>
      </c>
      <c r="O105" s="11">
        <f>VENTAS[[#This Row],[INGRESOS]]-VENTAS[[#This Row],[COSTO]]</f>
        <v>5332.1400000000031</v>
      </c>
      <c r="P105" s="12">
        <f>VENTAS[[#This Row],[MARGEN]]/VENTAS[[#This Row],[INGRESOS]]</f>
        <v>0.14689090909090918</v>
      </c>
    </row>
    <row r="106" spans="1:16" x14ac:dyDescent="0.25">
      <c r="A106">
        <v>105</v>
      </c>
      <c r="B106" t="s">
        <v>5</v>
      </c>
      <c r="C106">
        <v>5</v>
      </c>
      <c r="D106" t="s">
        <v>34</v>
      </c>
      <c r="E106" t="s">
        <v>65</v>
      </c>
      <c r="F106">
        <v>10006</v>
      </c>
      <c r="G106" t="s">
        <v>51</v>
      </c>
      <c r="H106" t="s">
        <v>52</v>
      </c>
      <c r="I106">
        <v>10</v>
      </c>
      <c r="J106" s="9">
        <v>1053.78</v>
      </c>
      <c r="K106" s="9">
        <v>1500</v>
      </c>
      <c r="L106">
        <v>43935</v>
      </c>
      <c r="M106" s="10">
        <f>VENTAS[[#This Row],[CANTIDAD]]*VENTAS[[#This Row],[PRECIO_VENTAS]]</f>
        <v>15000</v>
      </c>
      <c r="N106" s="10">
        <f>VENTAS[[#This Row],[CANTIDAD]]*VENTAS[[#This Row],[PRECIO_COMPRA]]</f>
        <v>10537.8</v>
      </c>
      <c r="O106" s="11">
        <f>VENTAS[[#This Row],[INGRESOS]]-VENTAS[[#This Row],[COSTO]]</f>
        <v>4462.2000000000007</v>
      </c>
      <c r="P106" s="12">
        <f>VENTAS[[#This Row],[MARGEN]]/VENTAS[[#This Row],[INGRESOS]]</f>
        <v>0.29748000000000002</v>
      </c>
    </row>
    <row r="107" spans="1:16" x14ac:dyDescent="0.25">
      <c r="A107">
        <v>106</v>
      </c>
      <c r="B107" t="s">
        <v>21</v>
      </c>
      <c r="C107">
        <v>6</v>
      </c>
      <c r="D107" t="s">
        <v>35</v>
      </c>
      <c r="E107" t="s">
        <v>66</v>
      </c>
      <c r="F107">
        <v>10007</v>
      </c>
      <c r="G107" t="s">
        <v>53</v>
      </c>
      <c r="H107" t="s">
        <v>54</v>
      </c>
      <c r="I107">
        <v>11</v>
      </c>
      <c r="J107" s="9">
        <v>645.70000000000005</v>
      </c>
      <c r="K107" s="9">
        <v>900</v>
      </c>
      <c r="L107">
        <v>43936</v>
      </c>
      <c r="M107" s="10">
        <f>VENTAS[[#This Row],[CANTIDAD]]*VENTAS[[#This Row],[PRECIO_VENTAS]]</f>
        <v>9900</v>
      </c>
      <c r="N107" s="10">
        <f>VENTAS[[#This Row],[CANTIDAD]]*VENTAS[[#This Row],[PRECIO_COMPRA]]</f>
        <v>7102.7000000000007</v>
      </c>
      <c r="O107" s="11">
        <f>VENTAS[[#This Row],[INGRESOS]]-VENTAS[[#This Row],[COSTO]]</f>
        <v>2797.2999999999993</v>
      </c>
      <c r="P107" s="12">
        <f>VENTAS[[#This Row],[MARGEN]]/VENTAS[[#This Row],[INGRESOS]]</f>
        <v>0.2825555555555555</v>
      </c>
    </row>
    <row r="108" spans="1:16" x14ac:dyDescent="0.25">
      <c r="A108">
        <v>107</v>
      </c>
      <c r="B108" t="s">
        <v>5</v>
      </c>
      <c r="C108">
        <v>7</v>
      </c>
      <c r="D108" t="s">
        <v>36</v>
      </c>
      <c r="E108" t="s">
        <v>72</v>
      </c>
      <c r="F108">
        <v>10008</v>
      </c>
      <c r="G108" t="s">
        <v>73</v>
      </c>
      <c r="H108" t="s">
        <v>56</v>
      </c>
      <c r="I108">
        <v>4</v>
      </c>
      <c r="J108" s="9">
        <v>1063.04</v>
      </c>
      <c r="K108" s="9">
        <v>1500</v>
      </c>
      <c r="L108">
        <v>43937</v>
      </c>
      <c r="M108" s="10">
        <f>VENTAS[[#This Row],[CANTIDAD]]*VENTAS[[#This Row],[PRECIO_VENTAS]]</f>
        <v>6000</v>
      </c>
      <c r="N108" s="10">
        <f>VENTAS[[#This Row],[CANTIDAD]]*VENTAS[[#This Row],[PRECIO_COMPRA]]</f>
        <v>4252.16</v>
      </c>
      <c r="O108" s="11">
        <f>VENTAS[[#This Row],[INGRESOS]]-VENTAS[[#This Row],[COSTO]]</f>
        <v>1747.8400000000001</v>
      </c>
      <c r="P108" s="12">
        <f>VENTAS[[#This Row],[MARGEN]]/VENTAS[[#This Row],[INGRESOS]]</f>
        <v>0.29130666666666671</v>
      </c>
    </row>
    <row r="109" spans="1:16" x14ac:dyDescent="0.25">
      <c r="A109">
        <v>108</v>
      </c>
      <c r="B109" t="s">
        <v>8</v>
      </c>
      <c r="C109">
        <v>8</v>
      </c>
      <c r="D109" t="s">
        <v>37</v>
      </c>
      <c r="E109" t="s">
        <v>67</v>
      </c>
      <c r="F109">
        <v>10009</v>
      </c>
      <c r="G109" t="s">
        <v>57</v>
      </c>
      <c r="H109" t="s">
        <v>58</v>
      </c>
      <c r="I109">
        <v>4</v>
      </c>
      <c r="J109" s="9">
        <v>938.42</v>
      </c>
      <c r="K109" s="9">
        <v>1100</v>
      </c>
      <c r="L109">
        <v>43938</v>
      </c>
      <c r="M109" s="10">
        <f>VENTAS[[#This Row],[CANTIDAD]]*VENTAS[[#This Row],[PRECIO_VENTAS]]</f>
        <v>4400</v>
      </c>
      <c r="N109" s="10">
        <f>VENTAS[[#This Row],[CANTIDAD]]*VENTAS[[#This Row],[PRECIO_COMPRA]]</f>
        <v>3753.68</v>
      </c>
      <c r="O109" s="11">
        <f>VENTAS[[#This Row],[INGRESOS]]-VENTAS[[#This Row],[COSTO]]</f>
        <v>646.32000000000016</v>
      </c>
      <c r="P109" s="12">
        <f>VENTAS[[#This Row],[MARGEN]]/VENTAS[[#This Row],[INGRESOS]]</f>
        <v>0.14689090909090913</v>
      </c>
    </row>
    <row r="110" spans="1:16" x14ac:dyDescent="0.25">
      <c r="A110">
        <v>109</v>
      </c>
      <c r="B110" t="s">
        <v>20</v>
      </c>
      <c r="C110">
        <v>9</v>
      </c>
      <c r="D110" t="s">
        <v>38</v>
      </c>
      <c r="E110" t="s">
        <v>68</v>
      </c>
      <c r="F110">
        <v>10001</v>
      </c>
      <c r="G110" t="s">
        <v>41</v>
      </c>
      <c r="H110" t="s">
        <v>42</v>
      </c>
      <c r="I110">
        <v>21</v>
      </c>
      <c r="J110" s="9">
        <v>836.75</v>
      </c>
      <c r="K110" s="9">
        <v>1000</v>
      </c>
      <c r="L110">
        <v>43939</v>
      </c>
      <c r="M110" s="10">
        <f>VENTAS[[#This Row],[CANTIDAD]]*VENTAS[[#This Row],[PRECIO_VENTAS]]</f>
        <v>21000</v>
      </c>
      <c r="N110" s="10">
        <f>VENTAS[[#This Row],[CANTIDAD]]*VENTAS[[#This Row],[PRECIO_COMPRA]]</f>
        <v>17571.75</v>
      </c>
      <c r="O110" s="11">
        <f>VENTAS[[#This Row],[INGRESOS]]-VENTAS[[#This Row],[COSTO]]</f>
        <v>3428.25</v>
      </c>
      <c r="P110" s="12">
        <f>VENTAS[[#This Row],[MARGEN]]/VENTAS[[#This Row],[INGRESOS]]</f>
        <v>0.16325000000000001</v>
      </c>
    </row>
    <row r="111" spans="1:16" x14ac:dyDescent="0.25">
      <c r="A111">
        <v>110</v>
      </c>
      <c r="B111" t="s">
        <v>5</v>
      </c>
      <c r="C111">
        <v>10</v>
      </c>
      <c r="D111" t="s">
        <v>39</v>
      </c>
      <c r="E111" t="s">
        <v>69</v>
      </c>
      <c r="F111">
        <v>10002</v>
      </c>
      <c r="G111" t="s">
        <v>43</v>
      </c>
      <c r="H111" t="s">
        <v>44</v>
      </c>
      <c r="I111">
        <v>4</v>
      </c>
      <c r="J111" s="9">
        <v>966.38</v>
      </c>
      <c r="K111" s="9">
        <v>1200</v>
      </c>
      <c r="L111">
        <v>43940</v>
      </c>
      <c r="M111" s="10">
        <f>VENTAS[[#This Row],[CANTIDAD]]*VENTAS[[#This Row],[PRECIO_VENTAS]]</f>
        <v>4800</v>
      </c>
      <c r="N111" s="10">
        <f>VENTAS[[#This Row],[CANTIDAD]]*VENTAS[[#This Row],[PRECIO_COMPRA]]</f>
        <v>3865.52</v>
      </c>
      <c r="O111" s="11">
        <f>VENTAS[[#This Row],[INGRESOS]]-VENTAS[[#This Row],[COSTO]]</f>
        <v>934.48</v>
      </c>
      <c r="P111" s="12">
        <f>VENTAS[[#This Row],[MARGEN]]/VENTAS[[#This Row],[INGRESOS]]</f>
        <v>0.19468333333333335</v>
      </c>
    </row>
    <row r="112" spans="1:16" x14ac:dyDescent="0.25">
      <c r="A112">
        <v>111</v>
      </c>
      <c r="B112" t="s">
        <v>11</v>
      </c>
      <c r="C112">
        <v>11</v>
      </c>
      <c r="D112" t="s">
        <v>77</v>
      </c>
      <c r="E112" t="s">
        <v>78</v>
      </c>
      <c r="F112">
        <v>10003</v>
      </c>
      <c r="G112" t="s">
        <v>45</v>
      </c>
      <c r="H112" t="s">
        <v>46</v>
      </c>
      <c r="I112">
        <v>45</v>
      </c>
      <c r="J112" s="9">
        <v>638.27</v>
      </c>
      <c r="K112" s="9">
        <v>800</v>
      </c>
      <c r="L112">
        <v>43941</v>
      </c>
      <c r="M112" s="10">
        <f>VENTAS[[#This Row],[CANTIDAD]]*VENTAS[[#This Row],[PRECIO_VENTAS]]</f>
        <v>36000</v>
      </c>
      <c r="N112" s="10">
        <f>VENTAS[[#This Row],[CANTIDAD]]*VENTAS[[#This Row],[PRECIO_COMPRA]]</f>
        <v>28722.149999999998</v>
      </c>
      <c r="O112" s="11">
        <f>VENTAS[[#This Row],[INGRESOS]]-VENTAS[[#This Row],[COSTO]]</f>
        <v>7277.8500000000022</v>
      </c>
      <c r="P112" s="12">
        <f>VENTAS[[#This Row],[MARGEN]]/VENTAS[[#This Row],[INGRESOS]]</f>
        <v>0.20216250000000005</v>
      </c>
    </row>
    <row r="113" spans="1:16" x14ac:dyDescent="0.25">
      <c r="A113">
        <v>112</v>
      </c>
      <c r="B113" t="s">
        <v>8</v>
      </c>
      <c r="C113">
        <v>12</v>
      </c>
      <c r="D113" t="s">
        <v>79</v>
      </c>
      <c r="E113" t="s">
        <v>80</v>
      </c>
      <c r="F113">
        <v>10004</v>
      </c>
      <c r="G113" t="s">
        <v>47</v>
      </c>
      <c r="H113" t="s">
        <v>48</v>
      </c>
      <c r="I113">
        <v>4</v>
      </c>
      <c r="J113" s="9">
        <v>1265.2</v>
      </c>
      <c r="K113" s="9">
        <v>1800</v>
      </c>
      <c r="L113">
        <v>43942</v>
      </c>
      <c r="M113" s="10">
        <f>VENTAS[[#This Row],[CANTIDAD]]*VENTAS[[#This Row],[PRECIO_VENTAS]]</f>
        <v>7200</v>
      </c>
      <c r="N113" s="10">
        <f>VENTAS[[#This Row],[CANTIDAD]]*VENTAS[[#This Row],[PRECIO_COMPRA]]</f>
        <v>5060.8</v>
      </c>
      <c r="O113" s="11">
        <f>VENTAS[[#This Row],[INGRESOS]]-VENTAS[[#This Row],[COSTO]]</f>
        <v>2139.1999999999998</v>
      </c>
      <c r="P113" s="12">
        <f>VENTAS[[#This Row],[MARGEN]]/VENTAS[[#This Row],[INGRESOS]]</f>
        <v>0.2971111111111111</v>
      </c>
    </row>
    <row r="114" spans="1:16" x14ac:dyDescent="0.25">
      <c r="A114">
        <v>113</v>
      </c>
      <c r="B114" t="s">
        <v>5</v>
      </c>
      <c r="C114">
        <v>13</v>
      </c>
      <c r="D114" t="s">
        <v>81</v>
      </c>
      <c r="E114" t="s">
        <v>82</v>
      </c>
      <c r="F114">
        <v>10005</v>
      </c>
      <c r="G114" t="s">
        <v>49</v>
      </c>
      <c r="H114" t="s">
        <v>50</v>
      </c>
      <c r="I114">
        <v>10</v>
      </c>
      <c r="J114" s="9">
        <v>352.49</v>
      </c>
      <c r="K114" s="9">
        <v>500</v>
      </c>
      <c r="L114">
        <v>43943</v>
      </c>
      <c r="M114" s="10">
        <f>VENTAS[[#This Row],[CANTIDAD]]*VENTAS[[#This Row],[PRECIO_VENTAS]]</f>
        <v>5000</v>
      </c>
      <c r="N114" s="10">
        <f>VENTAS[[#This Row],[CANTIDAD]]*VENTAS[[#This Row],[PRECIO_COMPRA]]</f>
        <v>3524.9</v>
      </c>
      <c r="O114" s="11">
        <f>VENTAS[[#This Row],[INGRESOS]]-VENTAS[[#This Row],[COSTO]]</f>
        <v>1475.1</v>
      </c>
      <c r="P114" s="12">
        <f>VENTAS[[#This Row],[MARGEN]]/VENTAS[[#This Row],[INGRESOS]]</f>
        <v>0.29502</v>
      </c>
    </row>
    <row r="115" spans="1:16" x14ac:dyDescent="0.25">
      <c r="A115">
        <v>114</v>
      </c>
      <c r="B115" t="s">
        <v>9</v>
      </c>
      <c r="C115">
        <v>14</v>
      </c>
      <c r="D115" t="s">
        <v>83</v>
      </c>
      <c r="E115" t="s">
        <v>84</v>
      </c>
      <c r="F115">
        <v>10006</v>
      </c>
      <c r="G115" t="s">
        <v>51</v>
      </c>
      <c r="H115" t="s">
        <v>52</v>
      </c>
      <c r="I115">
        <v>41</v>
      </c>
      <c r="J115" s="9">
        <v>938.42</v>
      </c>
      <c r="K115" s="9">
        <v>1100</v>
      </c>
      <c r="L115">
        <v>43944</v>
      </c>
      <c r="M115" s="10">
        <f>VENTAS[[#This Row],[CANTIDAD]]*VENTAS[[#This Row],[PRECIO_VENTAS]]</f>
        <v>45100</v>
      </c>
      <c r="N115" s="10">
        <f>VENTAS[[#This Row],[CANTIDAD]]*VENTAS[[#This Row],[PRECIO_COMPRA]]</f>
        <v>38475.22</v>
      </c>
      <c r="O115" s="11">
        <f>VENTAS[[#This Row],[INGRESOS]]-VENTAS[[#This Row],[COSTO]]</f>
        <v>6624.7799999999988</v>
      </c>
      <c r="P115" s="12">
        <f>VENTAS[[#This Row],[MARGEN]]/VENTAS[[#This Row],[INGRESOS]]</f>
        <v>0.14689090909090907</v>
      </c>
    </row>
    <row r="116" spans="1:16" x14ac:dyDescent="0.25">
      <c r="A116">
        <v>115</v>
      </c>
      <c r="B116" t="s">
        <v>9</v>
      </c>
      <c r="C116">
        <v>15</v>
      </c>
      <c r="D116" t="s">
        <v>85</v>
      </c>
      <c r="E116" t="s">
        <v>86</v>
      </c>
      <c r="F116">
        <v>10007</v>
      </c>
      <c r="G116" t="s">
        <v>53</v>
      </c>
      <c r="H116" t="s">
        <v>54</v>
      </c>
      <c r="I116">
        <v>41</v>
      </c>
      <c r="J116" s="9">
        <v>572.95000000000005</v>
      </c>
      <c r="K116" s="9">
        <v>800</v>
      </c>
      <c r="L116">
        <v>43945</v>
      </c>
      <c r="M116" s="10">
        <f>VENTAS[[#This Row],[CANTIDAD]]*VENTAS[[#This Row],[PRECIO_VENTAS]]</f>
        <v>32800</v>
      </c>
      <c r="N116" s="10">
        <f>VENTAS[[#This Row],[CANTIDAD]]*VENTAS[[#This Row],[PRECIO_COMPRA]]</f>
        <v>23490.95</v>
      </c>
      <c r="O116" s="11">
        <f>VENTAS[[#This Row],[INGRESOS]]-VENTAS[[#This Row],[COSTO]]</f>
        <v>9309.0499999999993</v>
      </c>
      <c r="P116" s="12">
        <f>VENTAS[[#This Row],[MARGEN]]/VENTAS[[#This Row],[INGRESOS]]</f>
        <v>0.28381249999999997</v>
      </c>
    </row>
    <row r="117" spans="1:16" x14ac:dyDescent="0.25">
      <c r="A117">
        <v>116</v>
      </c>
      <c r="B117" t="s">
        <v>6</v>
      </c>
      <c r="C117">
        <v>16</v>
      </c>
      <c r="D117" t="s">
        <v>87</v>
      </c>
      <c r="E117" t="s">
        <v>88</v>
      </c>
      <c r="F117">
        <v>10008</v>
      </c>
      <c r="G117" t="s">
        <v>73</v>
      </c>
      <c r="H117" t="s">
        <v>56</v>
      </c>
      <c r="I117">
        <v>41</v>
      </c>
      <c r="J117" s="9">
        <v>1667.47</v>
      </c>
      <c r="K117" s="9">
        <v>2200</v>
      </c>
      <c r="L117">
        <v>43946</v>
      </c>
      <c r="M117" s="10">
        <f>VENTAS[[#This Row],[CANTIDAD]]*VENTAS[[#This Row],[PRECIO_VENTAS]]</f>
        <v>90200</v>
      </c>
      <c r="N117" s="10">
        <f>VENTAS[[#This Row],[CANTIDAD]]*VENTAS[[#This Row],[PRECIO_COMPRA]]</f>
        <v>68366.27</v>
      </c>
      <c r="O117" s="11">
        <f>VENTAS[[#This Row],[INGRESOS]]-VENTAS[[#This Row],[COSTO]]</f>
        <v>21833.729999999996</v>
      </c>
      <c r="P117" s="12">
        <f>VENTAS[[#This Row],[MARGEN]]/VENTAS[[#This Row],[INGRESOS]]</f>
        <v>0.24205909090909086</v>
      </c>
    </row>
    <row r="118" spans="1:16" x14ac:dyDescent="0.25">
      <c r="A118">
        <v>117</v>
      </c>
      <c r="B118" t="s">
        <v>26</v>
      </c>
      <c r="C118">
        <v>17</v>
      </c>
      <c r="D118" t="s">
        <v>89</v>
      </c>
      <c r="E118" t="s">
        <v>90</v>
      </c>
      <c r="F118">
        <v>10009</v>
      </c>
      <c r="G118" t="s">
        <v>57</v>
      </c>
      <c r="H118" t="s">
        <v>58</v>
      </c>
      <c r="I118">
        <v>36</v>
      </c>
      <c r="J118" s="9">
        <v>216.19</v>
      </c>
      <c r="K118" s="9">
        <v>300</v>
      </c>
      <c r="L118">
        <v>43947</v>
      </c>
      <c r="M118" s="10">
        <f>VENTAS[[#This Row],[CANTIDAD]]*VENTAS[[#This Row],[PRECIO_VENTAS]]</f>
        <v>10800</v>
      </c>
      <c r="N118" s="10">
        <f>VENTAS[[#This Row],[CANTIDAD]]*VENTAS[[#This Row],[PRECIO_COMPRA]]</f>
        <v>7782.84</v>
      </c>
      <c r="O118" s="11">
        <f>VENTAS[[#This Row],[INGRESOS]]-VENTAS[[#This Row],[COSTO]]</f>
        <v>3017.16</v>
      </c>
      <c r="P118" s="12">
        <f>VENTAS[[#This Row],[MARGEN]]/VENTAS[[#This Row],[INGRESOS]]</f>
        <v>0.27936666666666665</v>
      </c>
    </row>
    <row r="119" spans="1:16" x14ac:dyDescent="0.25">
      <c r="A119">
        <v>118</v>
      </c>
      <c r="B119" t="s">
        <v>27</v>
      </c>
      <c r="C119">
        <v>18</v>
      </c>
      <c r="D119" t="s">
        <v>91</v>
      </c>
      <c r="E119" t="s">
        <v>92</v>
      </c>
      <c r="F119">
        <v>10001</v>
      </c>
      <c r="G119" t="s">
        <v>41</v>
      </c>
      <c r="H119" t="s">
        <v>42</v>
      </c>
      <c r="I119">
        <v>21</v>
      </c>
      <c r="J119" s="9">
        <v>1063.04</v>
      </c>
      <c r="K119" s="9">
        <v>1500</v>
      </c>
      <c r="L119">
        <v>43948</v>
      </c>
      <c r="M119" s="10">
        <f>VENTAS[[#This Row],[CANTIDAD]]*VENTAS[[#This Row],[PRECIO_VENTAS]]</f>
        <v>31500</v>
      </c>
      <c r="N119" s="10">
        <f>VENTAS[[#This Row],[CANTIDAD]]*VENTAS[[#This Row],[PRECIO_COMPRA]]</f>
        <v>22323.84</v>
      </c>
      <c r="O119" s="11">
        <f>VENTAS[[#This Row],[INGRESOS]]-VENTAS[[#This Row],[COSTO]]</f>
        <v>9176.16</v>
      </c>
      <c r="P119" s="12">
        <f>VENTAS[[#This Row],[MARGEN]]/VENTAS[[#This Row],[INGRESOS]]</f>
        <v>0.29130666666666666</v>
      </c>
    </row>
    <row r="120" spans="1:16" x14ac:dyDescent="0.25">
      <c r="A120">
        <v>119</v>
      </c>
      <c r="B120" t="s">
        <v>10</v>
      </c>
      <c r="C120">
        <v>19</v>
      </c>
      <c r="D120" t="s">
        <v>93</v>
      </c>
      <c r="E120" t="s">
        <v>94</v>
      </c>
      <c r="F120">
        <v>10002</v>
      </c>
      <c r="G120" t="s">
        <v>43</v>
      </c>
      <c r="H120" t="s">
        <v>44</v>
      </c>
      <c r="I120">
        <v>33</v>
      </c>
      <c r="J120" s="9">
        <v>757.81</v>
      </c>
      <c r="K120" s="9">
        <v>950</v>
      </c>
      <c r="L120">
        <v>43949</v>
      </c>
      <c r="M120" s="10">
        <f>VENTAS[[#This Row],[CANTIDAD]]*VENTAS[[#This Row],[PRECIO_VENTAS]]</f>
        <v>31350</v>
      </c>
      <c r="N120" s="10">
        <f>VENTAS[[#This Row],[CANTIDAD]]*VENTAS[[#This Row],[PRECIO_COMPRA]]</f>
        <v>25007.73</v>
      </c>
      <c r="O120" s="11">
        <f>VENTAS[[#This Row],[INGRESOS]]-VENTAS[[#This Row],[COSTO]]</f>
        <v>6342.27</v>
      </c>
      <c r="P120" s="12">
        <f>VENTAS[[#This Row],[MARGEN]]/VENTAS[[#This Row],[INGRESOS]]</f>
        <v>0.20230526315789474</v>
      </c>
    </row>
    <row r="121" spans="1:16" x14ac:dyDescent="0.25">
      <c r="A121">
        <v>120</v>
      </c>
      <c r="B121" t="s">
        <v>15</v>
      </c>
      <c r="C121">
        <v>20</v>
      </c>
      <c r="D121" t="s">
        <v>95</v>
      </c>
      <c r="E121" t="s">
        <v>96</v>
      </c>
      <c r="F121">
        <v>10003</v>
      </c>
      <c r="G121" t="s">
        <v>45</v>
      </c>
      <c r="H121" t="s">
        <v>46</v>
      </c>
      <c r="I121">
        <v>32</v>
      </c>
      <c r="J121" s="9">
        <v>211.41</v>
      </c>
      <c r="K121" s="9">
        <v>300</v>
      </c>
      <c r="L121">
        <v>43950</v>
      </c>
      <c r="M121" s="10">
        <f>VENTAS[[#This Row],[CANTIDAD]]*VENTAS[[#This Row],[PRECIO_VENTAS]]</f>
        <v>9600</v>
      </c>
      <c r="N121" s="10">
        <f>VENTAS[[#This Row],[CANTIDAD]]*VENTAS[[#This Row],[PRECIO_COMPRA]]</f>
        <v>6765.12</v>
      </c>
      <c r="O121" s="11">
        <f>VENTAS[[#This Row],[INGRESOS]]-VENTAS[[#This Row],[COSTO]]</f>
        <v>2834.88</v>
      </c>
      <c r="P121" s="12">
        <f>VENTAS[[#This Row],[MARGEN]]/VENTAS[[#This Row],[INGRESOS]]</f>
        <v>0.29530000000000001</v>
      </c>
    </row>
    <row r="122" spans="1:16" x14ac:dyDescent="0.25">
      <c r="A122">
        <v>121</v>
      </c>
      <c r="B122" t="s">
        <v>16</v>
      </c>
      <c r="C122">
        <v>1</v>
      </c>
      <c r="D122" t="s">
        <v>30</v>
      </c>
      <c r="E122" t="s">
        <v>61</v>
      </c>
      <c r="F122">
        <v>10004</v>
      </c>
      <c r="G122" t="s">
        <v>47</v>
      </c>
      <c r="H122" t="s">
        <v>48</v>
      </c>
      <c r="I122">
        <v>23</v>
      </c>
      <c r="J122" s="9">
        <v>1483.61</v>
      </c>
      <c r="K122" s="9">
        <v>2000</v>
      </c>
      <c r="L122">
        <v>43951</v>
      </c>
      <c r="M122" s="10">
        <f>VENTAS[[#This Row],[CANTIDAD]]*VENTAS[[#This Row],[PRECIO_VENTAS]]</f>
        <v>46000</v>
      </c>
      <c r="N122" s="10">
        <f>VENTAS[[#This Row],[CANTIDAD]]*VENTAS[[#This Row],[PRECIO_COMPRA]]</f>
        <v>34123.03</v>
      </c>
      <c r="O122" s="11">
        <f>VENTAS[[#This Row],[INGRESOS]]-VENTAS[[#This Row],[COSTO]]</f>
        <v>11876.970000000001</v>
      </c>
      <c r="P122" s="12">
        <f>VENTAS[[#This Row],[MARGEN]]/VENTAS[[#This Row],[INGRESOS]]</f>
        <v>0.25819500000000001</v>
      </c>
    </row>
    <row r="123" spans="1:16" x14ac:dyDescent="0.25">
      <c r="A123">
        <v>122</v>
      </c>
      <c r="B123" t="s">
        <v>19</v>
      </c>
      <c r="C123">
        <v>2</v>
      </c>
      <c r="D123" t="s">
        <v>31</v>
      </c>
      <c r="E123" t="s">
        <v>62</v>
      </c>
      <c r="F123">
        <v>10005</v>
      </c>
      <c r="G123" t="s">
        <v>49</v>
      </c>
      <c r="H123" t="s">
        <v>50</v>
      </c>
      <c r="I123">
        <v>7</v>
      </c>
      <c r="J123" s="9">
        <v>1049.51</v>
      </c>
      <c r="K123" s="9">
        <v>1300</v>
      </c>
      <c r="L123">
        <v>43952</v>
      </c>
      <c r="M123" s="10">
        <f>VENTAS[[#This Row],[CANTIDAD]]*VENTAS[[#This Row],[PRECIO_VENTAS]]</f>
        <v>9100</v>
      </c>
      <c r="N123" s="10">
        <f>VENTAS[[#This Row],[CANTIDAD]]*VENTAS[[#This Row],[PRECIO_COMPRA]]</f>
        <v>7346.57</v>
      </c>
      <c r="O123" s="11">
        <f>VENTAS[[#This Row],[INGRESOS]]-VENTAS[[#This Row],[COSTO]]</f>
        <v>1753.4300000000003</v>
      </c>
      <c r="P123" s="12">
        <f>VENTAS[[#This Row],[MARGEN]]/VENTAS[[#This Row],[INGRESOS]]</f>
        <v>0.19268461538461543</v>
      </c>
    </row>
    <row r="124" spans="1:16" x14ac:dyDescent="0.25">
      <c r="A124">
        <v>123</v>
      </c>
      <c r="B124" t="s">
        <v>7</v>
      </c>
      <c r="C124">
        <v>3</v>
      </c>
      <c r="D124" t="s">
        <v>32</v>
      </c>
      <c r="E124" t="s">
        <v>63</v>
      </c>
      <c r="F124">
        <v>10006</v>
      </c>
      <c r="G124" t="s">
        <v>51</v>
      </c>
      <c r="H124" t="s">
        <v>52</v>
      </c>
      <c r="I124">
        <v>37</v>
      </c>
      <c r="J124" s="9">
        <v>966.38</v>
      </c>
      <c r="K124" s="9">
        <v>1200</v>
      </c>
      <c r="L124">
        <v>43953</v>
      </c>
      <c r="M124" s="10">
        <f>VENTAS[[#This Row],[CANTIDAD]]*VENTAS[[#This Row],[PRECIO_VENTAS]]</f>
        <v>44400</v>
      </c>
      <c r="N124" s="10">
        <f>VENTAS[[#This Row],[CANTIDAD]]*VENTAS[[#This Row],[PRECIO_COMPRA]]</f>
        <v>35756.06</v>
      </c>
      <c r="O124" s="11">
        <f>VENTAS[[#This Row],[INGRESOS]]-VENTAS[[#This Row],[COSTO]]</f>
        <v>8643.9400000000023</v>
      </c>
      <c r="P124" s="12">
        <f>VENTAS[[#This Row],[MARGEN]]/VENTAS[[#This Row],[INGRESOS]]</f>
        <v>0.19468333333333337</v>
      </c>
    </row>
    <row r="125" spans="1:16" x14ac:dyDescent="0.25">
      <c r="A125">
        <v>124</v>
      </c>
      <c r="B125" t="s">
        <v>6</v>
      </c>
      <c r="C125">
        <v>4</v>
      </c>
      <c r="D125" t="s">
        <v>33</v>
      </c>
      <c r="E125" t="s">
        <v>64</v>
      </c>
      <c r="F125">
        <v>10007</v>
      </c>
      <c r="G125" t="s">
        <v>53</v>
      </c>
      <c r="H125" t="s">
        <v>54</v>
      </c>
      <c r="I125">
        <v>41</v>
      </c>
      <c r="J125" s="9">
        <v>938.42</v>
      </c>
      <c r="K125" s="9">
        <v>1100</v>
      </c>
      <c r="L125">
        <v>43954</v>
      </c>
      <c r="M125" s="10">
        <f>VENTAS[[#This Row],[CANTIDAD]]*VENTAS[[#This Row],[PRECIO_VENTAS]]</f>
        <v>45100</v>
      </c>
      <c r="N125" s="10">
        <f>VENTAS[[#This Row],[CANTIDAD]]*VENTAS[[#This Row],[PRECIO_COMPRA]]</f>
        <v>38475.22</v>
      </c>
      <c r="O125" s="11">
        <f>VENTAS[[#This Row],[INGRESOS]]-VENTAS[[#This Row],[COSTO]]</f>
        <v>6624.7799999999988</v>
      </c>
      <c r="P125" s="12">
        <f>VENTAS[[#This Row],[MARGEN]]/VENTAS[[#This Row],[INGRESOS]]</f>
        <v>0.14689090909090907</v>
      </c>
    </row>
    <row r="126" spans="1:16" x14ac:dyDescent="0.25">
      <c r="A126">
        <v>125</v>
      </c>
      <c r="B126" t="s">
        <v>7</v>
      </c>
      <c r="C126">
        <v>5</v>
      </c>
      <c r="D126" t="s">
        <v>34</v>
      </c>
      <c r="E126" t="s">
        <v>65</v>
      </c>
      <c r="F126">
        <v>10008</v>
      </c>
      <c r="G126" t="s">
        <v>73</v>
      </c>
      <c r="H126" t="s">
        <v>56</v>
      </c>
      <c r="I126">
        <v>37</v>
      </c>
      <c r="J126" s="9">
        <v>1053.78</v>
      </c>
      <c r="K126" s="9">
        <v>1500</v>
      </c>
      <c r="L126">
        <v>43955</v>
      </c>
      <c r="M126" s="10">
        <f>VENTAS[[#This Row],[CANTIDAD]]*VENTAS[[#This Row],[PRECIO_VENTAS]]</f>
        <v>55500</v>
      </c>
      <c r="N126" s="10">
        <f>VENTAS[[#This Row],[CANTIDAD]]*VENTAS[[#This Row],[PRECIO_COMPRA]]</f>
        <v>38989.86</v>
      </c>
      <c r="O126" s="11">
        <f>VENTAS[[#This Row],[INGRESOS]]-VENTAS[[#This Row],[COSTO]]</f>
        <v>16510.14</v>
      </c>
      <c r="P126" s="12">
        <f>VENTAS[[#This Row],[MARGEN]]/VENTAS[[#This Row],[INGRESOS]]</f>
        <v>0.29747999999999997</v>
      </c>
    </row>
    <row r="127" spans="1:16" x14ac:dyDescent="0.25">
      <c r="A127">
        <v>126</v>
      </c>
      <c r="B127" t="s">
        <v>24</v>
      </c>
      <c r="C127">
        <v>6</v>
      </c>
      <c r="D127" t="s">
        <v>35</v>
      </c>
      <c r="E127" t="s">
        <v>66</v>
      </c>
      <c r="F127">
        <v>10009</v>
      </c>
      <c r="G127" t="s">
        <v>57</v>
      </c>
      <c r="H127" t="s">
        <v>58</v>
      </c>
      <c r="I127">
        <v>28</v>
      </c>
      <c r="J127" s="9">
        <v>645.70000000000005</v>
      </c>
      <c r="K127" s="9">
        <v>900</v>
      </c>
      <c r="L127">
        <v>43956</v>
      </c>
      <c r="M127" s="10">
        <f>VENTAS[[#This Row],[CANTIDAD]]*VENTAS[[#This Row],[PRECIO_VENTAS]]</f>
        <v>25200</v>
      </c>
      <c r="N127" s="10">
        <f>VENTAS[[#This Row],[CANTIDAD]]*VENTAS[[#This Row],[PRECIO_COMPRA]]</f>
        <v>18079.600000000002</v>
      </c>
      <c r="O127" s="11">
        <f>VENTAS[[#This Row],[INGRESOS]]-VENTAS[[#This Row],[COSTO]]</f>
        <v>7120.3999999999978</v>
      </c>
      <c r="P127" s="12">
        <f>VENTAS[[#This Row],[MARGEN]]/VENTAS[[#This Row],[INGRESOS]]</f>
        <v>0.28255555555555545</v>
      </c>
    </row>
    <row r="128" spans="1:16" x14ac:dyDescent="0.25">
      <c r="A128">
        <v>127</v>
      </c>
      <c r="B128" t="s">
        <v>9</v>
      </c>
      <c r="C128">
        <v>7</v>
      </c>
      <c r="D128" t="s">
        <v>36</v>
      </c>
      <c r="E128" t="s">
        <v>72</v>
      </c>
      <c r="F128">
        <v>10001</v>
      </c>
      <c r="G128" t="s">
        <v>41</v>
      </c>
      <c r="H128" t="s">
        <v>42</v>
      </c>
      <c r="I128">
        <v>41</v>
      </c>
      <c r="J128" s="9">
        <v>1063.04</v>
      </c>
      <c r="K128" s="9">
        <v>1500</v>
      </c>
      <c r="L128">
        <v>43957</v>
      </c>
      <c r="M128" s="10">
        <f>VENTAS[[#This Row],[CANTIDAD]]*VENTAS[[#This Row],[PRECIO_VENTAS]]</f>
        <v>61500</v>
      </c>
      <c r="N128" s="10">
        <f>VENTAS[[#This Row],[CANTIDAD]]*VENTAS[[#This Row],[PRECIO_COMPRA]]</f>
        <v>43584.639999999999</v>
      </c>
      <c r="O128" s="11">
        <f>VENTAS[[#This Row],[INGRESOS]]-VENTAS[[#This Row],[COSTO]]</f>
        <v>17915.36</v>
      </c>
      <c r="P128" s="12">
        <f>VENTAS[[#This Row],[MARGEN]]/VENTAS[[#This Row],[INGRESOS]]</f>
        <v>0.29130666666666666</v>
      </c>
    </row>
    <row r="129" spans="1:16" x14ac:dyDescent="0.25">
      <c r="A129">
        <v>128</v>
      </c>
      <c r="B129" t="s">
        <v>24</v>
      </c>
      <c r="C129">
        <v>8</v>
      </c>
      <c r="D129" t="s">
        <v>37</v>
      </c>
      <c r="E129" t="s">
        <v>67</v>
      </c>
      <c r="F129">
        <v>10002</v>
      </c>
      <c r="G129" t="s">
        <v>43</v>
      </c>
      <c r="H129" t="s">
        <v>44</v>
      </c>
      <c r="I129">
        <v>28</v>
      </c>
      <c r="J129" s="9">
        <v>938.42</v>
      </c>
      <c r="K129" s="9">
        <v>1100</v>
      </c>
      <c r="L129">
        <v>43958</v>
      </c>
      <c r="M129" s="10">
        <f>VENTAS[[#This Row],[CANTIDAD]]*VENTAS[[#This Row],[PRECIO_VENTAS]]</f>
        <v>30800</v>
      </c>
      <c r="N129" s="10">
        <f>VENTAS[[#This Row],[CANTIDAD]]*VENTAS[[#This Row],[PRECIO_COMPRA]]</f>
        <v>26275.759999999998</v>
      </c>
      <c r="O129" s="11">
        <f>VENTAS[[#This Row],[INGRESOS]]-VENTAS[[#This Row],[COSTO]]</f>
        <v>4524.2400000000016</v>
      </c>
      <c r="P129" s="12">
        <f>VENTAS[[#This Row],[MARGEN]]/VENTAS[[#This Row],[INGRESOS]]</f>
        <v>0.14689090909090916</v>
      </c>
    </row>
    <row r="130" spans="1:16" x14ac:dyDescent="0.25">
      <c r="A130">
        <v>129</v>
      </c>
      <c r="B130" t="s">
        <v>9</v>
      </c>
      <c r="C130">
        <v>9</v>
      </c>
      <c r="D130" t="s">
        <v>38</v>
      </c>
      <c r="E130" t="s">
        <v>68</v>
      </c>
      <c r="F130">
        <v>10003</v>
      </c>
      <c r="G130" t="s">
        <v>45</v>
      </c>
      <c r="H130" t="s">
        <v>46</v>
      </c>
      <c r="I130">
        <v>29</v>
      </c>
      <c r="J130" s="9">
        <v>836.75</v>
      </c>
      <c r="K130" s="9">
        <v>1000</v>
      </c>
      <c r="L130">
        <v>43959</v>
      </c>
      <c r="M130" s="10">
        <f>VENTAS[[#This Row],[CANTIDAD]]*VENTAS[[#This Row],[PRECIO_VENTAS]]</f>
        <v>29000</v>
      </c>
      <c r="N130" s="10">
        <f>VENTAS[[#This Row],[CANTIDAD]]*VENTAS[[#This Row],[PRECIO_COMPRA]]</f>
        <v>24265.75</v>
      </c>
      <c r="O130" s="11">
        <f>VENTAS[[#This Row],[INGRESOS]]-VENTAS[[#This Row],[COSTO]]</f>
        <v>4734.25</v>
      </c>
      <c r="P130" s="12">
        <f>VENTAS[[#This Row],[MARGEN]]/VENTAS[[#This Row],[INGRESOS]]</f>
        <v>0.16325000000000001</v>
      </c>
    </row>
    <row r="131" spans="1:16" x14ac:dyDescent="0.25">
      <c r="A131">
        <v>130</v>
      </c>
      <c r="B131" t="s">
        <v>27</v>
      </c>
      <c r="C131">
        <v>10</v>
      </c>
      <c r="D131" t="s">
        <v>39</v>
      </c>
      <c r="E131" t="s">
        <v>69</v>
      </c>
      <c r="F131">
        <v>10004</v>
      </c>
      <c r="G131" t="s">
        <v>47</v>
      </c>
      <c r="H131" t="s">
        <v>48</v>
      </c>
      <c r="I131">
        <v>21</v>
      </c>
      <c r="J131" s="9">
        <v>966.38</v>
      </c>
      <c r="K131" s="9">
        <v>1200</v>
      </c>
      <c r="L131">
        <v>43960</v>
      </c>
      <c r="M131" s="10">
        <f>VENTAS[[#This Row],[CANTIDAD]]*VENTAS[[#This Row],[PRECIO_VENTAS]]</f>
        <v>25200</v>
      </c>
      <c r="N131" s="10">
        <f>VENTAS[[#This Row],[CANTIDAD]]*VENTAS[[#This Row],[PRECIO_COMPRA]]</f>
        <v>20293.98</v>
      </c>
      <c r="O131" s="11">
        <f>VENTAS[[#This Row],[INGRESOS]]-VENTAS[[#This Row],[COSTO]]</f>
        <v>4906.0200000000004</v>
      </c>
      <c r="P131" s="12">
        <f>VENTAS[[#This Row],[MARGEN]]/VENTAS[[#This Row],[INGRESOS]]</f>
        <v>0.19468333333333335</v>
      </c>
    </row>
    <row r="132" spans="1:16" x14ac:dyDescent="0.25">
      <c r="A132">
        <v>131</v>
      </c>
      <c r="B132" t="s">
        <v>6</v>
      </c>
      <c r="C132">
        <v>11</v>
      </c>
      <c r="D132" t="s">
        <v>77</v>
      </c>
      <c r="E132" t="s">
        <v>78</v>
      </c>
      <c r="F132">
        <v>10005</v>
      </c>
      <c r="G132" t="s">
        <v>49</v>
      </c>
      <c r="H132" t="s">
        <v>50</v>
      </c>
      <c r="I132">
        <v>37</v>
      </c>
      <c r="J132" s="9">
        <v>638.27</v>
      </c>
      <c r="K132" s="9">
        <v>800</v>
      </c>
      <c r="L132">
        <v>43961</v>
      </c>
      <c r="M132" s="10">
        <f>VENTAS[[#This Row],[CANTIDAD]]*VENTAS[[#This Row],[PRECIO_VENTAS]]</f>
        <v>29600</v>
      </c>
      <c r="N132" s="10">
        <f>VENTAS[[#This Row],[CANTIDAD]]*VENTAS[[#This Row],[PRECIO_COMPRA]]</f>
        <v>23615.989999999998</v>
      </c>
      <c r="O132" s="11">
        <f>VENTAS[[#This Row],[INGRESOS]]-VENTAS[[#This Row],[COSTO]]</f>
        <v>5984.010000000002</v>
      </c>
      <c r="P132" s="12">
        <f>VENTAS[[#This Row],[MARGEN]]/VENTAS[[#This Row],[INGRESOS]]</f>
        <v>0.20216250000000008</v>
      </c>
    </row>
    <row r="133" spans="1:16" x14ac:dyDescent="0.25">
      <c r="A133">
        <v>132</v>
      </c>
      <c r="B133" t="s">
        <v>6</v>
      </c>
      <c r="C133">
        <v>12</v>
      </c>
      <c r="D133" t="s">
        <v>79</v>
      </c>
      <c r="E133" t="s">
        <v>80</v>
      </c>
      <c r="F133">
        <v>10006</v>
      </c>
      <c r="G133" t="s">
        <v>51</v>
      </c>
      <c r="H133" t="s">
        <v>52</v>
      </c>
      <c r="I133">
        <v>37</v>
      </c>
      <c r="J133" s="9">
        <v>1265.2</v>
      </c>
      <c r="K133" s="9">
        <v>1800</v>
      </c>
      <c r="L133">
        <v>43962</v>
      </c>
      <c r="M133" s="10">
        <f>VENTAS[[#This Row],[CANTIDAD]]*VENTAS[[#This Row],[PRECIO_VENTAS]]</f>
        <v>66600</v>
      </c>
      <c r="N133" s="10">
        <f>VENTAS[[#This Row],[CANTIDAD]]*VENTAS[[#This Row],[PRECIO_COMPRA]]</f>
        <v>46812.4</v>
      </c>
      <c r="O133" s="11">
        <f>VENTAS[[#This Row],[INGRESOS]]-VENTAS[[#This Row],[COSTO]]</f>
        <v>19787.599999999999</v>
      </c>
      <c r="P133" s="12">
        <f>VENTAS[[#This Row],[MARGEN]]/VENTAS[[#This Row],[INGRESOS]]</f>
        <v>0.2971111111111111</v>
      </c>
    </row>
    <row r="134" spans="1:16" x14ac:dyDescent="0.25">
      <c r="A134">
        <v>133</v>
      </c>
      <c r="B134" t="s">
        <v>19</v>
      </c>
      <c r="C134">
        <v>13</v>
      </c>
      <c r="D134" t="s">
        <v>81</v>
      </c>
      <c r="E134" t="s">
        <v>82</v>
      </c>
      <c r="F134">
        <v>10007</v>
      </c>
      <c r="G134" t="s">
        <v>53</v>
      </c>
      <c r="H134" t="s">
        <v>54</v>
      </c>
      <c r="I134">
        <v>7</v>
      </c>
      <c r="J134" s="9">
        <v>352.49</v>
      </c>
      <c r="K134" s="9">
        <v>500</v>
      </c>
      <c r="L134">
        <v>43963</v>
      </c>
      <c r="M134" s="10">
        <f>VENTAS[[#This Row],[CANTIDAD]]*VENTAS[[#This Row],[PRECIO_VENTAS]]</f>
        <v>3500</v>
      </c>
      <c r="N134" s="10">
        <f>VENTAS[[#This Row],[CANTIDAD]]*VENTAS[[#This Row],[PRECIO_COMPRA]]</f>
        <v>2467.4300000000003</v>
      </c>
      <c r="O134" s="11">
        <f>VENTAS[[#This Row],[INGRESOS]]-VENTAS[[#This Row],[COSTO]]</f>
        <v>1032.5699999999997</v>
      </c>
      <c r="P134" s="12">
        <f>VENTAS[[#This Row],[MARGEN]]/VENTAS[[#This Row],[INGRESOS]]</f>
        <v>0.29501999999999989</v>
      </c>
    </row>
    <row r="135" spans="1:16" x14ac:dyDescent="0.25">
      <c r="A135">
        <v>134</v>
      </c>
      <c r="B135" t="s">
        <v>7</v>
      </c>
      <c r="C135">
        <v>14</v>
      </c>
      <c r="D135" t="s">
        <v>83</v>
      </c>
      <c r="E135" t="s">
        <v>84</v>
      </c>
      <c r="F135">
        <v>10008</v>
      </c>
      <c r="G135" t="s">
        <v>73</v>
      </c>
      <c r="H135" t="s">
        <v>56</v>
      </c>
      <c r="I135">
        <v>25</v>
      </c>
      <c r="J135" s="9">
        <v>938.42</v>
      </c>
      <c r="K135" s="9">
        <v>1100</v>
      </c>
      <c r="L135">
        <v>43964</v>
      </c>
      <c r="M135" s="10">
        <f>VENTAS[[#This Row],[CANTIDAD]]*VENTAS[[#This Row],[PRECIO_VENTAS]]</f>
        <v>27500</v>
      </c>
      <c r="N135" s="10">
        <f>VENTAS[[#This Row],[CANTIDAD]]*VENTAS[[#This Row],[PRECIO_COMPRA]]</f>
        <v>23460.5</v>
      </c>
      <c r="O135" s="11">
        <f>VENTAS[[#This Row],[INGRESOS]]-VENTAS[[#This Row],[COSTO]]</f>
        <v>4039.5</v>
      </c>
      <c r="P135" s="12">
        <f>VENTAS[[#This Row],[MARGEN]]/VENTAS[[#This Row],[INGRESOS]]</f>
        <v>0.1468909090909091</v>
      </c>
    </row>
    <row r="136" spans="1:16" x14ac:dyDescent="0.25">
      <c r="A136">
        <v>135</v>
      </c>
      <c r="B136" t="s">
        <v>28</v>
      </c>
      <c r="C136">
        <v>15</v>
      </c>
      <c r="D136" t="s">
        <v>85</v>
      </c>
      <c r="E136" t="s">
        <v>86</v>
      </c>
      <c r="F136">
        <v>10009</v>
      </c>
      <c r="G136" t="s">
        <v>57</v>
      </c>
      <c r="H136" t="s">
        <v>58</v>
      </c>
      <c r="I136">
        <v>28</v>
      </c>
      <c r="J136" s="9">
        <v>572.95000000000005</v>
      </c>
      <c r="K136" s="9">
        <v>800</v>
      </c>
      <c r="L136">
        <v>43965</v>
      </c>
      <c r="M136" s="10">
        <f>VENTAS[[#This Row],[CANTIDAD]]*VENTAS[[#This Row],[PRECIO_VENTAS]]</f>
        <v>22400</v>
      </c>
      <c r="N136" s="10">
        <f>VENTAS[[#This Row],[CANTIDAD]]*VENTAS[[#This Row],[PRECIO_COMPRA]]</f>
        <v>16042.600000000002</v>
      </c>
      <c r="O136" s="11">
        <f>VENTAS[[#This Row],[INGRESOS]]-VENTAS[[#This Row],[COSTO]]</f>
        <v>6357.3999999999978</v>
      </c>
      <c r="P136" s="12">
        <f>VENTAS[[#This Row],[MARGEN]]/VENTAS[[#This Row],[INGRESOS]]</f>
        <v>0.28381249999999991</v>
      </c>
    </row>
    <row r="137" spans="1:16" x14ac:dyDescent="0.25">
      <c r="A137">
        <v>136</v>
      </c>
      <c r="B137" t="s">
        <v>20</v>
      </c>
      <c r="C137">
        <v>16</v>
      </c>
      <c r="D137" t="s">
        <v>87</v>
      </c>
      <c r="E137" t="s">
        <v>88</v>
      </c>
      <c r="F137">
        <v>10001</v>
      </c>
      <c r="G137" t="s">
        <v>41</v>
      </c>
      <c r="H137" t="s">
        <v>42</v>
      </c>
      <c r="I137">
        <v>21</v>
      </c>
      <c r="J137" s="9">
        <v>1667.47</v>
      </c>
      <c r="K137" s="9">
        <v>2200</v>
      </c>
      <c r="L137">
        <v>43966</v>
      </c>
      <c r="M137" s="10">
        <f>VENTAS[[#This Row],[CANTIDAD]]*VENTAS[[#This Row],[PRECIO_VENTAS]]</f>
        <v>46200</v>
      </c>
      <c r="N137" s="10">
        <f>VENTAS[[#This Row],[CANTIDAD]]*VENTAS[[#This Row],[PRECIO_COMPRA]]</f>
        <v>35016.870000000003</v>
      </c>
      <c r="O137" s="11">
        <f>VENTAS[[#This Row],[INGRESOS]]-VENTAS[[#This Row],[COSTO]]</f>
        <v>11183.129999999997</v>
      </c>
      <c r="P137" s="12">
        <f>VENTAS[[#This Row],[MARGEN]]/VENTAS[[#This Row],[INGRESOS]]</f>
        <v>0.24205909090909086</v>
      </c>
    </row>
    <row r="138" spans="1:16" x14ac:dyDescent="0.25">
      <c r="A138">
        <v>137</v>
      </c>
      <c r="B138" t="s">
        <v>17</v>
      </c>
      <c r="C138">
        <v>17</v>
      </c>
      <c r="D138" t="s">
        <v>89</v>
      </c>
      <c r="E138" t="s">
        <v>90</v>
      </c>
      <c r="F138">
        <v>10002</v>
      </c>
      <c r="G138" t="s">
        <v>43</v>
      </c>
      <c r="H138" t="s">
        <v>44</v>
      </c>
      <c r="I138">
        <v>37</v>
      </c>
      <c r="J138" s="9">
        <v>216.19</v>
      </c>
      <c r="K138" s="9">
        <v>300</v>
      </c>
      <c r="L138">
        <v>43967</v>
      </c>
      <c r="M138" s="10">
        <f>VENTAS[[#This Row],[CANTIDAD]]*VENTAS[[#This Row],[PRECIO_VENTAS]]</f>
        <v>11100</v>
      </c>
      <c r="N138" s="10">
        <f>VENTAS[[#This Row],[CANTIDAD]]*VENTAS[[#This Row],[PRECIO_COMPRA]]</f>
        <v>7999.03</v>
      </c>
      <c r="O138" s="11">
        <f>VENTAS[[#This Row],[INGRESOS]]-VENTAS[[#This Row],[COSTO]]</f>
        <v>3100.9700000000003</v>
      </c>
      <c r="P138" s="12">
        <f>VENTAS[[#This Row],[MARGEN]]/VENTAS[[#This Row],[INGRESOS]]</f>
        <v>0.27936666666666671</v>
      </c>
    </row>
    <row r="139" spans="1:16" x14ac:dyDescent="0.25">
      <c r="A139">
        <v>138</v>
      </c>
      <c r="B139" t="s">
        <v>20</v>
      </c>
      <c r="C139">
        <v>18</v>
      </c>
      <c r="D139" t="s">
        <v>91</v>
      </c>
      <c r="E139" t="s">
        <v>92</v>
      </c>
      <c r="F139">
        <v>10003</v>
      </c>
      <c r="G139" t="s">
        <v>45</v>
      </c>
      <c r="H139" t="s">
        <v>46</v>
      </c>
      <c r="I139">
        <v>21</v>
      </c>
      <c r="J139" s="9">
        <v>1063.04</v>
      </c>
      <c r="K139" s="9">
        <v>1500</v>
      </c>
      <c r="L139">
        <v>43968</v>
      </c>
      <c r="M139" s="10">
        <f>VENTAS[[#This Row],[CANTIDAD]]*VENTAS[[#This Row],[PRECIO_VENTAS]]</f>
        <v>31500</v>
      </c>
      <c r="N139" s="10">
        <f>VENTAS[[#This Row],[CANTIDAD]]*VENTAS[[#This Row],[PRECIO_COMPRA]]</f>
        <v>22323.84</v>
      </c>
      <c r="O139" s="11">
        <f>VENTAS[[#This Row],[INGRESOS]]-VENTAS[[#This Row],[COSTO]]</f>
        <v>9176.16</v>
      </c>
      <c r="P139" s="12">
        <f>VENTAS[[#This Row],[MARGEN]]/VENTAS[[#This Row],[INGRESOS]]</f>
        <v>0.29130666666666666</v>
      </c>
    </row>
    <row r="140" spans="1:16" x14ac:dyDescent="0.25">
      <c r="A140">
        <v>139</v>
      </c>
      <c r="B140" t="s">
        <v>21</v>
      </c>
      <c r="C140">
        <v>19</v>
      </c>
      <c r="D140" t="s">
        <v>93</v>
      </c>
      <c r="E140" t="s">
        <v>94</v>
      </c>
      <c r="F140">
        <v>10004</v>
      </c>
      <c r="G140" t="s">
        <v>47</v>
      </c>
      <c r="H140" t="s">
        <v>48</v>
      </c>
      <c r="I140">
        <v>11</v>
      </c>
      <c r="J140" s="9">
        <v>757.81</v>
      </c>
      <c r="K140" s="9">
        <v>950</v>
      </c>
      <c r="L140">
        <v>43969</v>
      </c>
      <c r="M140" s="10">
        <f>VENTAS[[#This Row],[CANTIDAD]]*VENTAS[[#This Row],[PRECIO_VENTAS]]</f>
        <v>10450</v>
      </c>
      <c r="N140" s="10">
        <f>VENTAS[[#This Row],[CANTIDAD]]*VENTAS[[#This Row],[PRECIO_COMPRA]]</f>
        <v>8335.91</v>
      </c>
      <c r="O140" s="11">
        <f>VENTAS[[#This Row],[INGRESOS]]-VENTAS[[#This Row],[COSTO]]</f>
        <v>2114.09</v>
      </c>
      <c r="P140" s="12">
        <f>VENTAS[[#This Row],[MARGEN]]/VENTAS[[#This Row],[INGRESOS]]</f>
        <v>0.20230526315789474</v>
      </c>
    </row>
    <row r="141" spans="1:16" x14ac:dyDescent="0.25">
      <c r="A141">
        <v>140</v>
      </c>
      <c r="B141" t="s">
        <v>22</v>
      </c>
      <c r="C141">
        <v>20</v>
      </c>
      <c r="D141" t="s">
        <v>95</v>
      </c>
      <c r="E141" t="s">
        <v>96</v>
      </c>
      <c r="F141">
        <v>10005</v>
      </c>
      <c r="G141" t="s">
        <v>49</v>
      </c>
      <c r="H141" t="s">
        <v>50</v>
      </c>
      <c r="I141">
        <v>4</v>
      </c>
      <c r="J141" s="9">
        <v>211.41</v>
      </c>
      <c r="K141" s="9">
        <v>300</v>
      </c>
      <c r="L141">
        <v>43970</v>
      </c>
      <c r="M141" s="10">
        <f>VENTAS[[#This Row],[CANTIDAD]]*VENTAS[[#This Row],[PRECIO_VENTAS]]</f>
        <v>1200</v>
      </c>
      <c r="N141" s="10">
        <f>VENTAS[[#This Row],[CANTIDAD]]*VENTAS[[#This Row],[PRECIO_COMPRA]]</f>
        <v>845.64</v>
      </c>
      <c r="O141" s="11">
        <f>VENTAS[[#This Row],[INGRESOS]]-VENTAS[[#This Row],[COSTO]]</f>
        <v>354.36</v>
      </c>
      <c r="P141" s="12">
        <f>VENTAS[[#This Row],[MARGEN]]/VENTAS[[#This Row],[INGRESOS]]</f>
        <v>0.29530000000000001</v>
      </c>
    </row>
    <row r="142" spans="1:16" x14ac:dyDescent="0.25">
      <c r="A142">
        <v>141</v>
      </c>
      <c r="B142" t="s">
        <v>27</v>
      </c>
      <c r="C142">
        <v>1</v>
      </c>
      <c r="D142" t="s">
        <v>30</v>
      </c>
      <c r="E142" t="s">
        <v>61</v>
      </c>
      <c r="F142">
        <v>10006</v>
      </c>
      <c r="G142" t="s">
        <v>51</v>
      </c>
      <c r="H142" t="s">
        <v>52</v>
      </c>
      <c r="I142">
        <v>21</v>
      </c>
      <c r="J142" s="9">
        <v>1483.61</v>
      </c>
      <c r="K142" s="9">
        <v>2000</v>
      </c>
      <c r="L142">
        <v>43971</v>
      </c>
      <c r="M142" s="10">
        <f>VENTAS[[#This Row],[CANTIDAD]]*VENTAS[[#This Row],[PRECIO_VENTAS]]</f>
        <v>42000</v>
      </c>
      <c r="N142" s="10">
        <f>VENTAS[[#This Row],[CANTIDAD]]*VENTAS[[#This Row],[PRECIO_COMPRA]]</f>
        <v>31155.809999999998</v>
      </c>
      <c r="O142" s="11">
        <f>VENTAS[[#This Row],[INGRESOS]]-VENTAS[[#This Row],[COSTO]]</f>
        <v>10844.190000000002</v>
      </c>
      <c r="P142" s="12">
        <f>VENTAS[[#This Row],[MARGEN]]/VENTAS[[#This Row],[INGRESOS]]</f>
        <v>0.25819500000000006</v>
      </c>
    </row>
    <row r="143" spans="1:16" x14ac:dyDescent="0.25">
      <c r="A143">
        <v>142</v>
      </c>
      <c r="B143" t="s">
        <v>25</v>
      </c>
      <c r="C143">
        <v>2</v>
      </c>
      <c r="D143" t="s">
        <v>31</v>
      </c>
      <c r="E143" t="s">
        <v>62</v>
      </c>
      <c r="F143">
        <v>10007</v>
      </c>
      <c r="G143" t="s">
        <v>53</v>
      </c>
      <c r="H143" t="s">
        <v>54</v>
      </c>
      <c r="I143">
        <v>19</v>
      </c>
      <c r="J143" s="9">
        <v>1049.51</v>
      </c>
      <c r="K143" s="9">
        <v>1300</v>
      </c>
      <c r="L143">
        <v>43972</v>
      </c>
      <c r="M143" s="10">
        <f>VENTAS[[#This Row],[CANTIDAD]]*VENTAS[[#This Row],[PRECIO_VENTAS]]</f>
        <v>24700</v>
      </c>
      <c r="N143" s="10">
        <f>VENTAS[[#This Row],[CANTIDAD]]*VENTAS[[#This Row],[PRECIO_COMPRA]]</f>
        <v>19940.689999999999</v>
      </c>
      <c r="O143" s="11">
        <f>VENTAS[[#This Row],[INGRESOS]]-VENTAS[[#This Row],[COSTO]]</f>
        <v>4759.3100000000013</v>
      </c>
      <c r="P143" s="12">
        <f>VENTAS[[#This Row],[MARGEN]]/VENTAS[[#This Row],[INGRESOS]]</f>
        <v>0.19268461538461543</v>
      </c>
    </row>
    <row r="144" spans="1:16" x14ac:dyDescent="0.25">
      <c r="A144">
        <v>143</v>
      </c>
      <c r="B144" t="s">
        <v>5</v>
      </c>
      <c r="C144">
        <v>3</v>
      </c>
      <c r="D144" t="s">
        <v>32</v>
      </c>
      <c r="E144" t="s">
        <v>63</v>
      </c>
      <c r="F144">
        <v>10008</v>
      </c>
      <c r="G144" t="s">
        <v>73</v>
      </c>
      <c r="H144" t="s">
        <v>56</v>
      </c>
      <c r="I144">
        <v>4</v>
      </c>
      <c r="J144" s="9">
        <v>966.38</v>
      </c>
      <c r="K144" s="9">
        <v>1200</v>
      </c>
      <c r="L144">
        <v>43973</v>
      </c>
      <c r="M144" s="10">
        <f>VENTAS[[#This Row],[CANTIDAD]]*VENTAS[[#This Row],[PRECIO_VENTAS]]</f>
        <v>4800</v>
      </c>
      <c r="N144" s="10">
        <f>VENTAS[[#This Row],[CANTIDAD]]*VENTAS[[#This Row],[PRECIO_COMPRA]]</f>
        <v>3865.52</v>
      </c>
      <c r="O144" s="11">
        <f>VENTAS[[#This Row],[INGRESOS]]-VENTAS[[#This Row],[COSTO]]</f>
        <v>934.48</v>
      </c>
      <c r="P144" s="12">
        <f>VENTAS[[#This Row],[MARGEN]]/VENTAS[[#This Row],[INGRESOS]]</f>
        <v>0.19468333333333335</v>
      </c>
    </row>
    <row r="145" spans="1:16" x14ac:dyDescent="0.25">
      <c r="A145">
        <v>144</v>
      </c>
      <c r="B145" t="s">
        <v>7</v>
      </c>
      <c r="C145">
        <v>4</v>
      </c>
      <c r="D145" t="s">
        <v>33</v>
      </c>
      <c r="E145" t="s">
        <v>64</v>
      </c>
      <c r="F145">
        <v>10009</v>
      </c>
      <c r="G145" t="s">
        <v>57</v>
      </c>
      <c r="H145" t="s">
        <v>58</v>
      </c>
      <c r="I145">
        <v>25</v>
      </c>
      <c r="J145" s="9">
        <v>938.42</v>
      </c>
      <c r="K145" s="9">
        <v>1100</v>
      </c>
      <c r="L145">
        <v>43974</v>
      </c>
      <c r="M145" s="10">
        <f>VENTAS[[#This Row],[CANTIDAD]]*VENTAS[[#This Row],[PRECIO_VENTAS]]</f>
        <v>27500</v>
      </c>
      <c r="N145" s="10">
        <f>VENTAS[[#This Row],[CANTIDAD]]*VENTAS[[#This Row],[PRECIO_COMPRA]]</f>
        <v>23460.5</v>
      </c>
      <c r="O145" s="11">
        <f>VENTAS[[#This Row],[INGRESOS]]-VENTAS[[#This Row],[COSTO]]</f>
        <v>4039.5</v>
      </c>
      <c r="P145" s="12">
        <f>VENTAS[[#This Row],[MARGEN]]/VENTAS[[#This Row],[INGRESOS]]</f>
        <v>0.1468909090909091</v>
      </c>
    </row>
    <row r="146" spans="1:16" x14ac:dyDescent="0.25">
      <c r="A146">
        <v>145</v>
      </c>
      <c r="B146" t="s">
        <v>29</v>
      </c>
      <c r="C146">
        <v>5</v>
      </c>
      <c r="D146" t="s">
        <v>34</v>
      </c>
      <c r="E146" t="s">
        <v>65</v>
      </c>
      <c r="F146">
        <v>10001</v>
      </c>
      <c r="G146" t="s">
        <v>41</v>
      </c>
      <c r="H146" t="s">
        <v>42</v>
      </c>
      <c r="I146">
        <v>40</v>
      </c>
      <c r="J146" s="9">
        <v>1053.78</v>
      </c>
      <c r="K146" s="9">
        <v>1500</v>
      </c>
      <c r="L146">
        <v>43975</v>
      </c>
      <c r="M146" s="10">
        <f>VENTAS[[#This Row],[CANTIDAD]]*VENTAS[[#This Row],[PRECIO_VENTAS]]</f>
        <v>60000</v>
      </c>
      <c r="N146" s="10">
        <f>VENTAS[[#This Row],[CANTIDAD]]*VENTAS[[#This Row],[PRECIO_COMPRA]]</f>
        <v>42151.199999999997</v>
      </c>
      <c r="O146" s="11">
        <f>VENTAS[[#This Row],[INGRESOS]]-VENTAS[[#This Row],[COSTO]]</f>
        <v>17848.800000000003</v>
      </c>
      <c r="P146" s="12">
        <f>VENTAS[[#This Row],[MARGEN]]/VENTAS[[#This Row],[INGRESOS]]</f>
        <v>0.29748000000000002</v>
      </c>
    </row>
    <row r="147" spans="1:16" x14ac:dyDescent="0.25">
      <c r="A147">
        <v>146</v>
      </c>
      <c r="B147" t="s">
        <v>23</v>
      </c>
      <c r="C147">
        <v>6</v>
      </c>
      <c r="D147" t="s">
        <v>35</v>
      </c>
      <c r="E147" t="s">
        <v>66</v>
      </c>
      <c r="F147">
        <v>10002</v>
      </c>
      <c r="G147" t="s">
        <v>43</v>
      </c>
      <c r="H147" t="s">
        <v>44</v>
      </c>
      <c r="I147">
        <v>14</v>
      </c>
      <c r="J147" s="9">
        <v>645.70000000000005</v>
      </c>
      <c r="K147" s="9">
        <v>900</v>
      </c>
      <c r="L147">
        <v>43976</v>
      </c>
      <c r="M147" s="10">
        <f>VENTAS[[#This Row],[CANTIDAD]]*VENTAS[[#This Row],[PRECIO_VENTAS]]</f>
        <v>12600</v>
      </c>
      <c r="N147" s="10">
        <f>VENTAS[[#This Row],[CANTIDAD]]*VENTAS[[#This Row],[PRECIO_COMPRA]]</f>
        <v>9039.8000000000011</v>
      </c>
      <c r="O147" s="11">
        <f>VENTAS[[#This Row],[INGRESOS]]-VENTAS[[#This Row],[COSTO]]</f>
        <v>3560.1999999999989</v>
      </c>
      <c r="P147" s="12">
        <f>VENTAS[[#This Row],[MARGEN]]/VENTAS[[#This Row],[INGRESOS]]</f>
        <v>0.28255555555555545</v>
      </c>
    </row>
    <row r="148" spans="1:16" x14ac:dyDescent="0.25">
      <c r="A148">
        <v>147</v>
      </c>
      <c r="B148" t="s">
        <v>20</v>
      </c>
      <c r="C148">
        <v>7</v>
      </c>
      <c r="D148" t="s">
        <v>36</v>
      </c>
      <c r="E148" t="s">
        <v>72</v>
      </c>
      <c r="F148">
        <v>10003</v>
      </c>
      <c r="G148" t="s">
        <v>45</v>
      </c>
      <c r="H148" t="s">
        <v>46</v>
      </c>
      <c r="I148">
        <v>21</v>
      </c>
      <c r="J148" s="9">
        <v>1063.04</v>
      </c>
      <c r="K148" s="9">
        <v>1500</v>
      </c>
      <c r="L148">
        <v>43977</v>
      </c>
      <c r="M148" s="10">
        <f>VENTAS[[#This Row],[CANTIDAD]]*VENTAS[[#This Row],[PRECIO_VENTAS]]</f>
        <v>31500</v>
      </c>
      <c r="N148" s="10">
        <f>VENTAS[[#This Row],[CANTIDAD]]*VENTAS[[#This Row],[PRECIO_COMPRA]]</f>
        <v>22323.84</v>
      </c>
      <c r="O148" s="11">
        <f>VENTAS[[#This Row],[INGRESOS]]-VENTAS[[#This Row],[COSTO]]</f>
        <v>9176.16</v>
      </c>
      <c r="P148" s="12">
        <f>VENTAS[[#This Row],[MARGEN]]/VENTAS[[#This Row],[INGRESOS]]</f>
        <v>0.29130666666666666</v>
      </c>
    </row>
    <row r="149" spans="1:16" x14ac:dyDescent="0.25">
      <c r="A149">
        <v>148</v>
      </c>
      <c r="B149" t="s">
        <v>10</v>
      </c>
      <c r="C149">
        <v>8</v>
      </c>
      <c r="D149" t="s">
        <v>37</v>
      </c>
      <c r="E149" t="s">
        <v>67</v>
      </c>
      <c r="F149">
        <v>10004</v>
      </c>
      <c r="G149" t="s">
        <v>47</v>
      </c>
      <c r="H149" t="s">
        <v>48</v>
      </c>
      <c r="I149">
        <v>33</v>
      </c>
      <c r="J149" s="9">
        <v>938.42</v>
      </c>
      <c r="K149" s="9">
        <v>1100</v>
      </c>
      <c r="L149">
        <v>43978</v>
      </c>
      <c r="M149" s="10">
        <f>VENTAS[[#This Row],[CANTIDAD]]*VENTAS[[#This Row],[PRECIO_VENTAS]]</f>
        <v>36300</v>
      </c>
      <c r="N149" s="10">
        <f>VENTAS[[#This Row],[CANTIDAD]]*VENTAS[[#This Row],[PRECIO_COMPRA]]</f>
        <v>30967.859999999997</v>
      </c>
      <c r="O149" s="11">
        <f>VENTAS[[#This Row],[INGRESOS]]-VENTAS[[#This Row],[COSTO]]</f>
        <v>5332.1400000000031</v>
      </c>
      <c r="P149" s="12">
        <f>VENTAS[[#This Row],[MARGEN]]/VENTAS[[#This Row],[INGRESOS]]</f>
        <v>0.14689090909090918</v>
      </c>
    </row>
    <row r="150" spans="1:16" x14ac:dyDescent="0.25">
      <c r="A150">
        <v>149</v>
      </c>
      <c r="B150" t="s">
        <v>6</v>
      </c>
      <c r="C150">
        <v>9</v>
      </c>
      <c r="D150" t="s">
        <v>38</v>
      </c>
      <c r="E150" t="s">
        <v>68</v>
      </c>
      <c r="F150">
        <v>10005</v>
      </c>
      <c r="G150" t="s">
        <v>49</v>
      </c>
      <c r="H150" t="s">
        <v>50</v>
      </c>
      <c r="I150">
        <v>41</v>
      </c>
      <c r="J150" s="9">
        <v>836.75</v>
      </c>
      <c r="K150" s="9">
        <v>1000</v>
      </c>
      <c r="L150">
        <v>43979</v>
      </c>
      <c r="M150" s="10">
        <f>VENTAS[[#This Row],[CANTIDAD]]*VENTAS[[#This Row],[PRECIO_VENTAS]]</f>
        <v>41000</v>
      </c>
      <c r="N150" s="10">
        <f>VENTAS[[#This Row],[CANTIDAD]]*VENTAS[[#This Row],[PRECIO_COMPRA]]</f>
        <v>34306.75</v>
      </c>
      <c r="O150" s="11">
        <f>VENTAS[[#This Row],[INGRESOS]]-VENTAS[[#This Row],[COSTO]]</f>
        <v>6693.25</v>
      </c>
      <c r="P150" s="12">
        <f>VENTAS[[#This Row],[MARGEN]]/VENTAS[[#This Row],[INGRESOS]]</f>
        <v>0.16325000000000001</v>
      </c>
    </row>
    <row r="151" spans="1:16" x14ac:dyDescent="0.25">
      <c r="A151">
        <v>150</v>
      </c>
      <c r="B151" t="s">
        <v>22</v>
      </c>
      <c r="C151">
        <v>10</v>
      </c>
      <c r="D151" t="s">
        <v>39</v>
      </c>
      <c r="E151" t="s">
        <v>69</v>
      </c>
      <c r="F151">
        <v>10006</v>
      </c>
      <c r="G151" t="s">
        <v>51</v>
      </c>
      <c r="H151" t="s">
        <v>52</v>
      </c>
      <c r="I151">
        <v>4</v>
      </c>
      <c r="J151" s="9">
        <v>966.38</v>
      </c>
      <c r="K151" s="9">
        <v>1200</v>
      </c>
      <c r="L151">
        <v>43980</v>
      </c>
      <c r="M151" s="10">
        <f>VENTAS[[#This Row],[CANTIDAD]]*VENTAS[[#This Row],[PRECIO_VENTAS]]</f>
        <v>4800</v>
      </c>
      <c r="N151" s="10">
        <f>VENTAS[[#This Row],[CANTIDAD]]*VENTAS[[#This Row],[PRECIO_COMPRA]]</f>
        <v>3865.52</v>
      </c>
      <c r="O151" s="11">
        <f>VENTAS[[#This Row],[INGRESOS]]-VENTAS[[#This Row],[COSTO]]</f>
        <v>934.48</v>
      </c>
      <c r="P151" s="12">
        <f>VENTAS[[#This Row],[MARGEN]]/VENTAS[[#This Row],[INGRESOS]]</f>
        <v>0.19468333333333335</v>
      </c>
    </row>
    <row r="152" spans="1:16" x14ac:dyDescent="0.25">
      <c r="A152">
        <v>151</v>
      </c>
      <c r="B152" t="s">
        <v>15</v>
      </c>
      <c r="C152">
        <v>11</v>
      </c>
      <c r="D152" t="s">
        <v>77</v>
      </c>
      <c r="E152" t="s">
        <v>78</v>
      </c>
      <c r="F152">
        <v>10007</v>
      </c>
      <c r="G152" t="s">
        <v>53</v>
      </c>
      <c r="H152" t="s">
        <v>54</v>
      </c>
      <c r="I152">
        <v>32</v>
      </c>
      <c r="J152" s="9">
        <v>638.27</v>
      </c>
      <c r="K152" s="9">
        <v>800</v>
      </c>
      <c r="L152">
        <v>43981</v>
      </c>
      <c r="M152" s="10">
        <f>VENTAS[[#This Row],[CANTIDAD]]*VENTAS[[#This Row],[PRECIO_VENTAS]]</f>
        <v>25600</v>
      </c>
      <c r="N152" s="10">
        <f>VENTAS[[#This Row],[CANTIDAD]]*VENTAS[[#This Row],[PRECIO_COMPRA]]</f>
        <v>20424.64</v>
      </c>
      <c r="O152" s="11">
        <f>VENTAS[[#This Row],[INGRESOS]]-VENTAS[[#This Row],[COSTO]]</f>
        <v>5175.3600000000006</v>
      </c>
      <c r="P152" s="12">
        <f>VENTAS[[#This Row],[MARGEN]]/VENTAS[[#This Row],[INGRESOS]]</f>
        <v>0.20216250000000002</v>
      </c>
    </row>
    <row r="153" spans="1:16" x14ac:dyDescent="0.25">
      <c r="A153">
        <v>152</v>
      </c>
      <c r="B153" t="s">
        <v>17</v>
      </c>
      <c r="C153">
        <v>12</v>
      </c>
      <c r="D153" t="s">
        <v>79</v>
      </c>
      <c r="E153" t="s">
        <v>80</v>
      </c>
      <c r="F153">
        <v>10008</v>
      </c>
      <c r="G153" t="s">
        <v>73</v>
      </c>
      <c r="H153" t="s">
        <v>56</v>
      </c>
      <c r="I153">
        <v>37</v>
      </c>
      <c r="J153" s="9">
        <v>1265.2</v>
      </c>
      <c r="K153" s="9">
        <v>1800</v>
      </c>
      <c r="L153">
        <v>43982</v>
      </c>
      <c r="M153" s="10">
        <f>VENTAS[[#This Row],[CANTIDAD]]*VENTAS[[#This Row],[PRECIO_VENTAS]]</f>
        <v>66600</v>
      </c>
      <c r="N153" s="10">
        <f>VENTAS[[#This Row],[CANTIDAD]]*VENTAS[[#This Row],[PRECIO_COMPRA]]</f>
        <v>46812.4</v>
      </c>
      <c r="O153" s="11">
        <f>VENTAS[[#This Row],[INGRESOS]]-VENTAS[[#This Row],[COSTO]]</f>
        <v>19787.599999999999</v>
      </c>
      <c r="P153" s="12">
        <f>VENTAS[[#This Row],[MARGEN]]/VENTAS[[#This Row],[INGRESOS]]</f>
        <v>0.2971111111111111</v>
      </c>
    </row>
    <row r="154" spans="1:16" x14ac:dyDescent="0.25">
      <c r="A154">
        <v>153</v>
      </c>
      <c r="B154" t="s">
        <v>10</v>
      </c>
      <c r="C154">
        <v>13</v>
      </c>
      <c r="D154" t="s">
        <v>81</v>
      </c>
      <c r="E154" t="s">
        <v>82</v>
      </c>
      <c r="F154">
        <v>10009</v>
      </c>
      <c r="G154" t="s">
        <v>57</v>
      </c>
      <c r="H154" t="s">
        <v>58</v>
      </c>
      <c r="I154">
        <v>33</v>
      </c>
      <c r="J154" s="9">
        <v>352.49</v>
      </c>
      <c r="K154" s="9">
        <v>500</v>
      </c>
      <c r="L154">
        <v>43983</v>
      </c>
      <c r="M154" s="10">
        <f>VENTAS[[#This Row],[CANTIDAD]]*VENTAS[[#This Row],[PRECIO_VENTAS]]</f>
        <v>16500</v>
      </c>
      <c r="N154" s="10">
        <f>VENTAS[[#This Row],[CANTIDAD]]*VENTAS[[#This Row],[PRECIO_COMPRA]]</f>
        <v>11632.17</v>
      </c>
      <c r="O154" s="11">
        <f>VENTAS[[#This Row],[INGRESOS]]-VENTAS[[#This Row],[COSTO]]</f>
        <v>4867.83</v>
      </c>
      <c r="P154" s="12">
        <f>VENTAS[[#This Row],[MARGEN]]/VENTAS[[#This Row],[INGRESOS]]</f>
        <v>0.29502</v>
      </c>
    </row>
    <row r="155" spans="1:16" x14ac:dyDescent="0.25">
      <c r="A155">
        <v>154</v>
      </c>
      <c r="B155" t="s">
        <v>5</v>
      </c>
      <c r="C155">
        <v>14</v>
      </c>
      <c r="D155" t="s">
        <v>83</v>
      </c>
      <c r="E155" t="s">
        <v>84</v>
      </c>
      <c r="F155">
        <v>10001</v>
      </c>
      <c r="G155" t="s">
        <v>41</v>
      </c>
      <c r="H155" t="s">
        <v>42</v>
      </c>
      <c r="I155">
        <v>10</v>
      </c>
      <c r="J155" s="9">
        <v>938.42</v>
      </c>
      <c r="K155" s="9">
        <v>1100</v>
      </c>
      <c r="L155">
        <v>43984</v>
      </c>
      <c r="M155" s="10">
        <f>VENTAS[[#This Row],[CANTIDAD]]*VENTAS[[#This Row],[PRECIO_VENTAS]]</f>
        <v>11000</v>
      </c>
      <c r="N155" s="10">
        <f>VENTAS[[#This Row],[CANTIDAD]]*VENTAS[[#This Row],[PRECIO_COMPRA]]</f>
        <v>9384.1999999999989</v>
      </c>
      <c r="O155" s="11">
        <f>VENTAS[[#This Row],[INGRESOS]]-VENTAS[[#This Row],[COSTO]]</f>
        <v>1615.8000000000011</v>
      </c>
      <c r="P155" s="12">
        <f>VENTAS[[#This Row],[MARGEN]]/VENTAS[[#This Row],[INGRESOS]]</f>
        <v>0.14689090909090918</v>
      </c>
    </row>
    <row r="156" spans="1:16" x14ac:dyDescent="0.25">
      <c r="A156">
        <v>155</v>
      </c>
      <c r="B156" t="s">
        <v>21</v>
      </c>
      <c r="C156">
        <v>15</v>
      </c>
      <c r="D156" t="s">
        <v>85</v>
      </c>
      <c r="E156" t="s">
        <v>86</v>
      </c>
      <c r="F156">
        <v>10002</v>
      </c>
      <c r="G156" t="s">
        <v>43</v>
      </c>
      <c r="H156" t="s">
        <v>44</v>
      </c>
      <c r="I156">
        <v>11</v>
      </c>
      <c r="J156" s="9">
        <v>572.95000000000005</v>
      </c>
      <c r="K156" s="9">
        <v>800</v>
      </c>
      <c r="L156">
        <v>43985</v>
      </c>
      <c r="M156" s="10">
        <f>VENTAS[[#This Row],[CANTIDAD]]*VENTAS[[#This Row],[PRECIO_VENTAS]]</f>
        <v>8800</v>
      </c>
      <c r="N156" s="10">
        <f>VENTAS[[#This Row],[CANTIDAD]]*VENTAS[[#This Row],[PRECIO_COMPRA]]</f>
        <v>6302.4500000000007</v>
      </c>
      <c r="O156" s="11">
        <f>VENTAS[[#This Row],[INGRESOS]]-VENTAS[[#This Row],[COSTO]]</f>
        <v>2497.5499999999993</v>
      </c>
      <c r="P156" s="12">
        <f>VENTAS[[#This Row],[MARGEN]]/VENTAS[[#This Row],[INGRESOS]]</f>
        <v>0.28381249999999991</v>
      </c>
    </row>
    <row r="157" spans="1:16" x14ac:dyDescent="0.25">
      <c r="A157">
        <v>156</v>
      </c>
      <c r="B157" t="s">
        <v>16</v>
      </c>
      <c r="C157">
        <v>16</v>
      </c>
      <c r="D157" t="s">
        <v>87</v>
      </c>
      <c r="E157" t="s">
        <v>88</v>
      </c>
      <c r="F157">
        <v>10003</v>
      </c>
      <c r="G157" t="s">
        <v>45</v>
      </c>
      <c r="H157" t="s">
        <v>46</v>
      </c>
      <c r="I157">
        <v>23</v>
      </c>
      <c r="J157" s="9">
        <v>1667.47</v>
      </c>
      <c r="K157" s="9">
        <v>2200</v>
      </c>
      <c r="L157">
        <v>43986</v>
      </c>
      <c r="M157" s="10">
        <f>VENTAS[[#This Row],[CANTIDAD]]*VENTAS[[#This Row],[PRECIO_VENTAS]]</f>
        <v>50600</v>
      </c>
      <c r="N157" s="10">
        <f>VENTAS[[#This Row],[CANTIDAD]]*VENTAS[[#This Row],[PRECIO_COMPRA]]</f>
        <v>38351.81</v>
      </c>
      <c r="O157" s="11">
        <f>VENTAS[[#This Row],[INGRESOS]]-VENTAS[[#This Row],[COSTO]]</f>
        <v>12248.190000000002</v>
      </c>
      <c r="P157" s="12">
        <f>VENTAS[[#This Row],[MARGEN]]/VENTAS[[#This Row],[INGRESOS]]</f>
        <v>0.24205909090909095</v>
      </c>
    </row>
    <row r="158" spans="1:16" x14ac:dyDescent="0.25">
      <c r="A158">
        <v>157</v>
      </c>
      <c r="B158" t="s">
        <v>17</v>
      </c>
      <c r="C158">
        <v>17</v>
      </c>
      <c r="D158" t="s">
        <v>89</v>
      </c>
      <c r="E158" t="s">
        <v>90</v>
      </c>
      <c r="F158">
        <v>10004</v>
      </c>
      <c r="G158" t="s">
        <v>47</v>
      </c>
      <c r="H158" t="s">
        <v>48</v>
      </c>
      <c r="I158">
        <v>37</v>
      </c>
      <c r="J158" s="9">
        <v>216.19</v>
      </c>
      <c r="K158" s="9">
        <v>300</v>
      </c>
      <c r="L158">
        <v>43987</v>
      </c>
      <c r="M158" s="10">
        <f>VENTAS[[#This Row],[CANTIDAD]]*VENTAS[[#This Row],[PRECIO_VENTAS]]</f>
        <v>11100</v>
      </c>
      <c r="N158" s="10">
        <f>VENTAS[[#This Row],[CANTIDAD]]*VENTAS[[#This Row],[PRECIO_COMPRA]]</f>
        <v>7999.03</v>
      </c>
      <c r="O158" s="11">
        <f>VENTAS[[#This Row],[INGRESOS]]-VENTAS[[#This Row],[COSTO]]</f>
        <v>3100.9700000000003</v>
      </c>
      <c r="P158" s="12">
        <f>VENTAS[[#This Row],[MARGEN]]/VENTAS[[#This Row],[INGRESOS]]</f>
        <v>0.27936666666666671</v>
      </c>
    </row>
    <row r="159" spans="1:16" x14ac:dyDescent="0.25">
      <c r="A159">
        <v>158</v>
      </c>
      <c r="B159" t="s">
        <v>6</v>
      </c>
      <c r="C159">
        <v>18</v>
      </c>
      <c r="D159" t="s">
        <v>91</v>
      </c>
      <c r="E159" t="s">
        <v>92</v>
      </c>
      <c r="F159">
        <v>10005</v>
      </c>
      <c r="G159" t="s">
        <v>49</v>
      </c>
      <c r="H159" t="s">
        <v>50</v>
      </c>
      <c r="I159">
        <v>41</v>
      </c>
      <c r="J159" s="9">
        <v>1063.04</v>
      </c>
      <c r="K159" s="9">
        <v>1500</v>
      </c>
      <c r="L159">
        <v>43988</v>
      </c>
      <c r="M159" s="10">
        <f>VENTAS[[#This Row],[CANTIDAD]]*VENTAS[[#This Row],[PRECIO_VENTAS]]</f>
        <v>61500</v>
      </c>
      <c r="N159" s="10">
        <f>VENTAS[[#This Row],[CANTIDAD]]*VENTAS[[#This Row],[PRECIO_COMPRA]]</f>
        <v>43584.639999999999</v>
      </c>
      <c r="O159" s="11">
        <f>VENTAS[[#This Row],[INGRESOS]]-VENTAS[[#This Row],[COSTO]]</f>
        <v>17915.36</v>
      </c>
      <c r="P159" s="12">
        <f>VENTAS[[#This Row],[MARGEN]]/VENTAS[[#This Row],[INGRESOS]]</f>
        <v>0.29130666666666666</v>
      </c>
    </row>
    <row r="160" spans="1:16" x14ac:dyDescent="0.25">
      <c r="A160">
        <v>159</v>
      </c>
      <c r="B160" t="s">
        <v>17</v>
      </c>
      <c r="C160">
        <v>19</v>
      </c>
      <c r="D160" t="s">
        <v>93</v>
      </c>
      <c r="E160" t="s">
        <v>94</v>
      </c>
      <c r="F160">
        <v>10006</v>
      </c>
      <c r="G160" t="s">
        <v>51</v>
      </c>
      <c r="H160" t="s">
        <v>52</v>
      </c>
      <c r="I160">
        <v>37</v>
      </c>
      <c r="J160" s="9">
        <v>757.81</v>
      </c>
      <c r="K160" s="9">
        <v>950</v>
      </c>
      <c r="L160">
        <v>43989</v>
      </c>
      <c r="M160" s="10">
        <f>VENTAS[[#This Row],[CANTIDAD]]*VENTAS[[#This Row],[PRECIO_VENTAS]]</f>
        <v>35150</v>
      </c>
      <c r="N160" s="10">
        <f>VENTAS[[#This Row],[CANTIDAD]]*VENTAS[[#This Row],[PRECIO_COMPRA]]</f>
        <v>28038.969999999998</v>
      </c>
      <c r="O160" s="11">
        <f>VENTAS[[#This Row],[INGRESOS]]-VENTAS[[#This Row],[COSTO]]</f>
        <v>7111.0300000000025</v>
      </c>
      <c r="P160" s="12">
        <f>VENTAS[[#This Row],[MARGEN]]/VENTAS[[#This Row],[INGRESOS]]</f>
        <v>0.20230526315789479</v>
      </c>
    </row>
    <row r="161" spans="1:16" x14ac:dyDescent="0.25">
      <c r="A161">
        <v>160</v>
      </c>
      <c r="B161" t="s">
        <v>20</v>
      </c>
      <c r="C161">
        <v>20</v>
      </c>
      <c r="D161" t="s">
        <v>95</v>
      </c>
      <c r="E161" t="s">
        <v>96</v>
      </c>
      <c r="F161">
        <v>10007</v>
      </c>
      <c r="G161" t="s">
        <v>53</v>
      </c>
      <c r="H161" t="s">
        <v>54</v>
      </c>
      <c r="I161">
        <v>21</v>
      </c>
      <c r="J161" s="9">
        <v>211.41</v>
      </c>
      <c r="K161" s="9">
        <v>300</v>
      </c>
      <c r="L161">
        <v>43990</v>
      </c>
      <c r="M161" s="10">
        <f>VENTAS[[#This Row],[CANTIDAD]]*VENTAS[[#This Row],[PRECIO_VENTAS]]</f>
        <v>6300</v>
      </c>
      <c r="N161" s="10">
        <f>VENTAS[[#This Row],[CANTIDAD]]*VENTAS[[#This Row],[PRECIO_COMPRA]]</f>
        <v>4439.6099999999997</v>
      </c>
      <c r="O161" s="11">
        <f>VENTAS[[#This Row],[INGRESOS]]-VENTAS[[#This Row],[COSTO]]</f>
        <v>1860.3900000000003</v>
      </c>
      <c r="P161" s="12">
        <f>VENTAS[[#This Row],[MARGEN]]/VENTAS[[#This Row],[INGRESOS]]</f>
        <v>0.29530000000000006</v>
      </c>
    </row>
    <row r="162" spans="1:16" x14ac:dyDescent="0.25">
      <c r="A162">
        <v>161</v>
      </c>
      <c r="B162" t="s">
        <v>11</v>
      </c>
      <c r="C162">
        <v>1</v>
      </c>
      <c r="D162" t="s">
        <v>30</v>
      </c>
      <c r="E162" t="s">
        <v>61</v>
      </c>
      <c r="F162">
        <v>10008</v>
      </c>
      <c r="G162" t="s">
        <v>73</v>
      </c>
      <c r="H162" t="s">
        <v>56</v>
      </c>
      <c r="I162">
        <v>45</v>
      </c>
      <c r="J162" s="9">
        <v>1483.61</v>
      </c>
      <c r="K162" s="9">
        <v>2000</v>
      </c>
      <c r="L162">
        <v>43991</v>
      </c>
      <c r="M162" s="10">
        <f>VENTAS[[#This Row],[CANTIDAD]]*VENTAS[[#This Row],[PRECIO_VENTAS]]</f>
        <v>90000</v>
      </c>
      <c r="N162" s="10">
        <f>VENTAS[[#This Row],[CANTIDAD]]*VENTAS[[#This Row],[PRECIO_COMPRA]]</f>
        <v>66762.45</v>
      </c>
      <c r="O162" s="11">
        <f>VENTAS[[#This Row],[INGRESOS]]-VENTAS[[#This Row],[COSTO]]</f>
        <v>23237.550000000003</v>
      </c>
      <c r="P162" s="12">
        <f>VENTAS[[#This Row],[MARGEN]]/VENTAS[[#This Row],[INGRESOS]]</f>
        <v>0.25819500000000001</v>
      </c>
    </row>
    <row r="163" spans="1:16" x14ac:dyDescent="0.25">
      <c r="A163">
        <v>162</v>
      </c>
      <c r="B163" t="s">
        <v>19</v>
      </c>
      <c r="C163">
        <v>2</v>
      </c>
      <c r="D163" t="s">
        <v>31</v>
      </c>
      <c r="E163" t="s">
        <v>62</v>
      </c>
      <c r="F163">
        <v>10009</v>
      </c>
      <c r="G163" t="s">
        <v>57</v>
      </c>
      <c r="H163" t="s">
        <v>58</v>
      </c>
      <c r="I163">
        <v>7</v>
      </c>
      <c r="J163" s="9">
        <v>1049.51</v>
      </c>
      <c r="K163" s="9">
        <v>1300</v>
      </c>
      <c r="L163">
        <v>43992</v>
      </c>
      <c r="M163" s="10">
        <f>VENTAS[[#This Row],[CANTIDAD]]*VENTAS[[#This Row],[PRECIO_VENTAS]]</f>
        <v>9100</v>
      </c>
      <c r="N163" s="10">
        <f>VENTAS[[#This Row],[CANTIDAD]]*VENTAS[[#This Row],[PRECIO_COMPRA]]</f>
        <v>7346.57</v>
      </c>
      <c r="O163" s="11">
        <f>VENTAS[[#This Row],[INGRESOS]]-VENTAS[[#This Row],[COSTO]]</f>
        <v>1753.4300000000003</v>
      </c>
      <c r="P163" s="12">
        <f>VENTAS[[#This Row],[MARGEN]]/VENTAS[[#This Row],[INGRESOS]]</f>
        <v>0.19268461538461543</v>
      </c>
    </row>
    <row r="164" spans="1:16" x14ac:dyDescent="0.25">
      <c r="A164">
        <v>163</v>
      </c>
      <c r="B164" t="s">
        <v>11</v>
      </c>
      <c r="C164">
        <v>3</v>
      </c>
      <c r="D164" t="s">
        <v>32</v>
      </c>
      <c r="E164" t="s">
        <v>63</v>
      </c>
      <c r="F164">
        <v>10001</v>
      </c>
      <c r="G164" t="s">
        <v>41</v>
      </c>
      <c r="H164" t="s">
        <v>42</v>
      </c>
      <c r="I164">
        <v>45</v>
      </c>
      <c r="J164" s="9">
        <v>966.38</v>
      </c>
      <c r="K164" s="9">
        <v>1200</v>
      </c>
      <c r="L164">
        <v>43993</v>
      </c>
      <c r="M164" s="10">
        <f>VENTAS[[#This Row],[CANTIDAD]]*VENTAS[[#This Row],[PRECIO_VENTAS]]</f>
        <v>54000</v>
      </c>
      <c r="N164" s="10">
        <f>VENTAS[[#This Row],[CANTIDAD]]*VENTAS[[#This Row],[PRECIO_COMPRA]]</f>
        <v>43487.1</v>
      </c>
      <c r="O164" s="11">
        <f>VENTAS[[#This Row],[INGRESOS]]-VENTAS[[#This Row],[COSTO]]</f>
        <v>10512.900000000001</v>
      </c>
      <c r="P164" s="12">
        <f>VENTAS[[#This Row],[MARGEN]]/VENTAS[[#This Row],[INGRESOS]]</f>
        <v>0.19468333333333335</v>
      </c>
    </row>
    <row r="165" spans="1:16" x14ac:dyDescent="0.25">
      <c r="A165">
        <v>164</v>
      </c>
      <c r="B165" t="s">
        <v>6</v>
      </c>
      <c r="C165">
        <v>4</v>
      </c>
      <c r="D165" t="s">
        <v>33</v>
      </c>
      <c r="E165" t="s">
        <v>64</v>
      </c>
      <c r="F165">
        <v>10002</v>
      </c>
      <c r="G165" t="s">
        <v>43</v>
      </c>
      <c r="H165" t="s">
        <v>44</v>
      </c>
      <c r="I165">
        <v>37</v>
      </c>
      <c r="J165" s="9">
        <v>938.42</v>
      </c>
      <c r="K165" s="9">
        <v>1100</v>
      </c>
      <c r="L165">
        <v>43994</v>
      </c>
      <c r="M165" s="10">
        <f>VENTAS[[#This Row],[CANTIDAD]]*VENTAS[[#This Row],[PRECIO_VENTAS]]</f>
        <v>40700</v>
      </c>
      <c r="N165" s="10">
        <f>VENTAS[[#This Row],[CANTIDAD]]*VENTAS[[#This Row],[PRECIO_COMPRA]]</f>
        <v>34721.54</v>
      </c>
      <c r="O165" s="11">
        <f>VENTAS[[#This Row],[INGRESOS]]-VENTAS[[#This Row],[COSTO]]</f>
        <v>5978.4599999999991</v>
      </c>
      <c r="P165" s="12">
        <f>VENTAS[[#This Row],[MARGEN]]/VENTAS[[#This Row],[INGRESOS]]</f>
        <v>0.14689090909090907</v>
      </c>
    </row>
    <row r="166" spans="1:16" x14ac:dyDescent="0.25">
      <c r="A166">
        <v>165</v>
      </c>
      <c r="B166" t="s">
        <v>8</v>
      </c>
      <c r="C166">
        <v>5</v>
      </c>
      <c r="D166" t="s">
        <v>34</v>
      </c>
      <c r="E166" t="s">
        <v>65</v>
      </c>
      <c r="F166">
        <v>10003</v>
      </c>
      <c r="G166" t="s">
        <v>45</v>
      </c>
      <c r="H166" t="s">
        <v>46</v>
      </c>
      <c r="I166">
        <v>34</v>
      </c>
      <c r="J166" s="9">
        <v>1053.78</v>
      </c>
      <c r="K166" s="9">
        <v>1500</v>
      </c>
      <c r="L166">
        <v>43995</v>
      </c>
      <c r="M166" s="10">
        <f>VENTAS[[#This Row],[CANTIDAD]]*VENTAS[[#This Row],[PRECIO_VENTAS]]</f>
        <v>51000</v>
      </c>
      <c r="N166" s="10">
        <f>VENTAS[[#This Row],[CANTIDAD]]*VENTAS[[#This Row],[PRECIO_COMPRA]]</f>
        <v>35828.519999999997</v>
      </c>
      <c r="O166" s="11">
        <f>VENTAS[[#This Row],[INGRESOS]]-VENTAS[[#This Row],[COSTO]]</f>
        <v>15171.480000000003</v>
      </c>
      <c r="P166" s="12">
        <f>VENTAS[[#This Row],[MARGEN]]/VENTAS[[#This Row],[INGRESOS]]</f>
        <v>0.29748000000000008</v>
      </c>
    </row>
    <row r="167" spans="1:16" x14ac:dyDescent="0.25">
      <c r="A167">
        <v>166</v>
      </c>
      <c r="B167" t="s">
        <v>13</v>
      </c>
      <c r="C167">
        <v>6</v>
      </c>
      <c r="D167" t="s">
        <v>35</v>
      </c>
      <c r="E167" t="s">
        <v>66</v>
      </c>
      <c r="F167">
        <v>10004</v>
      </c>
      <c r="G167" t="s">
        <v>47</v>
      </c>
      <c r="H167" t="s">
        <v>48</v>
      </c>
      <c r="I167">
        <v>13</v>
      </c>
      <c r="J167" s="9">
        <v>645.70000000000005</v>
      </c>
      <c r="K167" s="9">
        <v>900</v>
      </c>
      <c r="L167">
        <v>43996</v>
      </c>
      <c r="M167" s="10">
        <f>VENTAS[[#This Row],[CANTIDAD]]*VENTAS[[#This Row],[PRECIO_VENTAS]]</f>
        <v>11700</v>
      </c>
      <c r="N167" s="10">
        <f>VENTAS[[#This Row],[CANTIDAD]]*VENTAS[[#This Row],[PRECIO_COMPRA]]</f>
        <v>8394.1</v>
      </c>
      <c r="O167" s="11">
        <f>VENTAS[[#This Row],[INGRESOS]]-VENTAS[[#This Row],[COSTO]]</f>
        <v>3305.8999999999996</v>
      </c>
      <c r="P167" s="12">
        <f>VENTAS[[#This Row],[MARGEN]]/VENTAS[[#This Row],[INGRESOS]]</f>
        <v>0.2825555555555555</v>
      </c>
    </row>
    <row r="168" spans="1:16" x14ac:dyDescent="0.25">
      <c r="A168">
        <v>167</v>
      </c>
      <c r="B168" t="s">
        <v>24</v>
      </c>
      <c r="C168">
        <v>7</v>
      </c>
      <c r="D168" t="s">
        <v>36</v>
      </c>
      <c r="E168" t="s">
        <v>72</v>
      </c>
      <c r="F168">
        <v>10005</v>
      </c>
      <c r="G168" t="s">
        <v>49</v>
      </c>
      <c r="H168" t="s">
        <v>50</v>
      </c>
      <c r="I168">
        <v>28</v>
      </c>
      <c r="J168" s="9">
        <v>1063.04</v>
      </c>
      <c r="K168" s="9">
        <v>1500</v>
      </c>
      <c r="L168">
        <v>43997</v>
      </c>
      <c r="M168" s="10">
        <f>VENTAS[[#This Row],[CANTIDAD]]*VENTAS[[#This Row],[PRECIO_VENTAS]]</f>
        <v>42000</v>
      </c>
      <c r="N168" s="10">
        <f>VENTAS[[#This Row],[CANTIDAD]]*VENTAS[[#This Row],[PRECIO_COMPRA]]</f>
        <v>29765.119999999999</v>
      </c>
      <c r="O168" s="11">
        <f>VENTAS[[#This Row],[INGRESOS]]-VENTAS[[#This Row],[COSTO]]</f>
        <v>12234.880000000001</v>
      </c>
      <c r="P168" s="12">
        <f>VENTAS[[#This Row],[MARGEN]]/VENTAS[[#This Row],[INGRESOS]]</f>
        <v>0.29130666666666671</v>
      </c>
    </row>
    <row r="169" spans="1:16" x14ac:dyDescent="0.25">
      <c r="A169">
        <v>168</v>
      </c>
      <c r="B169" t="s">
        <v>22</v>
      </c>
      <c r="C169">
        <v>8</v>
      </c>
      <c r="D169" t="s">
        <v>37</v>
      </c>
      <c r="E169" t="s">
        <v>67</v>
      </c>
      <c r="F169">
        <v>10006</v>
      </c>
      <c r="G169" t="s">
        <v>51</v>
      </c>
      <c r="H169" t="s">
        <v>52</v>
      </c>
      <c r="I169">
        <v>4</v>
      </c>
      <c r="J169" s="9">
        <v>938.42</v>
      </c>
      <c r="K169" s="9">
        <v>1100</v>
      </c>
      <c r="L169">
        <v>43998</v>
      </c>
      <c r="M169" s="10">
        <f>VENTAS[[#This Row],[CANTIDAD]]*VENTAS[[#This Row],[PRECIO_VENTAS]]</f>
        <v>4400</v>
      </c>
      <c r="N169" s="10">
        <f>VENTAS[[#This Row],[CANTIDAD]]*VENTAS[[#This Row],[PRECIO_COMPRA]]</f>
        <v>3753.68</v>
      </c>
      <c r="O169" s="11">
        <f>VENTAS[[#This Row],[INGRESOS]]-VENTAS[[#This Row],[COSTO]]</f>
        <v>646.32000000000016</v>
      </c>
      <c r="P169" s="12">
        <f>VENTAS[[#This Row],[MARGEN]]/VENTAS[[#This Row],[INGRESOS]]</f>
        <v>0.14689090909090913</v>
      </c>
    </row>
    <row r="170" spans="1:16" x14ac:dyDescent="0.25">
      <c r="A170">
        <v>169</v>
      </c>
      <c r="B170" t="s">
        <v>29</v>
      </c>
      <c r="C170">
        <v>9</v>
      </c>
      <c r="D170" t="s">
        <v>38</v>
      </c>
      <c r="E170" t="s">
        <v>68</v>
      </c>
      <c r="F170">
        <v>10007</v>
      </c>
      <c r="G170" t="s">
        <v>53</v>
      </c>
      <c r="H170" t="s">
        <v>54</v>
      </c>
      <c r="I170">
        <v>40</v>
      </c>
      <c r="J170" s="9">
        <v>836.75</v>
      </c>
      <c r="K170" s="9">
        <v>1000</v>
      </c>
      <c r="L170">
        <v>43999</v>
      </c>
      <c r="M170" s="10">
        <f>VENTAS[[#This Row],[CANTIDAD]]*VENTAS[[#This Row],[PRECIO_VENTAS]]</f>
        <v>40000</v>
      </c>
      <c r="N170" s="10">
        <f>VENTAS[[#This Row],[CANTIDAD]]*VENTAS[[#This Row],[PRECIO_COMPRA]]</f>
        <v>33470</v>
      </c>
      <c r="O170" s="11">
        <f>VENTAS[[#This Row],[INGRESOS]]-VENTAS[[#This Row],[COSTO]]</f>
        <v>6530</v>
      </c>
      <c r="P170" s="12">
        <f>VENTAS[[#This Row],[MARGEN]]/VENTAS[[#This Row],[INGRESOS]]</f>
        <v>0.16325000000000001</v>
      </c>
    </row>
    <row r="171" spans="1:16" x14ac:dyDescent="0.25">
      <c r="A171">
        <v>170</v>
      </c>
      <c r="B171" t="s">
        <v>9</v>
      </c>
      <c r="C171">
        <v>10</v>
      </c>
      <c r="D171" t="s">
        <v>39</v>
      </c>
      <c r="E171" t="s">
        <v>69</v>
      </c>
      <c r="F171">
        <v>10008</v>
      </c>
      <c r="G171" t="s">
        <v>73</v>
      </c>
      <c r="H171" t="s">
        <v>56</v>
      </c>
      <c r="I171">
        <v>29</v>
      </c>
      <c r="J171" s="9">
        <v>966.38</v>
      </c>
      <c r="K171" s="9">
        <v>1200</v>
      </c>
      <c r="L171">
        <v>44000</v>
      </c>
      <c r="M171" s="10">
        <f>VENTAS[[#This Row],[CANTIDAD]]*VENTAS[[#This Row],[PRECIO_VENTAS]]</f>
        <v>34800</v>
      </c>
      <c r="N171" s="10">
        <f>VENTAS[[#This Row],[CANTIDAD]]*VENTAS[[#This Row],[PRECIO_COMPRA]]</f>
        <v>28025.02</v>
      </c>
      <c r="O171" s="11">
        <f>VENTAS[[#This Row],[INGRESOS]]-VENTAS[[#This Row],[COSTO]]</f>
        <v>6774.98</v>
      </c>
      <c r="P171" s="12">
        <f>VENTAS[[#This Row],[MARGEN]]/VENTAS[[#This Row],[INGRESOS]]</f>
        <v>0.19468333333333332</v>
      </c>
    </row>
    <row r="172" spans="1:16" x14ac:dyDescent="0.25">
      <c r="A172">
        <v>171</v>
      </c>
      <c r="B172" t="s">
        <v>11</v>
      </c>
      <c r="C172">
        <v>11</v>
      </c>
      <c r="D172" t="s">
        <v>77</v>
      </c>
      <c r="E172" t="s">
        <v>78</v>
      </c>
      <c r="F172">
        <v>10009</v>
      </c>
      <c r="G172" t="s">
        <v>57</v>
      </c>
      <c r="H172" t="s">
        <v>58</v>
      </c>
      <c r="I172">
        <v>45</v>
      </c>
      <c r="J172" s="9">
        <v>638.27</v>
      </c>
      <c r="K172" s="9">
        <v>800</v>
      </c>
      <c r="L172">
        <v>44001</v>
      </c>
      <c r="M172" s="10">
        <f>VENTAS[[#This Row],[CANTIDAD]]*VENTAS[[#This Row],[PRECIO_VENTAS]]</f>
        <v>36000</v>
      </c>
      <c r="N172" s="10">
        <f>VENTAS[[#This Row],[CANTIDAD]]*VENTAS[[#This Row],[PRECIO_COMPRA]]</f>
        <v>28722.149999999998</v>
      </c>
      <c r="O172" s="11">
        <f>VENTAS[[#This Row],[INGRESOS]]-VENTAS[[#This Row],[COSTO]]</f>
        <v>7277.8500000000022</v>
      </c>
      <c r="P172" s="12">
        <f>VENTAS[[#This Row],[MARGEN]]/VENTAS[[#This Row],[INGRESOS]]</f>
        <v>0.20216250000000005</v>
      </c>
    </row>
    <row r="173" spans="1:16" x14ac:dyDescent="0.25">
      <c r="A173">
        <v>172</v>
      </c>
      <c r="B173" t="s">
        <v>14</v>
      </c>
      <c r="C173">
        <v>12</v>
      </c>
      <c r="D173" t="s">
        <v>79</v>
      </c>
      <c r="E173" t="s">
        <v>80</v>
      </c>
      <c r="F173">
        <v>10001</v>
      </c>
      <c r="G173" t="s">
        <v>41</v>
      </c>
      <c r="H173" t="s">
        <v>42</v>
      </c>
      <c r="I173">
        <v>42</v>
      </c>
      <c r="J173" s="9">
        <v>1265.2</v>
      </c>
      <c r="K173" s="9">
        <v>1800</v>
      </c>
      <c r="L173">
        <v>44002</v>
      </c>
      <c r="M173" s="10">
        <f>VENTAS[[#This Row],[CANTIDAD]]*VENTAS[[#This Row],[PRECIO_VENTAS]]</f>
        <v>75600</v>
      </c>
      <c r="N173" s="10">
        <f>VENTAS[[#This Row],[CANTIDAD]]*VENTAS[[#This Row],[PRECIO_COMPRA]]</f>
        <v>53138.400000000001</v>
      </c>
      <c r="O173" s="11">
        <f>VENTAS[[#This Row],[INGRESOS]]-VENTAS[[#This Row],[COSTO]]</f>
        <v>22461.599999999999</v>
      </c>
      <c r="P173" s="12">
        <f>VENTAS[[#This Row],[MARGEN]]/VENTAS[[#This Row],[INGRESOS]]</f>
        <v>0.2971111111111111</v>
      </c>
    </row>
    <row r="174" spans="1:16" x14ac:dyDescent="0.25">
      <c r="A174">
        <v>173</v>
      </c>
      <c r="B174" t="s">
        <v>12</v>
      </c>
      <c r="C174">
        <v>13</v>
      </c>
      <c r="D174" t="s">
        <v>81</v>
      </c>
      <c r="E174" t="s">
        <v>82</v>
      </c>
      <c r="F174">
        <v>10002</v>
      </c>
      <c r="G174" t="s">
        <v>43</v>
      </c>
      <c r="H174" t="s">
        <v>44</v>
      </c>
      <c r="I174">
        <v>44</v>
      </c>
      <c r="J174" s="9">
        <v>352.49</v>
      </c>
      <c r="K174" s="9">
        <v>500</v>
      </c>
      <c r="L174">
        <v>44003</v>
      </c>
      <c r="M174" s="10">
        <f>VENTAS[[#This Row],[CANTIDAD]]*VENTAS[[#This Row],[PRECIO_VENTAS]]</f>
        <v>22000</v>
      </c>
      <c r="N174" s="10">
        <f>VENTAS[[#This Row],[CANTIDAD]]*VENTAS[[#This Row],[PRECIO_COMPRA]]</f>
        <v>15509.560000000001</v>
      </c>
      <c r="O174" s="11">
        <f>VENTAS[[#This Row],[INGRESOS]]-VENTAS[[#This Row],[COSTO]]</f>
        <v>6490.4399999999987</v>
      </c>
      <c r="P174" s="12">
        <f>VENTAS[[#This Row],[MARGEN]]/VENTAS[[#This Row],[INGRESOS]]</f>
        <v>0.29501999999999995</v>
      </c>
    </row>
    <row r="175" spans="1:16" x14ac:dyDescent="0.25">
      <c r="A175">
        <v>174</v>
      </c>
      <c r="B175" t="s">
        <v>13</v>
      </c>
      <c r="C175">
        <v>14</v>
      </c>
      <c r="D175" t="s">
        <v>83</v>
      </c>
      <c r="E175" t="s">
        <v>84</v>
      </c>
      <c r="F175">
        <v>10003</v>
      </c>
      <c r="G175" t="s">
        <v>45</v>
      </c>
      <c r="H175" t="s">
        <v>46</v>
      </c>
      <c r="I175">
        <v>13</v>
      </c>
      <c r="J175" s="9">
        <v>938.42</v>
      </c>
      <c r="K175" s="9">
        <v>1100</v>
      </c>
      <c r="L175">
        <v>44004</v>
      </c>
      <c r="M175" s="10">
        <f>VENTAS[[#This Row],[CANTIDAD]]*VENTAS[[#This Row],[PRECIO_VENTAS]]</f>
        <v>14300</v>
      </c>
      <c r="N175" s="10">
        <f>VENTAS[[#This Row],[CANTIDAD]]*VENTAS[[#This Row],[PRECIO_COMPRA]]</f>
        <v>12199.46</v>
      </c>
      <c r="O175" s="11">
        <f>VENTAS[[#This Row],[INGRESOS]]-VENTAS[[#This Row],[COSTO]]</f>
        <v>2100.5400000000009</v>
      </c>
      <c r="P175" s="12">
        <f>VENTAS[[#This Row],[MARGEN]]/VENTAS[[#This Row],[INGRESOS]]</f>
        <v>0.14689090909090916</v>
      </c>
    </row>
    <row r="176" spans="1:16" x14ac:dyDescent="0.25">
      <c r="A176">
        <v>175</v>
      </c>
      <c r="B176" t="s">
        <v>9</v>
      </c>
      <c r="C176">
        <v>15</v>
      </c>
      <c r="D176" t="s">
        <v>85</v>
      </c>
      <c r="E176" t="s">
        <v>86</v>
      </c>
      <c r="F176">
        <v>10004</v>
      </c>
      <c r="G176" t="s">
        <v>47</v>
      </c>
      <c r="H176" t="s">
        <v>48</v>
      </c>
      <c r="I176">
        <v>41</v>
      </c>
      <c r="J176" s="9">
        <v>572.95000000000005</v>
      </c>
      <c r="K176" s="9">
        <v>800</v>
      </c>
      <c r="L176">
        <v>44005</v>
      </c>
      <c r="M176" s="10">
        <f>VENTAS[[#This Row],[CANTIDAD]]*VENTAS[[#This Row],[PRECIO_VENTAS]]</f>
        <v>32800</v>
      </c>
      <c r="N176" s="10">
        <f>VENTAS[[#This Row],[CANTIDAD]]*VENTAS[[#This Row],[PRECIO_COMPRA]]</f>
        <v>23490.95</v>
      </c>
      <c r="O176" s="11">
        <f>VENTAS[[#This Row],[INGRESOS]]-VENTAS[[#This Row],[COSTO]]</f>
        <v>9309.0499999999993</v>
      </c>
      <c r="P176" s="12">
        <f>VENTAS[[#This Row],[MARGEN]]/VENTAS[[#This Row],[INGRESOS]]</f>
        <v>0.28381249999999997</v>
      </c>
    </row>
    <row r="177" spans="1:16" x14ac:dyDescent="0.25">
      <c r="A177">
        <v>176</v>
      </c>
      <c r="B177" t="s">
        <v>7</v>
      </c>
      <c r="C177">
        <v>16</v>
      </c>
      <c r="D177" t="s">
        <v>87</v>
      </c>
      <c r="E177" t="s">
        <v>88</v>
      </c>
      <c r="F177">
        <v>10005</v>
      </c>
      <c r="G177" t="s">
        <v>49</v>
      </c>
      <c r="H177" t="s">
        <v>50</v>
      </c>
      <c r="I177">
        <v>25</v>
      </c>
      <c r="J177" s="9">
        <v>1667.47</v>
      </c>
      <c r="K177" s="9">
        <v>2200</v>
      </c>
      <c r="L177">
        <v>44006</v>
      </c>
      <c r="M177" s="10">
        <f>VENTAS[[#This Row],[CANTIDAD]]*VENTAS[[#This Row],[PRECIO_VENTAS]]</f>
        <v>55000</v>
      </c>
      <c r="N177" s="10">
        <f>VENTAS[[#This Row],[CANTIDAD]]*VENTAS[[#This Row],[PRECIO_COMPRA]]</f>
        <v>41686.75</v>
      </c>
      <c r="O177" s="11">
        <f>VENTAS[[#This Row],[INGRESOS]]-VENTAS[[#This Row],[COSTO]]</f>
        <v>13313.25</v>
      </c>
      <c r="P177" s="12">
        <f>VENTAS[[#This Row],[MARGEN]]/VENTAS[[#This Row],[INGRESOS]]</f>
        <v>0.24205909090909092</v>
      </c>
    </row>
    <row r="178" spans="1:16" x14ac:dyDescent="0.25">
      <c r="A178">
        <v>177</v>
      </c>
      <c r="B178" t="s">
        <v>21</v>
      </c>
      <c r="C178">
        <v>17</v>
      </c>
      <c r="D178" t="s">
        <v>89</v>
      </c>
      <c r="E178" t="s">
        <v>90</v>
      </c>
      <c r="F178">
        <v>10006</v>
      </c>
      <c r="G178" t="s">
        <v>51</v>
      </c>
      <c r="H178" t="s">
        <v>52</v>
      </c>
      <c r="I178">
        <v>11</v>
      </c>
      <c r="J178" s="9">
        <v>216.19</v>
      </c>
      <c r="K178" s="9">
        <v>300</v>
      </c>
      <c r="L178">
        <v>44007</v>
      </c>
      <c r="M178" s="10">
        <f>VENTAS[[#This Row],[CANTIDAD]]*VENTAS[[#This Row],[PRECIO_VENTAS]]</f>
        <v>3300</v>
      </c>
      <c r="N178" s="10">
        <f>VENTAS[[#This Row],[CANTIDAD]]*VENTAS[[#This Row],[PRECIO_COMPRA]]</f>
        <v>2378.09</v>
      </c>
      <c r="O178" s="11">
        <f>VENTAS[[#This Row],[INGRESOS]]-VENTAS[[#This Row],[COSTO]]</f>
        <v>921.90999999999985</v>
      </c>
      <c r="P178" s="12">
        <f>VENTAS[[#This Row],[MARGEN]]/VENTAS[[#This Row],[INGRESOS]]</f>
        <v>0.2793666666666666</v>
      </c>
    </row>
    <row r="179" spans="1:16" x14ac:dyDescent="0.25">
      <c r="A179">
        <v>178</v>
      </c>
      <c r="B179" t="s">
        <v>21</v>
      </c>
      <c r="C179">
        <v>18</v>
      </c>
      <c r="D179" t="s">
        <v>91</v>
      </c>
      <c r="E179" t="s">
        <v>92</v>
      </c>
      <c r="F179">
        <v>10007</v>
      </c>
      <c r="G179" t="s">
        <v>53</v>
      </c>
      <c r="H179" t="s">
        <v>54</v>
      </c>
      <c r="I179">
        <v>11</v>
      </c>
      <c r="J179" s="9">
        <v>1063.04</v>
      </c>
      <c r="K179" s="9">
        <v>1500</v>
      </c>
      <c r="L179">
        <v>44008</v>
      </c>
      <c r="M179" s="10">
        <f>VENTAS[[#This Row],[CANTIDAD]]*VENTAS[[#This Row],[PRECIO_VENTAS]]</f>
        <v>16500</v>
      </c>
      <c r="N179" s="10">
        <f>VENTAS[[#This Row],[CANTIDAD]]*VENTAS[[#This Row],[PRECIO_COMPRA]]</f>
        <v>11693.439999999999</v>
      </c>
      <c r="O179" s="11">
        <f>VENTAS[[#This Row],[INGRESOS]]-VENTAS[[#This Row],[COSTO]]</f>
        <v>4806.5600000000013</v>
      </c>
      <c r="P179" s="12">
        <f>VENTAS[[#This Row],[MARGEN]]/VENTAS[[#This Row],[INGRESOS]]</f>
        <v>0.29130666666666677</v>
      </c>
    </row>
    <row r="180" spans="1:16" x14ac:dyDescent="0.25">
      <c r="A180">
        <v>179</v>
      </c>
      <c r="B180" t="s">
        <v>8</v>
      </c>
      <c r="C180">
        <v>19</v>
      </c>
      <c r="D180" t="s">
        <v>93</v>
      </c>
      <c r="E180" t="s">
        <v>94</v>
      </c>
      <c r="F180">
        <v>10008</v>
      </c>
      <c r="G180" t="s">
        <v>73</v>
      </c>
      <c r="H180" t="s">
        <v>56</v>
      </c>
      <c r="I180">
        <v>34</v>
      </c>
      <c r="J180" s="9">
        <v>757.81</v>
      </c>
      <c r="K180" s="9">
        <v>950</v>
      </c>
      <c r="L180">
        <v>44009</v>
      </c>
      <c r="M180" s="10">
        <f>VENTAS[[#This Row],[CANTIDAD]]*VENTAS[[#This Row],[PRECIO_VENTAS]]</f>
        <v>32300</v>
      </c>
      <c r="N180" s="10">
        <f>VENTAS[[#This Row],[CANTIDAD]]*VENTAS[[#This Row],[PRECIO_COMPRA]]</f>
        <v>25765.539999999997</v>
      </c>
      <c r="O180" s="11">
        <f>VENTAS[[#This Row],[INGRESOS]]-VENTAS[[#This Row],[COSTO]]</f>
        <v>6534.4600000000028</v>
      </c>
      <c r="P180" s="12">
        <f>VENTAS[[#This Row],[MARGEN]]/VENTAS[[#This Row],[INGRESOS]]</f>
        <v>0.20230526315789482</v>
      </c>
    </row>
    <row r="181" spans="1:16" x14ac:dyDescent="0.25">
      <c r="A181">
        <v>180</v>
      </c>
      <c r="B181" t="s">
        <v>18</v>
      </c>
      <c r="C181">
        <v>20</v>
      </c>
      <c r="D181" t="s">
        <v>95</v>
      </c>
      <c r="E181" t="s">
        <v>96</v>
      </c>
      <c r="F181">
        <v>10009</v>
      </c>
      <c r="G181" t="s">
        <v>57</v>
      </c>
      <c r="H181" t="s">
        <v>58</v>
      </c>
      <c r="I181">
        <v>38</v>
      </c>
      <c r="J181" s="9">
        <v>211.41</v>
      </c>
      <c r="K181" s="9">
        <v>300</v>
      </c>
      <c r="L181">
        <v>44010</v>
      </c>
      <c r="M181" s="10">
        <f>VENTAS[[#This Row],[CANTIDAD]]*VENTAS[[#This Row],[PRECIO_VENTAS]]</f>
        <v>11400</v>
      </c>
      <c r="N181" s="10">
        <f>VENTAS[[#This Row],[CANTIDAD]]*VENTAS[[#This Row],[PRECIO_COMPRA]]</f>
        <v>8033.58</v>
      </c>
      <c r="O181" s="11">
        <f>VENTAS[[#This Row],[INGRESOS]]-VENTAS[[#This Row],[COSTO]]</f>
        <v>3366.42</v>
      </c>
      <c r="P181" s="12">
        <f>VENTAS[[#This Row],[MARGEN]]/VENTAS[[#This Row],[INGRESOS]]</f>
        <v>0.29530000000000001</v>
      </c>
    </row>
    <row r="182" spans="1:16" x14ac:dyDescent="0.25">
      <c r="A182">
        <v>181</v>
      </c>
      <c r="B182" t="s">
        <v>7</v>
      </c>
      <c r="C182">
        <v>1</v>
      </c>
      <c r="D182" t="s">
        <v>30</v>
      </c>
      <c r="E182" t="s">
        <v>61</v>
      </c>
      <c r="F182">
        <v>10001</v>
      </c>
      <c r="G182" t="s">
        <v>41</v>
      </c>
      <c r="H182" t="s">
        <v>42</v>
      </c>
      <c r="I182">
        <v>37</v>
      </c>
      <c r="J182" s="9">
        <v>1483.61</v>
      </c>
      <c r="K182" s="9">
        <v>2000</v>
      </c>
      <c r="L182">
        <v>44011</v>
      </c>
      <c r="M182" s="10">
        <f>VENTAS[[#This Row],[CANTIDAD]]*VENTAS[[#This Row],[PRECIO_VENTAS]]</f>
        <v>74000</v>
      </c>
      <c r="N182" s="10">
        <f>VENTAS[[#This Row],[CANTIDAD]]*VENTAS[[#This Row],[PRECIO_COMPRA]]</f>
        <v>54893.57</v>
      </c>
      <c r="O182" s="11">
        <f>VENTAS[[#This Row],[INGRESOS]]-VENTAS[[#This Row],[COSTO]]</f>
        <v>19106.43</v>
      </c>
      <c r="P182" s="12">
        <f>VENTAS[[#This Row],[MARGEN]]/VENTAS[[#This Row],[INGRESOS]]</f>
        <v>0.25819500000000001</v>
      </c>
    </row>
    <row r="183" spans="1:16" x14ac:dyDescent="0.25">
      <c r="A183">
        <v>182</v>
      </c>
      <c r="B183" t="s">
        <v>7</v>
      </c>
      <c r="C183">
        <v>2</v>
      </c>
      <c r="D183" t="s">
        <v>31</v>
      </c>
      <c r="E183" t="s">
        <v>62</v>
      </c>
      <c r="F183">
        <v>10002</v>
      </c>
      <c r="G183" t="s">
        <v>43</v>
      </c>
      <c r="H183" t="s">
        <v>44</v>
      </c>
      <c r="I183">
        <v>37</v>
      </c>
      <c r="J183" s="9">
        <v>1049.51</v>
      </c>
      <c r="K183" s="9">
        <v>1300</v>
      </c>
      <c r="L183">
        <v>44012</v>
      </c>
      <c r="M183" s="10">
        <f>VENTAS[[#This Row],[CANTIDAD]]*VENTAS[[#This Row],[PRECIO_VENTAS]]</f>
        <v>48100</v>
      </c>
      <c r="N183" s="10">
        <f>VENTAS[[#This Row],[CANTIDAD]]*VENTAS[[#This Row],[PRECIO_COMPRA]]</f>
        <v>38831.870000000003</v>
      </c>
      <c r="O183" s="11">
        <f>VENTAS[[#This Row],[INGRESOS]]-VENTAS[[#This Row],[COSTO]]</f>
        <v>9268.1299999999974</v>
      </c>
      <c r="P183" s="12">
        <f>VENTAS[[#This Row],[MARGEN]]/VENTAS[[#This Row],[INGRESOS]]</f>
        <v>0.19268461538461534</v>
      </c>
    </row>
    <row r="184" spans="1:16" x14ac:dyDescent="0.25">
      <c r="A184">
        <v>183</v>
      </c>
      <c r="B184" t="s">
        <v>21</v>
      </c>
      <c r="C184">
        <v>3</v>
      </c>
      <c r="D184" t="s">
        <v>32</v>
      </c>
      <c r="E184" t="s">
        <v>63</v>
      </c>
      <c r="F184">
        <v>10003</v>
      </c>
      <c r="G184" t="s">
        <v>45</v>
      </c>
      <c r="H184" t="s">
        <v>46</v>
      </c>
      <c r="I184">
        <v>11</v>
      </c>
      <c r="J184" s="9">
        <v>966.38</v>
      </c>
      <c r="K184" s="9">
        <v>1200</v>
      </c>
      <c r="L184">
        <v>44013</v>
      </c>
      <c r="M184" s="10">
        <f>VENTAS[[#This Row],[CANTIDAD]]*VENTAS[[#This Row],[PRECIO_VENTAS]]</f>
        <v>13200</v>
      </c>
      <c r="N184" s="10">
        <f>VENTAS[[#This Row],[CANTIDAD]]*VENTAS[[#This Row],[PRECIO_COMPRA]]</f>
        <v>10630.18</v>
      </c>
      <c r="O184" s="11">
        <f>VENTAS[[#This Row],[INGRESOS]]-VENTAS[[#This Row],[COSTO]]</f>
        <v>2569.8199999999997</v>
      </c>
      <c r="P184" s="12">
        <f>VENTAS[[#This Row],[MARGEN]]/VENTAS[[#This Row],[INGRESOS]]</f>
        <v>0.19468333333333332</v>
      </c>
    </row>
    <row r="185" spans="1:16" x14ac:dyDescent="0.25">
      <c r="A185">
        <v>184</v>
      </c>
      <c r="B185" t="s">
        <v>11</v>
      </c>
      <c r="C185">
        <v>4</v>
      </c>
      <c r="D185" t="s">
        <v>33</v>
      </c>
      <c r="E185" t="s">
        <v>64</v>
      </c>
      <c r="F185">
        <v>10004</v>
      </c>
      <c r="G185" t="s">
        <v>47</v>
      </c>
      <c r="H185" t="s">
        <v>48</v>
      </c>
      <c r="I185">
        <v>45</v>
      </c>
      <c r="J185" s="9">
        <v>938.42</v>
      </c>
      <c r="K185" s="9">
        <v>1100</v>
      </c>
      <c r="L185">
        <v>44014</v>
      </c>
      <c r="M185" s="10">
        <f>VENTAS[[#This Row],[CANTIDAD]]*VENTAS[[#This Row],[PRECIO_VENTAS]]</f>
        <v>49500</v>
      </c>
      <c r="N185" s="10">
        <f>VENTAS[[#This Row],[CANTIDAD]]*VENTAS[[#This Row],[PRECIO_COMPRA]]</f>
        <v>42228.9</v>
      </c>
      <c r="O185" s="11">
        <f>VENTAS[[#This Row],[INGRESOS]]-VENTAS[[#This Row],[COSTO]]</f>
        <v>7271.0999999999985</v>
      </c>
      <c r="P185" s="12">
        <f>VENTAS[[#This Row],[MARGEN]]/VENTAS[[#This Row],[INGRESOS]]</f>
        <v>0.14689090909090907</v>
      </c>
    </row>
    <row r="186" spans="1:16" x14ac:dyDescent="0.25">
      <c r="A186">
        <v>185</v>
      </c>
      <c r="B186" t="s">
        <v>24</v>
      </c>
      <c r="C186">
        <v>5</v>
      </c>
      <c r="D186" t="s">
        <v>34</v>
      </c>
      <c r="E186" t="s">
        <v>65</v>
      </c>
      <c r="F186">
        <v>10005</v>
      </c>
      <c r="G186" t="s">
        <v>49</v>
      </c>
      <c r="H186" t="s">
        <v>50</v>
      </c>
      <c r="I186">
        <v>28</v>
      </c>
      <c r="J186" s="9">
        <v>1053.78</v>
      </c>
      <c r="K186" s="9">
        <v>1500</v>
      </c>
      <c r="L186">
        <v>44015</v>
      </c>
      <c r="M186" s="10">
        <f>VENTAS[[#This Row],[CANTIDAD]]*VENTAS[[#This Row],[PRECIO_VENTAS]]</f>
        <v>42000</v>
      </c>
      <c r="N186" s="10">
        <f>VENTAS[[#This Row],[CANTIDAD]]*VENTAS[[#This Row],[PRECIO_COMPRA]]</f>
        <v>29505.84</v>
      </c>
      <c r="O186" s="11">
        <f>VENTAS[[#This Row],[INGRESOS]]-VENTAS[[#This Row],[COSTO]]</f>
        <v>12494.16</v>
      </c>
      <c r="P186" s="12">
        <f>VENTAS[[#This Row],[MARGEN]]/VENTAS[[#This Row],[INGRESOS]]</f>
        <v>0.29748000000000002</v>
      </c>
    </row>
    <row r="187" spans="1:16" x14ac:dyDescent="0.25">
      <c r="A187">
        <v>186</v>
      </c>
      <c r="B187" t="s">
        <v>21</v>
      </c>
      <c r="C187">
        <v>6</v>
      </c>
      <c r="D187" t="s">
        <v>35</v>
      </c>
      <c r="E187" t="s">
        <v>66</v>
      </c>
      <c r="F187">
        <v>10006</v>
      </c>
      <c r="G187" t="s">
        <v>51</v>
      </c>
      <c r="H187" t="s">
        <v>52</v>
      </c>
      <c r="I187">
        <v>11</v>
      </c>
      <c r="J187" s="9">
        <v>645.70000000000005</v>
      </c>
      <c r="K187" s="9">
        <v>900</v>
      </c>
      <c r="L187">
        <v>44016</v>
      </c>
      <c r="M187" s="10">
        <f>VENTAS[[#This Row],[CANTIDAD]]*VENTAS[[#This Row],[PRECIO_VENTAS]]</f>
        <v>9900</v>
      </c>
      <c r="N187" s="10">
        <f>VENTAS[[#This Row],[CANTIDAD]]*VENTAS[[#This Row],[PRECIO_COMPRA]]</f>
        <v>7102.7000000000007</v>
      </c>
      <c r="O187" s="11">
        <f>VENTAS[[#This Row],[INGRESOS]]-VENTAS[[#This Row],[COSTO]]</f>
        <v>2797.2999999999993</v>
      </c>
      <c r="P187" s="12">
        <f>VENTAS[[#This Row],[MARGEN]]/VENTAS[[#This Row],[INGRESOS]]</f>
        <v>0.2825555555555555</v>
      </c>
    </row>
    <row r="188" spans="1:16" x14ac:dyDescent="0.25">
      <c r="A188">
        <v>187</v>
      </c>
      <c r="B188" t="s">
        <v>9</v>
      </c>
      <c r="C188">
        <v>7</v>
      </c>
      <c r="D188" t="s">
        <v>36</v>
      </c>
      <c r="E188" t="s">
        <v>72</v>
      </c>
      <c r="F188">
        <v>10007</v>
      </c>
      <c r="G188" t="s">
        <v>53</v>
      </c>
      <c r="H188" t="s">
        <v>54</v>
      </c>
      <c r="I188">
        <v>29</v>
      </c>
      <c r="J188" s="9">
        <v>1063.04</v>
      </c>
      <c r="K188" s="9">
        <v>1500</v>
      </c>
      <c r="L188">
        <v>44017</v>
      </c>
      <c r="M188" s="10">
        <f>VENTAS[[#This Row],[CANTIDAD]]*VENTAS[[#This Row],[PRECIO_VENTAS]]</f>
        <v>43500</v>
      </c>
      <c r="N188" s="10">
        <f>VENTAS[[#This Row],[CANTIDAD]]*VENTAS[[#This Row],[PRECIO_COMPRA]]</f>
        <v>30828.16</v>
      </c>
      <c r="O188" s="11">
        <f>VENTAS[[#This Row],[INGRESOS]]-VENTAS[[#This Row],[COSTO]]</f>
        <v>12671.84</v>
      </c>
      <c r="P188" s="12">
        <f>VENTAS[[#This Row],[MARGEN]]/VENTAS[[#This Row],[INGRESOS]]</f>
        <v>0.29130666666666666</v>
      </c>
    </row>
    <row r="189" spans="1:16" x14ac:dyDescent="0.25">
      <c r="A189">
        <v>188</v>
      </c>
      <c r="B189" t="s">
        <v>10</v>
      </c>
      <c r="C189">
        <v>8</v>
      </c>
      <c r="D189" t="s">
        <v>37</v>
      </c>
      <c r="E189" t="s">
        <v>67</v>
      </c>
      <c r="F189">
        <v>10008</v>
      </c>
      <c r="G189" t="s">
        <v>73</v>
      </c>
      <c r="H189" t="s">
        <v>56</v>
      </c>
      <c r="I189">
        <v>33</v>
      </c>
      <c r="J189" s="9">
        <v>938.42</v>
      </c>
      <c r="K189" s="9">
        <v>1100</v>
      </c>
      <c r="L189">
        <v>44018</v>
      </c>
      <c r="M189" s="10">
        <f>VENTAS[[#This Row],[CANTIDAD]]*VENTAS[[#This Row],[PRECIO_VENTAS]]</f>
        <v>36300</v>
      </c>
      <c r="N189" s="10">
        <f>VENTAS[[#This Row],[CANTIDAD]]*VENTAS[[#This Row],[PRECIO_COMPRA]]</f>
        <v>30967.859999999997</v>
      </c>
      <c r="O189" s="11">
        <f>VENTAS[[#This Row],[INGRESOS]]-VENTAS[[#This Row],[COSTO]]</f>
        <v>5332.1400000000031</v>
      </c>
      <c r="P189" s="12">
        <f>VENTAS[[#This Row],[MARGEN]]/VENTAS[[#This Row],[INGRESOS]]</f>
        <v>0.14689090909090918</v>
      </c>
    </row>
    <row r="190" spans="1:16" x14ac:dyDescent="0.25">
      <c r="A190">
        <v>189</v>
      </c>
      <c r="B190" t="s">
        <v>6</v>
      </c>
      <c r="C190">
        <v>9</v>
      </c>
      <c r="D190" t="s">
        <v>38</v>
      </c>
      <c r="E190" t="s">
        <v>68</v>
      </c>
      <c r="F190">
        <v>10009</v>
      </c>
      <c r="G190" t="s">
        <v>57</v>
      </c>
      <c r="H190" t="s">
        <v>58</v>
      </c>
      <c r="I190">
        <v>41</v>
      </c>
      <c r="J190" s="9">
        <v>836.75</v>
      </c>
      <c r="K190" s="9">
        <v>1000</v>
      </c>
      <c r="L190">
        <v>44019</v>
      </c>
      <c r="M190" s="10">
        <f>VENTAS[[#This Row],[CANTIDAD]]*VENTAS[[#This Row],[PRECIO_VENTAS]]</f>
        <v>41000</v>
      </c>
      <c r="N190" s="10">
        <f>VENTAS[[#This Row],[CANTIDAD]]*VENTAS[[#This Row],[PRECIO_COMPRA]]</f>
        <v>34306.75</v>
      </c>
      <c r="O190" s="11">
        <f>VENTAS[[#This Row],[INGRESOS]]-VENTAS[[#This Row],[COSTO]]</f>
        <v>6693.25</v>
      </c>
      <c r="P190" s="12">
        <f>VENTAS[[#This Row],[MARGEN]]/VENTAS[[#This Row],[INGRESOS]]</f>
        <v>0.16325000000000001</v>
      </c>
    </row>
    <row r="191" spans="1:16" x14ac:dyDescent="0.25">
      <c r="A191">
        <v>190</v>
      </c>
      <c r="B191" t="s">
        <v>13</v>
      </c>
      <c r="C191">
        <v>10</v>
      </c>
      <c r="D191" t="s">
        <v>39</v>
      </c>
      <c r="E191" t="s">
        <v>69</v>
      </c>
      <c r="F191">
        <v>10001</v>
      </c>
      <c r="G191" t="s">
        <v>41</v>
      </c>
      <c r="H191" t="s">
        <v>42</v>
      </c>
      <c r="I191">
        <v>13</v>
      </c>
      <c r="J191" s="9">
        <v>966.38</v>
      </c>
      <c r="K191" s="9">
        <v>1200</v>
      </c>
      <c r="L191">
        <v>44020</v>
      </c>
      <c r="M191" s="10">
        <f>VENTAS[[#This Row],[CANTIDAD]]*VENTAS[[#This Row],[PRECIO_VENTAS]]</f>
        <v>15600</v>
      </c>
      <c r="N191" s="10">
        <f>VENTAS[[#This Row],[CANTIDAD]]*VENTAS[[#This Row],[PRECIO_COMPRA]]</f>
        <v>12562.94</v>
      </c>
      <c r="O191" s="11">
        <f>VENTAS[[#This Row],[INGRESOS]]-VENTAS[[#This Row],[COSTO]]</f>
        <v>3037.0599999999995</v>
      </c>
      <c r="P191" s="12">
        <f>VENTAS[[#This Row],[MARGEN]]/VENTAS[[#This Row],[INGRESOS]]</f>
        <v>0.19468333333333329</v>
      </c>
    </row>
    <row r="192" spans="1:16" x14ac:dyDescent="0.25">
      <c r="A192">
        <v>191</v>
      </c>
      <c r="B192" t="s">
        <v>6</v>
      </c>
      <c r="C192">
        <v>11</v>
      </c>
      <c r="D192" t="s">
        <v>77</v>
      </c>
      <c r="E192" t="s">
        <v>78</v>
      </c>
      <c r="F192">
        <v>10002</v>
      </c>
      <c r="G192" t="s">
        <v>43</v>
      </c>
      <c r="H192" t="s">
        <v>44</v>
      </c>
      <c r="I192">
        <v>41</v>
      </c>
      <c r="J192" s="9">
        <v>638.27</v>
      </c>
      <c r="K192" s="9">
        <v>800</v>
      </c>
      <c r="L192">
        <v>44021</v>
      </c>
      <c r="M192" s="10">
        <f>VENTAS[[#This Row],[CANTIDAD]]*VENTAS[[#This Row],[PRECIO_VENTAS]]</f>
        <v>32800</v>
      </c>
      <c r="N192" s="10">
        <f>VENTAS[[#This Row],[CANTIDAD]]*VENTAS[[#This Row],[PRECIO_COMPRA]]</f>
        <v>26169.07</v>
      </c>
      <c r="O192" s="11">
        <f>VENTAS[[#This Row],[INGRESOS]]-VENTAS[[#This Row],[COSTO]]</f>
        <v>6630.93</v>
      </c>
      <c r="P192" s="12">
        <f>VENTAS[[#This Row],[MARGEN]]/VENTAS[[#This Row],[INGRESOS]]</f>
        <v>0.20216250000000002</v>
      </c>
    </row>
    <row r="193" spans="1:16" x14ac:dyDescent="0.25">
      <c r="A193">
        <v>192</v>
      </c>
      <c r="B193" t="s">
        <v>18</v>
      </c>
      <c r="C193">
        <v>12</v>
      </c>
      <c r="D193" t="s">
        <v>79</v>
      </c>
      <c r="E193" t="s">
        <v>80</v>
      </c>
      <c r="F193">
        <v>10003</v>
      </c>
      <c r="G193" t="s">
        <v>45</v>
      </c>
      <c r="H193" t="s">
        <v>46</v>
      </c>
      <c r="I193">
        <v>38</v>
      </c>
      <c r="J193" s="9">
        <v>1265.2</v>
      </c>
      <c r="K193" s="9">
        <v>1800</v>
      </c>
      <c r="L193">
        <v>44022</v>
      </c>
      <c r="M193" s="10">
        <f>VENTAS[[#This Row],[CANTIDAD]]*VENTAS[[#This Row],[PRECIO_VENTAS]]</f>
        <v>68400</v>
      </c>
      <c r="N193" s="10">
        <f>VENTAS[[#This Row],[CANTIDAD]]*VENTAS[[#This Row],[PRECIO_COMPRA]]</f>
        <v>48077.599999999999</v>
      </c>
      <c r="O193" s="11">
        <f>VENTAS[[#This Row],[INGRESOS]]-VENTAS[[#This Row],[COSTO]]</f>
        <v>20322.400000000001</v>
      </c>
      <c r="P193" s="12">
        <f>VENTAS[[#This Row],[MARGEN]]/VENTAS[[#This Row],[INGRESOS]]</f>
        <v>0.29711111111111116</v>
      </c>
    </row>
    <row r="194" spans="1:16" x14ac:dyDescent="0.25">
      <c r="A194">
        <v>193</v>
      </c>
      <c r="B194" t="s">
        <v>5</v>
      </c>
      <c r="C194">
        <v>13</v>
      </c>
      <c r="D194" t="s">
        <v>81</v>
      </c>
      <c r="E194" t="s">
        <v>82</v>
      </c>
      <c r="F194">
        <v>10004</v>
      </c>
      <c r="G194" t="s">
        <v>47</v>
      </c>
      <c r="H194" t="s">
        <v>48</v>
      </c>
      <c r="I194">
        <v>4</v>
      </c>
      <c r="J194" s="9">
        <v>352.49</v>
      </c>
      <c r="K194" s="9">
        <v>500</v>
      </c>
      <c r="L194">
        <v>44023</v>
      </c>
      <c r="M194" s="10">
        <f>VENTAS[[#This Row],[CANTIDAD]]*VENTAS[[#This Row],[PRECIO_VENTAS]]</f>
        <v>2000</v>
      </c>
      <c r="N194" s="10">
        <f>VENTAS[[#This Row],[CANTIDAD]]*VENTAS[[#This Row],[PRECIO_COMPRA]]</f>
        <v>1409.96</v>
      </c>
      <c r="O194" s="11">
        <f>VENTAS[[#This Row],[INGRESOS]]-VENTAS[[#This Row],[COSTO]]</f>
        <v>590.04</v>
      </c>
      <c r="P194" s="12">
        <f>VENTAS[[#This Row],[MARGEN]]/VENTAS[[#This Row],[INGRESOS]]</f>
        <v>0.29502</v>
      </c>
    </row>
    <row r="195" spans="1:16" x14ac:dyDescent="0.25">
      <c r="A195">
        <v>194</v>
      </c>
      <c r="B195" t="s">
        <v>18</v>
      </c>
      <c r="C195">
        <v>14</v>
      </c>
      <c r="D195" t="s">
        <v>83</v>
      </c>
      <c r="E195" t="s">
        <v>84</v>
      </c>
      <c r="F195">
        <v>10005</v>
      </c>
      <c r="G195" t="s">
        <v>49</v>
      </c>
      <c r="H195" t="s">
        <v>50</v>
      </c>
      <c r="I195">
        <v>38</v>
      </c>
      <c r="J195" s="9">
        <v>938.42</v>
      </c>
      <c r="K195" s="9">
        <v>1100</v>
      </c>
      <c r="L195">
        <v>44024</v>
      </c>
      <c r="M195" s="10">
        <f>VENTAS[[#This Row],[CANTIDAD]]*VENTAS[[#This Row],[PRECIO_VENTAS]]</f>
        <v>41800</v>
      </c>
      <c r="N195" s="10">
        <f>VENTAS[[#This Row],[CANTIDAD]]*VENTAS[[#This Row],[PRECIO_COMPRA]]</f>
        <v>35659.96</v>
      </c>
      <c r="O195" s="11">
        <f>VENTAS[[#This Row],[INGRESOS]]-VENTAS[[#This Row],[COSTO]]</f>
        <v>6140.0400000000009</v>
      </c>
      <c r="P195" s="12">
        <f>VENTAS[[#This Row],[MARGEN]]/VENTAS[[#This Row],[INGRESOS]]</f>
        <v>0.1468909090909091</v>
      </c>
    </row>
    <row r="196" spans="1:16" x14ac:dyDescent="0.25">
      <c r="A196">
        <v>195</v>
      </c>
      <c r="B196" t="s">
        <v>10</v>
      </c>
      <c r="C196">
        <v>15</v>
      </c>
      <c r="D196" t="s">
        <v>85</v>
      </c>
      <c r="E196" t="s">
        <v>86</v>
      </c>
      <c r="F196">
        <v>10006</v>
      </c>
      <c r="G196" t="s">
        <v>51</v>
      </c>
      <c r="H196" t="s">
        <v>52</v>
      </c>
      <c r="I196">
        <v>33</v>
      </c>
      <c r="J196" s="9">
        <v>572.95000000000005</v>
      </c>
      <c r="K196" s="9">
        <v>800</v>
      </c>
      <c r="L196">
        <v>44025</v>
      </c>
      <c r="M196" s="10">
        <f>VENTAS[[#This Row],[CANTIDAD]]*VENTAS[[#This Row],[PRECIO_VENTAS]]</f>
        <v>26400</v>
      </c>
      <c r="N196" s="10">
        <f>VENTAS[[#This Row],[CANTIDAD]]*VENTAS[[#This Row],[PRECIO_COMPRA]]</f>
        <v>18907.350000000002</v>
      </c>
      <c r="O196" s="11">
        <f>VENTAS[[#This Row],[INGRESOS]]-VENTAS[[#This Row],[COSTO]]</f>
        <v>7492.6499999999978</v>
      </c>
      <c r="P196" s="12">
        <f>VENTAS[[#This Row],[MARGEN]]/VENTAS[[#This Row],[INGRESOS]]</f>
        <v>0.28381249999999991</v>
      </c>
    </row>
    <row r="197" spans="1:16" x14ac:dyDescent="0.25">
      <c r="A197">
        <v>196</v>
      </c>
      <c r="B197" t="s">
        <v>12</v>
      </c>
      <c r="C197">
        <v>16</v>
      </c>
      <c r="D197" t="s">
        <v>87</v>
      </c>
      <c r="E197" t="s">
        <v>88</v>
      </c>
      <c r="F197">
        <v>10007</v>
      </c>
      <c r="G197" t="s">
        <v>53</v>
      </c>
      <c r="H197" t="s">
        <v>54</v>
      </c>
      <c r="I197">
        <v>44</v>
      </c>
      <c r="J197" s="9">
        <v>1667.47</v>
      </c>
      <c r="K197" s="9">
        <v>2200</v>
      </c>
      <c r="L197">
        <v>44026</v>
      </c>
      <c r="M197" s="10">
        <f>VENTAS[[#This Row],[CANTIDAD]]*VENTAS[[#This Row],[PRECIO_VENTAS]]</f>
        <v>96800</v>
      </c>
      <c r="N197" s="10">
        <f>VENTAS[[#This Row],[CANTIDAD]]*VENTAS[[#This Row],[PRECIO_COMPRA]]</f>
        <v>73368.680000000008</v>
      </c>
      <c r="O197" s="11">
        <f>VENTAS[[#This Row],[INGRESOS]]-VENTAS[[#This Row],[COSTO]]</f>
        <v>23431.319999999992</v>
      </c>
      <c r="P197" s="12">
        <f>VENTAS[[#This Row],[MARGEN]]/VENTAS[[#This Row],[INGRESOS]]</f>
        <v>0.24205909090909083</v>
      </c>
    </row>
    <row r="198" spans="1:16" x14ac:dyDescent="0.25">
      <c r="A198">
        <v>197</v>
      </c>
      <c r="B198" t="s">
        <v>28</v>
      </c>
      <c r="C198">
        <v>17</v>
      </c>
      <c r="D198" t="s">
        <v>89</v>
      </c>
      <c r="E198" t="s">
        <v>90</v>
      </c>
      <c r="F198">
        <v>10008</v>
      </c>
      <c r="G198" t="s">
        <v>73</v>
      </c>
      <c r="H198" t="s">
        <v>56</v>
      </c>
      <c r="I198">
        <v>28</v>
      </c>
      <c r="J198" s="9">
        <v>216.19</v>
      </c>
      <c r="K198" s="9">
        <v>300</v>
      </c>
      <c r="L198">
        <v>44027</v>
      </c>
      <c r="M198" s="10">
        <f>VENTAS[[#This Row],[CANTIDAD]]*VENTAS[[#This Row],[PRECIO_VENTAS]]</f>
        <v>8400</v>
      </c>
      <c r="N198" s="10">
        <f>VENTAS[[#This Row],[CANTIDAD]]*VENTAS[[#This Row],[PRECIO_COMPRA]]</f>
        <v>6053.32</v>
      </c>
      <c r="O198" s="11">
        <f>VENTAS[[#This Row],[INGRESOS]]-VENTAS[[#This Row],[COSTO]]</f>
        <v>2346.6800000000003</v>
      </c>
      <c r="P198" s="12">
        <f>VENTAS[[#This Row],[MARGEN]]/VENTAS[[#This Row],[INGRESOS]]</f>
        <v>0.27936666666666671</v>
      </c>
    </row>
    <row r="199" spans="1:16" x14ac:dyDescent="0.25">
      <c r="A199">
        <v>198</v>
      </c>
      <c r="B199" t="s">
        <v>7</v>
      </c>
      <c r="C199">
        <v>18</v>
      </c>
      <c r="D199" t="s">
        <v>91</v>
      </c>
      <c r="E199" t="s">
        <v>92</v>
      </c>
      <c r="F199">
        <v>10009</v>
      </c>
      <c r="G199" t="s">
        <v>57</v>
      </c>
      <c r="H199" t="s">
        <v>58</v>
      </c>
      <c r="I199">
        <v>37</v>
      </c>
      <c r="J199" s="9">
        <v>1063.04</v>
      </c>
      <c r="K199" s="9">
        <v>1500</v>
      </c>
      <c r="L199">
        <v>44028</v>
      </c>
      <c r="M199" s="10">
        <f>VENTAS[[#This Row],[CANTIDAD]]*VENTAS[[#This Row],[PRECIO_VENTAS]]</f>
        <v>55500</v>
      </c>
      <c r="N199" s="10">
        <f>VENTAS[[#This Row],[CANTIDAD]]*VENTAS[[#This Row],[PRECIO_COMPRA]]</f>
        <v>39332.479999999996</v>
      </c>
      <c r="O199" s="11">
        <f>VENTAS[[#This Row],[INGRESOS]]-VENTAS[[#This Row],[COSTO]]</f>
        <v>16167.520000000004</v>
      </c>
      <c r="P199" s="12">
        <f>VENTAS[[#This Row],[MARGEN]]/VENTAS[[#This Row],[INGRESOS]]</f>
        <v>0.29130666666666671</v>
      </c>
    </row>
    <row r="200" spans="1:16" x14ac:dyDescent="0.25">
      <c r="A200">
        <v>199</v>
      </c>
      <c r="B200" t="s">
        <v>9</v>
      </c>
      <c r="C200">
        <v>19</v>
      </c>
      <c r="D200" t="s">
        <v>93</v>
      </c>
      <c r="E200" t="s">
        <v>94</v>
      </c>
      <c r="F200">
        <v>10001</v>
      </c>
      <c r="G200" t="s">
        <v>41</v>
      </c>
      <c r="H200" t="s">
        <v>42</v>
      </c>
      <c r="I200">
        <v>41</v>
      </c>
      <c r="J200" s="9">
        <v>757.81</v>
      </c>
      <c r="K200" s="9">
        <v>950</v>
      </c>
      <c r="L200">
        <v>44029</v>
      </c>
      <c r="M200" s="10">
        <f>VENTAS[[#This Row],[CANTIDAD]]*VENTAS[[#This Row],[PRECIO_VENTAS]]</f>
        <v>38950</v>
      </c>
      <c r="N200" s="10">
        <f>VENTAS[[#This Row],[CANTIDAD]]*VENTAS[[#This Row],[PRECIO_COMPRA]]</f>
        <v>31070.21</v>
      </c>
      <c r="O200" s="11">
        <f>VENTAS[[#This Row],[INGRESOS]]-VENTAS[[#This Row],[COSTO]]</f>
        <v>7879.7900000000009</v>
      </c>
      <c r="P200" s="12">
        <f>VENTAS[[#This Row],[MARGEN]]/VENTAS[[#This Row],[INGRESOS]]</f>
        <v>0.20230526315789477</v>
      </c>
    </row>
    <row r="201" spans="1:16" x14ac:dyDescent="0.25">
      <c r="A201">
        <v>200</v>
      </c>
      <c r="B201" t="s">
        <v>9</v>
      </c>
      <c r="C201">
        <v>20</v>
      </c>
      <c r="D201" t="s">
        <v>95</v>
      </c>
      <c r="E201" t="s">
        <v>96</v>
      </c>
      <c r="F201">
        <v>10002</v>
      </c>
      <c r="G201" t="s">
        <v>43</v>
      </c>
      <c r="H201" t="s">
        <v>44</v>
      </c>
      <c r="I201">
        <v>41</v>
      </c>
      <c r="J201" s="9">
        <v>211.41</v>
      </c>
      <c r="K201" s="9">
        <v>300</v>
      </c>
      <c r="L201">
        <v>44030</v>
      </c>
      <c r="M201" s="10">
        <f>VENTAS[[#This Row],[CANTIDAD]]*VENTAS[[#This Row],[PRECIO_VENTAS]]</f>
        <v>12300</v>
      </c>
      <c r="N201" s="10">
        <f>VENTAS[[#This Row],[CANTIDAD]]*VENTAS[[#This Row],[PRECIO_COMPRA]]</f>
        <v>8667.81</v>
      </c>
      <c r="O201" s="11">
        <f>VENTAS[[#This Row],[INGRESOS]]-VENTAS[[#This Row],[COSTO]]</f>
        <v>3632.1900000000005</v>
      </c>
      <c r="P201" s="12">
        <f>VENTAS[[#This Row],[MARGEN]]/VENTAS[[#This Row],[INGRESOS]]</f>
        <v>0.29530000000000006</v>
      </c>
    </row>
    <row r="202" spans="1:16" x14ac:dyDescent="0.25">
      <c r="A202">
        <v>201</v>
      </c>
      <c r="B202" t="s">
        <v>9</v>
      </c>
      <c r="C202">
        <v>1</v>
      </c>
      <c r="D202" t="s">
        <v>30</v>
      </c>
      <c r="E202" t="s">
        <v>61</v>
      </c>
      <c r="F202">
        <v>10003</v>
      </c>
      <c r="G202" t="s">
        <v>45</v>
      </c>
      <c r="H202" t="s">
        <v>46</v>
      </c>
      <c r="I202">
        <v>29</v>
      </c>
      <c r="J202" s="9">
        <v>1483.61</v>
      </c>
      <c r="K202" s="9">
        <v>2000</v>
      </c>
      <c r="L202">
        <v>44031</v>
      </c>
      <c r="M202" s="10">
        <f>VENTAS[[#This Row],[CANTIDAD]]*VENTAS[[#This Row],[PRECIO_VENTAS]]</f>
        <v>58000</v>
      </c>
      <c r="N202" s="10">
        <f>VENTAS[[#This Row],[CANTIDAD]]*VENTAS[[#This Row],[PRECIO_COMPRA]]</f>
        <v>43024.689999999995</v>
      </c>
      <c r="O202" s="11">
        <f>VENTAS[[#This Row],[INGRESOS]]-VENTAS[[#This Row],[COSTO]]</f>
        <v>14975.310000000005</v>
      </c>
      <c r="P202" s="12">
        <f>VENTAS[[#This Row],[MARGEN]]/VENTAS[[#This Row],[INGRESOS]]</f>
        <v>0.25819500000000006</v>
      </c>
    </row>
    <row r="203" spans="1:16" x14ac:dyDescent="0.25">
      <c r="A203">
        <v>202</v>
      </c>
      <c r="B203" t="s">
        <v>26</v>
      </c>
      <c r="C203">
        <v>2</v>
      </c>
      <c r="D203" t="s">
        <v>31</v>
      </c>
      <c r="E203" t="s">
        <v>62</v>
      </c>
      <c r="F203">
        <v>10004</v>
      </c>
      <c r="G203" t="s">
        <v>47</v>
      </c>
      <c r="H203" t="s">
        <v>48</v>
      </c>
      <c r="I203">
        <v>36</v>
      </c>
      <c r="J203" s="9">
        <v>1049.51</v>
      </c>
      <c r="K203" s="9">
        <v>1300</v>
      </c>
      <c r="L203">
        <v>44032</v>
      </c>
      <c r="M203" s="10">
        <f>VENTAS[[#This Row],[CANTIDAD]]*VENTAS[[#This Row],[PRECIO_VENTAS]]</f>
        <v>46800</v>
      </c>
      <c r="N203" s="10">
        <f>VENTAS[[#This Row],[CANTIDAD]]*VENTAS[[#This Row],[PRECIO_COMPRA]]</f>
        <v>37782.36</v>
      </c>
      <c r="O203" s="11">
        <f>VENTAS[[#This Row],[INGRESOS]]-VENTAS[[#This Row],[COSTO]]</f>
        <v>9017.64</v>
      </c>
      <c r="P203" s="12">
        <f>VENTAS[[#This Row],[MARGEN]]/VENTAS[[#This Row],[INGRESOS]]</f>
        <v>0.19268461538461537</v>
      </c>
    </row>
    <row r="204" spans="1:16" x14ac:dyDescent="0.25">
      <c r="A204">
        <v>203</v>
      </c>
      <c r="B204" t="s">
        <v>18</v>
      </c>
      <c r="C204">
        <v>3</v>
      </c>
      <c r="D204" t="s">
        <v>32</v>
      </c>
      <c r="E204" t="s">
        <v>63</v>
      </c>
      <c r="F204">
        <v>10005</v>
      </c>
      <c r="G204" t="s">
        <v>49</v>
      </c>
      <c r="H204" t="s">
        <v>50</v>
      </c>
      <c r="I204">
        <v>38</v>
      </c>
      <c r="J204" s="9">
        <v>966.38</v>
      </c>
      <c r="K204" s="9">
        <v>1200</v>
      </c>
      <c r="L204">
        <v>44033</v>
      </c>
      <c r="M204" s="10">
        <f>VENTAS[[#This Row],[CANTIDAD]]*VENTAS[[#This Row],[PRECIO_VENTAS]]</f>
        <v>45600</v>
      </c>
      <c r="N204" s="10">
        <f>VENTAS[[#This Row],[CANTIDAD]]*VENTAS[[#This Row],[PRECIO_COMPRA]]</f>
        <v>36722.44</v>
      </c>
      <c r="O204" s="11">
        <f>VENTAS[[#This Row],[INGRESOS]]-VENTAS[[#This Row],[COSTO]]</f>
        <v>8877.5599999999977</v>
      </c>
      <c r="P204" s="12">
        <f>VENTAS[[#This Row],[MARGEN]]/VENTAS[[#This Row],[INGRESOS]]</f>
        <v>0.19468333333333329</v>
      </c>
    </row>
    <row r="205" spans="1:16" x14ac:dyDescent="0.25">
      <c r="A205">
        <v>204</v>
      </c>
      <c r="B205" t="s">
        <v>28</v>
      </c>
      <c r="C205">
        <v>4</v>
      </c>
      <c r="D205" t="s">
        <v>33</v>
      </c>
      <c r="E205" t="s">
        <v>64</v>
      </c>
      <c r="F205">
        <v>10006</v>
      </c>
      <c r="G205" t="s">
        <v>51</v>
      </c>
      <c r="H205" t="s">
        <v>52</v>
      </c>
      <c r="I205">
        <v>28</v>
      </c>
      <c r="J205" s="9">
        <v>938.42</v>
      </c>
      <c r="K205" s="9">
        <v>1100</v>
      </c>
      <c r="L205">
        <v>44034</v>
      </c>
      <c r="M205" s="10">
        <f>VENTAS[[#This Row],[CANTIDAD]]*VENTAS[[#This Row],[PRECIO_VENTAS]]</f>
        <v>30800</v>
      </c>
      <c r="N205" s="10">
        <f>VENTAS[[#This Row],[CANTIDAD]]*VENTAS[[#This Row],[PRECIO_COMPRA]]</f>
        <v>26275.759999999998</v>
      </c>
      <c r="O205" s="11">
        <f>VENTAS[[#This Row],[INGRESOS]]-VENTAS[[#This Row],[COSTO]]</f>
        <v>4524.2400000000016</v>
      </c>
      <c r="P205" s="12">
        <f>VENTAS[[#This Row],[MARGEN]]/VENTAS[[#This Row],[INGRESOS]]</f>
        <v>0.14689090909090916</v>
      </c>
    </row>
    <row r="206" spans="1:16" x14ac:dyDescent="0.25">
      <c r="A206">
        <v>205</v>
      </c>
      <c r="B206" t="s">
        <v>22</v>
      </c>
      <c r="C206">
        <v>5</v>
      </c>
      <c r="D206" t="s">
        <v>34</v>
      </c>
      <c r="E206" t="s">
        <v>65</v>
      </c>
      <c r="F206">
        <v>10007</v>
      </c>
      <c r="G206" t="s">
        <v>53</v>
      </c>
      <c r="H206" t="s">
        <v>54</v>
      </c>
      <c r="I206">
        <v>4</v>
      </c>
      <c r="J206" s="9">
        <v>1053.78</v>
      </c>
      <c r="K206" s="9">
        <v>1500</v>
      </c>
      <c r="L206">
        <v>44035</v>
      </c>
      <c r="M206" s="10">
        <f>VENTAS[[#This Row],[CANTIDAD]]*VENTAS[[#This Row],[PRECIO_VENTAS]]</f>
        <v>6000</v>
      </c>
      <c r="N206" s="10">
        <f>VENTAS[[#This Row],[CANTIDAD]]*VENTAS[[#This Row],[PRECIO_COMPRA]]</f>
        <v>4215.12</v>
      </c>
      <c r="O206" s="11">
        <f>VENTAS[[#This Row],[INGRESOS]]-VENTAS[[#This Row],[COSTO]]</f>
        <v>1784.88</v>
      </c>
      <c r="P206" s="12">
        <f>VENTAS[[#This Row],[MARGEN]]/VENTAS[[#This Row],[INGRESOS]]</f>
        <v>0.29748000000000002</v>
      </c>
    </row>
    <row r="207" spans="1:16" x14ac:dyDescent="0.25">
      <c r="A207">
        <v>206</v>
      </c>
      <c r="B207" t="s">
        <v>15</v>
      </c>
      <c r="C207">
        <v>6</v>
      </c>
      <c r="D207" t="s">
        <v>35</v>
      </c>
      <c r="E207" t="s">
        <v>66</v>
      </c>
      <c r="F207">
        <v>10008</v>
      </c>
      <c r="G207" t="s">
        <v>73</v>
      </c>
      <c r="H207" t="s">
        <v>56</v>
      </c>
      <c r="I207">
        <v>32</v>
      </c>
      <c r="J207" s="9">
        <v>645.70000000000005</v>
      </c>
      <c r="K207" s="9">
        <v>900</v>
      </c>
      <c r="L207">
        <v>44036</v>
      </c>
      <c r="M207" s="10">
        <f>VENTAS[[#This Row],[CANTIDAD]]*VENTAS[[#This Row],[PRECIO_VENTAS]]</f>
        <v>28800</v>
      </c>
      <c r="N207" s="10">
        <f>VENTAS[[#This Row],[CANTIDAD]]*VENTAS[[#This Row],[PRECIO_COMPRA]]</f>
        <v>20662.400000000001</v>
      </c>
      <c r="O207" s="11">
        <f>VENTAS[[#This Row],[INGRESOS]]-VENTAS[[#This Row],[COSTO]]</f>
        <v>8137.5999999999985</v>
      </c>
      <c r="P207" s="12">
        <f>VENTAS[[#This Row],[MARGEN]]/VENTAS[[#This Row],[INGRESOS]]</f>
        <v>0.2825555555555555</v>
      </c>
    </row>
    <row r="208" spans="1:16" x14ac:dyDescent="0.25">
      <c r="A208">
        <v>207</v>
      </c>
      <c r="B208" t="s">
        <v>6</v>
      </c>
      <c r="C208">
        <v>7</v>
      </c>
      <c r="D208" t="s">
        <v>36</v>
      </c>
      <c r="E208" t="s">
        <v>72</v>
      </c>
      <c r="F208">
        <v>10009</v>
      </c>
      <c r="G208" t="s">
        <v>57</v>
      </c>
      <c r="H208" t="s">
        <v>58</v>
      </c>
      <c r="I208">
        <v>37</v>
      </c>
      <c r="J208" s="9">
        <v>1063.04</v>
      </c>
      <c r="K208" s="9">
        <v>1500</v>
      </c>
      <c r="L208">
        <v>44037</v>
      </c>
      <c r="M208" s="10">
        <f>VENTAS[[#This Row],[CANTIDAD]]*VENTAS[[#This Row],[PRECIO_VENTAS]]</f>
        <v>55500</v>
      </c>
      <c r="N208" s="10">
        <f>VENTAS[[#This Row],[CANTIDAD]]*VENTAS[[#This Row],[PRECIO_COMPRA]]</f>
        <v>39332.479999999996</v>
      </c>
      <c r="O208" s="11">
        <f>VENTAS[[#This Row],[INGRESOS]]-VENTAS[[#This Row],[COSTO]]</f>
        <v>16167.520000000004</v>
      </c>
      <c r="P208" s="12">
        <f>VENTAS[[#This Row],[MARGEN]]/VENTAS[[#This Row],[INGRESOS]]</f>
        <v>0.29130666666666671</v>
      </c>
    </row>
    <row r="209" spans="1:16" x14ac:dyDescent="0.25">
      <c r="A209">
        <v>208</v>
      </c>
      <c r="B209" t="s">
        <v>25</v>
      </c>
      <c r="C209">
        <v>8</v>
      </c>
      <c r="D209" t="s">
        <v>37</v>
      </c>
      <c r="E209" t="s">
        <v>67</v>
      </c>
      <c r="F209">
        <v>10001</v>
      </c>
      <c r="G209" t="s">
        <v>41</v>
      </c>
      <c r="H209" t="s">
        <v>42</v>
      </c>
      <c r="I209">
        <v>19</v>
      </c>
      <c r="J209" s="9">
        <v>938.42</v>
      </c>
      <c r="K209" s="9">
        <v>1100</v>
      </c>
      <c r="L209">
        <v>44038</v>
      </c>
      <c r="M209" s="10">
        <f>VENTAS[[#This Row],[CANTIDAD]]*VENTAS[[#This Row],[PRECIO_VENTAS]]</f>
        <v>20900</v>
      </c>
      <c r="N209" s="10">
        <f>VENTAS[[#This Row],[CANTIDAD]]*VENTAS[[#This Row],[PRECIO_COMPRA]]</f>
        <v>17829.98</v>
      </c>
      <c r="O209" s="11">
        <f>VENTAS[[#This Row],[INGRESOS]]-VENTAS[[#This Row],[COSTO]]</f>
        <v>3070.0200000000004</v>
      </c>
      <c r="P209" s="12">
        <f>VENTAS[[#This Row],[MARGEN]]/VENTAS[[#This Row],[INGRESOS]]</f>
        <v>0.1468909090909091</v>
      </c>
    </row>
    <row r="210" spans="1:16" x14ac:dyDescent="0.25">
      <c r="A210">
        <v>209</v>
      </c>
      <c r="B210" t="s">
        <v>20</v>
      </c>
      <c r="C210">
        <v>9</v>
      </c>
      <c r="D210" t="s">
        <v>38</v>
      </c>
      <c r="E210" t="s">
        <v>68</v>
      </c>
      <c r="F210">
        <v>10002</v>
      </c>
      <c r="G210" t="s">
        <v>43</v>
      </c>
      <c r="H210" t="s">
        <v>44</v>
      </c>
      <c r="I210">
        <v>21</v>
      </c>
      <c r="J210" s="9">
        <v>836.75</v>
      </c>
      <c r="K210" s="9">
        <v>1000</v>
      </c>
      <c r="L210">
        <v>44039</v>
      </c>
      <c r="M210" s="10">
        <f>VENTAS[[#This Row],[CANTIDAD]]*VENTAS[[#This Row],[PRECIO_VENTAS]]</f>
        <v>21000</v>
      </c>
      <c r="N210" s="10">
        <f>VENTAS[[#This Row],[CANTIDAD]]*VENTAS[[#This Row],[PRECIO_COMPRA]]</f>
        <v>17571.75</v>
      </c>
      <c r="O210" s="11">
        <f>VENTAS[[#This Row],[INGRESOS]]-VENTAS[[#This Row],[COSTO]]</f>
        <v>3428.25</v>
      </c>
      <c r="P210" s="12">
        <f>VENTAS[[#This Row],[MARGEN]]/VENTAS[[#This Row],[INGRESOS]]</f>
        <v>0.16325000000000001</v>
      </c>
    </row>
    <row r="211" spans="1:16" x14ac:dyDescent="0.25">
      <c r="A211">
        <v>210</v>
      </c>
      <c r="B211" t="s">
        <v>27</v>
      </c>
      <c r="C211">
        <v>10</v>
      </c>
      <c r="D211" t="s">
        <v>39</v>
      </c>
      <c r="E211" t="s">
        <v>69</v>
      </c>
      <c r="F211">
        <v>10003</v>
      </c>
      <c r="G211" t="s">
        <v>45</v>
      </c>
      <c r="H211" t="s">
        <v>46</v>
      </c>
      <c r="I211">
        <v>21</v>
      </c>
      <c r="J211" s="9">
        <v>966.38</v>
      </c>
      <c r="K211" s="9">
        <v>1200</v>
      </c>
      <c r="L211">
        <v>44040</v>
      </c>
      <c r="M211" s="10">
        <f>VENTAS[[#This Row],[CANTIDAD]]*VENTAS[[#This Row],[PRECIO_VENTAS]]</f>
        <v>25200</v>
      </c>
      <c r="N211" s="10">
        <f>VENTAS[[#This Row],[CANTIDAD]]*VENTAS[[#This Row],[PRECIO_COMPRA]]</f>
        <v>20293.98</v>
      </c>
      <c r="O211" s="11">
        <f>VENTAS[[#This Row],[INGRESOS]]-VENTAS[[#This Row],[COSTO]]</f>
        <v>4906.0200000000004</v>
      </c>
      <c r="P211" s="12">
        <f>VENTAS[[#This Row],[MARGEN]]/VENTAS[[#This Row],[INGRESOS]]</f>
        <v>0.19468333333333335</v>
      </c>
    </row>
    <row r="212" spans="1:16" x14ac:dyDescent="0.25">
      <c r="A212">
        <v>211</v>
      </c>
      <c r="B212" t="s">
        <v>22</v>
      </c>
      <c r="C212">
        <v>11</v>
      </c>
      <c r="D212" t="s">
        <v>77</v>
      </c>
      <c r="E212" t="s">
        <v>78</v>
      </c>
      <c r="F212">
        <v>10004</v>
      </c>
      <c r="G212" t="s">
        <v>47</v>
      </c>
      <c r="H212" t="s">
        <v>48</v>
      </c>
      <c r="I212">
        <v>4</v>
      </c>
      <c r="J212" s="9">
        <v>638.27</v>
      </c>
      <c r="K212" s="9">
        <v>800</v>
      </c>
      <c r="L212">
        <v>44041</v>
      </c>
      <c r="M212" s="10">
        <f>VENTAS[[#This Row],[CANTIDAD]]*VENTAS[[#This Row],[PRECIO_VENTAS]]</f>
        <v>3200</v>
      </c>
      <c r="N212" s="10">
        <f>VENTAS[[#This Row],[CANTIDAD]]*VENTAS[[#This Row],[PRECIO_COMPRA]]</f>
        <v>2553.08</v>
      </c>
      <c r="O212" s="11">
        <f>VENTAS[[#This Row],[INGRESOS]]-VENTAS[[#This Row],[COSTO]]</f>
        <v>646.92000000000007</v>
      </c>
      <c r="P212" s="12">
        <f>VENTAS[[#This Row],[MARGEN]]/VENTAS[[#This Row],[INGRESOS]]</f>
        <v>0.20216250000000002</v>
      </c>
    </row>
    <row r="213" spans="1:16" x14ac:dyDescent="0.25">
      <c r="A213">
        <v>212</v>
      </c>
      <c r="B213" t="s">
        <v>14</v>
      </c>
      <c r="C213">
        <v>12</v>
      </c>
      <c r="D213" t="s">
        <v>79</v>
      </c>
      <c r="E213" t="s">
        <v>80</v>
      </c>
      <c r="F213">
        <v>10005</v>
      </c>
      <c r="G213" t="s">
        <v>49</v>
      </c>
      <c r="H213" t="s">
        <v>50</v>
      </c>
      <c r="I213">
        <v>42</v>
      </c>
      <c r="J213" s="9">
        <v>1265.2</v>
      </c>
      <c r="K213" s="9">
        <v>1800</v>
      </c>
      <c r="L213">
        <v>44042</v>
      </c>
      <c r="M213" s="10">
        <f>VENTAS[[#This Row],[CANTIDAD]]*VENTAS[[#This Row],[PRECIO_VENTAS]]</f>
        <v>75600</v>
      </c>
      <c r="N213" s="10">
        <f>VENTAS[[#This Row],[CANTIDAD]]*VENTAS[[#This Row],[PRECIO_COMPRA]]</f>
        <v>53138.400000000001</v>
      </c>
      <c r="O213" s="11">
        <f>VENTAS[[#This Row],[INGRESOS]]-VENTAS[[#This Row],[COSTO]]</f>
        <v>22461.599999999999</v>
      </c>
      <c r="P213" s="12">
        <f>VENTAS[[#This Row],[MARGEN]]/VENTAS[[#This Row],[INGRESOS]]</f>
        <v>0.2971111111111111</v>
      </c>
    </row>
    <row r="214" spans="1:16" x14ac:dyDescent="0.25">
      <c r="A214">
        <v>213</v>
      </c>
      <c r="B214" t="s">
        <v>7</v>
      </c>
      <c r="C214">
        <v>13</v>
      </c>
      <c r="D214" t="s">
        <v>81</v>
      </c>
      <c r="E214" t="s">
        <v>82</v>
      </c>
      <c r="F214">
        <v>10006</v>
      </c>
      <c r="G214" t="s">
        <v>51</v>
      </c>
      <c r="H214" t="s">
        <v>52</v>
      </c>
      <c r="I214">
        <v>25</v>
      </c>
      <c r="J214" s="9">
        <v>352.49</v>
      </c>
      <c r="K214" s="9">
        <v>500</v>
      </c>
      <c r="L214">
        <v>44043</v>
      </c>
      <c r="M214" s="10">
        <f>VENTAS[[#This Row],[CANTIDAD]]*VENTAS[[#This Row],[PRECIO_VENTAS]]</f>
        <v>12500</v>
      </c>
      <c r="N214" s="10">
        <f>VENTAS[[#This Row],[CANTIDAD]]*VENTAS[[#This Row],[PRECIO_COMPRA]]</f>
        <v>8812.25</v>
      </c>
      <c r="O214" s="11">
        <f>VENTAS[[#This Row],[INGRESOS]]-VENTAS[[#This Row],[COSTO]]</f>
        <v>3687.75</v>
      </c>
      <c r="P214" s="12">
        <f>VENTAS[[#This Row],[MARGEN]]/VENTAS[[#This Row],[INGRESOS]]</f>
        <v>0.29502</v>
      </c>
    </row>
    <row r="215" spans="1:16" x14ac:dyDescent="0.25">
      <c r="A215">
        <v>214</v>
      </c>
      <c r="B215" t="s">
        <v>8</v>
      </c>
      <c r="C215">
        <v>14</v>
      </c>
      <c r="D215" t="s">
        <v>83</v>
      </c>
      <c r="E215" t="s">
        <v>84</v>
      </c>
      <c r="F215">
        <v>10007</v>
      </c>
      <c r="G215" t="s">
        <v>53</v>
      </c>
      <c r="H215" t="s">
        <v>54</v>
      </c>
      <c r="I215">
        <v>4</v>
      </c>
      <c r="J215" s="9">
        <v>938.42</v>
      </c>
      <c r="K215" s="9">
        <v>1100</v>
      </c>
      <c r="L215">
        <v>44044</v>
      </c>
      <c r="M215" s="10">
        <f>VENTAS[[#This Row],[CANTIDAD]]*VENTAS[[#This Row],[PRECIO_VENTAS]]</f>
        <v>4400</v>
      </c>
      <c r="N215" s="10">
        <f>VENTAS[[#This Row],[CANTIDAD]]*VENTAS[[#This Row],[PRECIO_COMPRA]]</f>
        <v>3753.68</v>
      </c>
      <c r="O215" s="11">
        <f>VENTAS[[#This Row],[INGRESOS]]-VENTAS[[#This Row],[COSTO]]</f>
        <v>646.32000000000016</v>
      </c>
      <c r="P215" s="12">
        <f>VENTAS[[#This Row],[MARGEN]]/VENTAS[[#This Row],[INGRESOS]]</f>
        <v>0.14689090909090913</v>
      </c>
    </row>
    <row r="216" spans="1:16" x14ac:dyDescent="0.25">
      <c r="A216">
        <v>215</v>
      </c>
      <c r="B216" t="s">
        <v>24</v>
      </c>
      <c r="C216">
        <v>15</v>
      </c>
      <c r="D216" t="s">
        <v>85</v>
      </c>
      <c r="E216" t="s">
        <v>86</v>
      </c>
      <c r="F216">
        <v>10008</v>
      </c>
      <c r="G216" t="s">
        <v>73</v>
      </c>
      <c r="H216" t="s">
        <v>56</v>
      </c>
      <c r="I216">
        <v>28</v>
      </c>
      <c r="J216" s="9">
        <v>572.95000000000005</v>
      </c>
      <c r="K216" s="9">
        <v>800</v>
      </c>
      <c r="L216">
        <v>44045</v>
      </c>
      <c r="M216" s="10">
        <f>VENTAS[[#This Row],[CANTIDAD]]*VENTAS[[#This Row],[PRECIO_VENTAS]]</f>
        <v>22400</v>
      </c>
      <c r="N216" s="10">
        <f>VENTAS[[#This Row],[CANTIDAD]]*VENTAS[[#This Row],[PRECIO_COMPRA]]</f>
        <v>16042.600000000002</v>
      </c>
      <c r="O216" s="11">
        <f>VENTAS[[#This Row],[INGRESOS]]-VENTAS[[#This Row],[COSTO]]</f>
        <v>6357.3999999999978</v>
      </c>
      <c r="P216" s="12">
        <f>VENTAS[[#This Row],[MARGEN]]/VENTAS[[#This Row],[INGRESOS]]</f>
        <v>0.28381249999999991</v>
      </c>
    </row>
    <row r="217" spans="1:16" x14ac:dyDescent="0.25">
      <c r="A217">
        <v>216</v>
      </c>
      <c r="B217" t="s">
        <v>15</v>
      </c>
      <c r="C217">
        <v>16</v>
      </c>
      <c r="D217" t="s">
        <v>87</v>
      </c>
      <c r="E217" t="s">
        <v>88</v>
      </c>
      <c r="F217">
        <v>10009</v>
      </c>
      <c r="G217" t="s">
        <v>57</v>
      </c>
      <c r="H217" t="s">
        <v>58</v>
      </c>
      <c r="I217">
        <v>32</v>
      </c>
      <c r="J217" s="9">
        <v>1667.47</v>
      </c>
      <c r="K217" s="9">
        <v>2200</v>
      </c>
      <c r="L217">
        <v>44046</v>
      </c>
      <c r="M217" s="10">
        <f>VENTAS[[#This Row],[CANTIDAD]]*VENTAS[[#This Row],[PRECIO_VENTAS]]</f>
        <v>70400</v>
      </c>
      <c r="N217" s="10">
        <f>VENTAS[[#This Row],[CANTIDAD]]*VENTAS[[#This Row],[PRECIO_COMPRA]]</f>
        <v>53359.040000000001</v>
      </c>
      <c r="O217" s="11">
        <f>VENTAS[[#This Row],[INGRESOS]]-VENTAS[[#This Row],[COSTO]]</f>
        <v>17040.96</v>
      </c>
      <c r="P217" s="12">
        <f>VENTAS[[#This Row],[MARGEN]]/VENTAS[[#This Row],[INGRESOS]]</f>
        <v>0.24205909090909089</v>
      </c>
    </row>
    <row r="218" spans="1:16" x14ac:dyDescent="0.25">
      <c r="A218">
        <v>217</v>
      </c>
      <c r="B218" t="s">
        <v>8</v>
      </c>
      <c r="C218">
        <v>17</v>
      </c>
      <c r="D218" t="s">
        <v>89</v>
      </c>
      <c r="E218" t="s">
        <v>90</v>
      </c>
      <c r="F218">
        <v>10001</v>
      </c>
      <c r="G218" t="s">
        <v>41</v>
      </c>
      <c r="H218" t="s">
        <v>42</v>
      </c>
      <c r="I218">
        <v>34</v>
      </c>
      <c r="J218" s="9">
        <v>216.19</v>
      </c>
      <c r="K218" s="9">
        <v>300</v>
      </c>
      <c r="L218">
        <v>44047</v>
      </c>
      <c r="M218" s="10">
        <f>VENTAS[[#This Row],[CANTIDAD]]*VENTAS[[#This Row],[PRECIO_VENTAS]]</f>
        <v>10200</v>
      </c>
      <c r="N218" s="10">
        <f>VENTAS[[#This Row],[CANTIDAD]]*VENTAS[[#This Row],[PRECIO_COMPRA]]</f>
        <v>7350.46</v>
      </c>
      <c r="O218" s="11">
        <f>VENTAS[[#This Row],[INGRESOS]]-VENTAS[[#This Row],[COSTO]]</f>
        <v>2849.54</v>
      </c>
      <c r="P218" s="12">
        <f>VENTAS[[#This Row],[MARGEN]]/VENTAS[[#This Row],[INGRESOS]]</f>
        <v>0.27936666666666665</v>
      </c>
    </row>
    <row r="219" spans="1:16" x14ac:dyDescent="0.25">
      <c r="A219">
        <v>218</v>
      </c>
      <c r="B219" t="s">
        <v>26</v>
      </c>
      <c r="C219">
        <v>18</v>
      </c>
      <c r="D219" t="s">
        <v>91</v>
      </c>
      <c r="E219" t="s">
        <v>92</v>
      </c>
      <c r="F219">
        <v>10002</v>
      </c>
      <c r="G219" t="s">
        <v>43</v>
      </c>
      <c r="H219" t="s">
        <v>44</v>
      </c>
      <c r="I219">
        <v>36</v>
      </c>
      <c r="J219" s="9">
        <v>1063.04</v>
      </c>
      <c r="K219" s="9">
        <v>1500</v>
      </c>
      <c r="L219">
        <v>44048</v>
      </c>
      <c r="M219" s="10">
        <f>VENTAS[[#This Row],[CANTIDAD]]*VENTAS[[#This Row],[PRECIO_VENTAS]]</f>
        <v>54000</v>
      </c>
      <c r="N219" s="10">
        <f>VENTAS[[#This Row],[CANTIDAD]]*VENTAS[[#This Row],[PRECIO_COMPRA]]</f>
        <v>38269.440000000002</v>
      </c>
      <c r="O219" s="11">
        <f>VENTAS[[#This Row],[INGRESOS]]-VENTAS[[#This Row],[COSTO]]</f>
        <v>15730.559999999998</v>
      </c>
      <c r="P219" s="12">
        <f>VENTAS[[#This Row],[MARGEN]]/VENTAS[[#This Row],[INGRESOS]]</f>
        <v>0.2913066666666666</v>
      </c>
    </row>
    <row r="220" spans="1:16" x14ac:dyDescent="0.25">
      <c r="A220">
        <v>219</v>
      </c>
      <c r="B220" t="s">
        <v>17</v>
      </c>
      <c r="C220">
        <v>19</v>
      </c>
      <c r="D220" t="s">
        <v>93</v>
      </c>
      <c r="E220" t="s">
        <v>94</v>
      </c>
      <c r="F220">
        <v>10003</v>
      </c>
      <c r="G220" t="s">
        <v>45</v>
      </c>
      <c r="H220" t="s">
        <v>46</v>
      </c>
      <c r="I220">
        <v>37</v>
      </c>
      <c r="J220" s="9">
        <v>757.81</v>
      </c>
      <c r="K220" s="9">
        <v>950</v>
      </c>
      <c r="L220">
        <v>44049</v>
      </c>
      <c r="M220" s="10">
        <f>VENTAS[[#This Row],[CANTIDAD]]*VENTAS[[#This Row],[PRECIO_VENTAS]]</f>
        <v>35150</v>
      </c>
      <c r="N220" s="10">
        <f>VENTAS[[#This Row],[CANTIDAD]]*VENTAS[[#This Row],[PRECIO_COMPRA]]</f>
        <v>28038.969999999998</v>
      </c>
      <c r="O220" s="11">
        <f>VENTAS[[#This Row],[INGRESOS]]-VENTAS[[#This Row],[COSTO]]</f>
        <v>7111.0300000000025</v>
      </c>
      <c r="P220" s="12">
        <f>VENTAS[[#This Row],[MARGEN]]/VENTAS[[#This Row],[INGRESOS]]</f>
        <v>0.20230526315789479</v>
      </c>
    </row>
    <row r="221" spans="1:16" x14ac:dyDescent="0.25">
      <c r="A221">
        <v>220</v>
      </c>
      <c r="B221" t="s">
        <v>8</v>
      </c>
      <c r="C221">
        <v>20</v>
      </c>
      <c r="D221" t="s">
        <v>95</v>
      </c>
      <c r="E221" t="s">
        <v>96</v>
      </c>
      <c r="F221">
        <v>10004</v>
      </c>
      <c r="G221" t="s">
        <v>47</v>
      </c>
      <c r="H221" t="s">
        <v>48</v>
      </c>
      <c r="I221">
        <v>34</v>
      </c>
      <c r="J221" s="9">
        <v>211.41</v>
      </c>
      <c r="K221" s="9">
        <v>300</v>
      </c>
      <c r="L221">
        <v>44050</v>
      </c>
      <c r="M221" s="10">
        <f>VENTAS[[#This Row],[CANTIDAD]]*VENTAS[[#This Row],[PRECIO_VENTAS]]</f>
        <v>10200</v>
      </c>
      <c r="N221" s="10">
        <f>VENTAS[[#This Row],[CANTIDAD]]*VENTAS[[#This Row],[PRECIO_COMPRA]]</f>
        <v>7187.94</v>
      </c>
      <c r="O221" s="11">
        <f>VENTAS[[#This Row],[INGRESOS]]-VENTAS[[#This Row],[COSTO]]</f>
        <v>3012.0600000000004</v>
      </c>
      <c r="P221" s="12">
        <f>VENTAS[[#This Row],[MARGEN]]/VENTAS[[#This Row],[INGRESOS]]</f>
        <v>0.29530000000000006</v>
      </c>
    </row>
    <row r="222" spans="1:16" x14ac:dyDescent="0.25">
      <c r="A222">
        <v>221</v>
      </c>
      <c r="B222" t="s">
        <v>23</v>
      </c>
      <c r="C222">
        <v>1</v>
      </c>
      <c r="D222" t="s">
        <v>30</v>
      </c>
      <c r="E222" t="s">
        <v>61</v>
      </c>
      <c r="F222">
        <v>10005</v>
      </c>
      <c r="G222" t="s">
        <v>49</v>
      </c>
      <c r="H222" t="s">
        <v>50</v>
      </c>
      <c r="I222">
        <v>14</v>
      </c>
      <c r="J222" s="9">
        <v>1483.61</v>
      </c>
      <c r="K222" s="9">
        <v>2000</v>
      </c>
      <c r="L222">
        <v>44051</v>
      </c>
      <c r="M222" s="10">
        <f>VENTAS[[#This Row],[CANTIDAD]]*VENTAS[[#This Row],[PRECIO_VENTAS]]</f>
        <v>28000</v>
      </c>
      <c r="N222" s="10">
        <f>VENTAS[[#This Row],[CANTIDAD]]*VENTAS[[#This Row],[PRECIO_COMPRA]]</f>
        <v>20770.539999999997</v>
      </c>
      <c r="O222" s="11">
        <f>VENTAS[[#This Row],[INGRESOS]]-VENTAS[[#This Row],[COSTO]]</f>
        <v>7229.4600000000028</v>
      </c>
      <c r="P222" s="12">
        <f>VENTAS[[#This Row],[MARGEN]]/VENTAS[[#This Row],[INGRESOS]]</f>
        <v>0.25819500000000012</v>
      </c>
    </row>
    <row r="223" spans="1:16" x14ac:dyDescent="0.25">
      <c r="A223">
        <v>222</v>
      </c>
      <c r="B223" t="s">
        <v>23</v>
      </c>
      <c r="C223">
        <v>2</v>
      </c>
      <c r="D223" t="s">
        <v>31</v>
      </c>
      <c r="E223" t="s">
        <v>62</v>
      </c>
      <c r="F223">
        <v>10006</v>
      </c>
      <c r="G223" t="s">
        <v>51</v>
      </c>
      <c r="H223" t="s">
        <v>52</v>
      </c>
      <c r="I223">
        <v>14</v>
      </c>
      <c r="J223" s="9">
        <v>1049.51</v>
      </c>
      <c r="K223" s="9">
        <v>1300</v>
      </c>
      <c r="L223">
        <v>44052</v>
      </c>
      <c r="M223" s="10">
        <f>VENTAS[[#This Row],[CANTIDAD]]*VENTAS[[#This Row],[PRECIO_VENTAS]]</f>
        <v>18200</v>
      </c>
      <c r="N223" s="10">
        <f>VENTAS[[#This Row],[CANTIDAD]]*VENTAS[[#This Row],[PRECIO_COMPRA]]</f>
        <v>14693.14</v>
      </c>
      <c r="O223" s="11">
        <f>VENTAS[[#This Row],[INGRESOS]]-VENTAS[[#This Row],[COSTO]]</f>
        <v>3506.8600000000006</v>
      </c>
      <c r="P223" s="12">
        <f>VENTAS[[#This Row],[MARGEN]]/VENTAS[[#This Row],[INGRESOS]]</f>
        <v>0.19268461538461543</v>
      </c>
    </row>
    <row r="224" spans="1:16" x14ac:dyDescent="0.25">
      <c r="A224">
        <v>223</v>
      </c>
      <c r="B224" t="s">
        <v>29</v>
      </c>
      <c r="C224">
        <v>3</v>
      </c>
      <c r="D224" t="s">
        <v>32</v>
      </c>
      <c r="E224" t="s">
        <v>63</v>
      </c>
      <c r="F224">
        <v>10007</v>
      </c>
      <c r="G224" t="s">
        <v>53</v>
      </c>
      <c r="H224" t="s">
        <v>54</v>
      </c>
      <c r="I224">
        <v>40</v>
      </c>
      <c r="J224" s="9">
        <v>966.38</v>
      </c>
      <c r="K224" s="9">
        <v>1200</v>
      </c>
      <c r="L224">
        <v>44053</v>
      </c>
      <c r="M224" s="10">
        <f>VENTAS[[#This Row],[CANTIDAD]]*VENTAS[[#This Row],[PRECIO_VENTAS]]</f>
        <v>48000</v>
      </c>
      <c r="N224" s="10">
        <f>VENTAS[[#This Row],[CANTIDAD]]*VENTAS[[#This Row],[PRECIO_COMPRA]]</f>
        <v>38655.199999999997</v>
      </c>
      <c r="O224" s="11">
        <f>VENTAS[[#This Row],[INGRESOS]]-VENTAS[[#This Row],[COSTO]]</f>
        <v>9344.8000000000029</v>
      </c>
      <c r="P224" s="12">
        <f>VENTAS[[#This Row],[MARGEN]]/VENTAS[[#This Row],[INGRESOS]]</f>
        <v>0.1946833333333334</v>
      </c>
    </row>
    <row r="225" spans="1:16" x14ac:dyDescent="0.25">
      <c r="A225">
        <v>224</v>
      </c>
      <c r="B225" t="s">
        <v>7</v>
      </c>
      <c r="C225">
        <v>4</v>
      </c>
      <c r="D225" t="s">
        <v>33</v>
      </c>
      <c r="E225" t="s">
        <v>64</v>
      </c>
      <c r="F225">
        <v>10008</v>
      </c>
      <c r="G225" t="s">
        <v>73</v>
      </c>
      <c r="H225" t="s">
        <v>56</v>
      </c>
      <c r="I225">
        <v>25</v>
      </c>
      <c r="J225" s="9">
        <v>938.42</v>
      </c>
      <c r="K225" s="9">
        <v>1100</v>
      </c>
      <c r="L225">
        <v>44054</v>
      </c>
      <c r="M225" s="10">
        <f>VENTAS[[#This Row],[CANTIDAD]]*VENTAS[[#This Row],[PRECIO_VENTAS]]</f>
        <v>27500</v>
      </c>
      <c r="N225" s="10">
        <f>VENTAS[[#This Row],[CANTIDAD]]*VENTAS[[#This Row],[PRECIO_COMPRA]]</f>
        <v>23460.5</v>
      </c>
      <c r="O225" s="11">
        <f>VENTAS[[#This Row],[INGRESOS]]-VENTAS[[#This Row],[COSTO]]</f>
        <v>4039.5</v>
      </c>
      <c r="P225" s="12">
        <f>VENTAS[[#This Row],[MARGEN]]/VENTAS[[#This Row],[INGRESOS]]</f>
        <v>0.1468909090909091</v>
      </c>
    </row>
    <row r="226" spans="1:16" x14ac:dyDescent="0.25">
      <c r="A226">
        <v>225</v>
      </c>
      <c r="B226" t="s">
        <v>14</v>
      </c>
      <c r="C226">
        <v>5</v>
      </c>
      <c r="D226" t="s">
        <v>34</v>
      </c>
      <c r="E226" t="s">
        <v>65</v>
      </c>
      <c r="F226">
        <v>10009</v>
      </c>
      <c r="G226" t="s">
        <v>57</v>
      </c>
      <c r="H226" t="s">
        <v>58</v>
      </c>
      <c r="I226">
        <v>42</v>
      </c>
      <c r="J226" s="9">
        <v>1053.78</v>
      </c>
      <c r="K226" s="9">
        <v>1500</v>
      </c>
      <c r="L226">
        <v>44055</v>
      </c>
      <c r="M226" s="10">
        <f>VENTAS[[#This Row],[CANTIDAD]]*VENTAS[[#This Row],[PRECIO_VENTAS]]</f>
        <v>63000</v>
      </c>
      <c r="N226" s="10">
        <f>VENTAS[[#This Row],[CANTIDAD]]*VENTAS[[#This Row],[PRECIO_COMPRA]]</f>
        <v>44258.76</v>
      </c>
      <c r="O226" s="11">
        <f>VENTAS[[#This Row],[INGRESOS]]-VENTAS[[#This Row],[COSTO]]</f>
        <v>18741.239999999998</v>
      </c>
      <c r="P226" s="12">
        <f>VENTAS[[#This Row],[MARGEN]]/VENTAS[[#This Row],[INGRESOS]]</f>
        <v>0.29747999999999997</v>
      </c>
    </row>
    <row r="227" spans="1:16" x14ac:dyDescent="0.25">
      <c r="A227">
        <v>226</v>
      </c>
      <c r="B227" t="s">
        <v>8</v>
      </c>
      <c r="C227">
        <v>6</v>
      </c>
      <c r="D227" t="s">
        <v>35</v>
      </c>
      <c r="E227" t="s">
        <v>66</v>
      </c>
      <c r="F227">
        <v>10001</v>
      </c>
      <c r="G227" t="s">
        <v>41</v>
      </c>
      <c r="H227" t="s">
        <v>42</v>
      </c>
      <c r="I227">
        <v>34</v>
      </c>
      <c r="J227" s="9">
        <v>645.70000000000005</v>
      </c>
      <c r="K227" s="9">
        <v>900</v>
      </c>
      <c r="L227">
        <v>44056</v>
      </c>
      <c r="M227" s="10">
        <f>VENTAS[[#This Row],[CANTIDAD]]*VENTAS[[#This Row],[PRECIO_VENTAS]]</f>
        <v>30600</v>
      </c>
      <c r="N227" s="10">
        <f>VENTAS[[#This Row],[CANTIDAD]]*VENTAS[[#This Row],[PRECIO_COMPRA]]</f>
        <v>21953.800000000003</v>
      </c>
      <c r="O227" s="11">
        <f>VENTAS[[#This Row],[INGRESOS]]-VENTAS[[#This Row],[COSTO]]</f>
        <v>8646.1999999999971</v>
      </c>
      <c r="P227" s="12">
        <f>VENTAS[[#This Row],[MARGEN]]/VENTAS[[#This Row],[INGRESOS]]</f>
        <v>0.28255555555555545</v>
      </c>
    </row>
    <row r="228" spans="1:16" x14ac:dyDescent="0.25">
      <c r="A228">
        <v>227</v>
      </c>
      <c r="B228" t="s">
        <v>29</v>
      </c>
      <c r="C228">
        <v>7</v>
      </c>
      <c r="D228" t="s">
        <v>36</v>
      </c>
      <c r="E228" t="s">
        <v>72</v>
      </c>
      <c r="F228">
        <v>10002</v>
      </c>
      <c r="G228" t="s">
        <v>43</v>
      </c>
      <c r="H228" t="s">
        <v>44</v>
      </c>
      <c r="I228">
        <v>40</v>
      </c>
      <c r="J228" s="9">
        <v>1063.04</v>
      </c>
      <c r="K228" s="9">
        <v>1500</v>
      </c>
      <c r="L228">
        <v>44057</v>
      </c>
      <c r="M228" s="10">
        <f>VENTAS[[#This Row],[CANTIDAD]]*VENTAS[[#This Row],[PRECIO_VENTAS]]</f>
        <v>60000</v>
      </c>
      <c r="N228" s="10">
        <f>VENTAS[[#This Row],[CANTIDAD]]*VENTAS[[#This Row],[PRECIO_COMPRA]]</f>
        <v>42521.599999999999</v>
      </c>
      <c r="O228" s="11">
        <f>VENTAS[[#This Row],[INGRESOS]]-VENTAS[[#This Row],[COSTO]]</f>
        <v>17478.400000000001</v>
      </c>
      <c r="P228" s="12">
        <f>VENTAS[[#This Row],[MARGEN]]/VENTAS[[#This Row],[INGRESOS]]</f>
        <v>0.29130666666666671</v>
      </c>
    </row>
    <row r="229" spans="1:16" x14ac:dyDescent="0.25">
      <c r="A229">
        <v>228</v>
      </c>
      <c r="B229" t="s">
        <v>12</v>
      </c>
      <c r="C229">
        <v>8</v>
      </c>
      <c r="D229" t="s">
        <v>37</v>
      </c>
      <c r="E229" t="s">
        <v>67</v>
      </c>
      <c r="F229">
        <v>10003</v>
      </c>
      <c r="G229" t="s">
        <v>45</v>
      </c>
      <c r="H229" t="s">
        <v>46</v>
      </c>
      <c r="I229">
        <v>44</v>
      </c>
      <c r="J229" s="9">
        <v>938.42</v>
      </c>
      <c r="K229" s="9">
        <v>1100</v>
      </c>
      <c r="L229">
        <v>44058</v>
      </c>
      <c r="M229" s="10">
        <f>VENTAS[[#This Row],[CANTIDAD]]*VENTAS[[#This Row],[PRECIO_VENTAS]]</f>
        <v>48400</v>
      </c>
      <c r="N229" s="10">
        <f>VENTAS[[#This Row],[CANTIDAD]]*VENTAS[[#This Row],[PRECIO_COMPRA]]</f>
        <v>41290.479999999996</v>
      </c>
      <c r="O229" s="11">
        <f>VENTAS[[#This Row],[INGRESOS]]-VENTAS[[#This Row],[COSTO]]</f>
        <v>7109.5200000000041</v>
      </c>
      <c r="P229" s="12">
        <f>VENTAS[[#This Row],[MARGEN]]/VENTAS[[#This Row],[INGRESOS]]</f>
        <v>0.14689090909090918</v>
      </c>
    </row>
    <row r="230" spans="1:16" x14ac:dyDescent="0.25">
      <c r="A230">
        <v>229</v>
      </c>
      <c r="B230" t="s">
        <v>16</v>
      </c>
      <c r="C230">
        <v>9</v>
      </c>
      <c r="D230" t="s">
        <v>38</v>
      </c>
      <c r="E230" t="s">
        <v>68</v>
      </c>
      <c r="F230">
        <v>10004</v>
      </c>
      <c r="G230" t="s">
        <v>47</v>
      </c>
      <c r="H230" t="s">
        <v>48</v>
      </c>
      <c r="I230">
        <v>23</v>
      </c>
      <c r="J230" s="9">
        <v>836.75</v>
      </c>
      <c r="K230" s="9">
        <v>1000</v>
      </c>
      <c r="L230">
        <v>44059</v>
      </c>
      <c r="M230" s="10">
        <f>VENTAS[[#This Row],[CANTIDAD]]*VENTAS[[#This Row],[PRECIO_VENTAS]]</f>
        <v>23000</v>
      </c>
      <c r="N230" s="10">
        <f>VENTAS[[#This Row],[CANTIDAD]]*VENTAS[[#This Row],[PRECIO_COMPRA]]</f>
        <v>19245.25</v>
      </c>
      <c r="O230" s="11">
        <f>VENTAS[[#This Row],[INGRESOS]]-VENTAS[[#This Row],[COSTO]]</f>
        <v>3754.75</v>
      </c>
      <c r="P230" s="12">
        <f>VENTAS[[#This Row],[MARGEN]]/VENTAS[[#This Row],[INGRESOS]]</f>
        <v>0.16325000000000001</v>
      </c>
    </row>
    <row r="231" spans="1:16" x14ac:dyDescent="0.25">
      <c r="A231">
        <v>230</v>
      </c>
      <c r="B231" t="s">
        <v>27</v>
      </c>
      <c r="C231">
        <v>10</v>
      </c>
      <c r="D231" t="s">
        <v>39</v>
      </c>
      <c r="E231" t="s">
        <v>69</v>
      </c>
      <c r="F231">
        <v>10005</v>
      </c>
      <c r="G231" t="s">
        <v>49</v>
      </c>
      <c r="H231" t="s">
        <v>50</v>
      </c>
      <c r="I231">
        <v>21</v>
      </c>
      <c r="J231" s="9">
        <v>966.38</v>
      </c>
      <c r="K231" s="9">
        <v>1200</v>
      </c>
      <c r="L231">
        <v>44060</v>
      </c>
      <c r="M231" s="10">
        <f>VENTAS[[#This Row],[CANTIDAD]]*VENTAS[[#This Row],[PRECIO_VENTAS]]</f>
        <v>25200</v>
      </c>
      <c r="N231" s="10">
        <f>VENTAS[[#This Row],[CANTIDAD]]*VENTAS[[#This Row],[PRECIO_COMPRA]]</f>
        <v>20293.98</v>
      </c>
      <c r="O231" s="11">
        <f>VENTAS[[#This Row],[INGRESOS]]-VENTAS[[#This Row],[COSTO]]</f>
        <v>4906.0200000000004</v>
      </c>
      <c r="P231" s="12">
        <f>VENTAS[[#This Row],[MARGEN]]/VENTAS[[#This Row],[INGRESOS]]</f>
        <v>0.19468333333333335</v>
      </c>
    </row>
    <row r="232" spans="1:16" x14ac:dyDescent="0.25">
      <c r="A232">
        <v>231</v>
      </c>
      <c r="B232" t="s">
        <v>12</v>
      </c>
      <c r="C232">
        <v>11</v>
      </c>
      <c r="D232" t="s">
        <v>77</v>
      </c>
      <c r="E232" t="s">
        <v>78</v>
      </c>
      <c r="F232">
        <v>10006</v>
      </c>
      <c r="G232" t="s">
        <v>51</v>
      </c>
      <c r="H232" t="s">
        <v>52</v>
      </c>
      <c r="I232">
        <v>44</v>
      </c>
      <c r="J232" s="9">
        <v>638.27</v>
      </c>
      <c r="K232" s="9">
        <v>800</v>
      </c>
      <c r="L232">
        <v>44061</v>
      </c>
      <c r="M232" s="10">
        <f>VENTAS[[#This Row],[CANTIDAD]]*VENTAS[[#This Row],[PRECIO_VENTAS]]</f>
        <v>35200</v>
      </c>
      <c r="N232" s="10">
        <f>VENTAS[[#This Row],[CANTIDAD]]*VENTAS[[#This Row],[PRECIO_COMPRA]]</f>
        <v>28083.879999999997</v>
      </c>
      <c r="O232" s="11">
        <f>VENTAS[[#This Row],[INGRESOS]]-VENTAS[[#This Row],[COSTO]]</f>
        <v>7116.1200000000026</v>
      </c>
      <c r="P232" s="12">
        <f>VENTAS[[#This Row],[MARGEN]]/VENTAS[[#This Row],[INGRESOS]]</f>
        <v>0.20216250000000008</v>
      </c>
    </row>
    <row r="233" spans="1:16" x14ac:dyDescent="0.25">
      <c r="A233">
        <v>232</v>
      </c>
      <c r="B233" t="s">
        <v>6</v>
      </c>
      <c r="C233">
        <v>12</v>
      </c>
      <c r="D233" t="s">
        <v>79</v>
      </c>
      <c r="E233" t="s">
        <v>80</v>
      </c>
      <c r="F233">
        <v>10007</v>
      </c>
      <c r="G233" t="s">
        <v>53</v>
      </c>
      <c r="H233" t="s">
        <v>54</v>
      </c>
      <c r="I233">
        <v>37</v>
      </c>
      <c r="J233" s="9">
        <v>1265.2</v>
      </c>
      <c r="K233" s="9">
        <v>1800</v>
      </c>
      <c r="L233">
        <v>44062</v>
      </c>
      <c r="M233" s="10">
        <f>VENTAS[[#This Row],[CANTIDAD]]*VENTAS[[#This Row],[PRECIO_VENTAS]]</f>
        <v>66600</v>
      </c>
      <c r="N233" s="10">
        <f>VENTAS[[#This Row],[CANTIDAD]]*VENTAS[[#This Row],[PRECIO_COMPRA]]</f>
        <v>46812.4</v>
      </c>
      <c r="O233" s="11">
        <f>VENTAS[[#This Row],[INGRESOS]]-VENTAS[[#This Row],[COSTO]]</f>
        <v>19787.599999999999</v>
      </c>
      <c r="P233" s="12">
        <f>VENTAS[[#This Row],[MARGEN]]/VENTAS[[#This Row],[INGRESOS]]</f>
        <v>0.2971111111111111</v>
      </c>
    </row>
    <row r="234" spans="1:16" x14ac:dyDescent="0.25">
      <c r="A234">
        <v>233</v>
      </c>
      <c r="B234" t="s">
        <v>22</v>
      </c>
      <c r="C234">
        <v>13</v>
      </c>
      <c r="D234" t="s">
        <v>81</v>
      </c>
      <c r="E234" t="s">
        <v>82</v>
      </c>
      <c r="F234">
        <v>10008</v>
      </c>
      <c r="G234" t="s">
        <v>73</v>
      </c>
      <c r="H234" t="s">
        <v>56</v>
      </c>
      <c r="I234">
        <v>4</v>
      </c>
      <c r="J234" s="9">
        <v>352.49</v>
      </c>
      <c r="K234" s="9">
        <v>500</v>
      </c>
      <c r="L234">
        <v>44063</v>
      </c>
      <c r="M234" s="10">
        <f>VENTAS[[#This Row],[CANTIDAD]]*VENTAS[[#This Row],[PRECIO_VENTAS]]</f>
        <v>2000</v>
      </c>
      <c r="N234" s="10">
        <f>VENTAS[[#This Row],[CANTIDAD]]*VENTAS[[#This Row],[PRECIO_COMPRA]]</f>
        <v>1409.96</v>
      </c>
      <c r="O234" s="11">
        <f>VENTAS[[#This Row],[INGRESOS]]-VENTAS[[#This Row],[COSTO]]</f>
        <v>590.04</v>
      </c>
      <c r="P234" s="12">
        <f>VENTAS[[#This Row],[MARGEN]]/VENTAS[[#This Row],[INGRESOS]]</f>
        <v>0.29502</v>
      </c>
    </row>
    <row r="235" spans="1:16" x14ac:dyDescent="0.25">
      <c r="A235">
        <v>234</v>
      </c>
      <c r="B235" t="s">
        <v>23</v>
      </c>
      <c r="C235">
        <v>14</v>
      </c>
      <c r="D235" t="s">
        <v>83</v>
      </c>
      <c r="E235" t="s">
        <v>84</v>
      </c>
      <c r="F235">
        <v>10009</v>
      </c>
      <c r="G235" t="s">
        <v>57</v>
      </c>
      <c r="H235" t="s">
        <v>58</v>
      </c>
      <c r="I235">
        <v>14</v>
      </c>
      <c r="J235" s="9">
        <v>938.42</v>
      </c>
      <c r="K235" s="9">
        <v>1100</v>
      </c>
      <c r="L235">
        <v>44064</v>
      </c>
      <c r="M235" s="10">
        <f>VENTAS[[#This Row],[CANTIDAD]]*VENTAS[[#This Row],[PRECIO_VENTAS]]</f>
        <v>15400</v>
      </c>
      <c r="N235" s="10">
        <f>VENTAS[[#This Row],[CANTIDAD]]*VENTAS[[#This Row],[PRECIO_COMPRA]]</f>
        <v>13137.88</v>
      </c>
      <c r="O235" s="11">
        <f>VENTAS[[#This Row],[INGRESOS]]-VENTAS[[#This Row],[COSTO]]</f>
        <v>2262.1200000000008</v>
      </c>
      <c r="P235" s="12">
        <f>VENTAS[[#This Row],[MARGEN]]/VENTAS[[#This Row],[INGRESOS]]</f>
        <v>0.14689090909090916</v>
      </c>
    </row>
    <row r="236" spans="1:16" x14ac:dyDescent="0.25">
      <c r="A236">
        <v>235</v>
      </c>
      <c r="B236" t="s">
        <v>27</v>
      </c>
      <c r="C236">
        <v>15</v>
      </c>
      <c r="D236" t="s">
        <v>85</v>
      </c>
      <c r="E236" t="s">
        <v>86</v>
      </c>
      <c r="F236">
        <v>10001</v>
      </c>
      <c r="G236" t="s">
        <v>41</v>
      </c>
      <c r="H236" t="s">
        <v>42</v>
      </c>
      <c r="I236">
        <v>21</v>
      </c>
      <c r="J236" s="9">
        <v>572.95000000000005</v>
      </c>
      <c r="K236" s="9">
        <v>800</v>
      </c>
      <c r="L236">
        <v>44065</v>
      </c>
      <c r="M236" s="10">
        <f>VENTAS[[#This Row],[CANTIDAD]]*VENTAS[[#This Row],[PRECIO_VENTAS]]</f>
        <v>16800</v>
      </c>
      <c r="N236" s="10">
        <f>VENTAS[[#This Row],[CANTIDAD]]*VENTAS[[#This Row],[PRECIO_COMPRA]]</f>
        <v>12031.95</v>
      </c>
      <c r="O236" s="11">
        <f>VENTAS[[#This Row],[INGRESOS]]-VENTAS[[#This Row],[COSTO]]</f>
        <v>4768.0499999999993</v>
      </c>
      <c r="P236" s="12">
        <f>VENTAS[[#This Row],[MARGEN]]/VENTAS[[#This Row],[INGRESOS]]</f>
        <v>0.28381249999999997</v>
      </c>
    </row>
    <row r="237" spans="1:16" x14ac:dyDescent="0.25">
      <c r="A237">
        <v>236</v>
      </c>
      <c r="B237" t="s">
        <v>24</v>
      </c>
      <c r="C237">
        <v>16</v>
      </c>
      <c r="D237" t="s">
        <v>87</v>
      </c>
      <c r="E237" t="s">
        <v>88</v>
      </c>
      <c r="F237">
        <v>10002</v>
      </c>
      <c r="G237" t="s">
        <v>43</v>
      </c>
      <c r="H237" t="s">
        <v>44</v>
      </c>
      <c r="I237">
        <v>28</v>
      </c>
      <c r="J237" s="9">
        <v>1667.47</v>
      </c>
      <c r="K237" s="9">
        <v>2200</v>
      </c>
      <c r="L237">
        <v>44066</v>
      </c>
      <c r="M237" s="10">
        <f>VENTAS[[#This Row],[CANTIDAD]]*VENTAS[[#This Row],[PRECIO_VENTAS]]</f>
        <v>61600</v>
      </c>
      <c r="N237" s="10">
        <f>VENTAS[[#This Row],[CANTIDAD]]*VENTAS[[#This Row],[PRECIO_COMPRA]]</f>
        <v>46689.16</v>
      </c>
      <c r="O237" s="11">
        <f>VENTAS[[#This Row],[INGRESOS]]-VENTAS[[#This Row],[COSTO]]</f>
        <v>14910.839999999997</v>
      </c>
      <c r="P237" s="12">
        <f>VENTAS[[#This Row],[MARGEN]]/VENTAS[[#This Row],[INGRESOS]]</f>
        <v>0.24205909090909086</v>
      </c>
    </row>
    <row r="238" spans="1:16" x14ac:dyDescent="0.25">
      <c r="A238">
        <v>237</v>
      </c>
      <c r="B238" t="s">
        <v>5</v>
      </c>
      <c r="C238">
        <v>17</v>
      </c>
      <c r="D238" t="s">
        <v>89</v>
      </c>
      <c r="E238" t="s">
        <v>90</v>
      </c>
      <c r="F238">
        <v>10003</v>
      </c>
      <c r="G238" t="s">
        <v>45</v>
      </c>
      <c r="H238" t="s">
        <v>46</v>
      </c>
      <c r="I238">
        <v>10</v>
      </c>
      <c r="J238" s="9">
        <v>216.19</v>
      </c>
      <c r="K238" s="9">
        <v>300</v>
      </c>
      <c r="L238">
        <v>44067</v>
      </c>
      <c r="M238" s="10">
        <f>VENTAS[[#This Row],[CANTIDAD]]*VENTAS[[#This Row],[PRECIO_VENTAS]]</f>
        <v>3000</v>
      </c>
      <c r="N238" s="10">
        <f>VENTAS[[#This Row],[CANTIDAD]]*VENTAS[[#This Row],[PRECIO_COMPRA]]</f>
        <v>2161.9</v>
      </c>
      <c r="O238" s="11">
        <f>VENTAS[[#This Row],[INGRESOS]]-VENTAS[[#This Row],[COSTO]]</f>
        <v>838.09999999999991</v>
      </c>
      <c r="P238" s="12">
        <f>VENTAS[[#This Row],[MARGEN]]/VENTAS[[#This Row],[INGRESOS]]</f>
        <v>0.27936666666666665</v>
      </c>
    </row>
    <row r="239" spans="1:16" x14ac:dyDescent="0.25">
      <c r="A239">
        <v>238</v>
      </c>
      <c r="B239" t="s">
        <v>16</v>
      </c>
      <c r="C239">
        <v>18</v>
      </c>
      <c r="D239" t="s">
        <v>91</v>
      </c>
      <c r="E239" t="s">
        <v>92</v>
      </c>
      <c r="F239">
        <v>10004</v>
      </c>
      <c r="G239" t="s">
        <v>47</v>
      </c>
      <c r="H239" t="s">
        <v>48</v>
      </c>
      <c r="I239">
        <v>23</v>
      </c>
      <c r="J239" s="9">
        <v>1063.04</v>
      </c>
      <c r="K239" s="9">
        <v>1500</v>
      </c>
      <c r="L239">
        <v>44068</v>
      </c>
      <c r="M239" s="10">
        <f>VENTAS[[#This Row],[CANTIDAD]]*VENTAS[[#This Row],[PRECIO_VENTAS]]</f>
        <v>34500</v>
      </c>
      <c r="N239" s="10">
        <f>VENTAS[[#This Row],[CANTIDAD]]*VENTAS[[#This Row],[PRECIO_COMPRA]]</f>
        <v>24449.919999999998</v>
      </c>
      <c r="O239" s="11">
        <f>VENTAS[[#This Row],[INGRESOS]]-VENTAS[[#This Row],[COSTO]]</f>
        <v>10050.080000000002</v>
      </c>
      <c r="P239" s="12">
        <f>VENTAS[[#This Row],[MARGEN]]/VENTAS[[#This Row],[INGRESOS]]</f>
        <v>0.29130666666666671</v>
      </c>
    </row>
    <row r="240" spans="1:16" x14ac:dyDescent="0.25">
      <c r="A240">
        <v>239</v>
      </c>
      <c r="B240" t="s">
        <v>5</v>
      </c>
      <c r="C240">
        <v>19</v>
      </c>
      <c r="D240" t="s">
        <v>93</v>
      </c>
      <c r="E240" t="s">
        <v>94</v>
      </c>
      <c r="F240">
        <v>10005</v>
      </c>
      <c r="G240" t="s">
        <v>49</v>
      </c>
      <c r="H240" t="s">
        <v>50</v>
      </c>
      <c r="I240">
        <v>10</v>
      </c>
      <c r="J240" s="9">
        <v>757.81</v>
      </c>
      <c r="K240" s="9">
        <v>950</v>
      </c>
      <c r="L240">
        <v>44069</v>
      </c>
      <c r="M240" s="10">
        <f>VENTAS[[#This Row],[CANTIDAD]]*VENTAS[[#This Row],[PRECIO_VENTAS]]</f>
        <v>9500</v>
      </c>
      <c r="N240" s="10">
        <f>VENTAS[[#This Row],[CANTIDAD]]*VENTAS[[#This Row],[PRECIO_COMPRA]]</f>
        <v>7578.0999999999995</v>
      </c>
      <c r="O240" s="11">
        <f>VENTAS[[#This Row],[INGRESOS]]-VENTAS[[#This Row],[COSTO]]</f>
        <v>1921.9000000000005</v>
      </c>
      <c r="P240" s="12">
        <f>VENTAS[[#This Row],[MARGEN]]/VENTAS[[#This Row],[INGRESOS]]</f>
        <v>0.20230526315789479</v>
      </c>
    </row>
    <row r="241" spans="1:16" x14ac:dyDescent="0.25">
      <c r="A241">
        <v>240</v>
      </c>
      <c r="B241" t="s">
        <v>16</v>
      </c>
      <c r="C241">
        <v>20</v>
      </c>
      <c r="D241" t="s">
        <v>95</v>
      </c>
      <c r="E241" t="s">
        <v>96</v>
      </c>
      <c r="F241">
        <v>10006</v>
      </c>
      <c r="G241" t="s">
        <v>51</v>
      </c>
      <c r="H241" t="s">
        <v>52</v>
      </c>
      <c r="I241">
        <v>23</v>
      </c>
      <c r="J241" s="9">
        <v>211.41</v>
      </c>
      <c r="K241" s="9">
        <v>300</v>
      </c>
      <c r="L241">
        <v>44070</v>
      </c>
      <c r="M241" s="10">
        <f>VENTAS[[#This Row],[CANTIDAD]]*VENTAS[[#This Row],[PRECIO_VENTAS]]</f>
        <v>6900</v>
      </c>
      <c r="N241" s="10">
        <f>VENTAS[[#This Row],[CANTIDAD]]*VENTAS[[#This Row],[PRECIO_COMPRA]]</f>
        <v>4862.43</v>
      </c>
      <c r="O241" s="11">
        <f>VENTAS[[#This Row],[INGRESOS]]-VENTAS[[#This Row],[COSTO]]</f>
        <v>2037.5699999999997</v>
      </c>
      <c r="P241" s="12">
        <f>VENTAS[[#This Row],[MARGEN]]/VENTAS[[#This Row],[INGRESOS]]</f>
        <v>0.29529999999999995</v>
      </c>
    </row>
    <row r="242" spans="1:16" x14ac:dyDescent="0.25">
      <c r="A242">
        <v>241</v>
      </c>
      <c r="B242" t="s">
        <v>11</v>
      </c>
      <c r="C242">
        <v>1</v>
      </c>
      <c r="D242" t="s">
        <v>30</v>
      </c>
      <c r="E242" t="s">
        <v>61</v>
      </c>
      <c r="F242">
        <v>10007</v>
      </c>
      <c r="G242" t="s">
        <v>53</v>
      </c>
      <c r="H242" t="s">
        <v>54</v>
      </c>
      <c r="I242">
        <v>45</v>
      </c>
      <c r="J242" s="9">
        <v>1483.61</v>
      </c>
      <c r="K242" s="9">
        <v>2000</v>
      </c>
      <c r="L242">
        <v>44071</v>
      </c>
      <c r="M242" s="10">
        <f>VENTAS[[#This Row],[CANTIDAD]]*VENTAS[[#This Row],[PRECIO_VENTAS]]</f>
        <v>90000</v>
      </c>
      <c r="N242" s="10">
        <f>VENTAS[[#This Row],[CANTIDAD]]*VENTAS[[#This Row],[PRECIO_COMPRA]]</f>
        <v>66762.45</v>
      </c>
      <c r="O242" s="11">
        <f>VENTAS[[#This Row],[INGRESOS]]-VENTAS[[#This Row],[COSTO]]</f>
        <v>23237.550000000003</v>
      </c>
      <c r="P242" s="12">
        <f>VENTAS[[#This Row],[MARGEN]]/VENTAS[[#This Row],[INGRESOS]]</f>
        <v>0.25819500000000001</v>
      </c>
    </row>
    <row r="243" spans="1:16" x14ac:dyDescent="0.25">
      <c r="A243">
        <v>242</v>
      </c>
      <c r="B243" t="s">
        <v>13</v>
      </c>
      <c r="C243">
        <v>2</v>
      </c>
      <c r="D243" t="s">
        <v>31</v>
      </c>
      <c r="E243" t="s">
        <v>62</v>
      </c>
      <c r="F243">
        <v>10008</v>
      </c>
      <c r="G243" t="s">
        <v>73</v>
      </c>
      <c r="H243" t="s">
        <v>56</v>
      </c>
      <c r="I243">
        <v>13</v>
      </c>
      <c r="J243" s="9">
        <v>1049.51</v>
      </c>
      <c r="K243" s="9">
        <v>1300</v>
      </c>
      <c r="L243">
        <v>44072</v>
      </c>
      <c r="M243" s="10">
        <f>VENTAS[[#This Row],[CANTIDAD]]*VENTAS[[#This Row],[PRECIO_VENTAS]]</f>
        <v>16900</v>
      </c>
      <c r="N243" s="10">
        <f>VENTAS[[#This Row],[CANTIDAD]]*VENTAS[[#This Row],[PRECIO_COMPRA]]</f>
        <v>13643.63</v>
      </c>
      <c r="O243" s="11">
        <f>VENTAS[[#This Row],[INGRESOS]]-VENTAS[[#This Row],[COSTO]]</f>
        <v>3256.3700000000008</v>
      </c>
      <c r="P243" s="12">
        <f>VENTAS[[#This Row],[MARGEN]]/VENTAS[[#This Row],[INGRESOS]]</f>
        <v>0.19268461538461543</v>
      </c>
    </row>
    <row r="244" spans="1:16" x14ac:dyDescent="0.25">
      <c r="A244">
        <v>243</v>
      </c>
      <c r="B244" t="s">
        <v>17</v>
      </c>
      <c r="C244">
        <v>3</v>
      </c>
      <c r="D244" t="s">
        <v>32</v>
      </c>
      <c r="E244" t="s">
        <v>63</v>
      </c>
      <c r="F244">
        <v>10009</v>
      </c>
      <c r="G244" t="s">
        <v>57</v>
      </c>
      <c r="H244" t="s">
        <v>58</v>
      </c>
      <c r="I244">
        <v>37</v>
      </c>
      <c r="J244" s="9">
        <v>966.38</v>
      </c>
      <c r="K244" s="9">
        <v>1200</v>
      </c>
      <c r="L244">
        <v>44073</v>
      </c>
      <c r="M244" s="10">
        <f>VENTAS[[#This Row],[CANTIDAD]]*VENTAS[[#This Row],[PRECIO_VENTAS]]</f>
        <v>44400</v>
      </c>
      <c r="N244" s="10">
        <f>VENTAS[[#This Row],[CANTIDAD]]*VENTAS[[#This Row],[PRECIO_COMPRA]]</f>
        <v>35756.06</v>
      </c>
      <c r="O244" s="11">
        <f>VENTAS[[#This Row],[INGRESOS]]-VENTAS[[#This Row],[COSTO]]</f>
        <v>8643.9400000000023</v>
      </c>
      <c r="P244" s="12">
        <f>VENTAS[[#This Row],[MARGEN]]/VENTAS[[#This Row],[INGRESOS]]</f>
        <v>0.19468333333333337</v>
      </c>
    </row>
    <row r="245" spans="1:16" x14ac:dyDescent="0.25">
      <c r="A245">
        <v>244</v>
      </c>
      <c r="B245" t="s">
        <v>15</v>
      </c>
      <c r="C245">
        <v>4</v>
      </c>
      <c r="D245" t="s">
        <v>33</v>
      </c>
      <c r="E245" t="s">
        <v>64</v>
      </c>
      <c r="F245">
        <v>10001</v>
      </c>
      <c r="G245" t="s">
        <v>41</v>
      </c>
      <c r="H245" t="s">
        <v>42</v>
      </c>
      <c r="I245">
        <v>32</v>
      </c>
      <c r="J245" s="9">
        <v>938.42</v>
      </c>
      <c r="K245" s="9">
        <v>1100</v>
      </c>
      <c r="L245">
        <v>44074</v>
      </c>
      <c r="M245" s="10">
        <f>VENTAS[[#This Row],[CANTIDAD]]*VENTAS[[#This Row],[PRECIO_VENTAS]]</f>
        <v>35200</v>
      </c>
      <c r="N245" s="10">
        <f>VENTAS[[#This Row],[CANTIDAD]]*VENTAS[[#This Row],[PRECIO_COMPRA]]</f>
        <v>30029.439999999999</v>
      </c>
      <c r="O245" s="11">
        <f>VENTAS[[#This Row],[INGRESOS]]-VENTAS[[#This Row],[COSTO]]</f>
        <v>5170.5600000000013</v>
      </c>
      <c r="P245" s="12">
        <f>VENTAS[[#This Row],[MARGEN]]/VENTAS[[#This Row],[INGRESOS]]</f>
        <v>0.14689090909090913</v>
      </c>
    </row>
    <row r="246" spans="1:16" x14ac:dyDescent="0.25">
      <c r="A246">
        <v>245</v>
      </c>
      <c r="B246" t="s">
        <v>9</v>
      </c>
      <c r="C246">
        <v>5</v>
      </c>
      <c r="D246" t="s">
        <v>34</v>
      </c>
      <c r="E246" t="s">
        <v>65</v>
      </c>
      <c r="F246">
        <v>10002</v>
      </c>
      <c r="G246" t="s">
        <v>43</v>
      </c>
      <c r="H246" t="s">
        <v>44</v>
      </c>
      <c r="I246">
        <v>29</v>
      </c>
      <c r="J246" s="9">
        <v>1053.78</v>
      </c>
      <c r="K246" s="9">
        <v>1500</v>
      </c>
      <c r="L246">
        <v>44075</v>
      </c>
      <c r="M246" s="10">
        <f>VENTAS[[#This Row],[CANTIDAD]]*VENTAS[[#This Row],[PRECIO_VENTAS]]</f>
        <v>43500</v>
      </c>
      <c r="N246" s="10">
        <f>VENTAS[[#This Row],[CANTIDAD]]*VENTAS[[#This Row],[PRECIO_COMPRA]]</f>
        <v>30559.62</v>
      </c>
      <c r="O246" s="11">
        <f>VENTAS[[#This Row],[INGRESOS]]-VENTAS[[#This Row],[COSTO]]</f>
        <v>12940.380000000001</v>
      </c>
      <c r="P246" s="12">
        <f>VENTAS[[#This Row],[MARGEN]]/VENTAS[[#This Row],[INGRESOS]]</f>
        <v>0.29748000000000002</v>
      </c>
    </row>
    <row r="247" spans="1:16" x14ac:dyDescent="0.25">
      <c r="A247">
        <v>246</v>
      </c>
      <c r="B247" t="s">
        <v>17</v>
      </c>
      <c r="C247">
        <v>6</v>
      </c>
      <c r="D247" t="s">
        <v>35</v>
      </c>
      <c r="E247" t="s">
        <v>66</v>
      </c>
      <c r="F247">
        <v>10003</v>
      </c>
      <c r="G247" t="s">
        <v>45</v>
      </c>
      <c r="H247" t="s">
        <v>46</v>
      </c>
      <c r="I247">
        <v>37</v>
      </c>
      <c r="J247" s="9">
        <v>645.70000000000005</v>
      </c>
      <c r="K247" s="9">
        <v>900</v>
      </c>
      <c r="L247">
        <v>44076</v>
      </c>
      <c r="M247" s="10">
        <f>VENTAS[[#This Row],[CANTIDAD]]*VENTAS[[#This Row],[PRECIO_VENTAS]]</f>
        <v>33300</v>
      </c>
      <c r="N247" s="10">
        <f>VENTAS[[#This Row],[CANTIDAD]]*VENTAS[[#This Row],[PRECIO_COMPRA]]</f>
        <v>23890.9</v>
      </c>
      <c r="O247" s="11">
        <f>VENTAS[[#This Row],[INGRESOS]]-VENTAS[[#This Row],[COSTO]]</f>
        <v>9409.0999999999985</v>
      </c>
      <c r="P247" s="12">
        <f>VENTAS[[#This Row],[MARGEN]]/VENTAS[[#This Row],[INGRESOS]]</f>
        <v>0.2825555555555555</v>
      </c>
    </row>
    <row r="248" spans="1:16" x14ac:dyDescent="0.25">
      <c r="A248">
        <v>247</v>
      </c>
      <c r="B248" t="s">
        <v>25</v>
      </c>
      <c r="C248">
        <v>7</v>
      </c>
      <c r="D248" t="s">
        <v>36</v>
      </c>
      <c r="E248" t="s">
        <v>72</v>
      </c>
      <c r="F248">
        <v>10004</v>
      </c>
      <c r="G248" t="s">
        <v>47</v>
      </c>
      <c r="H248" t="s">
        <v>48</v>
      </c>
      <c r="I248">
        <v>19</v>
      </c>
      <c r="J248" s="9">
        <v>1063.04</v>
      </c>
      <c r="K248" s="9">
        <v>1500</v>
      </c>
      <c r="L248">
        <v>44077</v>
      </c>
      <c r="M248" s="10">
        <f>VENTAS[[#This Row],[CANTIDAD]]*VENTAS[[#This Row],[PRECIO_VENTAS]]</f>
        <v>28500</v>
      </c>
      <c r="N248" s="10">
        <f>VENTAS[[#This Row],[CANTIDAD]]*VENTAS[[#This Row],[PRECIO_COMPRA]]</f>
        <v>20197.759999999998</v>
      </c>
      <c r="O248" s="11">
        <f>VENTAS[[#This Row],[INGRESOS]]-VENTAS[[#This Row],[COSTO]]</f>
        <v>8302.2400000000016</v>
      </c>
      <c r="P248" s="12">
        <f>VENTAS[[#This Row],[MARGEN]]/VENTAS[[#This Row],[INGRESOS]]</f>
        <v>0.29130666666666671</v>
      </c>
    </row>
    <row r="249" spans="1:16" x14ac:dyDescent="0.25">
      <c r="A249">
        <v>248</v>
      </c>
      <c r="B249" t="s">
        <v>19</v>
      </c>
      <c r="C249">
        <v>8</v>
      </c>
      <c r="D249" t="s">
        <v>37</v>
      </c>
      <c r="E249" t="s">
        <v>67</v>
      </c>
      <c r="F249">
        <v>10005</v>
      </c>
      <c r="G249" t="s">
        <v>49</v>
      </c>
      <c r="H249" t="s">
        <v>50</v>
      </c>
      <c r="I249">
        <v>7</v>
      </c>
      <c r="J249" s="9">
        <v>938.42</v>
      </c>
      <c r="K249" s="9">
        <v>1100</v>
      </c>
      <c r="L249">
        <v>44078</v>
      </c>
      <c r="M249" s="10">
        <f>VENTAS[[#This Row],[CANTIDAD]]*VENTAS[[#This Row],[PRECIO_VENTAS]]</f>
        <v>7700</v>
      </c>
      <c r="N249" s="10">
        <f>VENTAS[[#This Row],[CANTIDAD]]*VENTAS[[#This Row],[PRECIO_COMPRA]]</f>
        <v>6568.94</v>
      </c>
      <c r="O249" s="11">
        <f>VENTAS[[#This Row],[INGRESOS]]-VENTAS[[#This Row],[COSTO]]</f>
        <v>1131.0600000000004</v>
      </c>
      <c r="P249" s="12">
        <f>VENTAS[[#This Row],[MARGEN]]/VENTAS[[#This Row],[INGRESOS]]</f>
        <v>0.14689090909090916</v>
      </c>
    </row>
    <row r="250" spans="1:16" x14ac:dyDescent="0.25">
      <c r="A250">
        <v>249</v>
      </c>
      <c r="B250" t="s">
        <v>5</v>
      </c>
      <c r="C250">
        <v>9</v>
      </c>
      <c r="D250" t="s">
        <v>38</v>
      </c>
      <c r="E250" t="s">
        <v>68</v>
      </c>
      <c r="F250">
        <v>10006</v>
      </c>
      <c r="G250" t="s">
        <v>51</v>
      </c>
      <c r="H250" t="s">
        <v>52</v>
      </c>
      <c r="I250">
        <v>10</v>
      </c>
      <c r="J250" s="9">
        <v>836.75</v>
      </c>
      <c r="K250" s="9">
        <v>1000</v>
      </c>
      <c r="L250">
        <v>44079</v>
      </c>
      <c r="M250" s="10">
        <f>VENTAS[[#This Row],[CANTIDAD]]*VENTAS[[#This Row],[PRECIO_VENTAS]]</f>
        <v>10000</v>
      </c>
      <c r="N250" s="10">
        <f>VENTAS[[#This Row],[CANTIDAD]]*VENTAS[[#This Row],[PRECIO_COMPRA]]</f>
        <v>8367.5</v>
      </c>
      <c r="O250" s="11">
        <f>VENTAS[[#This Row],[INGRESOS]]-VENTAS[[#This Row],[COSTO]]</f>
        <v>1632.5</v>
      </c>
      <c r="P250" s="12">
        <f>VENTAS[[#This Row],[MARGEN]]/VENTAS[[#This Row],[INGRESOS]]</f>
        <v>0.16325000000000001</v>
      </c>
    </row>
    <row r="251" spans="1:16" x14ac:dyDescent="0.25">
      <c r="A251">
        <v>250</v>
      </c>
      <c r="B251" t="s">
        <v>19</v>
      </c>
      <c r="C251">
        <v>10</v>
      </c>
      <c r="D251" t="s">
        <v>39</v>
      </c>
      <c r="E251" t="s">
        <v>69</v>
      </c>
      <c r="F251">
        <v>10007</v>
      </c>
      <c r="G251" t="s">
        <v>53</v>
      </c>
      <c r="H251" t="s">
        <v>54</v>
      </c>
      <c r="I251">
        <v>7</v>
      </c>
      <c r="J251" s="9">
        <v>966.38</v>
      </c>
      <c r="K251" s="9">
        <v>1200</v>
      </c>
      <c r="L251">
        <v>44080</v>
      </c>
      <c r="M251" s="10">
        <f>VENTAS[[#This Row],[CANTIDAD]]*VENTAS[[#This Row],[PRECIO_VENTAS]]</f>
        <v>8400</v>
      </c>
      <c r="N251" s="10">
        <f>VENTAS[[#This Row],[CANTIDAD]]*VENTAS[[#This Row],[PRECIO_COMPRA]]</f>
        <v>6764.66</v>
      </c>
      <c r="O251" s="11">
        <f>VENTAS[[#This Row],[INGRESOS]]-VENTAS[[#This Row],[COSTO]]</f>
        <v>1635.3400000000001</v>
      </c>
      <c r="P251" s="12">
        <f>VENTAS[[#This Row],[MARGEN]]/VENTAS[[#This Row],[INGRESOS]]</f>
        <v>0.19468333333333335</v>
      </c>
    </row>
    <row r="252" spans="1:16" x14ac:dyDescent="0.25">
      <c r="A252">
        <v>251</v>
      </c>
      <c r="B252" t="s">
        <v>25</v>
      </c>
      <c r="C252">
        <v>11</v>
      </c>
      <c r="D252" t="s">
        <v>77</v>
      </c>
      <c r="E252" t="s">
        <v>78</v>
      </c>
      <c r="F252">
        <v>10008</v>
      </c>
      <c r="G252" t="s">
        <v>73</v>
      </c>
      <c r="H252" t="s">
        <v>56</v>
      </c>
      <c r="I252">
        <v>19</v>
      </c>
      <c r="J252" s="9">
        <v>638.27</v>
      </c>
      <c r="K252" s="9">
        <v>800</v>
      </c>
      <c r="L252">
        <v>44081</v>
      </c>
      <c r="M252" s="10">
        <f>VENTAS[[#This Row],[CANTIDAD]]*VENTAS[[#This Row],[PRECIO_VENTAS]]</f>
        <v>15200</v>
      </c>
      <c r="N252" s="10">
        <f>VENTAS[[#This Row],[CANTIDAD]]*VENTAS[[#This Row],[PRECIO_COMPRA]]</f>
        <v>12127.13</v>
      </c>
      <c r="O252" s="11">
        <f>VENTAS[[#This Row],[INGRESOS]]-VENTAS[[#This Row],[COSTO]]</f>
        <v>3072.8700000000008</v>
      </c>
      <c r="P252" s="12">
        <f>VENTAS[[#This Row],[MARGEN]]/VENTAS[[#This Row],[INGRESOS]]</f>
        <v>0.20216250000000005</v>
      </c>
    </row>
    <row r="253" spans="1:16" x14ac:dyDescent="0.25">
      <c r="A253">
        <v>252</v>
      </c>
      <c r="B253" t="s">
        <v>20</v>
      </c>
      <c r="C253">
        <v>12</v>
      </c>
      <c r="D253" t="s">
        <v>79</v>
      </c>
      <c r="E253" t="s">
        <v>80</v>
      </c>
      <c r="F253">
        <v>10009</v>
      </c>
      <c r="G253" t="s">
        <v>57</v>
      </c>
      <c r="H253" t="s">
        <v>58</v>
      </c>
      <c r="I253">
        <v>21</v>
      </c>
      <c r="J253" s="9">
        <v>1265.2</v>
      </c>
      <c r="K253" s="9">
        <v>1800</v>
      </c>
      <c r="L253">
        <v>44082</v>
      </c>
      <c r="M253" s="10">
        <f>VENTAS[[#This Row],[CANTIDAD]]*VENTAS[[#This Row],[PRECIO_VENTAS]]</f>
        <v>37800</v>
      </c>
      <c r="N253" s="10">
        <f>VENTAS[[#This Row],[CANTIDAD]]*VENTAS[[#This Row],[PRECIO_COMPRA]]</f>
        <v>26569.200000000001</v>
      </c>
      <c r="O253" s="11">
        <f>VENTAS[[#This Row],[INGRESOS]]-VENTAS[[#This Row],[COSTO]]</f>
        <v>11230.8</v>
      </c>
      <c r="P253" s="12">
        <f>VENTAS[[#This Row],[MARGEN]]/VENTAS[[#This Row],[INGRESOS]]</f>
        <v>0.2971111111111111</v>
      </c>
    </row>
    <row r="254" spans="1:16" x14ac:dyDescent="0.25">
      <c r="A254">
        <v>253</v>
      </c>
      <c r="B254" t="s">
        <v>7</v>
      </c>
      <c r="C254">
        <v>13</v>
      </c>
      <c r="D254" t="s">
        <v>81</v>
      </c>
      <c r="E254" t="s">
        <v>82</v>
      </c>
      <c r="F254">
        <v>10001</v>
      </c>
      <c r="G254" t="s">
        <v>41</v>
      </c>
      <c r="H254" t="s">
        <v>42</v>
      </c>
      <c r="I254">
        <v>25</v>
      </c>
      <c r="J254" s="9">
        <v>352.49</v>
      </c>
      <c r="K254" s="9">
        <v>500</v>
      </c>
      <c r="L254">
        <v>44083</v>
      </c>
      <c r="M254" s="10">
        <f>VENTAS[[#This Row],[CANTIDAD]]*VENTAS[[#This Row],[PRECIO_VENTAS]]</f>
        <v>12500</v>
      </c>
      <c r="N254" s="10">
        <f>VENTAS[[#This Row],[CANTIDAD]]*VENTAS[[#This Row],[PRECIO_COMPRA]]</f>
        <v>8812.25</v>
      </c>
      <c r="O254" s="11">
        <f>VENTAS[[#This Row],[INGRESOS]]-VENTAS[[#This Row],[COSTO]]</f>
        <v>3687.75</v>
      </c>
      <c r="P254" s="12">
        <f>VENTAS[[#This Row],[MARGEN]]/VENTAS[[#This Row],[INGRESOS]]</f>
        <v>0.29502</v>
      </c>
    </row>
    <row r="255" spans="1:16" x14ac:dyDescent="0.25">
      <c r="A255">
        <v>254</v>
      </c>
      <c r="B255" t="s">
        <v>26</v>
      </c>
      <c r="C255">
        <v>14</v>
      </c>
      <c r="D255" t="s">
        <v>83</v>
      </c>
      <c r="E255" t="s">
        <v>84</v>
      </c>
      <c r="F255">
        <v>10002</v>
      </c>
      <c r="G255" t="s">
        <v>43</v>
      </c>
      <c r="H255" t="s">
        <v>44</v>
      </c>
      <c r="I255">
        <v>36</v>
      </c>
      <c r="J255" s="9">
        <v>938.42</v>
      </c>
      <c r="K255" s="9">
        <v>1100</v>
      </c>
      <c r="L255">
        <v>44084</v>
      </c>
      <c r="M255" s="10">
        <f>VENTAS[[#This Row],[CANTIDAD]]*VENTAS[[#This Row],[PRECIO_VENTAS]]</f>
        <v>39600</v>
      </c>
      <c r="N255" s="10">
        <f>VENTAS[[#This Row],[CANTIDAD]]*VENTAS[[#This Row],[PRECIO_COMPRA]]</f>
        <v>33783.119999999995</v>
      </c>
      <c r="O255" s="11">
        <f>VENTAS[[#This Row],[INGRESOS]]-VENTAS[[#This Row],[COSTO]]</f>
        <v>5816.8800000000047</v>
      </c>
      <c r="P255" s="12">
        <f>VENTAS[[#This Row],[MARGEN]]/VENTAS[[#This Row],[INGRESOS]]</f>
        <v>0.14689090909090921</v>
      </c>
    </row>
    <row r="256" spans="1:16" x14ac:dyDescent="0.25">
      <c r="A256">
        <v>255</v>
      </c>
      <c r="B256" t="s">
        <v>10</v>
      </c>
      <c r="C256">
        <v>15</v>
      </c>
      <c r="D256" t="s">
        <v>85</v>
      </c>
      <c r="E256" t="s">
        <v>86</v>
      </c>
      <c r="F256">
        <v>10003</v>
      </c>
      <c r="G256" t="s">
        <v>45</v>
      </c>
      <c r="H256" t="s">
        <v>46</v>
      </c>
      <c r="I256">
        <v>33</v>
      </c>
      <c r="J256" s="9">
        <v>572.95000000000005</v>
      </c>
      <c r="K256" s="9">
        <v>800</v>
      </c>
      <c r="L256">
        <v>44085</v>
      </c>
      <c r="M256" s="10">
        <f>VENTAS[[#This Row],[CANTIDAD]]*VENTAS[[#This Row],[PRECIO_VENTAS]]</f>
        <v>26400</v>
      </c>
      <c r="N256" s="10">
        <f>VENTAS[[#This Row],[CANTIDAD]]*VENTAS[[#This Row],[PRECIO_COMPRA]]</f>
        <v>18907.350000000002</v>
      </c>
      <c r="O256" s="11">
        <f>VENTAS[[#This Row],[INGRESOS]]-VENTAS[[#This Row],[COSTO]]</f>
        <v>7492.6499999999978</v>
      </c>
      <c r="P256" s="12">
        <f>VENTAS[[#This Row],[MARGEN]]/VENTAS[[#This Row],[INGRESOS]]</f>
        <v>0.28381249999999991</v>
      </c>
    </row>
    <row r="257" spans="1:16" x14ac:dyDescent="0.25">
      <c r="A257">
        <v>256</v>
      </c>
      <c r="B257" t="s">
        <v>5</v>
      </c>
      <c r="C257">
        <v>16</v>
      </c>
      <c r="D257" t="s">
        <v>87</v>
      </c>
      <c r="E257" t="s">
        <v>88</v>
      </c>
      <c r="F257">
        <v>10004</v>
      </c>
      <c r="G257" t="s">
        <v>47</v>
      </c>
      <c r="H257" t="s">
        <v>48</v>
      </c>
      <c r="I257">
        <v>4</v>
      </c>
      <c r="J257" s="9">
        <v>1667.47</v>
      </c>
      <c r="K257" s="9">
        <v>2200</v>
      </c>
      <c r="L257">
        <v>44086</v>
      </c>
      <c r="M257" s="10">
        <f>VENTAS[[#This Row],[CANTIDAD]]*VENTAS[[#This Row],[PRECIO_VENTAS]]</f>
        <v>8800</v>
      </c>
      <c r="N257" s="10">
        <f>VENTAS[[#This Row],[CANTIDAD]]*VENTAS[[#This Row],[PRECIO_COMPRA]]</f>
        <v>6669.88</v>
      </c>
      <c r="O257" s="11">
        <f>VENTAS[[#This Row],[INGRESOS]]-VENTAS[[#This Row],[COSTO]]</f>
        <v>2130.12</v>
      </c>
      <c r="P257" s="12">
        <f>VENTAS[[#This Row],[MARGEN]]/VENTAS[[#This Row],[INGRESOS]]</f>
        <v>0.24205909090909089</v>
      </c>
    </row>
    <row r="258" spans="1:16" x14ac:dyDescent="0.25">
      <c r="A258">
        <v>257</v>
      </c>
      <c r="B258" t="s">
        <v>21</v>
      </c>
      <c r="C258">
        <v>17</v>
      </c>
      <c r="D258" t="s">
        <v>89</v>
      </c>
      <c r="E258" t="s">
        <v>90</v>
      </c>
      <c r="F258">
        <v>10005</v>
      </c>
      <c r="G258" t="s">
        <v>49</v>
      </c>
      <c r="H258" t="s">
        <v>50</v>
      </c>
      <c r="I258">
        <v>11</v>
      </c>
      <c r="J258" s="9">
        <v>216.19</v>
      </c>
      <c r="K258" s="9">
        <v>300</v>
      </c>
      <c r="L258">
        <v>44087</v>
      </c>
      <c r="M258" s="10">
        <f>VENTAS[[#This Row],[CANTIDAD]]*VENTAS[[#This Row],[PRECIO_VENTAS]]</f>
        <v>3300</v>
      </c>
      <c r="N258" s="10">
        <f>VENTAS[[#This Row],[CANTIDAD]]*VENTAS[[#This Row],[PRECIO_COMPRA]]</f>
        <v>2378.09</v>
      </c>
      <c r="O258" s="11">
        <f>VENTAS[[#This Row],[INGRESOS]]-VENTAS[[#This Row],[COSTO]]</f>
        <v>921.90999999999985</v>
      </c>
      <c r="P258" s="12">
        <f>VENTAS[[#This Row],[MARGEN]]/VENTAS[[#This Row],[INGRESOS]]</f>
        <v>0.2793666666666666</v>
      </c>
    </row>
    <row r="259" spans="1:16" x14ac:dyDescent="0.25">
      <c r="A259">
        <v>258</v>
      </c>
      <c r="B259" t="s">
        <v>8</v>
      </c>
      <c r="C259">
        <v>18</v>
      </c>
      <c r="D259" t="s">
        <v>91</v>
      </c>
      <c r="E259" t="s">
        <v>92</v>
      </c>
      <c r="F259">
        <v>10006</v>
      </c>
      <c r="G259" t="s">
        <v>51</v>
      </c>
      <c r="H259" t="s">
        <v>52</v>
      </c>
      <c r="I259">
        <v>4</v>
      </c>
      <c r="J259" s="9">
        <v>1063.04</v>
      </c>
      <c r="K259" s="9">
        <v>1500</v>
      </c>
      <c r="L259">
        <v>44088</v>
      </c>
      <c r="M259" s="10">
        <f>VENTAS[[#This Row],[CANTIDAD]]*VENTAS[[#This Row],[PRECIO_VENTAS]]</f>
        <v>6000</v>
      </c>
      <c r="N259" s="10">
        <f>VENTAS[[#This Row],[CANTIDAD]]*VENTAS[[#This Row],[PRECIO_COMPRA]]</f>
        <v>4252.16</v>
      </c>
      <c r="O259" s="11">
        <f>VENTAS[[#This Row],[INGRESOS]]-VENTAS[[#This Row],[COSTO]]</f>
        <v>1747.8400000000001</v>
      </c>
      <c r="P259" s="12">
        <f>VENTAS[[#This Row],[MARGEN]]/VENTAS[[#This Row],[INGRESOS]]</f>
        <v>0.29130666666666671</v>
      </c>
    </row>
    <row r="260" spans="1:16" x14ac:dyDescent="0.25">
      <c r="A260">
        <v>259</v>
      </c>
      <c r="B260" t="s">
        <v>14</v>
      </c>
      <c r="C260">
        <v>19</v>
      </c>
      <c r="D260" t="s">
        <v>93</v>
      </c>
      <c r="E260" t="s">
        <v>94</v>
      </c>
      <c r="F260">
        <v>10007</v>
      </c>
      <c r="G260" t="s">
        <v>53</v>
      </c>
      <c r="H260" t="s">
        <v>54</v>
      </c>
      <c r="I260">
        <v>42</v>
      </c>
      <c r="J260" s="9">
        <v>757.81</v>
      </c>
      <c r="K260" s="9">
        <v>950</v>
      </c>
      <c r="L260">
        <v>44089</v>
      </c>
      <c r="M260" s="10">
        <f>VENTAS[[#This Row],[CANTIDAD]]*VENTAS[[#This Row],[PRECIO_VENTAS]]</f>
        <v>39900</v>
      </c>
      <c r="N260" s="10">
        <f>VENTAS[[#This Row],[CANTIDAD]]*VENTAS[[#This Row],[PRECIO_COMPRA]]</f>
        <v>31828.019999999997</v>
      </c>
      <c r="O260" s="11">
        <f>VENTAS[[#This Row],[INGRESOS]]-VENTAS[[#This Row],[COSTO]]</f>
        <v>8071.9800000000032</v>
      </c>
      <c r="P260" s="12">
        <f>VENTAS[[#This Row],[MARGEN]]/VENTAS[[#This Row],[INGRESOS]]</f>
        <v>0.20230526315789482</v>
      </c>
    </row>
    <row r="261" spans="1:16" x14ac:dyDescent="0.25">
      <c r="A261">
        <v>260</v>
      </c>
      <c r="B261" t="s">
        <v>29</v>
      </c>
      <c r="C261">
        <v>20</v>
      </c>
      <c r="D261" t="s">
        <v>95</v>
      </c>
      <c r="E261" t="s">
        <v>96</v>
      </c>
      <c r="F261">
        <v>10008</v>
      </c>
      <c r="G261" t="s">
        <v>73</v>
      </c>
      <c r="H261" t="s">
        <v>56</v>
      </c>
      <c r="I261">
        <v>40</v>
      </c>
      <c r="J261" s="9">
        <v>211.41</v>
      </c>
      <c r="K261" s="9">
        <v>300</v>
      </c>
      <c r="L261">
        <v>44090</v>
      </c>
      <c r="M261" s="10">
        <f>VENTAS[[#This Row],[CANTIDAD]]*VENTAS[[#This Row],[PRECIO_VENTAS]]</f>
        <v>12000</v>
      </c>
      <c r="N261" s="10">
        <f>VENTAS[[#This Row],[CANTIDAD]]*VENTAS[[#This Row],[PRECIO_COMPRA]]</f>
        <v>8456.4</v>
      </c>
      <c r="O261" s="11">
        <f>VENTAS[[#This Row],[INGRESOS]]-VENTAS[[#This Row],[COSTO]]</f>
        <v>3543.6000000000004</v>
      </c>
      <c r="P261" s="12">
        <f>VENTAS[[#This Row],[MARGEN]]/VENTAS[[#This Row],[INGRESOS]]</f>
        <v>0.29530000000000001</v>
      </c>
    </row>
    <row r="262" spans="1:16" x14ac:dyDescent="0.25">
      <c r="A262">
        <v>261</v>
      </c>
      <c r="B262" t="s">
        <v>6</v>
      </c>
      <c r="C262">
        <v>1</v>
      </c>
      <c r="D262" t="s">
        <v>30</v>
      </c>
      <c r="E262" t="s">
        <v>61</v>
      </c>
      <c r="F262">
        <v>10009</v>
      </c>
      <c r="G262" t="s">
        <v>57</v>
      </c>
      <c r="H262" t="s">
        <v>58</v>
      </c>
      <c r="I262">
        <v>41</v>
      </c>
      <c r="J262" s="9">
        <v>1483.61</v>
      </c>
      <c r="K262" s="9">
        <v>2000</v>
      </c>
      <c r="L262">
        <v>44091</v>
      </c>
      <c r="M262" s="10">
        <f>VENTAS[[#This Row],[CANTIDAD]]*VENTAS[[#This Row],[PRECIO_VENTAS]]</f>
        <v>82000</v>
      </c>
      <c r="N262" s="10">
        <f>VENTAS[[#This Row],[CANTIDAD]]*VENTAS[[#This Row],[PRECIO_COMPRA]]</f>
        <v>60828.009999999995</v>
      </c>
      <c r="O262" s="11">
        <f>VENTAS[[#This Row],[INGRESOS]]-VENTAS[[#This Row],[COSTO]]</f>
        <v>21171.990000000005</v>
      </c>
      <c r="P262" s="12">
        <f>VENTAS[[#This Row],[MARGEN]]/VENTAS[[#This Row],[INGRESOS]]</f>
        <v>0.25819500000000006</v>
      </c>
    </row>
    <row r="263" spans="1:16" x14ac:dyDescent="0.25">
      <c r="A263">
        <v>262</v>
      </c>
      <c r="B263" t="s">
        <v>20</v>
      </c>
      <c r="C263">
        <v>2</v>
      </c>
      <c r="D263" t="s">
        <v>31</v>
      </c>
      <c r="E263" t="s">
        <v>62</v>
      </c>
      <c r="F263">
        <v>10001</v>
      </c>
      <c r="G263" t="s">
        <v>41</v>
      </c>
      <c r="H263" t="s">
        <v>42</v>
      </c>
      <c r="I263">
        <v>21</v>
      </c>
      <c r="J263" s="9">
        <v>1049.51</v>
      </c>
      <c r="K263" s="9">
        <v>1300</v>
      </c>
      <c r="L263">
        <v>44092</v>
      </c>
      <c r="M263" s="10">
        <f>VENTAS[[#This Row],[CANTIDAD]]*VENTAS[[#This Row],[PRECIO_VENTAS]]</f>
        <v>27300</v>
      </c>
      <c r="N263" s="10">
        <f>VENTAS[[#This Row],[CANTIDAD]]*VENTAS[[#This Row],[PRECIO_COMPRA]]</f>
        <v>22039.71</v>
      </c>
      <c r="O263" s="11">
        <f>VENTAS[[#This Row],[INGRESOS]]-VENTAS[[#This Row],[COSTO]]</f>
        <v>5260.2900000000009</v>
      </c>
      <c r="P263" s="12">
        <f>VENTAS[[#This Row],[MARGEN]]/VENTAS[[#This Row],[INGRESOS]]</f>
        <v>0.19268461538461543</v>
      </c>
    </row>
    <row r="264" spans="1:16" x14ac:dyDescent="0.25">
      <c r="A264">
        <v>263</v>
      </c>
      <c r="B264" t="s">
        <v>13</v>
      </c>
      <c r="C264">
        <v>3</v>
      </c>
      <c r="D264" t="s">
        <v>32</v>
      </c>
      <c r="E264" t="s">
        <v>63</v>
      </c>
      <c r="F264">
        <v>10002</v>
      </c>
      <c r="G264" t="s">
        <v>43</v>
      </c>
      <c r="H264" t="s">
        <v>44</v>
      </c>
      <c r="I264">
        <v>13</v>
      </c>
      <c r="J264" s="9">
        <v>966.38</v>
      </c>
      <c r="K264" s="9">
        <v>1200</v>
      </c>
      <c r="L264">
        <v>44093</v>
      </c>
      <c r="M264" s="10">
        <f>VENTAS[[#This Row],[CANTIDAD]]*VENTAS[[#This Row],[PRECIO_VENTAS]]</f>
        <v>15600</v>
      </c>
      <c r="N264" s="10">
        <f>VENTAS[[#This Row],[CANTIDAD]]*VENTAS[[#This Row],[PRECIO_COMPRA]]</f>
        <v>12562.94</v>
      </c>
      <c r="O264" s="11">
        <f>VENTAS[[#This Row],[INGRESOS]]-VENTAS[[#This Row],[COSTO]]</f>
        <v>3037.0599999999995</v>
      </c>
      <c r="P264" s="12">
        <f>VENTAS[[#This Row],[MARGEN]]/VENTAS[[#This Row],[INGRESOS]]</f>
        <v>0.19468333333333329</v>
      </c>
    </row>
    <row r="265" spans="1:16" x14ac:dyDescent="0.25">
      <c r="A265">
        <v>264</v>
      </c>
      <c r="B265" t="s">
        <v>9</v>
      </c>
      <c r="C265">
        <v>4</v>
      </c>
      <c r="D265" t="s">
        <v>33</v>
      </c>
      <c r="E265" t="s">
        <v>64</v>
      </c>
      <c r="F265">
        <v>10003</v>
      </c>
      <c r="G265" t="s">
        <v>45</v>
      </c>
      <c r="H265" t="s">
        <v>46</v>
      </c>
      <c r="I265">
        <v>41</v>
      </c>
      <c r="J265" s="9">
        <v>938.42</v>
      </c>
      <c r="K265" s="9">
        <v>1100</v>
      </c>
      <c r="L265">
        <v>44094</v>
      </c>
      <c r="M265" s="10">
        <f>VENTAS[[#This Row],[CANTIDAD]]*VENTAS[[#This Row],[PRECIO_VENTAS]]</f>
        <v>45100</v>
      </c>
      <c r="N265" s="10">
        <f>VENTAS[[#This Row],[CANTIDAD]]*VENTAS[[#This Row],[PRECIO_COMPRA]]</f>
        <v>38475.22</v>
      </c>
      <c r="O265" s="11">
        <f>VENTAS[[#This Row],[INGRESOS]]-VENTAS[[#This Row],[COSTO]]</f>
        <v>6624.7799999999988</v>
      </c>
      <c r="P265" s="12">
        <f>VENTAS[[#This Row],[MARGEN]]/VENTAS[[#This Row],[INGRESOS]]</f>
        <v>0.14689090909090907</v>
      </c>
    </row>
    <row r="266" spans="1:16" x14ac:dyDescent="0.25">
      <c r="A266">
        <v>265</v>
      </c>
      <c r="B266" t="s">
        <v>5</v>
      </c>
      <c r="C266">
        <v>5</v>
      </c>
      <c r="D266" t="s">
        <v>34</v>
      </c>
      <c r="E266" t="s">
        <v>65</v>
      </c>
      <c r="F266">
        <v>10004</v>
      </c>
      <c r="G266" t="s">
        <v>47</v>
      </c>
      <c r="H266" t="s">
        <v>48</v>
      </c>
      <c r="I266">
        <v>4</v>
      </c>
      <c r="J266" s="9">
        <v>1053.78</v>
      </c>
      <c r="K266" s="9">
        <v>1500</v>
      </c>
      <c r="L266">
        <v>44095</v>
      </c>
      <c r="M266" s="10">
        <f>VENTAS[[#This Row],[CANTIDAD]]*VENTAS[[#This Row],[PRECIO_VENTAS]]</f>
        <v>6000</v>
      </c>
      <c r="N266" s="10">
        <f>VENTAS[[#This Row],[CANTIDAD]]*VENTAS[[#This Row],[PRECIO_COMPRA]]</f>
        <v>4215.12</v>
      </c>
      <c r="O266" s="11">
        <f>VENTAS[[#This Row],[INGRESOS]]-VENTAS[[#This Row],[COSTO]]</f>
        <v>1784.88</v>
      </c>
      <c r="P266" s="12">
        <f>VENTAS[[#This Row],[MARGEN]]/VENTAS[[#This Row],[INGRESOS]]</f>
        <v>0.29748000000000002</v>
      </c>
    </row>
    <row r="267" spans="1:16" x14ac:dyDescent="0.25">
      <c r="A267">
        <v>266</v>
      </c>
      <c r="B267" t="s">
        <v>19</v>
      </c>
      <c r="C267">
        <v>6</v>
      </c>
      <c r="D267" t="s">
        <v>35</v>
      </c>
      <c r="E267" t="s">
        <v>66</v>
      </c>
      <c r="F267">
        <v>10005</v>
      </c>
      <c r="G267" t="s">
        <v>49</v>
      </c>
      <c r="H267" t="s">
        <v>50</v>
      </c>
      <c r="I267">
        <v>7</v>
      </c>
      <c r="J267" s="9">
        <v>645.70000000000005</v>
      </c>
      <c r="K267" s="9">
        <v>900</v>
      </c>
      <c r="L267">
        <v>44096</v>
      </c>
      <c r="M267" s="10">
        <f>VENTAS[[#This Row],[CANTIDAD]]*VENTAS[[#This Row],[PRECIO_VENTAS]]</f>
        <v>6300</v>
      </c>
      <c r="N267" s="10">
        <f>VENTAS[[#This Row],[CANTIDAD]]*VENTAS[[#This Row],[PRECIO_COMPRA]]</f>
        <v>4519.9000000000005</v>
      </c>
      <c r="O267" s="11">
        <f>VENTAS[[#This Row],[INGRESOS]]-VENTAS[[#This Row],[COSTO]]</f>
        <v>1780.0999999999995</v>
      </c>
      <c r="P267" s="12">
        <f>VENTAS[[#This Row],[MARGEN]]/VENTAS[[#This Row],[INGRESOS]]</f>
        <v>0.28255555555555545</v>
      </c>
    </row>
    <row r="268" spans="1:16" x14ac:dyDescent="0.25">
      <c r="A268">
        <v>267</v>
      </c>
      <c r="B268" t="s">
        <v>28</v>
      </c>
      <c r="C268">
        <v>7</v>
      </c>
      <c r="D268" t="s">
        <v>36</v>
      </c>
      <c r="E268" t="s">
        <v>72</v>
      </c>
      <c r="F268">
        <v>10006</v>
      </c>
      <c r="G268" t="s">
        <v>51</v>
      </c>
      <c r="H268" t="s">
        <v>52</v>
      </c>
      <c r="I268">
        <v>28</v>
      </c>
      <c r="J268" s="9">
        <v>1063.04</v>
      </c>
      <c r="K268" s="9">
        <v>1500</v>
      </c>
      <c r="L268">
        <v>44097</v>
      </c>
      <c r="M268" s="10">
        <f>VENTAS[[#This Row],[CANTIDAD]]*VENTAS[[#This Row],[PRECIO_VENTAS]]</f>
        <v>42000</v>
      </c>
      <c r="N268" s="10">
        <f>VENTAS[[#This Row],[CANTIDAD]]*VENTAS[[#This Row],[PRECIO_COMPRA]]</f>
        <v>29765.119999999999</v>
      </c>
      <c r="O268" s="11">
        <f>VENTAS[[#This Row],[INGRESOS]]-VENTAS[[#This Row],[COSTO]]</f>
        <v>12234.880000000001</v>
      </c>
      <c r="P268" s="12">
        <f>VENTAS[[#This Row],[MARGEN]]/VENTAS[[#This Row],[INGRESOS]]</f>
        <v>0.29130666666666671</v>
      </c>
    </row>
    <row r="269" spans="1:16" x14ac:dyDescent="0.25">
      <c r="A269">
        <v>268</v>
      </c>
      <c r="B269" t="s">
        <v>6</v>
      </c>
      <c r="C269">
        <v>8</v>
      </c>
      <c r="D269" t="s">
        <v>37</v>
      </c>
      <c r="E269" t="s">
        <v>67</v>
      </c>
      <c r="F269">
        <v>10007</v>
      </c>
      <c r="G269" t="s">
        <v>53</v>
      </c>
      <c r="H269" t="s">
        <v>54</v>
      </c>
      <c r="I269">
        <v>37</v>
      </c>
      <c r="J269" s="9">
        <v>938.42</v>
      </c>
      <c r="K269" s="9">
        <v>1100</v>
      </c>
      <c r="L269">
        <v>44098</v>
      </c>
      <c r="M269" s="10">
        <f>VENTAS[[#This Row],[CANTIDAD]]*VENTAS[[#This Row],[PRECIO_VENTAS]]</f>
        <v>40700</v>
      </c>
      <c r="N269" s="10">
        <f>VENTAS[[#This Row],[CANTIDAD]]*VENTAS[[#This Row],[PRECIO_COMPRA]]</f>
        <v>34721.54</v>
      </c>
      <c r="O269" s="11">
        <f>VENTAS[[#This Row],[INGRESOS]]-VENTAS[[#This Row],[COSTO]]</f>
        <v>5978.4599999999991</v>
      </c>
      <c r="P269" s="12">
        <f>VENTAS[[#This Row],[MARGEN]]/VENTAS[[#This Row],[INGRESOS]]</f>
        <v>0.14689090909090907</v>
      </c>
    </row>
    <row r="270" spans="1:16" x14ac:dyDescent="0.25">
      <c r="A270">
        <v>269</v>
      </c>
      <c r="B270" t="s">
        <v>8</v>
      </c>
      <c r="C270">
        <v>9</v>
      </c>
      <c r="D270" t="s">
        <v>38</v>
      </c>
      <c r="E270" t="s">
        <v>68</v>
      </c>
      <c r="F270">
        <v>10008</v>
      </c>
      <c r="G270" t="s">
        <v>73</v>
      </c>
      <c r="H270" t="s">
        <v>56</v>
      </c>
      <c r="I270">
        <v>4</v>
      </c>
      <c r="J270" s="9">
        <v>836.75</v>
      </c>
      <c r="K270" s="9">
        <v>1000</v>
      </c>
      <c r="L270">
        <v>44099</v>
      </c>
      <c r="M270" s="10">
        <f>VENTAS[[#This Row],[CANTIDAD]]*VENTAS[[#This Row],[PRECIO_VENTAS]]</f>
        <v>4000</v>
      </c>
      <c r="N270" s="10">
        <f>VENTAS[[#This Row],[CANTIDAD]]*VENTAS[[#This Row],[PRECIO_COMPRA]]</f>
        <v>3347</v>
      </c>
      <c r="O270" s="11">
        <f>VENTAS[[#This Row],[INGRESOS]]-VENTAS[[#This Row],[COSTO]]</f>
        <v>653</v>
      </c>
      <c r="P270" s="12">
        <f>VENTAS[[#This Row],[MARGEN]]/VENTAS[[#This Row],[INGRESOS]]</f>
        <v>0.16325000000000001</v>
      </c>
    </row>
    <row r="271" spans="1:16" x14ac:dyDescent="0.25">
      <c r="A271">
        <v>270</v>
      </c>
      <c r="B271" t="s">
        <v>11</v>
      </c>
      <c r="C271">
        <v>10</v>
      </c>
      <c r="D271" t="s">
        <v>39</v>
      </c>
      <c r="E271" t="s">
        <v>69</v>
      </c>
      <c r="F271">
        <v>10009</v>
      </c>
      <c r="G271" t="s">
        <v>57</v>
      </c>
      <c r="H271" t="s">
        <v>58</v>
      </c>
      <c r="I271">
        <v>45</v>
      </c>
      <c r="J271" s="9">
        <v>966.38</v>
      </c>
      <c r="K271" s="9">
        <v>1200</v>
      </c>
      <c r="L271">
        <v>44100</v>
      </c>
      <c r="M271" s="10">
        <f>VENTAS[[#This Row],[CANTIDAD]]*VENTAS[[#This Row],[PRECIO_VENTAS]]</f>
        <v>54000</v>
      </c>
      <c r="N271" s="10">
        <f>VENTAS[[#This Row],[CANTIDAD]]*VENTAS[[#This Row],[PRECIO_COMPRA]]</f>
        <v>43487.1</v>
      </c>
      <c r="O271" s="11">
        <f>VENTAS[[#This Row],[INGRESOS]]-VENTAS[[#This Row],[COSTO]]</f>
        <v>10512.900000000001</v>
      </c>
      <c r="P271" s="12">
        <f>VENTAS[[#This Row],[MARGEN]]/VENTAS[[#This Row],[INGRESOS]]</f>
        <v>0.19468333333333335</v>
      </c>
    </row>
    <row r="272" spans="1:16" x14ac:dyDescent="0.25">
      <c r="A272">
        <v>271</v>
      </c>
      <c r="B272" t="s">
        <v>13</v>
      </c>
      <c r="C272">
        <v>11</v>
      </c>
      <c r="D272" t="s">
        <v>77</v>
      </c>
      <c r="E272" t="s">
        <v>78</v>
      </c>
      <c r="F272">
        <v>10001</v>
      </c>
      <c r="G272" t="s">
        <v>41</v>
      </c>
      <c r="H272" t="s">
        <v>42</v>
      </c>
      <c r="I272">
        <v>13</v>
      </c>
      <c r="J272" s="9">
        <v>638.27</v>
      </c>
      <c r="K272" s="9">
        <v>800</v>
      </c>
      <c r="L272">
        <v>44101</v>
      </c>
      <c r="M272" s="10">
        <f>VENTAS[[#This Row],[CANTIDAD]]*VENTAS[[#This Row],[PRECIO_VENTAS]]</f>
        <v>10400</v>
      </c>
      <c r="N272" s="10">
        <f>VENTAS[[#This Row],[CANTIDAD]]*VENTAS[[#This Row],[PRECIO_COMPRA]]</f>
        <v>8297.51</v>
      </c>
      <c r="O272" s="11">
        <f>VENTAS[[#This Row],[INGRESOS]]-VENTAS[[#This Row],[COSTO]]</f>
        <v>2102.4899999999998</v>
      </c>
      <c r="P272" s="12">
        <f>VENTAS[[#This Row],[MARGEN]]/VENTAS[[#This Row],[INGRESOS]]</f>
        <v>0.20216249999999997</v>
      </c>
    </row>
    <row r="273" spans="1:16" x14ac:dyDescent="0.25">
      <c r="A273">
        <v>272</v>
      </c>
      <c r="B273" t="s">
        <v>18</v>
      </c>
      <c r="C273">
        <v>12</v>
      </c>
      <c r="D273" t="s">
        <v>79</v>
      </c>
      <c r="E273" t="s">
        <v>80</v>
      </c>
      <c r="F273">
        <v>10002</v>
      </c>
      <c r="G273" t="s">
        <v>43</v>
      </c>
      <c r="H273" t="s">
        <v>44</v>
      </c>
      <c r="I273">
        <v>38</v>
      </c>
      <c r="J273" s="9">
        <v>1265.2</v>
      </c>
      <c r="K273" s="9">
        <v>1800</v>
      </c>
      <c r="L273">
        <v>44102</v>
      </c>
      <c r="M273" s="10">
        <f>VENTAS[[#This Row],[CANTIDAD]]*VENTAS[[#This Row],[PRECIO_VENTAS]]</f>
        <v>68400</v>
      </c>
      <c r="N273" s="10">
        <f>VENTAS[[#This Row],[CANTIDAD]]*VENTAS[[#This Row],[PRECIO_COMPRA]]</f>
        <v>48077.599999999999</v>
      </c>
      <c r="O273" s="11">
        <f>VENTAS[[#This Row],[INGRESOS]]-VENTAS[[#This Row],[COSTO]]</f>
        <v>20322.400000000001</v>
      </c>
      <c r="P273" s="12">
        <f>VENTAS[[#This Row],[MARGEN]]/VENTAS[[#This Row],[INGRESOS]]</f>
        <v>0.29711111111111116</v>
      </c>
    </row>
    <row r="274" spans="1:16" x14ac:dyDescent="0.25">
      <c r="A274">
        <v>273</v>
      </c>
      <c r="B274" t="s">
        <v>24</v>
      </c>
      <c r="C274">
        <v>13</v>
      </c>
      <c r="D274" t="s">
        <v>81</v>
      </c>
      <c r="E274" t="s">
        <v>82</v>
      </c>
      <c r="F274">
        <v>10003</v>
      </c>
      <c r="G274" t="s">
        <v>45</v>
      </c>
      <c r="H274" t="s">
        <v>46</v>
      </c>
      <c r="I274">
        <v>28</v>
      </c>
      <c r="J274" s="9">
        <v>352.49</v>
      </c>
      <c r="K274" s="9">
        <v>500</v>
      </c>
      <c r="L274">
        <v>44103</v>
      </c>
      <c r="M274" s="10">
        <f>VENTAS[[#This Row],[CANTIDAD]]*VENTAS[[#This Row],[PRECIO_VENTAS]]</f>
        <v>14000</v>
      </c>
      <c r="N274" s="10">
        <f>VENTAS[[#This Row],[CANTIDAD]]*VENTAS[[#This Row],[PRECIO_COMPRA]]</f>
        <v>9869.7200000000012</v>
      </c>
      <c r="O274" s="11">
        <f>VENTAS[[#This Row],[INGRESOS]]-VENTAS[[#This Row],[COSTO]]</f>
        <v>4130.2799999999988</v>
      </c>
      <c r="P274" s="12">
        <f>VENTAS[[#This Row],[MARGEN]]/VENTAS[[#This Row],[INGRESOS]]</f>
        <v>0.29501999999999989</v>
      </c>
    </row>
    <row r="275" spans="1:16" x14ac:dyDescent="0.25">
      <c r="A275">
        <v>274</v>
      </c>
      <c r="B275" t="s">
        <v>16</v>
      </c>
      <c r="C275">
        <v>14</v>
      </c>
      <c r="D275" t="s">
        <v>83</v>
      </c>
      <c r="E275" t="s">
        <v>84</v>
      </c>
      <c r="F275">
        <v>10004</v>
      </c>
      <c r="G275" t="s">
        <v>47</v>
      </c>
      <c r="H275" t="s">
        <v>48</v>
      </c>
      <c r="I275">
        <v>23</v>
      </c>
      <c r="J275" s="9">
        <v>938.42</v>
      </c>
      <c r="K275" s="9">
        <v>1100</v>
      </c>
      <c r="L275">
        <v>44104</v>
      </c>
      <c r="M275" s="10">
        <f>VENTAS[[#This Row],[CANTIDAD]]*VENTAS[[#This Row],[PRECIO_VENTAS]]</f>
        <v>25300</v>
      </c>
      <c r="N275" s="10">
        <f>VENTAS[[#This Row],[CANTIDAD]]*VENTAS[[#This Row],[PRECIO_COMPRA]]</f>
        <v>21583.66</v>
      </c>
      <c r="O275" s="11">
        <f>VENTAS[[#This Row],[INGRESOS]]-VENTAS[[#This Row],[COSTO]]</f>
        <v>3716.34</v>
      </c>
      <c r="P275" s="12">
        <f>VENTAS[[#This Row],[MARGEN]]/VENTAS[[#This Row],[INGRESOS]]</f>
        <v>0.1468909090909091</v>
      </c>
    </row>
    <row r="276" spans="1:16" x14ac:dyDescent="0.25">
      <c r="A276">
        <v>275</v>
      </c>
      <c r="B276" t="s">
        <v>6</v>
      </c>
      <c r="C276">
        <v>15</v>
      </c>
      <c r="D276" t="s">
        <v>85</v>
      </c>
      <c r="E276" t="s">
        <v>86</v>
      </c>
      <c r="F276">
        <v>10005</v>
      </c>
      <c r="G276" t="s">
        <v>49</v>
      </c>
      <c r="H276" t="s">
        <v>50</v>
      </c>
      <c r="I276">
        <v>37</v>
      </c>
      <c r="J276" s="9">
        <v>572.95000000000005</v>
      </c>
      <c r="K276" s="9">
        <v>800</v>
      </c>
      <c r="L276">
        <v>44105</v>
      </c>
      <c r="M276" s="10">
        <f>VENTAS[[#This Row],[CANTIDAD]]*VENTAS[[#This Row],[PRECIO_VENTAS]]</f>
        <v>29600</v>
      </c>
      <c r="N276" s="10">
        <f>VENTAS[[#This Row],[CANTIDAD]]*VENTAS[[#This Row],[PRECIO_COMPRA]]</f>
        <v>21199.15</v>
      </c>
      <c r="O276" s="11">
        <f>VENTAS[[#This Row],[INGRESOS]]-VENTAS[[#This Row],[COSTO]]</f>
        <v>8400.8499999999985</v>
      </c>
      <c r="P276" s="12">
        <f>VENTAS[[#This Row],[MARGEN]]/VENTAS[[#This Row],[INGRESOS]]</f>
        <v>0.28381249999999997</v>
      </c>
    </row>
    <row r="277" spans="1:16" x14ac:dyDescent="0.25">
      <c r="A277">
        <v>276</v>
      </c>
      <c r="B277" t="s">
        <v>11</v>
      </c>
      <c r="C277">
        <v>16</v>
      </c>
      <c r="D277" t="s">
        <v>87</v>
      </c>
      <c r="E277" t="s">
        <v>88</v>
      </c>
      <c r="F277">
        <v>10006</v>
      </c>
      <c r="G277" t="s">
        <v>51</v>
      </c>
      <c r="H277" t="s">
        <v>52</v>
      </c>
      <c r="I277">
        <v>45</v>
      </c>
      <c r="J277" s="9">
        <v>1667.47</v>
      </c>
      <c r="K277" s="9">
        <v>2200</v>
      </c>
      <c r="L277">
        <v>44106</v>
      </c>
      <c r="M277" s="10">
        <f>VENTAS[[#This Row],[CANTIDAD]]*VENTAS[[#This Row],[PRECIO_VENTAS]]</f>
        <v>99000</v>
      </c>
      <c r="N277" s="10">
        <f>VENTAS[[#This Row],[CANTIDAD]]*VENTAS[[#This Row],[PRECIO_COMPRA]]</f>
        <v>75036.149999999994</v>
      </c>
      <c r="O277" s="11">
        <f>VENTAS[[#This Row],[INGRESOS]]-VENTAS[[#This Row],[COSTO]]</f>
        <v>23963.850000000006</v>
      </c>
      <c r="P277" s="12">
        <f>VENTAS[[#This Row],[MARGEN]]/VENTAS[[#This Row],[INGRESOS]]</f>
        <v>0.24205909090909097</v>
      </c>
    </row>
    <row r="278" spans="1:16" x14ac:dyDescent="0.25">
      <c r="A278">
        <v>277</v>
      </c>
      <c r="B278" t="s">
        <v>28</v>
      </c>
      <c r="C278">
        <v>17</v>
      </c>
      <c r="D278" t="s">
        <v>89</v>
      </c>
      <c r="E278" t="s">
        <v>90</v>
      </c>
      <c r="F278">
        <v>10007</v>
      </c>
      <c r="G278" t="s">
        <v>53</v>
      </c>
      <c r="H278" t="s">
        <v>54</v>
      </c>
      <c r="I278">
        <v>28</v>
      </c>
      <c r="J278" s="9">
        <v>216.19</v>
      </c>
      <c r="K278" s="9">
        <v>300</v>
      </c>
      <c r="L278">
        <v>44107</v>
      </c>
      <c r="M278" s="10">
        <f>VENTAS[[#This Row],[CANTIDAD]]*VENTAS[[#This Row],[PRECIO_VENTAS]]</f>
        <v>8400</v>
      </c>
      <c r="N278" s="10">
        <f>VENTAS[[#This Row],[CANTIDAD]]*VENTAS[[#This Row],[PRECIO_COMPRA]]</f>
        <v>6053.32</v>
      </c>
      <c r="O278" s="11">
        <f>VENTAS[[#This Row],[INGRESOS]]-VENTAS[[#This Row],[COSTO]]</f>
        <v>2346.6800000000003</v>
      </c>
      <c r="P278" s="12">
        <f>VENTAS[[#This Row],[MARGEN]]/VENTAS[[#This Row],[INGRESOS]]</f>
        <v>0.27936666666666671</v>
      </c>
    </row>
    <row r="279" spans="1:16" x14ac:dyDescent="0.25">
      <c r="A279">
        <v>278</v>
      </c>
      <c r="B279" t="s">
        <v>16</v>
      </c>
      <c r="C279">
        <v>18</v>
      </c>
      <c r="D279" t="s">
        <v>91</v>
      </c>
      <c r="E279" t="s">
        <v>92</v>
      </c>
      <c r="F279">
        <v>10008</v>
      </c>
      <c r="G279" t="s">
        <v>73</v>
      </c>
      <c r="H279" t="s">
        <v>56</v>
      </c>
      <c r="I279">
        <v>23</v>
      </c>
      <c r="J279" s="9">
        <v>1063.04</v>
      </c>
      <c r="K279" s="9">
        <v>1500</v>
      </c>
      <c r="L279">
        <v>44108</v>
      </c>
      <c r="M279" s="10">
        <f>VENTAS[[#This Row],[CANTIDAD]]*VENTAS[[#This Row],[PRECIO_VENTAS]]</f>
        <v>34500</v>
      </c>
      <c r="N279" s="10">
        <f>VENTAS[[#This Row],[CANTIDAD]]*VENTAS[[#This Row],[PRECIO_COMPRA]]</f>
        <v>24449.919999999998</v>
      </c>
      <c r="O279" s="11">
        <f>VENTAS[[#This Row],[INGRESOS]]-VENTAS[[#This Row],[COSTO]]</f>
        <v>10050.080000000002</v>
      </c>
      <c r="P279" s="12">
        <f>VENTAS[[#This Row],[MARGEN]]/VENTAS[[#This Row],[INGRESOS]]</f>
        <v>0.29130666666666671</v>
      </c>
    </row>
    <row r="280" spans="1:16" x14ac:dyDescent="0.25">
      <c r="A280">
        <v>279</v>
      </c>
      <c r="B280" t="s">
        <v>23</v>
      </c>
      <c r="C280">
        <v>19</v>
      </c>
      <c r="D280" t="s">
        <v>93</v>
      </c>
      <c r="E280" t="s">
        <v>94</v>
      </c>
      <c r="F280">
        <v>10009</v>
      </c>
      <c r="G280" t="s">
        <v>57</v>
      </c>
      <c r="H280" t="s">
        <v>58</v>
      </c>
      <c r="I280">
        <v>14</v>
      </c>
      <c r="J280" s="9">
        <v>757.81</v>
      </c>
      <c r="K280" s="9">
        <v>950</v>
      </c>
      <c r="L280">
        <v>44109</v>
      </c>
      <c r="M280" s="10">
        <f>VENTAS[[#This Row],[CANTIDAD]]*VENTAS[[#This Row],[PRECIO_VENTAS]]</f>
        <v>13300</v>
      </c>
      <c r="N280" s="10">
        <f>VENTAS[[#This Row],[CANTIDAD]]*VENTAS[[#This Row],[PRECIO_COMPRA]]</f>
        <v>10609.34</v>
      </c>
      <c r="O280" s="11">
        <f>VENTAS[[#This Row],[INGRESOS]]-VENTAS[[#This Row],[COSTO]]</f>
        <v>2690.66</v>
      </c>
      <c r="P280" s="12">
        <f>VENTAS[[#This Row],[MARGEN]]/VENTAS[[#This Row],[INGRESOS]]</f>
        <v>0.20230526315789474</v>
      </c>
    </row>
    <row r="281" spans="1:16" x14ac:dyDescent="0.25">
      <c r="A281">
        <v>280</v>
      </c>
      <c r="B281" t="s">
        <v>24</v>
      </c>
      <c r="C281">
        <v>20</v>
      </c>
      <c r="D281" t="s">
        <v>95</v>
      </c>
      <c r="E281" t="s">
        <v>96</v>
      </c>
      <c r="F281">
        <v>10001</v>
      </c>
      <c r="G281" t="s">
        <v>41</v>
      </c>
      <c r="H281" t="s">
        <v>42</v>
      </c>
      <c r="I281">
        <v>28</v>
      </c>
      <c r="J281" s="9">
        <v>211.41</v>
      </c>
      <c r="K281" s="9">
        <v>300</v>
      </c>
      <c r="L281">
        <v>44110</v>
      </c>
      <c r="M281" s="10">
        <f>VENTAS[[#This Row],[CANTIDAD]]*VENTAS[[#This Row],[PRECIO_VENTAS]]</f>
        <v>8400</v>
      </c>
      <c r="N281" s="10">
        <f>VENTAS[[#This Row],[CANTIDAD]]*VENTAS[[#This Row],[PRECIO_COMPRA]]</f>
        <v>5919.48</v>
      </c>
      <c r="O281" s="11">
        <f>VENTAS[[#This Row],[INGRESOS]]-VENTAS[[#This Row],[COSTO]]</f>
        <v>2480.5200000000004</v>
      </c>
      <c r="P281" s="12">
        <f>VENTAS[[#This Row],[MARGEN]]/VENTAS[[#This Row],[INGRESOS]]</f>
        <v>0.29530000000000006</v>
      </c>
    </row>
    <row r="282" spans="1:16" x14ac:dyDescent="0.25">
      <c r="A282">
        <v>281</v>
      </c>
      <c r="B282" t="s">
        <v>26</v>
      </c>
      <c r="C282">
        <v>1</v>
      </c>
      <c r="D282" t="s">
        <v>30</v>
      </c>
      <c r="E282" t="s">
        <v>61</v>
      </c>
      <c r="F282">
        <v>10002</v>
      </c>
      <c r="G282" t="s">
        <v>43</v>
      </c>
      <c r="H282" t="s">
        <v>44</v>
      </c>
      <c r="I282">
        <v>36</v>
      </c>
      <c r="J282" s="9">
        <v>1483.61</v>
      </c>
      <c r="K282" s="9">
        <v>2000</v>
      </c>
      <c r="L282">
        <v>44111</v>
      </c>
      <c r="M282" s="10">
        <f>VENTAS[[#This Row],[CANTIDAD]]*VENTAS[[#This Row],[PRECIO_VENTAS]]</f>
        <v>72000</v>
      </c>
      <c r="N282" s="10">
        <f>VENTAS[[#This Row],[CANTIDAD]]*VENTAS[[#This Row],[PRECIO_COMPRA]]</f>
        <v>53409.96</v>
      </c>
      <c r="O282" s="11">
        <f>VENTAS[[#This Row],[INGRESOS]]-VENTAS[[#This Row],[COSTO]]</f>
        <v>18590.04</v>
      </c>
      <c r="P282" s="12">
        <f>VENTAS[[#This Row],[MARGEN]]/VENTAS[[#This Row],[INGRESOS]]</f>
        <v>0.25819500000000001</v>
      </c>
    </row>
    <row r="283" spans="1:16" x14ac:dyDescent="0.25">
      <c r="A283">
        <v>282</v>
      </c>
      <c r="B283" t="s">
        <v>29</v>
      </c>
      <c r="C283">
        <v>2</v>
      </c>
      <c r="D283" t="s">
        <v>31</v>
      </c>
      <c r="E283" t="s">
        <v>62</v>
      </c>
      <c r="F283">
        <v>10003</v>
      </c>
      <c r="G283" t="s">
        <v>45</v>
      </c>
      <c r="H283" t="s">
        <v>46</v>
      </c>
      <c r="I283">
        <v>40</v>
      </c>
      <c r="J283" s="9">
        <v>1049.51</v>
      </c>
      <c r="K283" s="9">
        <v>1300</v>
      </c>
      <c r="L283">
        <v>44112</v>
      </c>
      <c r="M283" s="10">
        <f>VENTAS[[#This Row],[CANTIDAD]]*VENTAS[[#This Row],[PRECIO_VENTAS]]</f>
        <v>52000</v>
      </c>
      <c r="N283" s="10">
        <f>VENTAS[[#This Row],[CANTIDAD]]*VENTAS[[#This Row],[PRECIO_COMPRA]]</f>
        <v>41980.4</v>
      </c>
      <c r="O283" s="11">
        <f>VENTAS[[#This Row],[INGRESOS]]-VENTAS[[#This Row],[COSTO]]</f>
        <v>10019.599999999999</v>
      </c>
      <c r="P283" s="12">
        <f>VENTAS[[#This Row],[MARGEN]]/VENTAS[[#This Row],[INGRESOS]]</f>
        <v>0.19268461538461534</v>
      </c>
    </row>
    <row r="284" spans="1:16" x14ac:dyDescent="0.25">
      <c r="A284">
        <v>283</v>
      </c>
      <c r="B284" t="s">
        <v>5</v>
      </c>
      <c r="C284">
        <v>3</v>
      </c>
      <c r="D284" t="s">
        <v>32</v>
      </c>
      <c r="E284" t="s">
        <v>63</v>
      </c>
      <c r="F284">
        <v>10004</v>
      </c>
      <c r="G284" t="s">
        <v>47</v>
      </c>
      <c r="H284" t="s">
        <v>48</v>
      </c>
      <c r="I284">
        <v>4</v>
      </c>
      <c r="J284" s="9">
        <v>966.38</v>
      </c>
      <c r="K284" s="9">
        <v>1200</v>
      </c>
      <c r="L284">
        <v>44113</v>
      </c>
      <c r="M284" s="10">
        <f>VENTAS[[#This Row],[CANTIDAD]]*VENTAS[[#This Row],[PRECIO_VENTAS]]</f>
        <v>4800</v>
      </c>
      <c r="N284" s="10">
        <f>VENTAS[[#This Row],[CANTIDAD]]*VENTAS[[#This Row],[PRECIO_COMPRA]]</f>
        <v>3865.52</v>
      </c>
      <c r="O284" s="11">
        <f>VENTAS[[#This Row],[INGRESOS]]-VENTAS[[#This Row],[COSTO]]</f>
        <v>934.48</v>
      </c>
      <c r="P284" s="12">
        <f>VENTAS[[#This Row],[MARGEN]]/VENTAS[[#This Row],[INGRESOS]]</f>
        <v>0.19468333333333335</v>
      </c>
    </row>
    <row r="285" spans="1:16" x14ac:dyDescent="0.25">
      <c r="A285">
        <v>284</v>
      </c>
      <c r="B285" t="s">
        <v>16</v>
      </c>
      <c r="C285">
        <v>4</v>
      </c>
      <c r="D285" t="s">
        <v>33</v>
      </c>
      <c r="E285" t="s">
        <v>64</v>
      </c>
      <c r="F285">
        <v>10005</v>
      </c>
      <c r="G285" t="s">
        <v>49</v>
      </c>
      <c r="H285" t="s">
        <v>50</v>
      </c>
      <c r="I285">
        <v>23</v>
      </c>
      <c r="J285" s="9">
        <v>938.42</v>
      </c>
      <c r="K285" s="9">
        <v>1100</v>
      </c>
      <c r="L285">
        <v>44114</v>
      </c>
      <c r="M285" s="10">
        <f>VENTAS[[#This Row],[CANTIDAD]]*VENTAS[[#This Row],[PRECIO_VENTAS]]</f>
        <v>25300</v>
      </c>
      <c r="N285" s="10">
        <f>VENTAS[[#This Row],[CANTIDAD]]*VENTAS[[#This Row],[PRECIO_COMPRA]]</f>
        <v>21583.66</v>
      </c>
      <c r="O285" s="11">
        <f>VENTAS[[#This Row],[INGRESOS]]-VENTAS[[#This Row],[COSTO]]</f>
        <v>3716.34</v>
      </c>
      <c r="P285" s="12">
        <f>VENTAS[[#This Row],[MARGEN]]/VENTAS[[#This Row],[INGRESOS]]</f>
        <v>0.1468909090909091</v>
      </c>
    </row>
    <row r="286" spans="1:16" x14ac:dyDescent="0.25">
      <c r="A286">
        <v>285</v>
      </c>
      <c r="B286" t="s">
        <v>8</v>
      </c>
      <c r="C286">
        <v>5</v>
      </c>
      <c r="D286" t="s">
        <v>34</v>
      </c>
      <c r="E286" t="s">
        <v>65</v>
      </c>
      <c r="F286">
        <v>10006</v>
      </c>
      <c r="G286" t="s">
        <v>51</v>
      </c>
      <c r="H286" t="s">
        <v>52</v>
      </c>
      <c r="I286">
        <v>4</v>
      </c>
      <c r="J286" s="9">
        <v>1053.78</v>
      </c>
      <c r="K286" s="9">
        <v>1500</v>
      </c>
      <c r="L286">
        <v>44115</v>
      </c>
      <c r="M286" s="10">
        <f>VENTAS[[#This Row],[CANTIDAD]]*VENTAS[[#This Row],[PRECIO_VENTAS]]</f>
        <v>6000</v>
      </c>
      <c r="N286" s="10">
        <f>VENTAS[[#This Row],[CANTIDAD]]*VENTAS[[#This Row],[PRECIO_COMPRA]]</f>
        <v>4215.12</v>
      </c>
      <c r="O286" s="11">
        <f>VENTAS[[#This Row],[INGRESOS]]-VENTAS[[#This Row],[COSTO]]</f>
        <v>1784.88</v>
      </c>
      <c r="P286" s="12">
        <f>VENTAS[[#This Row],[MARGEN]]/VENTAS[[#This Row],[INGRESOS]]</f>
        <v>0.29748000000000002</v>
      </c>
    </row>
    <row r="287" spans="1:16" x14ac:dyDescent="0.25">
      <c r="A287">
        <v>286</v>
      </c>
      <c r="B287" t="s">
        <v>25</v>
      </c>
      <c r="C287">
        <v>6</v>
      </c>
      <c r="D287" t="s">
        <v>35</v>
      </c>
      <c r="E287" t="s">
        <v>66</v>
      </c>
      <c r="F287">
        <v>10007</v>
      </c>
      <c r="G287" t="s">
        <v>53</v>
      </c>
      <c r="H287" t="s">
        <v>54</v>
      </c>
      <c r="I287">
        <v>19</v>
      </c>
      <c r="J287" s="9">
        <v>645.70000000000005</v>
      </c>
      <c r="K287" s="9">
        <v>900</v>
      </c>
      <c r="L287">
        <v>44116</v>
      </c>
      <c r="M287" s="10">
        <f>VENTAS[[#This Row],[CANTIDAD]]*VENTAS[[#This Row],[PRECIO_VENTAS]]</f>
        <v>17100</v>
      </c>
      <c r="N287" s="10">
        <f>VENTAS[[#This Row],[CANTIDAD]]*VENTAS[[#This Row],[PRECIO_COMPRA]]</f>
        <v>12268.300000000001</v>
      </c>
      <c r="O287" s="11">
        <f>VENTAS[[#This Row],[INGRESOS]]-VENTAS[[#This Row],[COSTO]]</f>
        <v>4831.6999999999989</v>
      </c>
      <c r="P287" s="12">
        <f>VENTAS[[#This Row],[MARGEN]]/VENTAS[[#This Row],[INGRESOS]]</f>
        <v>0.2825555555555555</v>
      </c>
    </row>
    <row r="288" spans="1:16" x14ac:dyDescent="0.25">
      <c r="A288">
        <v>287</v>
      </c>
      <c r="B288" t="s">
        <v>7</v>
      </c>
      <c r="C288">
        <v>7</v>
      </c>
      <c r="D288" t="s">
        <v>36</v>
      </c>
      <c r="E288" t="s">
        <v>72</v>
      </c>
      <c r="F288">
        <v>10008</v>
      </c>
      <c r="G288" t="s">
        <v>73</v>
      </c>
      <c r="H288" t="s">
        <v>56</v>
      </c>
      <c r="I288">
        <v>25</v>
      </c>
      <c r="J288" s="9">
        <v>1063.04</v>
      </c>
      <c r="K288" s="9">
        <v>1500</v>
      </c>
      <c r="L288">
        <v>44117</v>
      </c>
      <c r="M288" s="10">
        <f>VENTAS[[#This Row],[CANTIDAD]]*VENTAS[[#This Row],[PRECIO_VENTAS]]</f>
        <v>37500</v>
      </c>
      <c r="N288" s="10">
        <f>VENTAS[[#This Row],[CANTIDAD]]*VENTAS[[#This Row],[PRECIO_COMPRA]]</f>
        <v>26576</v>
      </c>
      <c r="O288" s="11">
        <f>VENTAS[[#This Row],[INGRESOS]]-VENTAS[[#This Row],[COSTO]]</f>
        <v>10924</v>
      </c>
      <c r="P288" s="12">
        <f>VENTAS[[#This Row],[MARGEN]]/VENTAS[[#This Row],[INGRESOS]]</f>
        <v>0.29130666666666666</v>
      </c>
    </row>
    <row r="289" spans="1:16" x14ac:dyDescent="0.25">
      <c r="A289">
        <v>288</v>
      </c>
      <c r="B289" t="s">
        <v>28</v>
      </c>
      <c r="C289">
        <v>8</v>
      </c>
      <c r="D289" t="s">
        <v>37</v>
      </c>
      <c r="E289" t="s">
        <v>67</v>
      </c>
      <c r="F289">
        <v>10009</v>
      </c>
      <c r="G289" t="s">
        <v>57</v>
      </c>
      <c r="H289" t="s">
        <v>58</v>
      </c>
      <c r="I289">
        <v>28</v>
      </c>
      <c r="J289" s="9">
        <v>938.42</v>
      </c>
      <c r="K289" s="9">
        <v>1100</v>
      </c>
      <c r="L289">
        <v>44118</v>
      </c>
      <c r="M289" s="10">
        <f>VENTAS[[#This Row],[CANTIDAD]]*VENTAS[[#This Row],[PRECIO_VENTAS]]</f>
        <v>30800</v>
      </c>
      <c r="N289" s="10">
        <f>VENTAS[[#This Row],[CANTIDAD]]*VENTAS[[#This Row],[PRECIO_COMPRA]]</f>
        <v>26275.759999999998</v>
      </c>
      <c r="O289" s="11">
        <f>VENTAS[[#This Row],[INGRESOS]]-VENTAS[[#This Row],[COSTO]]</f>
        <v>4524.2400000000016</v>
      </c>
      <c r="P289" s="12">
        <f>VENTAS[[#This Row],[MARGEN]]/VENTAS[[#This Row],[INGRESOS]]</f>
        <v>0.14689090909090916</v>
      </c>
    </row>
    <row r="290" spans="1:16" x14ac:dyDescent="0.25">
      <c r="A290">
        <v>289</v>
      </c>
      <c r="B290" t="s">
        <v>17</v>
      </c>
      <c r="C290">
        <v>9</v>
      </c>
      <c r="D290" t="s">
        <v>38</v>
      </c>
      <c r="E290" t="s">
        <v>68</v>
      </c>
      <c r="F290">
        <v>10001</v>
      </c>
      <c r="G290" t="s">
        <v>41</v>
      </c>
      <c r="H290" t="s">
        <v>42</v>
      </c>
      <c r="I290">
        <v>37</v>
      </c>
      <c r="J290" s="9">
        <v>836.75</v>
      </c>
      <c r="K290" s="9">
        <v>1000</v>
      </c>
      <c r="L290">
        <v>44119</v>
      </c>
      <c r="M290" s="10">
        <f>VENTAS[[#This Row],[CANTIDAD]]*VENTAS[[#This Row],[PRECIO_VENTAS]]</f>
        <v>37000</v>
      </c>
      <c r="N290" s="10">
        <f>VENTAS[[#This Row],[CANTIDAD]]*VENTAS[[#This Row],[PRECIO_COMPRA]]</f>
        <v>30959.75</v>
      </c>
      <c r="O290" s="11">
        <f>VENTAS[[#This Row],[INGRESOS]]-VENTAS[[#This Row],[COSTO]]</f>
        <v>6040.25</v>
      </c>
      <c r="P290" s="12">
        <f>VENTAS[[#This Row],[MARGEN]]/VENTAS[[#This Row],[INGRESOS]]</f>
        <v>0.16325000000000001</v>
      </c>
    </row>
    <row r="291" spans="1:16" x14ac:dyDescent="0.25">
      <c r="A291">
        <v>290</v>
      </c>
      <c r="B291" t="s">
        <v>7</v>
      </c>
      <c r="C291">
        <v>10</v>
      </c>
      <c r="D291" t="s">
        <v>39</v>
      </c>
      <c r="E291" t="s">
        <v>69</v>
      </c>
      <c r="F291">
        <v>10002</v>
      </c>
      <c r="G291" t="s">
        <v>43</v>
      </c>
      <c r="H291" t="s">
        <v>44</v>
      </c>
      <c r="I291">
        <v>37</v>
      </c>
      <c r="J291" s="9">
        <v>966.38</v>
      </c>
      <c r="K291" s="9">
        <v>1200</v>
      </c>
      <c r="L291">
        <v>44120</v>
      </c>
      <c r="M291" s="10">
        <f>VENTAS[[#This Row],[CANTIDAD]]*VENTAS[[#This Row],[PRECIO_VENTAS]]</f>
        <v>44400</v>
      </c>
      <c r="N291" s="10">
        <f>VENTAS[[#This Row],[CANTIDAD]]*VENTAS[[#This Row],[PRECIO_COMPRA]]</f>
        <v>35756.06</v>
      </c>
      <c r="O291" s="11">
        <f>VENTAS[[#This Row],[INGRESOS]]-VENTAS[[#This Row],[COSTO]]</f>
        <v>8643.9400000000023</v>
      </c>
      <c r="P291" s="12">
        <f>VENTAS[[#This Row],[MARGEN]]/VENTAS[[#This Row],[INGRESOS]]</f>
        <v>0.19468333333333337</v>
      </c>
    </row>
    <row r="292" spans="1:16" x14ac:dyDescent="0.25">
      <c r="A292">
        <v>291</v>
      </c>
      <c r="B292" t="s">
        <v>29</v>
      </c>
      <c r="C292">
        <v>11</v>
      </c>
      <c r="D292" t="s">
        <v>77</v>
      </c>
      <c r="E292" t="s">
        <v>78</v>
      </c>
      <c r="F292">
        <v>10003</v>
      </c>
      <c r="G292" t="s">
        <v>45</v>
      </c>
      <c r="H292" t="s">
        <v>46</v>
      </c>
      <c r="I292">
        <v>40</v>
      </c>
      <c r="J292" s="9">
        <v>638.27</v>
      </c>
      <c r="K292" s="9">
        <v>800</v>
      </c>
      <c r="L292">
        <v>44121</v>
      </c>
      <c r="M292" s="10">
        <f>VENTAS[[#This Row],[CANTIDAD]]*VENTAS[[#This Row],[PRECIO_VENTAS]]</f>
        <v>32000</v>
      </c>
      <c r="N292" s="10">
        <f>VENTAS[[#This Row],[CANTIDAD]]*VENTAS[[#This Row],[PRECIO_COMPRA]]</f>
        <v>25530.799999999999</v>
      </c>
      <c r="O292" s="11">
        <f>VENTAS[[#This Row],[INGRESOS]]-VENTAS[[#This Row],[COSTO]]</f>
        <v>6469.2000000000007</v>
      </c>
      <c r="P292" s="12">
        <f>VENTAS[[#This Row],[MARGEN]]/VENTAS[[#This Row],[INGRESOS]]</f>
        <v>0.20216250000000002</v>
      </c>
    </row>
    <row r="293" spans="1:16" x14ac:dyDescent="0.25">
      <c r="A293">
        <v>292</v>
      </c>
      <c r="B293" t="s">
        <v>12</v>
      </c>
      <c r="C293">
        <v>12</v>
      </c>
      <c r="D293" t="s">
        <v>79</v>
      </c>
      <c r="E293" t="s">
        <v>80</v>
      </c>
      <c r="F293">
        <v>10004</v>
      </c>
      <c r="G293" t="s">
        <v>47</v>
      </c>
      <c r="H293" t="s">
        <v>48</v>
      </c>
      <c r="I293">
        <v>44</v>
      </c>
      <c r="J293" s="9">
        <v>1265.2</v>
      </c>
      <c r="K293" s="9">
        <v>1800</v>
      </c>
      <c r="L293">
        <v>44122</v>
      </c>
      <c r="M293" s="10">
        <f>VENTAS[[#This Row],[CANTIDAD]]*VENTAS[[#This Row],[PRECIO_VENTAS]]</f>
        <v>79200</v>
      </c>
      <c r="N293" s="10">
        <f>VENTAS[[#This Row],[CANTIDAD]]*VENTAS[[#This Row],[PRECIO_COMPRA]]</f>
        <v>55668.800000000003</v>
      </c>
      <c r="O293" s="11">
        <f>VENTAS[[#This Row],[INGRESOS]]-VENTAS[[#This Row],[COSTO]]</f>
        <v>23531.199999999997</v>
      </c>
      <c r="P293" s="12">
        <f>VENTAS[[#This Row],[MARGEN]]/VENTAS[[#This Row],[INGRESOS]]</f>
        <v>0.29711111111111105</v>
      </c>
    </row>
    <row r="294" spans="1:16" x14ac:dyDescent="0.25">
      <c r="A294">
        <v>293</v>
      </c>
      <c r="B294" t="s">
        <v>28</v>
      </c>
      <c r="C294">
        <v>13</v>
      </c>
      <c r="D294" t="s">
        <v>81</v>
      </c>
      <c r="E294" t="s">
        <v>82</v>
      </c>
      <c r="F294">
        <v>10005</v>
      </c>
      <c r="G294" t="s">
        <v>49</v>
      </c>
      <c r="H294" t="s">
        <v>50</v>
      </c>
      <c r="I294">
        <v>28</v>
      </c>
      <c r="J294" s="9">
        <v>352.49</v>
      </c>
      <c r="K294" s="9">
        <v>500</v>
      </c>
      <c r="L294">
        <v>44123</v>
      </c>
      <c r="M294" s="10">
        <f>VENTAS[[#This Row],[CANTIDAD]]*VENTAS[[#This Row],[PRECIO_VENTAS]]</f>
        <v>14000</v>
      </c>
      <c r="N294" s="10">
        <f>VENTAS[[#This Row],[CANTIDAD]]*VENTAS[[#This Row],[PRECIO_COMPRA]]</f>
        <v>9869.7200000000012</v>
      </c>
      <c r="O294" s="11">
        <f>VENTAS[[#This Row],[INGRESOS]]-VENTAS[[#This Row],[COSTO]]</f>
        <v>4130.2799999999988</v>
      </c>
      <c r="P294" s="12">
        <f>VENTAS[[#This Row],[MARGEN]]/VENTAS[[#This Row],[INGRESOS]]</f>
        <v>0.29501999999999989</v>
      </c>
    </row>
    <row r="295" spans="1:16" x14ac:dyDescent="0.25">
      <c r="A295">
        <v>294</v>
      </c>
      <c r="B295" t="s">
        <v>12</v>
      </c>
      <c r="C295">
        <v>14</v>
      </c>
      <c r="D295" t="s">
        <v>83</v>
      </c>
      <c r="E295" t="s">
        <v>84</v>
      </c>
      <c r="F295">
        <v>10006</v>
      </c>
      <c r="G295" t="s">
        <v>51</v>
      </c>
      <c r="H295" t="s">
        <v>52</v>
      </c>
      <c r="I295">
        <v>44</v>
      </c>
      <c r="J295" s="9">
        <v>938.42</v>
      </c>
      <c r="K295" s="9">
        <v>1100</v>
      </c>
      <c r="L295">
        <v>44124</v>
      </c>
      <c r="M295" s="10">
        <f>VENTAS[[#This Row],[CANTIDAD]]*VENTAS[[#This Row],[PRECIO_VENTAS]]</f>
        <v>48400</v>
      </c>
      <c r="N295" s="10">
        <f>VENTAS[[#This Row],[CANTIDAD]]*VENTAS[[#This Row],[PRECIO_COMPRA]]</f>
        <v>41290.479999999996</v>
      </c>
      <c r="O295" s="11">
        <f>VENTAS[[#This Row],[INGRESOS]]-VENTAS[[#This Row],[COSTO]]</f>
        <v>7109.5200000000041</v>
      </c>
      <c r="P295" s="12">
        <f>VENTAS[[#This Row],[MARGEN]]/VENTAS[[#This Row],[INGRESOS]]</f>
        <v>0.14689090909090918</v>
      </c>
    </row>
    <row r="296" spans="1:16" x14ac:dyDescent="0.25">
      <c r="A296">
        <v>295</v>
      </c>
      <c r="B296" t="s">
        <v>9</v>
      </c>
      <c r="C296">
        <v>15</v>
      </c>
      <c r="D296" t="s">
        <v>85</v>
      </c>
      <c r="E296" t="s">
        <v>86</v>
      </c>
      <c r="F296">
        <v>10007</v>
      </c>
      <c r="G296" t="s">
        <v>53</v>
      </c>
      <c r="H296" t="s">
        <v>54</v>
      </c>
      <c r="I296">
        <v>29</v>
      </c>
      <c r="J296" s="9">
        <v>572.95000000000005</v>
      </c>
      <c r="K296" s="9">
        <v>800</v>
      </c>
      <c r="L296">
        <v>44125</v>
      </c>
      <c r="M296" s="10">
        <f>VENTAS[[#This Row],[CANTIDAD]]*VENTAS[[#This Row],[PRECIO_VENTAS]]</f>
        <v>23200</v>
      </c>
      <c r="N296" s="10">
        <f>VENTAS[[#This Row],[CANTIDAD]]*VENTAS[[#This Row],[PRECIO_COMPRA]]</f>
        <v>16615.550000000003</v>
      </c>
      <c r="O296" s="11">
        <f>VENTAS[[#This Row],[INGRESOS]]-VENTAS[[#This Row],[COSTO]]</f>
        <v>6584.4499999999971</v>
      </c>
      <c r="P296" s="12">
        <f>VENTAS[[#This Row],[MARGEN]]/VENTAS[[#This Row],[INGRESOS]]</f>
        <v>0.28381249999999986</v>
      </c>
    </row>
    <row r="297" spans="1:16" x14ac:dyDescent="0.25">
      <c r="A297">
        <v>296</v>
      </c>
      <c r="B297" t="s">
        <v>18</v>
      </c>
      <c r="C297">
        <v>16</v>
      </c>
      <c r="D297" t="s">
        <v>87</v>
      </c>
      <c r="E297" t="s">
        <v>88</v>
      </c>
      <c r="F297">
        <v>10008</v>
      </c>
      <c r="G297" t="s">
        <v>73</v>
      </c>
      <c r="H297" t="s">
        <v>56</v>
      </c>
      <c r="I297">
        <v>38</v>
      </c>
      <c r="J297" s="9">
        <v>1667.47</v>
      </c>
      <c r="K297" s="9">
        <v>2200</v>
      </c>
      <c r="L297">
        <v>44126</v>
      </c>
      <c r="M297" s="10">
        <f>VENTAS[[#This Row],[CANTIDAD]]*VENTAS[[#This Row],[PRECIO_VENTAS]]</f>
        <v>83600</v>
      </c>
      <c r="N297" s="10">
        <f>VENTAS[[#This Row],[CANTIDAD]]*VENTAS[[#This Row],[PRECIO_COMPRA]]</f>
        <v>63363.86</v>
      </c>
      <c r="O297" s="11">
        <f>VENTAS[[#This Row],[INGRESOS]]-VENTAS[[#This Row],[COSTO]]</f>
        <v>20236.14</v>
      </c>
      <c r="P297" s="12">
        <f>VENTAS[[#This Row],[MARGEN]]/VENTAS[[#This Row],[INGRESOS]]</f>
        <v>0.24205909090909089</v>
      </c>
    </row>
    <row r="298" spans="1:16" x14ac:dyDescent="0.25">
      <c r="A298">
        <v>297</v>
      </c>
      <c r="B298" t="s">
        <v>9</v>
      </c>
      <c r="C298">
        <v>17</v>
      </c>
      <c r="D298" t="s">
        <v>89</v>
      </c>
      <c r="E298" t="s">
        <v>90</v>
      </c>
      <c r="F298">
        <v>10009</v>
      </c>
      <c r="G298" t="s">
        <v>57</v>
      </c>
      <c r="H298" t="s">
        <v>58</v>
      </c>
      <c r="I298">
        <v>29</v>
      </c>
      <c r="J298" s="9">
        <v>216.19</v>
      </c>
      <c r="K298" s="9">
        <v>300</v>
      </c>
      <c r="L298">
        <v>44127</v>
      </c>
      <c r="M298" s="10">
        <f>VENTAS[[#This Row],[CANTIDAD]]*VENTAS[[#This Row],[PRECIO_VENTAS]]</f>
        <v>8700</v>
      </c>
      <c r="N298" s="10">
        <f>VENTAS[[#This Row],[CANTIDAD]]*VENTAS[[#This Row],[PRECIO_COMPRA]]</f>
        <v>6269.51</v>
      </c>
      <c r="O298" s="11">
        <f>VENTAS[[#This Row],[INGRESOS]]-VENTAS[[#This Row],[COSTO]]</f>
        <v>2430.4899999999998</v>
      </c>
      <c r="P298" s="12">
        <f>VENTAS[[#This Row],[MARGEN]]/VENTAS[[#This Row],[INGRESOS]]</f>
        <v>0.27936666666666665</v>
      </c>
    </row>
    <row r="299" spans="1:16" x14ac:dyDescent="0.25">
      <c r="A299">
        <v>298</v>
      </c>
      <c r="B299" t="s">
        <v>10</v>
      </c>
      <c r="C299">
        <v>18</v>
      </c>
      <c r="D299" t="s">
        <v>91</v>
      </c>
      <c r="E299" t="s">
        <v>92</v>
      </c>
      <c r="F299">
        <v>10001</v>
      </c>
      <c r="G299" t="s">
        <v>41</v>
      </c>
      <c r="H299" t="s">
        <v>42</v>
      </c>
      <c r="I299">
        <v>33</v>
      </c>
      <c r="J299" s="9">
        <v>1063.04</v>
      </c>
      <c r="K299" s="9">
        <v>1500</v>
      </c>
      <c r="L299">
        <v>44128</v>
      </c>
      <c r="M299" s="10">
        <f>VENTAS[[#This Row],[CANTIDAD]]*VENTAS[[#This Row],[PRECIO_VENTAS]]</f>
        <v>49500</v>
      </c>
      <c r="N299" s="10">
        <f>VENTAS[[#This Row],[CANTIDAD]]*VENTAS[[#This Row],[PRECIO_COMPRA]]</f>
        <v>35080.32</v>
      </c>
      <c r="O299" s="11">
        <f>VENTAS[[#This Row],[INGRESOS]]-VENTAS[[#This Row],[COSTO]]</f>
        <v>14419.68</v>
      </c>
      <c r="P299" s="12">
        <f>VENTAS[[#This Row],[MARGEN]]/VENTAS[[#This Row],[INGRESOS]]</f>
        <v>0.29130666666666666</v>
      </c>
    </row>
    <row r="300" spans="1:16" x14ac:dyDescent="0.25">
      <c r="A300">
        <v>299</v>
      </c>
      <c r="B300" t="s">
        <v>5</v>
      </c>
      <c r="C300">
        <v>19</v>
      </c>
      <c r="D300" t="s">
        <v>93</v>
      </c>
      <c r="E300" t="s">
        <v>94</v>
      </c>
      <c r="F300">
        <v>10002</v>
      </c>
      <c r="G300" t="s">
        <v>43</v>
      </c>
      <c r="H300" t="s">
        <v>44</v>
      </c>
      <c r="I300">
        <v>10</v>
      </c>
      <c r="J300" s="9">
        <v>757.81</v>
      </c>
      <c r="K300" s="9">
        <v>950</v>
      </c>
      <c r="L300">
        <v>44129</v>
      </c>
      <c r="M300" s="10">
        <f>VENTAS[[#This Row],[CANTIDAD]]*VENTAS[[#This Row],[PRECIO_VENTAS]]</f>
        <v>9500</v>
      </c>
      <c r="N300" s="10">
        <f>VENTAS[[#This Row],[CANTIDAD]]*VENTAS[[#This Row],[PRECIO_COMPRA]]</f>
        <v>7578.0999999999995</v>
      </c>
      <c r="O300" s="11">
        <f>VENTAS[[#This Row],[INGRESOS]]-VENTAS[[#This Row],[COSTO]]</f>
        <v>1921.9000000000005</v>
      </c>
      <c r="P300" s="12">
        <f>VENTAS[[#This Row],[MARGEN]]/VENTAS[[#This Row],[INGRESOS]]</f>
        <v>0.20230526315789479</v>
      </c>
    </row>
    <row r="301" spans="1:16" x14ac:dyDescent="0.25">
      <c r="A301">
        <v>300</v>
      </c>
      <c r="B301" t="s">
        <v>19</v>
      </c>
      <c r="C301">
        <v>20</v>
      </c>
      <c r="D301" t="s">
        <v>95</v>
      </c>
      <c r="E301" t="s">
        <v>96</v>
      </c>
      <c r="F301">
        <v>10003</v>
      </c>
      <c r="G301" t="s">
        <v>45</v>
      </c>
      <c r="H301" t="s">
        <v>46</v>
      </c>
      <c r="I301">
        <v>7</v>
      </c>
      <c r="J301" s="9">
        <v>211.41</v>
      </c>
      <c r="K301" s="9">
        <v>300</v>
      </c>
      <c r="L301">
        <v>44130</v>
      </c>
      <c r="M301" s="10">
        <f>VENTAS[[#This Row],[CANTIDAD]]*VENTAS[[#This Row],[PRECIO_VENTAS]]</f>
        <v>2100</v>
      </c>
      <c r="N301" s="10">
        <f>VENTAS[[#This Row],[CANTIDAD]]*VENTAS[[#This Row],[PRECIO_COMPRA]]</f>
        <v>1479.87</v>
      </c>
      <c r="O301" s="11">
        <f>VENTAS[[#This Row],[INGRESOS]]-VENTAS[[#This Row],[COSTO]]</f>
        <v>620.13000000000011</v>
      </c>
      <c r="P301" s="12">
        <f>VENTAS[[#This Row],[MARGEN]]/VENTAS[[#This Row],[INGRESOS]]</f>
        <v>0.29530000000000006</v>
      </c>
    </row>
    <row r="302" spans="1:16" x14ac:dyDescent="0.25">
      <c r="A302">
        <v>301</v>
      </c>
      <c r="B302" t="s">
        <v>5</v>
      </c>
      <c r="C302">
        <v>1</v>
      </c>
      <c r="D302" t="s">
        <v>30</v>
      </c>
      <c r="E302" t="s">
        <v>61</v>
      </c>
      <c r="F302">
        <v>10004</v>
      </c>
      <c r="G302" t="s">
        <v>47</v>
      </c>
      <c r="H302" t="s">
        <v>48</v>
      </c>
      <c r="I302">
        <v>4</v>
      </c>
      <c r="J302" s="9">
        <v>1483.61</v>
      </c>
      <c r="K302" s="9">
        <v>2000</v>
      </c>
      <c r="L302">
        <v>44131</v>
      </c>
      <c r="M302" s="10">
        <f>VENTAS[[#This Row],[CANTIDAD]]*VENTAS[[#This Row],[PRECIO_VENTAS]]</f>
        <v>8000</v>
      </c>
      <c r="N302" s="10">
        <f>VENTAS[[#This Row],[CANTIDAD]]*VENTAS[[#This Row],[PRECIO_COMPRA]]</f>
        <v>5934.44</v>
      </c>
      <c r="O302" s="11">
        <f>VENTAS[[#This Row],[INGRESOS]]-VENTAS[[#This Row],[COSTO]]</f>
        <v>2065.5600000000004</v>
      </c>
      <c r="P302" s="12">
        <f>VENTAS[[#This Row],[MARGEN]]/VENTAS[[#This Row],[INGRESOS]]</f>
        <v>0.25819500000000006</v>
      </c>
    </row>
    <row r="303" spans="1:16" x14ac:dyDescent="0.25">
      <c r="A303">
        <v>302</v>
      </c>
      <c r="B303" t="s">
        <v>19</v>
      </c>
      <c r="C303">
        <v>2</v>
      </c>
      <c r="D303" t="s">
        <v>31</v>
      </c>
      <c r="E303" t="s">
        <v>62</v>
      </c>
      <c r="F303">
        <v>10005</v>
      </c>
      <c r="G303" t="s">
        <v>49</v>
      </c>
      <c r="H303" t="s">
        <v>50</v>
      </c>
      <c r="I303">
        <v>7</v>
      </c>
      <c r="J303" s="9">
        <v>1049.51</v>
      </c>
      <c r="K303" s="9">
        <v>1300</v>
      </c>
      <c r="L303">
        <v>44132</v>
      </c>
      <c r="M303" s="10">
        <f>VENTAS[[#This Row],[CANTIDAD]]*VENTAS[[#This Row],[PRECIO_VENTAS]]</f>
        <v>9100</v>
      </c>
      <c r="N303" s="10">
        <f>VENTAS[[#This Row],[CANTIDAD]]*VENTAS[[#This Row],[PRECIO_COMPRA]]</f>
        <v>7346.57</v>
      </c>
      <c r="O303" s="11">
        <f>VENTAS[[#This Row],[INGRESOS]]-VENTAS[[#This Row],[COSTO]]</f>
        <v>1753.4300000000003</v>
      </c>
      <c r="P303" s="12">
        <f>VENTAS[[#This Row],[MARGEN]]/VENTAS[[#This Row],[INGRESOS]]</f>
        <v>0.19268461538461543</v>
      </c>
    </row>
    <row r="304" spans="1:16" x14ac:dyDescent="0.25">
      <c r="A304">
        <v>303</v>
      </c>
      <c r="B304" t="s">
        <v>12</v>
      </c>
      <c r="C304">
        <v>3</v>
      </c>
      <c r="D304" t="s">
        <v>32</v>
      </c>
      <c r="E304" t="s">
        <v>63</v>
      </c>
      <c r="F304">
        <v>10006</v>
      </c>
      <c r="G304" t="s">
        <v>51</v>
      </c>
      <c r="H304" t="s">
        <v>52</v>
      </c>
      <c r="I304">
        <v>44</v>
      </c>
      <c r="J304" s="9">
        <v>966.38</v>
      </c>
      <c r="K304" s="9">
        <v>1200</v>
      </c>
      <c r="L304">
        <v>44133</v>
      </c>
      <c r="M304" s="10">
        <f>VENTAS[[#This Row],[CANTIDAD]]*VENTAS[[#This Row],[PRECIO_VENTAS]]</f>
        <v>52800</v>
      </c>
      <c r="N304" s="10">
        <f>VENTAS[[#This Row],[CANTIDAD]]*VENTAS[[#This Row],[PRECIO_COMPRA]]</f>
        <v>42520.72</v>
      </c>
      <c r="O304" s="11">
        <f>VENTAS[[#This Row],[INGRESOS]]-VENTAS[[#This Row],[COSTO]]</f>
        <v>10279.279999999999</v>
      </c>
      <c r="P304" s="12">
        <f>VENTAS[[#This Row],[MARGEN]]/VENTAS[[#This Row],[INGRESOS]]</f>
        <v>0.19468333333333332</v>
      </c>
    </row>
    <row r="305" spans="1:16" x14ac:dyDescent="0.25">
      <c r="A305">
        <v>304</v>
      </c>
      <c r="B305" t="s">
        <v>6</v>
      </c>
      <c r="C305">
        <v>4</v>
      </c>
      <c r="D305" t="s">
        <v>33</v>
      </c>
      <c r="E305" t="s">
        <v>64</v>
      </c>
      <c r="F305">
        <v>10007</v>
      </c>
      <c r="G305" t="s">
        <v>53</v>
      </c>
      <c r="H305" t="s">
        <v>54</v>
      </c>
      <c r="I305">
        <v>41</v>
      </c>
      <c r="J305" s="9">
        <v>938.42</v>
      </c>
      <c r="K305" s="9">
        <v>1100</v>
      </c>
      <c r="L305">
        <v>44134</v>
      </c>
      <c r="M305" s="10">
        <f>VENTAS[[#This Row],[CANTIDAD]]*VENTAS[[#This Row],[PRECIO_VENTAS]]</f>
        <v>45100</v>
      </c>
      <c r="N305" s="10">
        <f>VENTAS[[#This Row],[CANTIDAD]]*VENTAS[[#This Row],[PRECIO_COMPRA]]</f>
        <v>38475.22</v>
      </c>
      <c r="O305" s="11">
        <f>VENTAS[[#This Row],[INGRESOS]]-VENTAS[[#This Row],[COSTO]]</f>
        <v>6624.7799999999988</v>
      </c>
      <c r="P305" s="12">
        <f>VENTAS[[#This Row],[MARGEN]]/VENTAS[[#This Row],[INGRESOS]]</f>
        <v>0.14689090909090907</v>
      </c>
    </row>
    <row r="306" spans="1:16" x14ac:dyDescent="0.25">
      <c r="A306">
        <v>305</v>
      </c>
      <c r="B306" t="s">
        <v>5</v>
      </c>
      <c r="C306">
        <v>5</v>
      </c>
      <c r="D306" t="s">
        <v>34</v>
      </c>
      <c r="E306" t="s">
        <v>65</v>
      </c>
      <c r="F306">
        <v>10008</v>
      </c>
      <c r="G306" t="s">
        <v>73</v>
      </c>
      <c r="H306" t="s">
        <v>56</v>
      </c>
      <c r="I306">
        <v>10</v>
      </c>
      <c r="J306" s="9">
        <v>1053.78</v>
      </c>
      <c r="K306" s="9">
        <v>1500</v>
      </c>
      <c r="L306">
        <v>44135</v>
      </c>
      <c r="M306" s="10">
        <f>VENTAS[[#This Row],[CANTIDAD]]*VENTAS[[#This Row],[PRECIO_VENTAS]]</f>
        <v>15000</v>
      </c>
      <c r="N306" s="10">
        <f>VENTAS[[#This Row],[CANTIDAD]]*VENTAS[[#This Row],[PRECIO_COMPRA]]</f>
        <v>10537.8</v>
      </c>
      <c r="O306" s="11">
        <f>VENTAS[[#This Row],[INGRESOS]]-VENTAS[[#This Row],[COSTO]]</f>
        <v>4462.2000000000007</v>
      </c>
      <c r="P306" s="12">
        <f>VENTAS[[#This Row],[MARGEN]]/VENTAS[[#This Row],[INGRESOS]]</f>
        <v>0.29748000000000002</v>
      </c>
    </row>
    <row r="307" spans="1:16" x14ac:dyDescent="0.25">
      <c r="A307">
        <v>306</v>
      </c>
      <c r="B307" t="s">
        <v>12</v>
      </c>
      <c r="C307">
        <v>6</v>
      </c>
      <c r="D307" t="s">
        <v>35</v>
      </c>
      <c r="E307" t="s">
        <v>66</v>
      </c>
      <c r="F307">
        <v>10009</v>
      </c>
      <c r="G307" t="s">
        <v>57</v>
      </c>
      <c r="H307" t="s">
        <v>58</v>
      </c>
      <c r="I307">
        <v>44</v>
      </c>
      <c r="J307" s="9">
        <v>645.70000000000005</v>
      </c>
      <c r="K307" s="9">
        <v>900</v>
      </c>
      <c r="L307">
        <v>44136</v>
      </c>
      <c r="M307" s="10">
        <f>VENTAS[[#This Row],[CANTIDAD]]*VENTAS[[#This Row],[PRECIO_VENTAS]]</f>
        <v>39600</v>
      </c>
      <c r="N307" s="10">
        <f>VENTAS[[#This Row],[CANTIDAD]]*VENTAS[[#This Row],[PRECIO_COMPRA]]</f>
        <v>28410.800000000003</v>
      </c>
      <c r="O307" s="11">
        <f>VENTAS[[#This Row],[INGRESOS]]-VENTAS[[#This Row],[COSTO]]</f>
        <v>11189.199999999997</v>
      </c>
      <c r="P307" s="12">
        <f>VENTAS[[#This Row],[MARGEN]]/VENTAS[[#This Row],[INGRESOS]]</f>
        <v>0.2825555555555555</v>
      </c>
    </row>
    <row r="308" spans="1:16" x14ac:dyDescent="0.25">
      <c r="A308">
        <v>307</v>
      </c>
      <c r="B308" t="s">
        <v>9</v>
      </c>
      <c r="C308">
        <v>7</v>
      </c>
      <c r="D308" t="s">
        <v>36</v>
      </c>
      <c r="E308" t="s">
        <v>72</v>
      </c>
      <c r="F308">
        <v>10001</v>
      </c>
      <c r="G308" t="s">
        <v>41</v>
      </c>
      <c r="H308" t="s">
        <v>42</v>
      </c>
      <c r="I308">
        <v>29</v>
      </c>
      <c r="J308" s="9">
        <v>1063.04</v>
      </c>
      <c r="K308" s="9">
        <v>1500</v>
      </c>
      <c r="L308">
        <v>44137</v>
      </c>
      <c r="M308" s="10">
        <f>VENTAS[[#This Row],[CANTIDAD]]*VENTAS[[#This Row],[PRECIO_VENTAS]]</f>
        <v>43500</v>
      </c>
      <c r="N308" s="10">
        <f>VENTAS[[#This Row],[CANTIDAD]]*VENTAS[[#This Row],[PRECIO_COMPRA]]</f>
        <v>30828.16</v>
      </c>
      <c r="O308" s="11">
        <f>VENTAS[[#This Row],[INGRESOS]]-VENTAS[[#This Row],[COSTO]]</f>
        <v>12671.84</v>
      </c>
      <c r="P308" s="12">
        <f>VENTAS[[#This Row],[MARGEN]]/VENTAS[[#This Row],[INGRESOS]]</f>
        <v>0.29130666666666666</v>
      </c>
    </row>
    <row r="309" spans="1:16" x14ac:dyDescent="0.25">
      <c r="A309">
        <v>308</v>
      </c>
      <c r="B309" t="s">
        <v>7</v>
      </c>
      <c r="C309">
        <v>8</v>
      </c>
      <c r="D309" t="s">
        <v>37</v>
      </c>
      <c r="E309" t="s">
        <v>67</v>
      </c>
      <c r="F309">
        <v>10002</v>
      </c>
      <c r="G309" t="s">
        <v>43</v>
      </c>
      <c r="H309" t="s">
        <v>44</v>
      </c>
      <c r="I309">
        <v>25</v>
      </c>
      <c r="J309" s="9">
        <v>938.42</v>
      </c>
      <c r="K309" s="9">
        <v>1100</v>
      </c>
      <c r="L309">
        <v>44138</v>
      </c>
      <c r="M309" s="10">
        <f>VENTAS[[#This Row],[CANTIDAD]]*VENTAS[[#This Row],[PRECIO_VENTAS]]</f>
        <v>27500</v>
      </c>
      <c r="N309" s="10">
        <f>VENTAS[[#This Row],[CANTIDAD]]*VENTAS[[#This Row],[PRECIO_COMPRA]]</f>
        <v>23460.5</v>
      </c>
      <c r="O309" s="11">
        <f>VENTAS[[#This Row],[INGRESOS]]-VENTAS[[#This Row],[COSTO]]</f>
        <v>4039.5</v>
      </c>
      <c r="P309" s="12">
        <f>VENTAS[[#This Row],[MARGEN]]/VENTAS[[#This Row],[INGRESOS]]</f>
        <v>0.1468909090909091</v>
      </c>
    </row>
    <row r="310" spans="1:16" x14ac:dyDescent="0.25">
      <c r="A310">
        <v>309</v>
      </c>
      <c r="B310" t="s">
        <v>8</v>
      </c>
      <c r="C310">
        <v>9</v>
      </c>
      <c r="D310" t="s">
        <v>38</v>
      </c>
      <c r="E310" t="s">
        <v>68</v>
      </c>
      <c r="F310">
        <v>10003</v>
      </c>
      <c r="G310" t="s">
        <v>45</v>
      </c>
      <c r="H310" t="s">
        <v>46</v>
      </c>
      <c r="I310">
        <v>4</v>
      </c>
      <c r="J310" s="9">
        <v>836.75</v>
      </c>
      <c r="K310" s="9">
        <v>1000</v>
      </c>
      <c r="L310">
        <v>44139</v>
      </c>
      <c r="M310" s="10">
        <f>VENTAS[[#This Row],[CANTIDAD]]*VENTAS[[#This Row],[PRECIO_VENTAS]]</f>
        <v>4000</v>
      </c>
      <c r="N310" s="10">
        <f>VENTAS[[#This Row],[CANTIDAD]]*VENTAS[[#This Row],[PRECIO_COMPRA]]</f>
        <v>3347</v>
      </c>
      <c r="O310" s="11">
        <f>VENTAS[[#This Row],[INGRESOS]]-VENTAS[[#This Row],[COSTO]]</f>
        <v>653</v>
      </c>
      <c r="P310" s="12">
        <f>VENTAS[[#This Row],[MARGEN]]/VENTAS[[#This Row],[INGRESOS]]</f>
        <v>0.16325000000000001</v>
      </c>
    </row>
    <row r="311" spans="1:16" x14ac:dyDescent="0.25">
      <c r="A311">
        <v>310</v>
      </c>
      <c r="B311" t="s">
        <v>23</v>
      </c>
      <c r="C311">
        <v>10</v>
      </c>
      <c r="D311" t="s">
        <v>39</v>
      </c>
      <c r="E311" t="s">
        <v>69</v>
      </c>
      <c r="F311">
        <v>10004</v>
      </c>
      <c r="G311" t="s">
        <v>47</v>
      </c>
      <c r="H311" t="s">
        <v>48</v>
      </c>
      <c r="I311">
        <v>14</v>
      </c>
      <c r="J311" s="9">
        <v>966.38</v>
      </c>
      <c r="K311" s="9">
        <v>1200</v>
      </c>
      <c r="L311">
        <v>44140</v>
      </c>
      <c r="M311" s="10">
        <f>VENTAS[[#This Row],[CANTIDAD]]*VENTAS[[#This Row],[PRECIO_VENTAS]]</f>
        <v>16800</v>
      </c>
      <c r="N311" s="10">
        <f>VENTAS[[#This Row],[CANTIDAD]]*VENTAS[[#This Row],[PRECIO_COMPRA]]</f>
        <v>13529.32</v>
      </c>
      <c r="O311" s="11">
        <f>VENTAS[[#This Row],[INGRESOS]]-VENTAS[[#This Row],[COSTO]]</f>
        <v>3270.6800000000003</v>
      </c>
      <c r="P311" s="12">
        <f>VENTAS[[#This Row],[MARGEN]]/VENTAS[[#This Row],[INGRESOS]]</f>
        <v>0.19468333333333335</v>
      </c>
    </row>
    <row r="312" spans="1:16" x14ac:dyDescent="0.25">
      <c r="A312">
        <v>311</v>
      </c>
      <c r="B312" t="s">
        <v>5</v>
      </c>
      <c r="C312">
        <v>11</v>
      </c>
      <c r="D312" t="s">
        <v>77</v>
      </c>
      <c r="E312" t="s">
        <v>78</v>
      </c>
      <c r="F312">
        <v>10005</v>
      </c>
      <c r="G312" t="s">
        <v>49</v>
      </c>
      <c r="H312" t="s">
        <v>50</v>
      </c>
      <c r="I312">
        <v>4</v>
      </c>
      <c r="J312" s="9">
        <v>638.27</v>
      </c>
      <c r="K312" s="9">
        <v>800</v>
      </c>
      <c r="L312">
        <v>44141</v>
      </c>
      <c r="M312" s="10">
        <f>VENTAS[[#This Row],[CANTIDAD]]*VENTAS[[#This Row],[PRECIO_VENTAS]]</f>
        <v>3200</v>
      </c>
      <c r="N312" s="10">
        <f>VENTAS[[#This Row],[CANTIDAD]]*VENTAS[[#This Row],[PRECIO_COMPRA]]</f>
        <v>2553.08</v>
      </c>
      <c r="O312" s="11">
        <f>VENTAS[[#This Row],[INGRESOS]]-VENTAS[[#This Row],[COSTO]]</f>
        <v>646.92000000000007</v>
      </c>
      <c r="P312" s="12">
        <f>VENTAS[[#This Row],[MARGEN]]/VENTAS[[#This Row],[INGRESOS]]</f>
        <v>0.20216250000000002</v>
      </c>
    </row>
    <row r="313" spans="1:16" x14ac:dyDescent="0.25">
      <c r="A313">
        <v>312</v>
      </c>
      <c r="B313" t="s">
        <v>7</v>
      </c>
      <c r="C313">
        <v>12</v>
      </c>
      <c r="D313" t="s">
        <v>79</v>
      </c>
      <c r="E313" t="s">
        <v>80</v>
      </c>
      <c r="F313">
        <v>10006</v>
      </c>
      <c r="G313" t="s">
        <v>51</v>
      </c>
      <c r="H313" t="s">
        <v>52</v>
      </c>
      <c r="I313">
        <v>37</v>
      </c>
      <c r="J313" s="9">
        <v>1265.2</v>
      </c>
      <c r="K313" s="9">
        <v>1800</v>
      </c>
      <c r="L313">
        <v>44142</v>
      </c>
      <c r="M313" s="10">
        <f>VENTAS[[#This Row],[CANTIDAD]]*VENTAS[[#This Row],[PRECIO_VENTAS]]</f>
        <v>66600</v>
      </c>
      <c r="N313" s="10">
        <f>VENTAS[[#This Row],[CANTIDAD]]*VENTAS[[#This Row],[PRECIO_COMPRA]]</f>
        <v>46812.4</v>
      </c>
      <c r="O313" s="11">
        <f>VENTAS[[#This Row],[INGRESOS]]-VENTAS[[#This Row],[COSTO]]</f>
        <v>19787.599999999999</v>
      </c>
      <c r="P313" s="12">
        <f>VENTAS[[#This Row],[MARGEN]]/VENTAS[[#This Row],[INGRESOS]]</f>
        <v>0.2971111111111111</v>
      </c>
    </row>
    <row r="314" spans="1:16" x14ac:dyDescent="0.25">
      <c r="A314">
        <v>313</v>
      </c>
      <c r="B314" t="s">
        <v>10</v>
      </c>
      <c r="C314">
        <v>13</v>
      </c>
      <c r="D314" t="s">
        <v>81</v>
      </c>
      <c r="E314" t="s">
        <v>82</v>
      </c>
      <c r="F314">
        <v>10007</v>
      </c>
      <c r="G314" t="s">
        <v>53</v>
      </c>
      <c r="H314" t="s">
        <v>54</v>
      </c>
      <c r="I314">
        <v>33</v>
      </c>
      <c r="J314" s="9">
        <v>352.49</v>
      </c>
      <c r="K314" s="9">
        <v>500</v>
      </c>
      <c r="L314">
        <v>44143</v>
      </c>
      <c r="M314" s="10">
        <f>VENTAS[[#This Row],[CANTIDAD]]*VENTAS[[#This Row],[PRECIO_VENTAS]]</f>
        <v>16500</v>
      </c>
      <c r="N314" s="10">
        <f>VENTAS[[#This Row],[CANTIDAD]]*VENTAS[[#This Row],[PRECIO_COMPRA]]</f>
        <v>11632.17</v>
      </c>
      <c r="O314" s="11">
        <f>VENTAS[[#This Row],[INGRESOS]]-VENTAS[[#This Row],[COSTO]]</f>
        <v>4867.83</v>
      </c>
      <c r="P314" s="12">
        <f>VENTAS[[#This Row],[MARGEN]]/VENTAS[[#This Row],[INGRESOS]]</f>
        <v>0.29502</v>
      </c>
    </row>
    <row r="315" spans="1:16" x14ac:dyDescent="0.25">
      <c r="A315">
        <v>314</v>
      </c>
      <c r="B315" t="s">
        <v>28</v>
      </c>
      <c r="C315">
        <v>14</v>
      </c>
      <c r="D315" t="s">
        <v>83</v>
      </c>
      <c r="E315" t="s">
        <v>84</v>
      </c>
      <c r="F315">
        <v>10008</v>
      </c>
      <c r="G315" t="s">
        <v>73</v>
      </c>
      <c r="H315" t="s">
        <v>56</v>
      </c>
      <c r="I315">
        <v>28</v>
      </c>
      <c r="J315" s="9">
        <v>938.42</v>
      </c>
      <c r="K315" s="9">
        <v>1100</v>
      </c>
      <c r="L315">
        <v>44144</v>
      </c>
      <c r="M315" s="10">
        <f>VENTAS[[#This Row],[CANTIDAD]]*VENTAS[[#This Row],[PRECIO_VENTAS]]</f>
        <v>30800</v>
      </c>
      <c r="N315" s="10">
        <f>VENTAS[[#This Row],[CANTIDAD]]*VENTAS[[#This Row],[PRECIO_COMPRA]]</f>
        <v>26275.759999999998</v>
      </c>
      <c r="O315" s="11">
        <f>VENTAS[[#This Row],[INGRESOS]]-VENTAS[[#This Row],[COSTO]]</f>
        <v>4524.2400000000016</v>
      </c>
      <c r="P315" s="12">
        <f>VENTAS[[#This Row],[MARGEN]]/VENTAS[[#This Row],[INGRESOS]]</f>
        <v>0.14689090909090916</v>
      </c>
    </row>
    <row r="316" spans="1:16" x14ac:dyDescent="0.25">
      <c r="A316">
        <v>315</v>
      </c>
      <c r="B316" t="s">
        <v>26</v>
      </c>
      <c r="C316">
        <v>15</v>
      </c>
      <c r="D316" t="s">
        <v>85</v>
      </c>
      <c r="E316" t="s">
        <v>86</v>
      </c>
      <c r="F316">
        <v>10009</v>
      </c>
      <c r="G316" t="s">
        <v>57</v>
      </c>
      <c r="H316" t="s">
        <v>58</v>
      </c>
      <c r="I316">
        <v>36</v>
      </c>
      <c r="J316" s="9">
        <v>572.95000000000005</v>
      </c>
      <c r="K316" s="9">
        <v>800</v>
      </c>
      <c r="L316">
        <v>44145</v>
      </c>
      <c r="M316" s="10">
        <f>VENTAS[[#This Row],[CANTIDAD]]*VENTAS[[#This Row],[PRECIO_VENTAS]]</f>
        <v>28800</v>
      </c>
      <c r="N316" s="10">
        <f>VENTAS[[#This Row],[CANTIDAD]]*VENTAS[[#This Row],[PRECIO_COMPRA]]</f>
        <v>20626.2</v>
      </c>
      <c r="O316" s="11">
        <f>VENTAS[[#This Row],[INGRESOS]]-VENTAS[[#This Row],[COSTO]]</f>
        <v>8173.7999999999993</v>
      </c>
      <c r="P316" s="12">
        <f>VENTAS[[#This Row],[MARGEN]]/VENTAS[[#This Row],[INGRESOS]]</f>
        <v>0.28381249999999997</v>
      </c>
    </row>
    <row r="317" spans="1:16" x14ac:dyDescent="0.25">
      <c r="A317">
        <v>316</v>
      </c>
      <c r="B317" t="s">
        <v>25</v>
      </c>
      <c r="C317">
        <v>16</v>
      </c>
      <c r="D317" t="s">
        <v>87</v>
      </c>
      <c r="E317" t="s">
        <v>88</v>
      </c>
      <c r="F317">
        <v>10001</v>
      </c>
      <c r="G317" t="s">
        <v>41</v>
      </c>
      <c r="H317" t="s">
        <v>42</v>
      </c>
      <c r="I317">
        <v>19</v>
      </c>
      <c r="J317" s="9">
        <v>1667.47</v>
      </c>
      <c r="K317" s="9">
        <v>2200</v>
      </c>
      <c r="L317">
        <v>44146</v>
      </c>
      <c r="M317" s="10">
        <f>VENTAS[[#This Row],[CANTIDAD]]*VENTAS[[#This Row],[PRECIO_VENTAS]]</f>
        <v>41800</v>
      </c>
      <c r="N317" s="10">
        <f>VENTAS[[#This Row],[CANTIDAD]]*VENTAS[[#This Row],[PRECIO_COMPRA]]</f>
        <v>31681.93</v>
      </c>
      <c r="O317" s="11">
        <f>VENTAS[[#This Row],[INGRESOS]]-VENTAS[[#This Row],[COSTO]]</f>
        <v>10118.07</v>
      </c>
      <c r="P317" s="12">
        <f>VENTAS[[#This Row],[MARGEN]]/VENTAS[[#This Row],[INGRESOS]]</f>
        <v>0.24205909090909089</v>
      </c>
    </row>
    <row r="318" spans="1:16" x14ac:dyDescent="0.25">
      <c r="A318">
        <v>317</v>
      </c>
      <c r="B318" t="s">
        <v>9</v>
      </c>
      <c r="C318">
        <v>17</v>
      </c>
      <c r="D318" t="s">
        <v>89</v>
      </c>
      <c r="E318" t="s">
        <v>90</v>
      </c>
      <c r="F318">
        <v>10002</v>
      </c>
      <c r="G318" t="s">
        <v>43</v>
      </c>
      <c r="H318" t="s">
        <v>44</v>
      </c>
      <c r="I318">
        <v>41</v>
      </c>
      <c r="J318" s="9">
        <v>216.19</v>
      </c>
      <c r="K318" s="9">
        <v>300</v>
      </c>
      <c r="L318">
        <v>44147</v>
      </c>
      <c r="M318" s="10">
        <f>VENTAS[[#This Row],[CANTIDAD]]*VENTAS[[#This Row],[PRECIO_VENTAS]]</f>
        <v>12300</v>
      </c>
      <c r="N318" s="10">
        <f>VENTAS[[#This Row],[CANTIDAD]]*VENTAS[[#This Row],[PRECIO_COMPRA]]</f>
        <v>8863.7899999999991</v>
      </c>
      <c r="O318" s="11">
        <f>VENTAS[[#This Row],[INGRESOS]]-VENTAS[[#This Row],[COSTO]]</f>
        <v>3436.2100000000009</v>
      </c>
      <c r="P318" s="12">
        <f>VENTAS[[#This Row],[MARGEN]]/VENTAS[[#This Row],[INGRESOS]]</f>
        <v>0.27936666666666676</v>
      </c>
    </row>
    <row r="319" spans="1:16" x14ac:dyDescent="0.25">
      <c r="A319">
        <v>318</v>
      </c>
      <c r="B319" t="s">
        <v>22</v>
      </c>
      <c r="C319">
        <v>18</v>
      </c>
      <c r="D319" t="s">
        <v>91</v>
      </c>
      <c r="E319" t="s">
        <v>92</v>
      </c>
      <c r="F319">
        <v>10003</v>
      </c>
      <c r="G319" t="s">
        <v>45</v>
      </c>
      <c r="H319" t="s">
        <v>46</v>
      </c>
      <c r="I319">
        <v>4</v>
      </c>
      <c r="J319" s="9">
        <v>1063.04</v>
      </c>
      <c r="K319" s="9">
        <v>1500</v>
      </c>
      <c r="L319">
        <v>44148</v>
      </c>
      <c r="M319" s="10">
        <f>VENTAS[[#This Row],[CANTIDAD]]*VENTAS[[#This Row],[PRECIO_VENTAS]]</f>
        <v>6000</v>
      </c>
      <c r="N319" s="10">
        <f>VENTAS[[#This Row],[CANTIDAD]]*VENTAS[[#This Row],[PRECIO_COMPRA]]</f>
        <v>4252.16</v>
      </c>
      <c r="O319" s="11">
        <f>VENTAS[[#This Row],[INGRESOS]]-VENTAS[[#This Row],[COSTO]]</f>
        <v>1747.8400000000001</v>
      </c>
      <c r="P319" s="12">
        <f>VENTAS[[#This Row],[MARGEN]]/VENTAS[[#This Row],[INGRESOS]]</f>
        <v>0.29130666666666671</v>
      </c>
    </row>
    <row r="320" spans="1:16" x14ac:dyDescent="0.25">
      <c r="A320">
        <v>319</v>
      </c>
      <c r="B320" t="s">
        <v>13</v>
      </c>
      <c r="C320">
        <v>19</v>
      </c>
      <c r="D320" t="s">
        <v>93</v>
      </c>
      <c r="E320" t="s">
        <v>94</v>
      </c>
      <c r="F320">
        <v>10004</v>
      </c>
      <c r="G320" t="s">
        <v>47</v>
      </c>
      <c r="H320" t="s">
        <v>48</v>
      </c>
      <c r="I320">
        <v>13</v>
      </c>
      <c r="J320" s="9">
        <v>757.81</v>
      </c>
      <c r="K320" s="9">
        <v>950</v>
      </c>
      <c r="L320">
        <v>44149</v>
      </c>
      <c r="M320" s="10">
        <f>VENTAS[[#This Row],[CANTIDAD]]*VENTAS[[#This Row],[PRECIO_VENTAS]]</f>
        <v>12350</v>
      </c>
      <c r="N320" s="10">
        <f>VENTAS[[#This Row],[CANTIDAD]]*VENTAS[[#This Row],[PRECIO_COMPRA]]</f>
        <v>9851.5299999999988</v>
      </c>
      <c r="O320" s="11">
        <f>VENTAS[[#This Row],[INGRESOS]]-VENTAS[[#This Row],[COSTO]]</f>
        <v>2498.4700000000012</v>
      </c>
      <c r="P320" s="12">
        <f>VENTAS[[#This Row],[MARGEN]]/VENTAS[[#This Row],[INGRESOS]]</f>
        <v>0.20230526315789482</v>
      </c>
    </row>
    <row r="321" spans="1:16" x14ac:dyDescent="0.25">
      <c r="A321">
        <v>320</v>
      </c>
      <c r="B321" t="s">
        <v>27</v>
      </c>
      <c r="C321">
        <v>20</v>
      </c>
      <c r="D321" t="s">
        <v>95</v>
      </c>
      <c r="E321" t="s">
        <v>96</v>
      </c>
      <c r="F321">
        <v>10005</v>
      </c>
      <c r="G321" t="s">
        <v>49</v>
      </c>
      <c r="H321" t="s">
        <v>50</v>
      </c>
      <c r="I321">
        <v>21</v>
      </c>
      <c r="J321" s="9">
        <v>211.41</v>
      </c>
      <c r="K321" s="9">
        <v>300</v>
      </c>
      <c r="L321">
        <v>44150</v>
      </c>
      <c r="M321" s="10">
        <f>VENTAS[[#This Row],[CANTIDAD]]*VENTAS[[#This Row],[PRECIO_VENTAS]]</f>
        <v>6300</v>
      </c>
      <c r="N321" s="10">
        <f>VENTAS[[#This Row],[CANTIDAD]]*VENTAS[[#This Row],[PRECIO_COMPRA]]</f>
        <v>4439.6099999999997</v>
      </c>
      <c r="O321" s="11">
        <f>VENTAS[[#This Row],[INGRESOS]]-VENTAS[[#This Row],[COSTO]]</f>
        <v>1860.3900000000003</v>
      </c>
      <c r="P321" s="12">
        <f>VENTAS[[#This Row],[MARGEN]]/VENTAS[[#This Row],[INGRESOS]]</f>
        <v>0.29530000000000006</v>
      </c>
    </row>
    <row r="322" spans="1:16" x14ac:dyDescent="0.25">
      <c r="A322">
        <v>321</v>
      </c>
      <c r="B322" t="s">
        <v>6</v>
      </c>
      <c r="C322">
        <v>1</v>
      </c>
      <c r="D322" t="s">
        <v>30</v>
      </c>
      <c r="E322" t="s">
        <v>61</v>
      </c>
      <c r="F322">
        <v>10006</v>
      </c>
      <c r="G322" t="s">
        <v>51</v>
      </c>
      <c r="H322" t="s">
        <v>52</v>
      </c>
      <c r="I322">
        <v>41</v>
      </c>
      <c r="J322" s="9">
        <v>1483.61</v>
      </c>
      <c r="K322" s="9">
        <v>2000</v>
      </c>
      <c r="L322">
        <v>44151</v>
      </c>
      <c r="M322" s="10">
        <f>VENTAS[[#This Row],[CANTIDAD]]*VENTAS[[#This Row],[PRECIO_VENTAS]]</f>
        <v>82000</v>
      </c>
      <c r="N322" s="10">
        <f>VENTAS[[#This Row],[CANTIDAD]]*VENTAS[[#This Row],[PRECIO_COMPRA]]</f>
        <v>60828.009999999995</v>
      </c>
      <c r="O322" s="11">
        <f>VENTAS[[#This Row],[INGRESOS]]-VENTAS[[#This Row],[COSTO]]</f>
        <v>21171.990000000005</v>
      </c>
      <c r="P322" s="12">
        <f>VENTAS[[#This Row],[MARGEN]]/VENTAS[[#This Row],[INGRESOS]]</f>
        <v>0.25819500000000006</v>
      </c>
    </row>
    <row r="323" spans="1:16" x14ac:dyDescent="0.25">
      <c r="A323">
        <v>322</v>
      </c>
      <c r="B323" t="s">
        <v>19</v>
      </c>
      <c r="C323">
        <v>2</v>
      </c>
      <c r="D323" t="s">
        <v>31</v>
      </c>
      <c r="E323" t="s">
        <v>62</v>
      </c>
      <c r="F323">
        <v>10007</v>
      </c>
      <c r="G323" t="s">
        <v>53</v>
      </c>
      <c r="H323" t="s">
        <v>54</v>
      </c>
      <c r="I323">
        <v>7</v>
      </c>
      <c r="J323" s="9">
        <v>1049.51</v>
      </c>
      <c r="K323" s="9">
        <v>1300</v>
      </c>
      <c r="L323">
        <v>44152</v>
      </c>
      <c r="M323" s="10">
        <f>VENTAS[[#This Row],[CANTIDAD]]*VENTAS[[#This Row],[PRECIO_VENTAS]]</f>
        <v>9100</v>
      </c>
      <c r="N323" s="10">
        <f>VENTAS[[#This Row],[CANTIDAD]]*VENTAS[[#This Row],[PRECIO_COMPRA]]</f>
        <v>7346.57</v>
      </c>
      <c r="O323" s="11">
        <f>VENTAS[[#This Row],[INGRESOS]]-VENTAS[[#This Row],[COSTO]]</f>
        <v>1753.4300000000003</v>
      </c>
      <c r="P323" s="12">
        <f>VENTAS[[#This Row],[MARGEN]]/VENTAS[[#This Row],[INGRESOS]]</f>
        <v>0.19268461538461543</v>
      </c>
    </row>
    <row r="324" spans="1:16" x14ac:dyDescent="0.25">
      <c r="A324">
        <v>323</v>
      </c>
      <c r="B324" t="s">
        <v>28</v>
      </c>
      <c r="C324">
        <v>3</v>
      </c>
      <c r="D324" t="s">
        <v>32</v>
      </c>
      <c r="E324" t="s">
        <v>63</v>
      </c>
      <c r="F324">
        <v>10008</v>
      </c>
      <c r="G324" t="s">
        <v>73</v>
      </c>
      <c r="H324" t="s">
        <v>56</v>
      </c>
      <c r="I324">
        <v>28</v>
      </c>
      <c r="J324" s="9">
        <v>966.38</v>
      </c>
      <c r="K324" s="9">
        <v>1200</v>
      </c>
      <c r="L324">
        <v>44153</v>
      </c>
      <c r="M324" s="10">
        <f>VENTAS[[#This Row],[CANTIDAD]]*VENTAS[[#This Row],[PRECIO_VENTAS]]</f>
        <v>33600</v>
      </c>
      <c r="N324" s="10">
        <f>VENTAS[[#This Row],[CANTIDAD]]*VENTAS[[#This Row],[PRECIO_COMPRA]]</f>
        <v>27058.639999999999</v>
      </c>
      <c r="O324" s="11">
        <f>VENTAS[[#This Row],[INGRESOS]]-VENTAS[[#This Row],[COSTO]]</f>
        <v>6541.3600000000006</v>
      </c>
      <c r="P324" s="12">
        <f>VENTAS[[#This Row],[MARGEN]]/VENTAS[[#This Row],[INGRESOS]]</f>
        <v>0.19468333333333335</v>
      </c>
    </row>
    <row r="325" spans="1:16" x14ac:dyDescent="0.25">
      <c r="A325">
        <v>324</v>
      </c>
      <c r="B325" t="s">
        <v>15</v>
      </c>
      <c r="C325">
        <v>4</v>
      </c>
      <c r="D325" t="s">
        <v>33</v>
      </c>
      <c r="E325" t="s">
        <v>64</v>
      </c>
      <c r="F325">
        <v>10009</v>
      </c>
      <c r="G325" t="s">
        <v>57</v>
      </c>
      <c r="H325" t="s">
        <v>58</v>
      </c>
      <c r="I325">
        <v>32</v>
      </c>
      <c r="J325" s="9">
        <v>938.42</v>
      </c>
      <c r="K325" s="9">
        <v>1100</v>
      </c>
      <c r="L325">
        <v>44154</v>
      </c>
      <c r="M325" s="10">
        <f>VENTAS[[#This Row],[CANTIDAD]]*VENTAS[[#This Row],[PRECIO_VENTAS]]</f>
        <v>35200</v>
      </c>
      <c r="N325" s="10">
        <f>VENTAS[[#This Row],[CANTIDAD]]*VENTAS[[#This Row],[PRECIO_COMPRA]]</f>
        <v>30029.439999999999</v>
      </c>
      <c r="O325" s="11">
        <f>VENTAS[[#This Row],[INGRESOS]]-VENTAS[[#This Row],[COSTO]]</f>
        <v>5170.5600000000013</v>
      </c>
      <c r="P325" s="12">
        <f>VENTAS[[#This Row],[MARGEN]]/VENTAS[[#This Row],[INGRESOS]]</f>
        <v>0.14689090909090913</v>
      </c>
    </row>
    <row r="326" spans="1:16" x14ac:dyDescent="0.25">
      <c r="A326">
        <v>325</v>
      </c>
      <c r="B326" t="s">
        <v>6</v>
      </c>
      <c r="C326">
        <v>5</v>
      </c>
      <c r="D326" t="s">
        <v>34</v>
      </c>
      <c r="E326" t="s">
        <v>65</v>
      </c>
      <c r="F326">
        <v>10001</v>
      </c>
      <c r="G326" t="s">
        <v>41</v>
      </c>
      <c r="H326" t="s">
        <v>42</v>
      </c>
      <c r="I326">
        <v>37</v>
      </c>
      <c r="J326" s="9">
        <v>1053.78</v>
      </c>
      <c r="K326" s="9">
        <v>1500</v>
      </c>
      <c r="L326">
        <v>44155</v>
      </c>
      <c r="M326" s="10">
        <f>VENTAS[[#This Row],[CANTIDAD]]*VENTAS[[#This Row],[PRECIO_VENTAS]]</f>
        <v>55500</v>
      </c>
      <c r="N326" s="10">
        <f>VENTAS[[#This Row],[CANTIDAD]]*VENTAS[[#This Row],[PRECIO_COMPRA]]</f>
        <v>38989.86</v>
      </c>
      <c r="O326" s="11">
        <f>VENTAS[[#This Row],[INGRESOS]]-VENTAS[[#This Row],[COSTO]]</f>
        <v>16510.14</v>
      </c>
      <c r="P326" s="12">
        <f>VENTAS[[#This Row],[MARGEN]]/VENTAS[[#This Row],[INGRESOS]]</f>
        <v>0.29747999999999997</v>
      </c>
    </row>
    <row r="327" spans="1:16" x14ac:dyDescent="0.25">
      <c r="A327">
        <v>326</v>
      </c>
      <c r="B327" t="s">
        <v>29</v>
      </c>
      <c r="C327">
        <v>6</v>
      </c>
      <c r="D327" t="s">
        <v>35</v>
      </c>
      <c r="E327" t="s">
        <v>66</v>
      </c>
      <c r="F327">
        <v>10002</v>
      </c>
      <c r="G327" t="s">
        <v>43</v>
      </c>
      <c r="H327" t="s">
        <v>44</v>
      </c>
      <c r="I327">
        <v>40</v>
      </c>
      <c r="J327" s="9">
        <v>645.70000000000005</v>
      </c>
      <c r="K327" s="9">
        <v>900</v>
      </c>
      <c r="L327">
        <v>44156</v>
      </c>
      <c r="M327" s="10">
        <f>VENTAS[[#This Row],[CANTIDAD]]*VENTAS[[#This Row],[PRECIO_VENTAS]]</f>
        <v>36000</v>
      </c>
      <c r="N327" s="10">
        <f>VENTAS[[#This Row],[CANTIDAD]]*VENTAS[[#This Row],[PRECIO_COMPRA]]</f>
        <v>25828</v>
      </c>
      <c r="O327" s="11">
        <f>VENTAS[[#This Row],[INGRESOS]]-VENTAS[[#This Row],[COSTO]]</f>
        <v>10172</v>
      </c>
      <c r="P327" s="12">
        <f>VENTAS[[#This Row],[MARGEN]]/VENTAS[[#This Row],[INGRESOS]]</f>
        <v>0.28255555555555556</v>
      </c>
    </row>
    <row r="328" spans="1:16" x14ac:dyDescent="0.25">
      <c r="A328">
        <v>327</v>
      </c>
      <c r="B328" t="s">
        <v>5</v>
      </c>
      <c r="C328">
        <v>7</v>
      </c>
      <c r="D328" t="s">
        <v>36</v>
      </c>
      <c r="E328" t="s">
        <v>72</v>
      </c>
      <c r="F328">
        <v>10003</v>
      </c>
      <c r="G328" t="s">
        <v>45</v>
      </c>
      <c r="H328" t="s">
        <v>46</v>
      </c>
      <c r="I328">
        <v>10</v>
      </c>
      <c r="J328" s="9">
        <v>1063.04</v>
      </c>
      <c r="K328" s="9">
        <v>1500</v>
      </c>
      <c r="L328">
        <v>44157</v>
      </c>
      <c r="M328" s="10">
        <f>VENTAS[[#This Row],[CANTIDAD]]*VENTAS[[#This Row],[PRECIO_VENTAS]]</f>
        <v>15000</v>
      </c>
      <c r="N328" s="10">
        <f>VENTAS[[#This Row],[CANTIDAD]]*VENTAS[[#This Row],[PRECIO_COMPRA]]</f>
        <v>10630.4</v>
      </c>
      <c r="O328" s="11">
        <f>VENTAS[[#This Row],[INGRESOS]]-VENTAS[[#This Row],[COSTO]]</f>
        <v>4369.6000000000004</v>
      </c>
      <c r="P328" s="12">
        <f>VENTAS[[#This Row],[MARGEN]]/VENTAS[[#This Row],[INGRESOS]]</f>
        <v>0.29130666666666671</v>
      </c>
    </row>
    <row r="329" spans="1:16" x14ac:dyDescent="0.25">
      <c r="A329">
        <v>328</v>
      </c>
      <c r="B329" t="s">
        <v>14</v>
      </c>
      <c r="C329">
        <v>8</v>
      </c>
      <c r="D329" t="s">
        <v>37</v>
      </c>
      <c r="E329" t="s">
        <v>67</v>
      </c>
      <c r="F329">
        <v>10004</v>
      </c>
      <c r="G329" t="s">
        <v>47</v>
      </c>
      <c r="H329" t="s">
        <v>48</v>
      </c>
      <c r="I329">
        <v>42</v>
      </c>
      <c r="J329" s="9">
        <v>938.42</v>
      </c>
      <c r="K329" s="9">
        <v>1100</v>
      </c>
      <c r="L329">
        <v>44158</v>
      </c>
      <c r="M329" s="10">
        <f>VENTAS[[#This Row],[CANTIDAD]]*VENTAS[[#This Row],[PRECIO_VENTAS]]</f>
        <v>46200</v>
      </c>
      <c r="N329" s="10">
        <f>VENTAS[[#This Row],[CANTIDAD]]*VENTAS[[#This Row],[PRECIO_COMPRA]]</f>
        <v>39413.64</v>
      </c>
      <c r="O329" s="11">
        <f>VENTAS[[#This Row],[INGRESOS]]-VENTAS[[#This Row],[COSTO]]</f>
        <v>6786.3600000000006</v>
      </c>
      <c r="P329" s="12">
        <f>VENTAS[[#This Row],[MARGEN]]/VENTAS[[#This Row],[INGRESOS]]</f>
        <v>0.1468909090909091</v>
      </c>
    </row>
    <row r="330" spans="1:16" x14ac:dyDescent="0.25">
      <c r="A330">
        <v>329</v>
      </c>
      <c r="B330" t="s">
        <v>23</v>
      </c>
      <c r="C330">
        <v>9</v>
      </c>
      <c r="D330" t="s">
        <v>38</v>
      </c>
      <c r="E330" t="s">
        <v>68</v>
      </c>
      <c r="F330">
        <v>10005</v>
      </c>
      <c r="G330" t="s">
        <v>49</v>
      </c>
      <c r="H330" t="s">
        <v>50</v>
      </c>
      <c r="I330">
        <v>14</v>
      </c>
      <c r="J330" s="9">
        <v>836.75</v>
      </c>
      <c r="K330" s="9">
        <v>1000</v>
      </c>
      <c r="L330">
        <v>44159</v>
      </c>
      <c r="M330" s="10">
        <f>VENTAS[[#This Row],[CANTIDAD]]*VENTAS[[#This Row],[PRECIO_VENTAS]]</f>
        <v>14000</v>
      </c>
      <c r="N330" s="10">
        <f>VENTAS[[#This Row],[CANTIDAD]]*VENTAS[[#This Row],[PRECIO_COMPRA]]</f>
        <v>11714.5</v>
      </c>
      <c r="O330" s="11">
        <f>VENTAS[[#This Row],[INGRESOS]]-VENTAS[[#This Row],[COSTO]]</f>
        <v>2285.5</v>
      </c>
      <c r="P330" s="12">
        <f>VENTAS[[#This Row],[MARGEN]]/VENTAS[[#This Row],[INGRESOS]]</f>
        <v>0.16325000000000001</v>
      </c>
    </row>
    <row r="331" spans="1:16" x14ac:dyDescent="0.25">
      <c r="A331">
        <v>330</v>
      </c>
      <c r="B331" t="s">
        <v>17</v>
      </c>
      <c r="C331">
        <v>10</v>
      </c>
      <c r="D331" t="s">
        <v>39</v>
      </c>
      <c r="E331" t="s">
        <v>69</v>
      </c>
      <c r="F331">
        <v>10006</v>
      </c>
      <c r="G331" t="s">
        <v>51</v>
      </c>
      <c r="H331" t="s">
        <v>52</v>
      </c>
      <c r="I331">
        <v>37</v>
      </c>
      <c r="J331" s="9">
        <v>966.38</v>
      </c>
      <c r="K331" s="9">
        <v>1200</v>
      </c>
      <c r="L331">
        <v>44160</v>
      </c>
      <c r="M331" s="10">
        <f>VENTAS[[#This Row],[CANTIDAD]]*VENTAS[[#This Row],[PRECIO_VENTAS]]</f>
        <v>44400</v>
      </c>
      <c r="N331" s="10">
        <f>VENTAS[[#This Row],[CANTIDAD]]*VENTAS[[#This Row],[PRECIO_COMPRA]]</f>
        <v>35756.06</v>
      </c>
      <c r="O331" s="11">
        <f>VENTAS[[#This Row],[INGRESOS]]-VENTAS[[#This Row],[COSTO]]</f>
        <v>8643.9400000000023</v>
      </c>
      <c r="P331" s="12">
        <f>VENTAS[[#This Row],[MARGEN]]/VENTAS[[#This Row],[INGRESOS]]</f>
        <v>0.19468333333333337</v>
      </c>
    </row>
    <row r="332" spans="1:16" x14ac:dyDescent="0.25">
      <c r="A332">
        <v>331</v>
      </c>
      <c r="B332" t="s">
        <v>8</v>
      </c>
      <c r="C332">
        <v>11</v>
      </c>
      <c r="D332" t="s">
        <v>77</v>
      </c>
      <c r="E332" t="s">
        <v>78</v>
      </c>
      <c r="F332">
        <v>10007</v>
      </c>
      <c r="G332" t="s">
        <v>53</v>
      </c>
      <c r="H332" t="s">
        <v>54</v>
      </c>
      <c r="I332">
        <v>34</v>
      </c>
      <c r="J332" s="9">
        <v>638.27</v>
      </c>
      <c r="K332" s="9">
        <v>800</v>
      </c>
      <c r="L332">
        <v>44161</v>
      </c>
      <c r="M332" s="10">
        <f>VENTAS[[#This Row],[CANTIDAD]]*VENTAS[[#This Row],[PRECIO_VENTAS]]</f>
        <v>27200</v>
      </c>
      <c r="N332" s="10">
        <f>VENTAS[[#This Row],[CANTIDAD]]*VENTAS[[#This Row],[PRECIO_COMPRA]]</f>
        <v>21701.18</v>
      </c>
      <c r="O332" s="11">
        <f>VENTAS[[#This Row],[INGRESOS]]-VENTAS[[#This Row],[COSTO]]</f>
        <v>5498.82</v>
      </c>
      <c r="P332" s="12">
        <f>VENTAS[[#This Row],[MARGEN]]/VENTAS[[#This Row],[INGRESOS]]</f>
        <v>0.20216249999999999</v>
      </c>
    </row>
    <row r="333" spans="1:16" x14ac:dyDescent="0.25">
      <c r="A333">
        <v>332</v>
      </c>
      <c r="B333" t="s">
        <v>23</v>
      </c>
      <c r="C333">
        <v>12</v>
      </c>
      <c r="D333" t="s">
        <v>79</v>
      </c>
      <c r="E333" t="s">
        <v>80</v>
      </c>
      <c r="F333">
        <v>10008</v>
      </c>
      <c r="G333" t="s">
        <v>73</v>
      </c>
      <c r="H333" t="s">
        <v>56</v>
      </c>
      <c r="I333">
        <v>14</v>
      </c>
      <c r="J333" s="9">
        <v>1265.2</v>
      </c>
      <c r="K333" s="9">
        <v>1800</v>
      </c>
      <c r="L333">
        <v>44162</v>
      </c>
      <c r="M333" s="10">
        <f>VENTAS[[#This Row],[CANTIDAD]]*VENTAS[[#This Row],[PRECIO_VENTAS]]</f>
        <v>25200</v>
      </c>
      <c r="N333" s="10">
        <f>VENTAS[[#This Row],[CANTIDAD]]*VENTAS[[#This Row],[PRECIO_COMPRA]]</f>
        <v>17712.8</v>
      </c>
      <c r="O333" s="11">
        <f>VENTAS[[#This Row],[INGRESOS]]-VENTAS[[#This Row],[COSTO]]</f>
        <v>7487.2000000000007</v>
      </c>
      <c r="P333" s="12">
        <f>VENTAS[[#This Row],[MARGEN]]/VENTAS[[#This Row],[INGRESOS]]</f>
        <v>0.29711111111111116</v>
      </c>
    </row>
    <row r="334" spans="1:16" x14ac:dyDescent="0.25">
      <c r="A334">
        <v>333</v>
      </c>
      <c r="B334" t="s">
        <v>7</v>
      </c>
      <c r="C334">
        <v>13</v>
      </c>
      <c r="D334" t="s">
        <v>81</v>
      </c>
      <c r="E334" t="s">
        <v>82</v>
      </c>
      <c r="F334">
        <v>10009</v>
      </c>
      <c r="G334" t="s">
        <v>57</v>
      </c>
      <c r="H334" t="s">
        <v>58</v>
      </c>
      <c r="I334">
        <v>37</v>
      </c>
      <c r="J334" s="9">
        <v>352.49</v>
      </c>
      <c r="K334" s="9">
        <v>500</v>
      </c>
      <c r="L334">
        <v>44163</v>
      </c>
      <c r="M334" s="10">
        <f>VENTAS[[#This Row],[CANTIDAD]]*VENTAS[[#This Row],[PRECIO_VENTAS]]</f>
        <v>18500</v>
      </c>
      <c r="N334" s="10">
        <f>VENTAS[[#This Row],[CANTIDAD]]*VENTAS[[#This Row],[PRECIO_COMPRA]]</f>
        <v>13042.130000000001</v>
      </c>
      <c r="O334" s="11">
        <f>VENTAS[[#This Row],[INGRESOS]]-VENTAS[[#This Row],[COSTO]]</f>
        <v>5457.869999999999</v>
      </c>
      <c r="P334" s="12">
        <f>VENTAS[[#This Row],[MARGEN]]/VENTAS[[#This Row],[INGRESOS]]</f>
        <v>0.29501999999999995</v>
      </c>
    </row>
    <row r="335" spans="1:16" x14ac:dyDescent="0.25">
      <c r="A335">
        <v>334</v>
      </c>
      <c r="B335" t="s">
        <v>8</v>
      </c>
      <c r="C335">
        <v>14</v>
      </c>
      <c r="D335" t="s">
        <v>83</v>
      </c>
      <c r="E335" t="s">
        <v>84</v>
      </c>
      <c r="F335">
        <v>10001</v>
      </c>
      <c r="G335" t="s">
        <v>41</v>
      </c>
      <c r="H335" t="s">
        <v>42</v>
      </c>
      <c r="I335">
        <v>34</v>
      </c>
      <c r="J335" s="9">
        <v>938.42</v>
      </c>
      <c r="K335" s="9">
        <v>1100</v>
      </c>
      <c r="L335">
        <v>44164</v>
      </c>
      <c r="M335" s="10">
        <f>VENTAS[[#This Row],[CANTIDAD]]*VENTAS[[#This Row],[PRECIO_VENTAS]]</f>
        <v>37400</v>
      </c>
      <c r="N335" s="10">
        <f>VENTAS[[#This Row],[CANTIDAD]]*VENTAS[[#This Row],[PRECIO_COMPRA]]</f>
        <v>31906.28</v>
      </c>
      <c r="O335" s="11">
        <f>VENTAS[[#This Row],[INGRESOS]]-VENTAS[[#This Row],[COSTO]]</f>
        <v>5493.7200000000012</v>
      </c>
      <c r="P335" s="12">
        <f>VENTAS[[#This Row],[MARGEN]]/VENTAS[[#This Row],[INGRESOS]]</f>
        <v>0.14689090909090913</v>
      </c>
    </row>
    <row r="336" spans="1:16" x14ac:dyDescent="0.25">
      <c r="A336">
        <v>335</v>
      </c>
      <c r="B336" t="s">
        <v>16</v>
      </c>
      <c r="C336">
        <v>15</v>
      </c>
      <c r="D336" t="s">
        <v>85</v>
      </c>
      <c r="E336" t="s">
        <v>86</v>
      </c>
      <c r="F336">
        <v>10002</v>
      </c>
      <c r="G336" t="s">
        <v>43</v>
      </c>
      <c r="H336" t="s">
        <v>44</v>
      </c>
      <c r="I336">
        <v>23</v>
      </c>
      <c r="J336" s="9">
        <v>572.95000000000005</v>
      </c>
      <c r="K336" s="9">
        <v>800</v>
      </c>
      <c r="L336">
        <v>44165</v>
      </c>
      <c r="M336" s="10">
        <f>VENTAS[[#This Row],[CANTIDAD]]*VENTAS[[#This Row],[PRECIO_VENTAS]]</f>
        <v>18400</v>
      </c>
      <c r="N336" s="10">
        <f>VENTAS[[#This Row],[CANTIDAD]]*VENTAS[[#This Row],[PRECIO_COMPRA]]</f>
        <v>13177.85</v>
      </c>
      <c r="O336" s="11">
        <f>VENTAS[[#This Row],[INGRESOS]]-VENTAS[[#This Row],[COSTO]]</f>
        <v>5222.1499999999996</v>
      </c>
      <c r="P336" s="12">
        <f>VENTAS[[#This Row],[MARGEN]]/VENTAS[[#This Row],[INGRESOS]]</f>
        <v>0.28381249999999997</v>
      </c>
    </row>
    <row r="337" spans="1:16" x14ac:dyDescent="0.25">
      <c r="A337">
        <v>336</v>
      </c>
      <c r="B337" t="s">
        <v>9</v>
      </c>
      <c r="C337">
        <v>16</v>
      </c>
      <c r="D337" t="s">
        <v>87</v>
      </c>
      <c r="E337" t="s">
        <v>88</v>
      </c>
      <c r="F337">
        <v>10003</v>
      </c>
      <c r="G337" t="s">
        <v>45</v>
      </c>
      <c r="H337" t="s">
        <v>46</v>
      </c>
      <c r="I337">
        <v>29</v>
      </c>
      <c r="J337" s="9">
        <v>1667.47</v>
      </c>
      <c r="K337" s="9">
        <v>2200</v>
      </c>
      <c r="L337">
        <v>44166</v>
      </c>
      <c r="M337" s="10">
        <f>VENTAS[[#This Row],[CANTIDAD]]*VENTAS[[#This Row],[PRECIO_VENTAS]]</f>
        <v>63800</v>
      </c>
      <c r="N337" s="10">
        <f>VENTAS[[#This Row],[CANTIDAD]]*VENTAS[[#This Row],[PRECIO_COMPRA]]</f>
        <v>48356.63</v>
      </c>
      <c r="O337" s="11">
        <f>VENTAS[[#This Row],[INGRESOS]]-VENTAS[[#This Row],[COSTO]]</f>
        <v>15443.370000000003</v>
      </c>
      <c r="P337" s="12">
        <f>VENTAS[[#This Row],[MARGEN]]/VENTAS[[#This Row],[INGRESOS]]</f>
        <v>0.24205909090909095</v>
      </c>
    </row>
    <row r="338" spans="1:16" x14ac:dyDescent="0.25">
      <c r="A338">
        <v>337</v>
      </c>
      <c r="B338" t="s">
        <v>25</v>
      </c>
      <c r="C338">
        <v>17</v>
      </c>
      <c r="D338" t="s">
        <v>89</v>
      </c>
      <c r="E338" t="s">
        <v>90</v>
      </c>
      <c r="F338">
        <v>10004</v>
      </c>
      <c r="G338" t="s">
        <v>47</v>
      </c>
      <c r="H338" t="s">
        <v>48</v>
      </c>
      <c r="I338">
        <v>19</v>
      </c>
      <c r="J338" s="9">
        <v>216.19</v>
      </c>
      <c r="K338" s="9">
        <v>300</v>
      </c>
      <c r="L338">
        <v>44167</v>
      </c>
      <c r="M338" s="10">
        <f>VENTAS[[#This Row],[CANTIDAD]]*VENTAS[[#This Row],[PRECIO_VENTAS]]</f>
        <v>5700</v>
      </c>
      <c r="N338" s="10">
        <f>VENTAS[[#This Row],[CANTIDAD]]*VENTAS[[#This Row],[PRECIO_COMPRA]]</f>
        <v>4107.6099999999997</v>
      </c>
      <c r="O338" s="11">
        <f>VENTAS[[#This Row],[INGRESOS]]-VENTAS[[#This Row],[COSTO]]</f>
        <v>1592.3900000000003</v>
      </c>
      <c r="P338" s="12">
        <f>VENTAS[[#This Row],[MARGEN]]/VENTAS[[#This Row],[INGRESOS]]</f>
        <v>0.27936666666666671</v>
      </c>
    </row>
    <row r="339" spans="1:16" x14ac:dyDescent="0.25">
      <c r="A339">
        <v>338</v>
      </c>
      <c r="B339" t="s">
        <v>25</v>
      </c>
      <c r="C339">
        <v>18</v>
      </c>
      <c r="D339" t="s">
        <v>91</v>
      </c>
      <c r="E339" t="s">
        <v>92</v>
      </c>
      <c r="F339">
        <v>10005</v>
      </c>
      <c r="G339" t="s">
        <v>49</v>
      </c>
      <c r="H339" t="s">
        <v>50</v>
      </c>
      <c r="I339">
        <v>19</v>
      </c>
      <c r="J339" s="9">
        <v>1063.04</v>
      </c>
      <c r="K339" s="9">
        <v>1500</v>
      </c>
      <c r="L339">
        <v>44168</v>
      </c>
      <c r="M339" s="10">
        <f>VENTAS[[#This Row],[CANTIDAD]]*VENTAS[[#This Row],[PRECIO_VENTAS]]</f>
        <v>28500</v>
      </c>
      <c r="N339" s="10">
        <f>VENTAS[[#This Row],[CANTIDAD]]*VENTAS[[#This Row],[PRECIO_COMPRA]]</f>
        <v>20197.759999999998</v>
      </c>
      <c r="O339" s="11">
        <f>VENTAS[[#This Row],[INGRESOS]]-VENTAS[[#This Row],[COSTO]]</f>
        <v>8302.2400000000016</v>
      </c>
      <c r="P339" s="12">
        <f>VENTAS[[#This Row],[MARGEN]]/VENTAS[[#This Row],[INGRESOS]]</f>
        <v>0.29130666666666671</v>
      </c>
    </row>
    <row r="340" spans="1:16" x14ac:dyDescent="0.25">
      <c r="A340">
        <v>339</v>
      </c>
      <c r="B340" t="s">
        <v>14</v>
      </c>
      <c r="C340">
        <v>19</v>
      </c>
      <c r="D340" t="s">
        <v>93</v>
      </c>
      <c r="E340" t="s">
        <v>94</v>
      </c>
      <c r="F340">
        <v>10006</v>
      </c>
      <c r="G340" t="s">
        <v>51</v>
      </c>
      <c r="H340" t="s">
        <v>52</v>
      </c>
      <c r="I340">
        <v>42</v>
      </c>
      <c r="J340" s="9">
        <v>757.81</v>
      </c>
      <c r="K340" s="9">
        <v>950</v>
      </c>
      <c r="L340">
        <v>44169</v>
      </c>
      <c r="M340" s="10">
        <f>VENTAS[[#This Row],[CANTIDAD]]*VENTAS[[#This Row],[PRECIO_VENTAS]]</f>
        <v>39900</v>
      </c>
      <c r="N340" s="10">
        <f>VENTAS[[#This Row],[CANTIDAD]]*VENTAS[[#This Row],[PRECIO_COMPRA]]</f>
        <v>31828.019999999997</v>
      </c>
      <c r="O340" s="11">
        <f>VENTAS[[#This Row],[INGRESOS]]-VENTAS[[#This Row],[COSTO]]</f>
        <v>8071.9800000000032</v>
      </c>
      <c r="P340" s="12">
        <f>VENTAS[[#This Row],[MARGEN]]/VENTAS[[#This Row],[INGRESOS]]</f>
        <v>0.20230526315789482</v>
      </c>
    </row>
    <row r="341" spans="1:16" x14ac:dyDescent="0.25">
      <c r="A341">
        <v>340</v>
      </c>
      <c r="B341" t="s">
        <v>15</v>
      </c>
      <c r="C341">
        <v>20</v>
      </c>
      <c r="D341" t="s">
        <v>95</v>
      </c>
      <c r="E341" t="s">
        <v>96</v>
      </c>
      <c r="F341">
        <v>10007</v>
      </c>
      <c r="G341" t="s">
        <v>53</v>
      </c>
      <c r="H341" t="s">
        <v>54</v>
      </c>
      <c r="I341">
        <v>32</v>
      </c>
      <c r="J341" s="9">
        <v>211.41</v>
      </c>
      <c r="K341" s="9">
        <v>300</v>
      </c>
      <c r="L341">
        <v>44170</v>
      </c>
      <c r="M341" s="10">
        <f>VENTAS[[#This Row],[CANTIDAD]]*VENTAS[[#This Row],[PRECIO_VENTAS]]</f>
        <v>9600</v>
      </c>
      <c r="N341" s="10">
        <f>VENTAS[[#This Row],[CANTIDAD]]*VENTAS[[#This Row],[PRECIO_COMPRA]]</f>
        <v>6765.12</v>
      </c>
      <c r="O341" s="11">
        <f>VENTAS[[#This Row],[INGRESOS]]-VENTAS[[#This Row],[COSTO]]</f>
        <v>2834.88</v>
      </c>
      <c r="P341" s="12">
        <f>VENTAS[[#This Row],[MARGEN]]/VENTAS[[#This Row],[INGRESOS]]</f>
        <v>0.29530000000000001</v>
      </c>
    </row>
    <row r="342" spans="1:16" x14ac:dyDescent="0.25">
      <c r="A342">
        <v>341</v>
      </c>
      <c r="B342" t="s">
        <v>26</v>
      </c>
      <c r="C342">
        <v>1</v>
      </c>
      <c r="D342" t="s">
        <v>30</v>
      </c>
      <c r="E342" t="s">
        <v>61</v>
      </c>
      <c r="F342">
        <v>10008</v>
      </c>
      <c r="G342" t="s">
        <v>73</v>
      </c>
      <c r="H342" t="s">
        <v>56</v>
      </c>
      <c r="I342">
        <v>36</v>
      </c>
      <c r="J342" s="9">
        <v>1483.61</v>
      </c>
      <c r="K342" s="9">
        <v>2000</v>
      </c>
      <c r="L342">
        <v>44171</v>
      </c>
      <c r="M342" s="10">
        <f>VENTAS[[#This Row],[CANTIDAD]]*VENTAS[[#This Row],[PRECIO_VENTAS]]</f>
        <v>72000</v>
      </c>
      <c r="N342" s="10">
        <f>VENTAS[[#This Row],[CANTIDAD]]*VENTAS[[#This Row],[PRECIO_COMPRA]]</f>
        <v>53409.96</v>
      </c>
      <c r="O342" s="11">
        <f>VENTAS[[#This Row],[INGRESOS]]-VENTAS[[#This Row],[COSTO]]</f>
        <v>18590.04</v>
      </c>
      <c r="P342" s="12">
        <f>VENTAS[[#This Row],[MARGEN]]/VENTAS[[#This Row],[INGRESOS]]</f>
        <v>0.25819500000000001</v>
      </c>
    </row>
    <row r="343" spans="1:16" x14ac:dyDescent="0.25">
      <c r="A343">
        <v>342</v>
      </c>
      <c r="B343" t="s">
        <v>11</v>
      </c>
      <c r="C343">
        <v>2</v>
      </c>
      <c r="D343" t="s">
        <v>31</v>
      </c>
      <c r="E343" t="s">
        <v>62</v>
      </c>
      <c r="F343">
        <v>10009</v>
      </c>
      <c r="G343" t="s">
        <v>57</v>
      </c>
      <c r="H343" t="s">
        <v>58</v>
      </c>
      <c r="I343">
        <v>45</v>
      </c>
      <c r="J343" s="9">
        <v>1049.51</v>
      </c>
      <c r="K343" s="9">
        <v>1300</v>
      </c>
      <c r="L343">
        <v>44172</v>
      </c>
      <c r="M343" s="10">
        <f>VENTAS[[#This Row],[CANTIDAD]]*VENTAS[[#This Row],[PRECIO_VENTAS]]</f>
        <v>58500</v>
      </c>
      <c r="N343" s="10">
        <f>VENTAS[[#This Row],[CANTIDAD]]*VENTAS[[#This Row],[PRECIO_COMPRA]]</f>
        <v>47227.95</v>
      </c>
      <c r="O343" s="11">
        <f>VENTAS[[#This Row],[INGRESOS]]-VENTAS[[#This Row],[COSTO]]</f>
        <v>11272.050000000003</v>
      </c>
      <c r="P343" s="12">
        <f>VENTAS[[#This Row],[MARGEN]]/VENTAS[[#This Row],[INGRESOS]]</f>
        <v>0.19268461538461543</v>
      </c>
    </row>
    <row r="344" spans="1:16" x14ac:dyDescent="0.25">
      <c r="A344">
        <v>343</v>
      </c>
      <c r="B344" t="s">
        <v>18</v>
      </c>
      <c r="C344">
        <v>3</v>
      </c>
      <c r="D344" t="s">
        <v>32</v>
      </c>
      <c r="E344" t="s">
        <v>63</v>
      </c>
      <c r="F344">
        <v>10001</v>
      </c>
      <c r="G344" t="s">
        <v>41</v>
      </c>
      <c r="H344" t="s">
        <v>42</v>
      </c>
      <c r="I344">
        <v>38</v>
      </c>
      <c r="J344" s="9">
        <v>966.38</v>
      </c>
      <c r="K344" s="9">
        <v>1200</v>
      </c>
      <c r="L344">
        <v>44173</v>
      </c>
      <c r="M344" s="10">
        <f>VENTAS[[#This Row],[CANTIDAD]]*VENTAS[[#This Row],[PRECIO_VENTAS]]</f>
        <v>45600</v>
      </c>
      <c r="N344" s="10">
        <f>VENTAS[[#This Row],[CANTIDAD]]*VENTAS[[#This Row],[PRECIO_COMPRA]]</f>
        <v>36722.44</v>
      </c>
      <c r="O344" s="11">
        <f>VENTAS[[#This Row],[INGRESOS]]-VENTAS[[#This Row],[COSTO]]</f>
        <v>8877.5599999999977</v>
      </c>
      <c r="P344" s="12">
        <f>VENTAS[[#This Row],[MARGEN]]/VENTAS[[#This Row],[INGRESOS]]</f>
        <v>0.19468333333333329</v>
      </c>
    </row>
    <row r="345" spans="1:16" x14ac:dyDescent="0.25">
      <c r="A345">
        <v>344</v>
      </c>
      <c r="B345" t="s">
        <v>18</v>
      </c>
      <c r="C345">
        <v>4</v>
      </c>
      <c r="D345" t="s">
        <v>33</v>
      </c>
      <c r="E345" t="s">
        <v>64</v>
      </c>
      <c r="F345">
        <v>10002</v>
      </c>
      <c r="G345" t="s">
        <v>43</v>
      </c>
      <c r="H345" t="s">
        <v>44</v>
      </c>
      <c r="I345">
        <v>38</v>
      </c>
      <c r="J345" s="9">
        <v>938.42</v>
      </c>
      <c r="K345" s="9">
        <v>1100</v>
      </c>
      <c r="L345">
        <v>44174</v>
      </c>
      <c r="M345" s="10">
        <f>VENTAS[[#This Row],[CANTIDAD]]*VENTAS[[#This Row],[PRECIO_VENTAS]]</f>
        <v>41800</v>
      </c>
      <c r="N345" s="10">
        <f>VENTAS[[#This Row],[CANTIDAD]]*VENTAS[[#This Row],[PRECIO_COMPRA]]</f>
        <v>35659.96</v>
      </c>
      <c r="O345" s="11">
        <f>VENTAS[[#This Row],[INGRESOS]]-VENTAS[[#This Row],[COSTO]]</f>
        <v>6140.0400000000009</v>
      </c>
      <c r="P345" s="12">
        <f>VENTAS[[#This Row],[MARGEN]]/VENTAS[[#This Row],[INGRESOS]]</f>
        <v>0.1468909090909091</v>
      </c>
    </row>
    <row r="346" spans="1:16" x14ac:dyDescent="0.25">
      <c r="A346">
        <v>345</v>
      </c>
      <c r="B346" t="s">
        <v>13</v>
      </c>
      <c r="C346">
        <v>5</v>
      </c>
      <c r="D346" t="s">
        <v>34</v>
      </c>
      <c r="E346" t="s">
        <v>65</v>
      </c>
      <c r="F346">
        <v>10003</v>
      </c>
      <c r="G346" t="s">
        <v>45</v>
      </c>
      <c r="H346" t="s">
        <v>46</v>
      </c>
      <c r="I346">
        <v>13</v>
      </c>
      <c r="J346" s="9">
        <v>1053.78</v>
      </c>
      <c r="K346" s="9">
        <v>1500</v>
      </c>
      <c r="L346">
        <v>44175</v>
      </c>
      <c r="M346" s="10">
        <f>VENTAS[[#This Row],[CANTIDAD]]*VENTAS[[#This Row],[PRECIO_VENTAS]]</f>
        <v>19500</v>
      </c>
      <c r="N346" s="10">
        <f>VENTAS[[#This Row],[CANTIDAD]]*VENTAS[[#This Row],[PRECIO_COMPRA]]</f>
        <v>13699.14</v>
      </c>
      <c r="O346" s="11">
        <f>VENTAS[[#This Row],[INGRESOS]]-VENTAS[[#This Row],[COSTO]]</f>
        <v>5800.8600000000006</v>
      </c>
      <c r="P346" s="12">
        <f>VENTAS[[#This Row],[MARGEN]]/VENTAS[[#This Row],[INGRESOS]]</f>
        <v>0.29748000000000002</v>
      </c>
    </row>
    <row r="347" spans="1:16" x14ac:dyDescent="0.25">
      <c r="A347">
        <v>346</v>
      </c>
      <c r="B347" t="s">
        <v>14</v>
      </c>
      <c r="C347">
        <v>6</v>
      </c>
      <c r="D347" t="s">
        <v>35</v>
      </c>
      <c r="E347" t="s">
        <v>66</v>
      </c>
      <c r="F347">
        <v>10004</v>
      </c>
      <c r="G347" t="s">
        <v>47</v>
      </c>
      <c r="H347" t="s">
        <v>48</v>
      </c>
      <c r="I347">
        <v>42</v>
      </c>
      <c r="J347" s="9">
        <v>645.70000000000005</v>
      </c>
      <c r="K347" s="9">
        <v>900</v>
      </c>
      <c r="L347">
        <v>44176</v>
      </c>
      <c r="M347" s="10">
        <f>VENTAS[[#This Row],[CANTIDAD]]*VENTAS[[#This Row],[PRECIO_VENTAS]]</f>
        <v>37800</v>
      </c>
      <c r="N347" s="10">
        <f>VENTAS[[#This Row],[CANTIDAD]]*VENTAS[[#This Row],[PRECIO_COMPRA]]</f>
        <v>27119.4</v>
      </c>
      <c r="O347" s="11">
        <f>VENTAS[[#This Row],[INGRESOS]]-VENTAS[[#This Row],[COSTO]]</f>
        <v>10680.599999999999</v>
      </c>
      <c r="P347" s="12">
        <f>VENTAS[[#This Row],[MARGEN]]/VENTAS[[#This Row],[INGRESOS]]</f>
        <v>0.2825555555555555</v>
      </c>
    </row>
    <row r="348" spans="1:16" x14ac:dyDescent="0.25">
      <c r="A348">
        <v>347</v>
      </c>
      <c r="B348" t="s">
        <v>22</v>
      </c>
      <c r="C348">
        <v>7</v>
      </c>
      <c r="D348" t="s">
        <v>36</v>
      </c>
      <c r="E348" t="s">
        <v>72</v>
      </c>
      <c r="F348">
        <v>10005</v>
      </c>
      <c r="G348" t="s">
        <v>49</v>
      </c>
      <c r="H348" t="s">
        <v>50</v>
      </c>
      <c r="I348">
        <v>4</v>
      </c>
      <c r="J348" s="9">
        <v>1063.04</v>
      </c>
      <c r="K348" s="9">
        <v>1500</v>
      </c>
      <c r="L348">
        <v>44177</v>
      </c>
      <c r="M348" s="10">
        <f>VENTAS[[#This Row],[CANTIDAD]]*VENTAS[[#This Row],[PRECIO_VENTAS]]</f>
        <v>6000</v>
      </c>
      <c r="N348" s="10">
        <f>VENTAS[[#This Row],[CANTIDAD]]*VENTAS[[#This Row],[PRECIO_COMPRA]]</f>
        <v>4252.16</v>
      </c>
      <c r="O348" s="11">
        <f>VENTAS[[#This Row],[INGRESOS]]-VENTAS[[#This Row],[COSTO]]</f>
        <v>1747.8400000000001</v>
      </c>
      <c r="P348" s="12">
        <f>VENTAS[[#This Row],[MARGEN]]/VENTAS[[#This Row],[INGRESOS]]</f>
        <v>0.29130666666666671</v>
      </c>
    </row>
    <row r="349" spans="1:16" x14ac:dyDescent="0.25">
      <c r="A349">
        <v>348</v>
      </c>
      <c r="B349" t="s">
        <v>26</v>
      </c>
      <c r="C349">
        <v>8</v>
      </c>
      <c r="D349" t="s">
        <v>37</v>
      </c>
      <c r="E349" t="s">
        <v>67</v>
      </c>
      <c r="F349">
        <v>10006</v>
      </c>
      <c r="G349" t="s">
        <v>51</v>
      </c>
      <c r="H349" t="s">
        <v>52</v>
      </c>
      <c r="I349">
        <v>36</v>
      </c>
      <c r="J349" s="9">
        <v>938.42</v>
      </c>
      <c r="K349" s="9">
        <v>1100</v>
      </c>
      <c r="L349">
        <v>44178</v>
      </c>
      <c r="M349" s="10">
        <f>VENTAS[[#This Row],[CANTIDAD]]*VENTAS[[#This Row],[PRECIO_VENTAS]]</f>
        <v>39600</v>
      </c>
      <c r="N349" s="10">
        <f>VENTAS[[#This Row],[CANTIDAD]]*VENTAS[[#This Row],[PRECIO_COMPRA]]</f>
        <v>33783.119999999995</v>
      </c>
      <c r="O349" s="11">
        <f>VENTAS[[#This Row],[INGRESOS]]-VENTAS[[#This Row],[COSTO]]</f>
        <v>5816.8800000000047</v>
      </c>
      <c r="P349" s="12">
        <f>VENTAS[[#This Row],[MARGEN]]/VENTAS[[#This Row],[INGRESOS]]</f>
        <v>0.14689090909090921</v>
      </c>
    </row>
    <row r="350" spans="1:16" x14ac:dyDescent="0.25">
      <c r="A350">
        <v>349</v>
      </c>
      <c r="B350" t="s">
        <v>18</v>
      </c>
      <c r="C350">
        <v>9</v>
      </c>
      <c r="D350" t="s">
        <v>38</v>
      </c>
      <c r="E350" t="s">
        <v>68</v>
      </c>
      <c r="F350">
        <v>10007</v>
      </c>
      <c r="G350" t="s">
        <v>53</v>
      </c>
      <c r="H350" t="s">
        <v>54</v>
      </c>
      <c r="I350">
        <v>38</v>
      </c>
      <c r="J350" s="9">
        <v>836.75</v>
      </c>
      <c r="K350" s="9">
        <v>1000</v>
      </c>
      <c r="L350">
        <v>44179</v>
      </c>
      <c r="M350" s="10">
        <f>VENTAS[[#This Row],[CANTIDAD]]*VENTAS[[#This Row],[PRECIO_VENTAS]]</f>
        <v>38000</v>
      </c>
      <c r="N350" s="10">
        <f>VENTAS[[#This Row],[CANTIDAD]]*VENTAS[[#This Row],[PRECIO_COMPRA]]</f>
        <v>31796.5</v>
      </c>
      <c r="O350" s="11">
        <f>VENTAS[[#This Row],[INGRESOS]]-VENTAS[[#This Row],[COSTO]]</f>
        <v>6203.5</v>
      </c>
      <c r="P350" s="12">
        <f>VENTAS[[#This Row],[MARGEN]]/VENTAS[[#This Row],[INGRESOS]]</f>
        <v>0.16325000000000001</v>
      </c>
    </row>
    <row r="351" spans="1:16" x14ac:dyDescent="0.25">
      <c r="A351">
        <v>350</v>
      </c>
      <c r="B351" t="s">
        <v>7</v>
      </c>
      <c r="C351">
        <v>10</v>
      </c>
      <c r="D351" t="s">
        <v>39</v>
      </c>
      <c r="E351" t="s">
        <v>69</v>
      </c>
      <c r="F351">
        <v>10008</v>
      </c>
      <c r="G351" t="s">
        <v>73</v>
      </c>
      <c r="H351" t="s">
        <v>56</v>
      </c>
      <c r="I351">
        <v>37</v>
      </c>
      <c r="J351" s="9">
        <v>966.38</v>
      </c>
      <c r="K351" s="9">
        <v>1200</v>
      </c>
      <c r="L351">
        <v>44180</v>
      </c>
      <c r="M351" s="10">
        <f>VENTAS[[#This Row],[CANTIDAD]]*VENTAS[[#This Row],[PRECIO_VENTAS]]</f>
        <v>44400</v>
      </c>
      <c r="N351" s="10">
        <f>VENTAS[[#This Row],[CANTIDAD]]*VENTAS[[#This Row],[PRECIO_COMPRA]]</f>
        <v>35756.06</v>
      </c>
      <c r="O351" s="11">
        <f>VENTAS[[#This Row],[INGRESOS]]-VENTAS[[#This Row],[COSTO]]</f>
        <v>8643.9400000000023</v>
      </c>
      <c r="P351" s="12">
        <f>VENTAS[[#This Row],[MARGEN]]/VENTAS[[#This Row],[INGRESOS]]</f>
        <v>0.19468333333333337</v>
      </c>
    </row>
    <row r="352" spans="1:16" x14ac:dyDescent="0.25">
      <c r="A352">
        <v>351</v>
      </c>
      <c r="B352" t="s">
        <v>8</v>
      </c>
      <c r="C352">
        <v>11</v>
      </c>
      <c r="D352" t="s">
        <v>77</v>
      </c>
      <c r="E352" t="s">
        <v>78</v>
      </c>
      <c r="F352">
        <v>10009</v>
      </c>
      <c r="G352" t="s">
        <v>57</v>
      </c>
      <c r="H352" t="s">
        <v>58</v>
      </c>
      <c r="I352">
        <v>34</v>
      </c>
      <c r="J352" s="9">
        <v>638.27</v>
      </c>
      <c r="K352" s="9">
        <v>800</v>
      </c>
      <c r="L352">
        <v>44181</v>
      </c>
      <c r="M352" s="10">
        <f>VENTAS[[#This Row],[CANTIDAD]]*VENTAS[[#This Row],[PRECIO_VENTAS]]</f>
        <v>27200</v>
      </c>
      <c r="N352" s="10">
        <f>VENTAS[[#This Row],[CANTIDAD]]*VENTAS[[#This Row],[PRECIO_COMPRA]]</f>
        <v>21701.18</v>
      </c>
      <c r="O352" s="11">
        <f>VENTAS[[#This Row],[INGRESOS]]-VENTAS[[#This Row],[COSTO]]</f>
        <v>5498.82</v>
      </c>
      <c r="P352" s="12">
        <f>VENTAS[[#This Row],[MARGEN]]/VENTAS[[#This Row],[INGRESOS]]</f>
        <v>0.20216249999999999</v>
      </c>
    </row>
    <row r="353" spans="1:16" x14ac:dyDescent="0.25">
      <c r="A353">
        <v>352</v>
      </c>
      <c r="B353" t="s">
        <v>27</v>
      </c>
      <c r="C353">
        <v>12</v>
      </c>
      <c r="D353" t="s">
        <v>79</v>
      </c>
      <c r="E353" t="s">
        <v>80</v>
      </c>
      <c r="F353">
        <v>10001</v>
      </c>
      <c r="G353" t="s">
        <v>41</v>
      </c>
      <c r="H353" t="s">
        <v>42</v>
      </c>
      <c r="I353">
        <v>21</v>
      </c>
      <c r="J353" s="9">
        <v>1265.2</v>
      </c>
      <c r="K353" s="9">
        <v>1800</v>
      </c>
      <c r="L353">
        <v>44182</v>
      </c>
      <c r="M353" s="10">
        <f>VENTAS[[#This Row],[CANTIDAD]]*VENTAS[[#This Row],[PRECIO_VENTAS]]</f>
        <v>37800</v>
      </c>
      <c r="N353" s="10">
        <f>VENTAS[[#This Row],[CANTIDAD]]*VENTAS[[#This Row],[PRECIO_COMPRA]]</f>
        <v>26569.200000000001</v>
      </c>
      <c r="O353" s="11">
        <f>VENTAS[[#This Row],[INGRESOS]]-VENTAS[[#This Row],[COSTO]]</f>
        <v>11230.8</v>
      </c>
      <c r="P353" s="12">
        <f>VENTAS[[#This Row],[MARGEN]]/VENTAS[[#This Row],[INGRESOS]]</f>
        <v>0.2971111111111111</v>
      </c>
    </row>
    <row r="354" spans="1:16" x14ac:dyDescent="0.25">
      <c r="A354">
        <v>353</v>
      </c>
      <c r="B354" t="s">
        <v>15</v>
      </c>
      <c r="C354">
        <v>13</v>
      </c>
      <c r="D354" t="s">
        <v>81</v>
      </c>
      <c r="E354" t="s">
        <v>82</v>
      </c>
      <c r="F354">
        <v>10002</v>
      </c>
      <c r="G354" t="s">
        <v>43</v>
      </c>
      <c r="H354" t="s">
        <v>44</v>
      </c>
      <c r="I354">
        <v>32</v>
      </c>
      <c r="J354" s="9">
        <v>352.49</v>
      </c>
      <c r="K354" s="9">
        <v>500</v>
      </c>
      <c r="L354">
        <v>44183</v>
      </c>
      <c r="M354" s="10">
        <f>VENTAS[[#This Row],[CANTIDAD]]*VENTAS[[#This Row],[PRECIO_VENTAS]]</f>
        <v>16000</v>
      </c>
      <c r="N354" s="10">
        <f>VENTAS[[#This Row],[CANTIDAD]]*VENTAS[[#This Row],[PRECIO_COMPRA]]</f>
        <v>11279.68</v>
      </c>
      <c r="O354" s="11">
        <f>VENTAS[[#This Row],[INGRESOS]]-VENTAS[[#This Row],[COSTO]]</f>
        <v>4720.32</v>
      </c>
      <c r="P354" s="12">
        <f>VENTAS[[#This Row],[MARGEN]]/VENTAS[[#This Row],[INGRESOS]]</f>
        <v>0.29502</v>
      </c>
    </row>
    <row r="355" spans="1:16" x14ac:dyDescent="0.25">
      <c r="A355">
        <v>354</v>
      </c>
      <c r="B355" t="s">
        <v>21</v>
      </c>
      <c r="C355">
        <v>14</v>
      </c>
      <c r="D355" t="s">
        <v>83</v>
      </c>
      <c r="E355" t="s">
        <v>84</v>
      </c>
      <c r="F355">
        <v>10003</v>
      </c>
      <c r="G355" t="s">
        <v>45</v>
      </c>
      <c r="H355" t="s">
        <v>46</v>
      </c>
      <c r="I355">
        <v>11</v>
      </c>
      <c r="J355" s="9">
        <v>938.42</v>
      </c>
      <c r="K355" s="9">
        <v>1100</v>
      </c>
      <c r="L355">
        <v>44184</v>
      </c>
      <c r="M355" s="10">
        <f>VENTAS[[#This Row],[CANTIDAD]]*VENTAS[[#This Row],[PRECIO_VENTAS]]</f>
        <v>12100</v>
      </c>
      <c r="N355" s="10">
        <f>VENTAS[[#This Row],[CANTIDAD]]*VENTAS[[#This Row],[PRECIO_COMPRA]]</f>
        <v>10322.619999999999</v>
      </c>
      <c r="O355" s="11">
        <f>VENTAS[[#This Row],[INGRESOS]]-VENTAS[[#This Row],[COSTO]]</f>
        <v>1777.380000000001</v>
      </c>
      <c r="P355" s="12">
        <f>VENTAS[[#This Row],[MARGEN]]/VENTAS[[#This Row],[INGRESOS]]</f>
        <v>0.14689090909090918</v>
      </c>
    </row>
    <row r="356" spans="1:16" x14ac:dyDescent="0.25">
      <c r="A356">
        <v>355</v>
      </c>
      <c r="B356" t="s">
        <v>25</v>
      </c>
      <c r="C356">
        <v>15</v>
      </c>
      <c r="D356" t="s">
        <v>85</v>
      </c>
      <c r="E356" t="s">
        <v>86</v>
      </c>
      <c r="F356">
        <v>10004</v>
      </c>
      <c r="G356" t="s">
        <v>47</v>
      </c>
      <c r="H356" t="s">
        <v>48</v>
      </c>
      <c r="I356">
        <v>19</v>
      </c>
      <c r="J356" s="9">
        <v>572.95000000000005</v>
      </c>
      <c r="K356" s="9">
        <v>800</v>
      </c>
      <c r="L356">
        <v>44185</v>
      </c>
      <c r="M356" s="10">
        <f>VENTAS[[#This Row],[CANTIDAD]]*VENTAS[[#This Row],[PRECIO_VENTAS]]</f>
        <v>15200</v>
      </c>
      <c r="N356" s="10">
        <f>VENTAS[[#This Row],[CANTIDAD]]*VENTAS[[#This Row],[PRECIO_COMPRA]]</f>
        <v>10886.050000000001</v>
      </c>
      <c r="O356" s="11">
        <f>VENTAS[[#This Row],[INGRESOS]]-VENTAS[[#This Row],[COSTO]]</f>
        <v>4313.9499999999989</v>
      </c>
      <c r="P356" s="12">
        <f>VENTAS[[#This Row],[MARGEN]]/VENTAS[[#This Row],[INGRESOS]]</f>
        <v>0.28381249999999991</v>
      </c>
    </row>
    <row r="357" spans="1:16" x14ac:dyDescent="0.25">
      <c r="A357">
        <v>356</v>
      </c>
      <c r="B357" t="s">
        <v>13</v>
      </c>
      <c r="C357">
        <v>16</v>
      </c>
      <c r="D357" t="s">
        <v>87</v>
      </c>
      <c r="E357" t="s">
        <v>88</v>
      </c>
      <c r="F357">
        <v>10005</v>
      </c>
      <c r="G357" t="s">
        <v>49</v>
      </c>
      <c r="H357" t="s">
        <v>50</v>
      </c>
      <c r="I357">
        <v>13</v>
      </c>
      <c r="J357" s="9">
        <v>1667.47</v>
      </c>
      <c r="K357" s="9">
        <v>2200</v>
      </c>
      <c r="L357">
        <v>44186</v>
      </c>
      <c r="M357" s="10">
        <f>VENTAS[[#This Row],[CANTIDAD]]*VENTAS[[#This Row],[PRECIO_VENTAS]]</f>
        <v>28600</v>
      </c>
      <c r="N357" s="10">
        <f>VENTAS[[#This Row],[CANTIDAD]]*VENTAS[[#This Row],[PRECIO_COMPRA]]</f>
        <v>21677.11</v>
      </c>
      <c r="O357" s="11">
        <f>VENTAS[[#This Row],[INGRESOS]]-VENTAS[[#This Row],[COSTO]]</f>
        <v>6922.8899999999994</v>
      </c>
      <c r="P357" s="12">
        <f>VENTAS[[#This Row],[MARGEN]]/VENTAS[[#This Row],[INGRESOS]]</f>
        <v>0.24205909090909089</v>
      </c>
    </row>
    <row r="358" spans="1:16" x14ac:dyDescent="0.25">
      <c r="A358">
        <v>357</v>
      </c>
      <c r="B358" t="s">
        <v>9</v>
      </c>
      <c r="C358">
        <v>17</v>
      </c>
      <c r="D358" t="s">
        <v>89</v>
      </c>
      <c r="E358" t="s">
        <v>90</v>
      </c>
      <c r="F358">
        <v>10006</v>
      </c>
      <c r="G358" t="s">
        <v>51</v>
      </c>
      <c r="H358" t="s">
        <v>52</v>
      </c>
      <c r="I358">
        <v>41</v>
      </c>
      <c r="J358" s="9">
        <v>216.19</v>
      </c>
      <c r="K358" s="9">
        <v>300</v>
      </c>
      <c r="L358">
        <v>44187</v>
      </c>
      <c r="M358" s="10">
        <f>VENTAS[[#This Row],[CANTIDAD]]*VENTAS[[#This Row],[PRECIO_VENTAS]]</f>
        <v>12300</v>
      </c>
      <c r="N358" s="10">
        <f>VENTAS[[#This Row],[CANTIDAD]]*VENTAS[[#This Row],[PRECIO_COMPRA]]</f>
        <v>8863.7899999999991</v>
      </c>
      <c r="O358" s="11">
        <f>VENTAS[[#This Row],[INGRESOS]]-VENTAS[[#This Row],[COSTO]]</f>
        <v>3436.2100000000009</v>
      </c>
      <c r="P358" s="12">
        <f>VENTAS[[#This Row],[MARGEN]]/VENTAS[[#This Row],[INGRESOS]]</f>
        <v>0.27936666666666676</v>
      </c>
    </row>
    <row r="359" spans="1:16" x14ac:dyDescent="0.25">
      <c r="A359">
        <v>358</v>
      </c>
      <c r="B359" t="s">
        <v>20</v>
      </c>
      <c r="C359">
        <v>18</v>
      </c>
      <c r="D359" t="s">
        <v>91</v>
      </c>
      <c r="E359" t="s">
        <v>92</v>
      </c>
      <c r="F359">
        <v>10007</v>
      </c>
      <c r="G359" t="s">
        <v>53</v>
      </c>
      <c r="H359" t="s">
        <v>54</v>
      </c>
      <c r="I359">
        <v>21</v>
      </c>
      <c r="J359" s="9">
        <v>1063.04</v>
      </c>
      <c r="K359" s="9">
        <v>1500</v>
      </c>
      <c r="L359">
        <v>44188</v>
      </c>
      <c r="M359" s="10">
        <f>VENTAS[[#This Row],[CANTIDAD]]*VENTAS[[#This Row],[PRECIO_VENTAS]]</f>
        <v>31500</v>
      </c>
      <c r="N359" s="10">
        <f>VENTAS[[#This Row],[CANTIDAD]]*VENTAS[[#This Row],[PRECIO_COMPRA]]</f>
        <v>22323.84</v>
      </c>
      <c r="O359" s="11">
        <f>VENTAS[[#This Row],[INGRESOS]]-VENTAS[[#This Row],[COSTO]]</f>
        <v>9176.16</v>
      </c>
      <c r="P359" s="12">
        <f>VENTAS[[#This Row],[MARGEN]]/VENTAS[[#This Row],[INGRESOS]]</f>
        <v>0.29130666666666666</v>
      </c>
    </row>
    <row r="360" spans="1:16" x14ac:dyDescent="0.25">
      <c r="A360">
        <v>359</v>
      </c>
      <c r="B360" t="s">
        <v>8</v>
      </c>
      <c r="C360">
        <v>19</v>
      </c>
      <c r="D360" t="s">
        <v>93</v>
      </c>
      <c r="E360" t="s">
        <v>94</v>
      </c>
      <c r="F360">
        <v>10008</v>
      </c>
      <c r="G360" t="s">
        <v>73</v>
      </c>
      <c r="H360" t="s">
        <v>56</v>
      </c>
      <c r="I360">
        <v>4</v>
      </c>
      <c r="J360" s="9">
        <v>757.81</v>
      </c>
      <c r="K360" s="9">
        <v>950</v>
      </c>
      <c r="L360">
        <v>44189</v>
      </c>
      <c r="M360" s="10">
        <f>VENTAS[[#This Row],[CANTIDAD]]*VENTAS[[#This Row],[PRECIO_VENTAS]]</f>
        <v>3800</v>
      </c>
      <c r="N360" s="10">
        <f>VENTAS[[#This Row],[CANTIDAD]]*VENTAS[[#This Row],[PRECIO_COMPRA]]</f>
        <v>3031.24</v>
      </c>
      <c r="O360" s="11">
        <f>VENTAS[[#This Row],[INGRESOS]]-VENTAS[[#This Row],[COSTO]]</f>
        <v>768.76000000000022</v>
      </c>
      <c r="P360" s="12">
        <f>VENTAS[[#This Row],[MARGEN]]/VENTAS[[#This Row],[INGRESOS]]</f>
        <v>0.20230526315789479</v>
      </c>
    </row>
    <row r="361" spans="1:16" x14ac:dyDescent="0.25">
      <c r="A361">
        <v>360</v>
      </c>
      <c r="B361" t="s">
        <v>24</v>
      </c>
      <c r="C361">
        <v>20</v>
      </c>
      <c r="D361" t="s">
        <v>95</v>
      </c>
      <c r="E361" t="s">
        <v>96</v>
      </c>
      <c r="F361">
        <v>10009</v>
      </c>
      <c r="G361" t="s">
        <v>57</v>
      </c>
      <c r="H361" t="s">
        <v>58</v>
      </c>
      <c r="I361">
        <v>28</v>
      </c>
      <c r="J361" s="9">
        <v>211.41</v>
      </c>
      <c r="K361" s="9">
        <v>300</v>
      </c>
      <c r="L361">
        <v>44190</v>
      </c>
      <c r="M361" s="10">
        <f>VENTAS[[#This Row],[CANTIDAD]]*VENTAS[[#This Row],[PRECIO_VENTAS]]</f>
        <v>8400</v>
      </c>
      <c r="N361" s="10">
        <f>VENTAS[[#This Row],[CANTIDAD]]*VENTAS[[#This Row],[PRECIO_COMPRA]]</f>
        <v>5919.48</v>
      </c>
      <c r="O361" s="11">
        <f>VENTAS[[#This Row],[INGRESOS]]-VENTAS[[#This Row],[COSTO]]</f>
        <v>2480.5200000000004</v>
      </c>
      <c r="P361" s="12">
        <f>VENTAS[[#This Row],[MARGEN]]/VENTAS[[#This Row],[INGRESOS]]</f>
        <v>0.29530000000000006</v>
      </c>
    </row>
    <row r="362" spans="1:16" x14ac:dyDescent="0.25">
      <c r="A362">
        <v>361</v>
      </c>
      <c r="B362" t="s">
        <v>23</v>
      </c>
      <c r="C362">
        <v>1</v>
      </c>
      <c r="D362" t="s">
        <v>30</v>
      </c>
      <c r="E362" t="s">
        <v>61</v>
      </c>
      <c r="F362">
        <v>10001</v>
      </c>
      <c r="G362" t="s">
        <v>41</v>
      </c>
      <c r="H362" t="s">
        <v>42</v>
      </c>
      <c r="I362">
        <v>14</v>
      </c>
      <c r="J362" s="9">
        <v>1483.61</v>
      </c>
      <c r="K362" s="9">
        <v>2000</v>
      </c>
      <c r="L362">
        <v>44191</v>
      </c>
      <c r="M362" s="10">
        <f>VENTAS[[#This Row],[CANTIDAD]]*VENTAS[[#This Row],[PRECIO_VENTAS]]</f>
        <v>28000</v>
      </c>
      <c r="N362" s="10">
        <f>VENTAS[[#This Row],[CANTIDAD]]*VENTAS[[#This Row],[PRECIO_COMPRA]]</f>
        <v>20770.539999999997</v>
      </c>
      <c r="O362" s="11">
        <f>VENTAS[[#This Row],[INGRESOS]]-VENTAS[[#This Row],[COSTO]]</f>
        <v>7229.4600000000028</v>
      </c>
      <c r="P362" s="12">
        <f>VENTAS[[#This Row],[MARGEN]]/VENTAS[[#This Row],[INGRESOS]]</f>
        <v>0.25819500000000012</v>
      </c>
    </row>
    <row r="363" spans="1:16" x14ac:dyDescent="0.25">
      <c r="A363">
        <v>362</v>
      </c>
      <c r="B363" t="s">
        <v>29</v>
      </c>
      <c r="C363">
        <v>2</v>
      </c>
      <c r="D363" t="s">
        <v>31</v>
      </c>
      <c r="E363" t="s">
        <v>62</v>
      </c>
      <c r="F363">
        <v>10002</v>
      </c>
      <c r="G363" t="s">
        <v>43</v>
      </c>
      <c r="H363" t="s">
        <v>44</v>
      </c>
      <c r="I363">
        <v>40</v>
      </c>
      <c r="J363" s="9">
        <v>1049.51</v>
      </c>
      <c r="K363" s="9">
        <v>1300</v>
      </c>
      <c r="L363">
        <v>44192</v>
      </c>
      <c r="M363" s="10">
        <f>VENTAS[[#This Row],[CANTIDAD]]*VENTAS[[#This Row],[PRECIO_VENTAS]]</f>
        <v>52000</v>
      </c>
      <c r="N363" s="10">
        <f>VENTAS[[#This Row],[CANTIDAD]]*VENTAS[[#This Row],[PRECIO_COMPRA]]</f>
        <v>41980.4</v>
      </c>
      <c r="O363" s="11">
        <f>VENTAS[[#This Row],[INGRESOS]]-VENTAS[[#This Row],[COSTO]]</f>
        <v>10019.599999999999</v>
      </c>
      <c r="P363" s="12">
        <f>VENTAS[[#This Row],[MARGEN]]/VENTAS[[#This Row],[INGRESOS]]</f>
        <v>0.19268461538461534</v>
      </c>
    </row>
    <row r="364" spans="1:16" x14ac:dyDescent="0.25">
      <c r="A364">
        <v>363</v>
      </c>
      <c r="B364" t="s">
        <v>6</v>
      </c>
      <c r="C364">
        <v>3</v>
      </c>
      <c r="D364" t="s">
        <v>32</v>
      </c>
      <c r="E364" t="s">
        <v>63</v>
      </c>
      <c r="F364">
        <v>10003</v>
      </c>
      <c r="G364" t="s">
        <v>45</v>
      </c>
      <c r="H364" t="s">
        <v>46</v>
      </c>
      <c r="I364">
        <v>37</v>
      </c>
      <c r="J364" s="9">
        <v>966.38</v>
      </c>
      <c r="K364" s="9">
        <v>1200</v>
      </c>
      <c r="L364">
        <v>44193</v>
      </c>
      <c r="M364" s="10">
        <f>VENTAS[[#This Row],[CANTIDAD]]*VENTAS[[#This Row],[PRECIO_VENTAS]]</f>
        <v>44400</v>
      </c>
      <c r="N364" s="10">
        <f>VENTAS[[#This Row],[CANTIDAD]]*VENTAS[[#This Row],[PRECIO_COMPRA]]</f>
        <v>35756.06</v>
      </c>
      <c r="O364" s="11">
        <f>VENTAS[[#This Row],[INGRESOS]]-VENTAS[[#This Row],[COSTO]]</f>
        <v>8643.9400000000023</v>
      </c>
      <c r="P364" s="12">
        <f>VENTAS[[#This Row],[MARGEN]]/VENTAS[[#This Row],[INGRESOS]]</f>
        <v>0.19468333333333337</v>
      </c>
    </row>
    <row r="365" spans="1:16" x14ac:dyDescent="0.25">
      <c r="A365">
        <v>364</v>
      </c>
      <c r="B365" t="s">
        <v>7</v>
      </c>
      <c r="C365">
        <v>4</v>
      </c>
      <c r="D365" t="s">
        <v>33</v>
      </c>
      <c r="E365" t="s">
        <v>64</v>
      </c>
      <c r="F365">
        <v>10004</v>
      </c>
      <c r="G365" t="s">
        <v>47</v>
      </c>
      <c r="H365" t="s">
        <v>48</v>
      </c>
      <c r="I365">
        <v>25</v>
      </c>
      <c r="J365" s="9">
        <v>938.42</v>
      </c>
      <c r="K365" s="9">
        <v>1100</v>
      </c>
      <c r="L365">
        <v>44194</v>
      </c>
      <c r="M365" s="10">
        <f>VENTAS[[#This Row],[CANTIDAD]]*VENTAS[[#This Row],[PRECIO_VENTAS]]</f>
        <v>27500</v>
      </c>
      <c r="N365" s="10">
        <f>VENTAS[[#This Row],[CANTIDAD]]*VENTAS[[#This Row],[PRECIO_COMPRA]]</f>
        <v>23460.5</v>
      </c>
      <c r="O365" s="11">
        <f>VENTAS[[#This Row],[INGRESOS]]-VENTAS[[#This Row],[COSTO]]</f>
        <v>4039.5</v>
      </c>
      <c r="P365" s="12">
        <f>VENTAS[[#This Row],[MARGEN]]/VENTAS[[#This Row],[INGRESOS]]</f>
        <v>0.1468909090909091</v>
      </c>
    </row>
    <row r="366" spans="1:16" x14ac:dyDescent="0.25">
      <c r="A366">
        <v>365</v>
      </c>
      <c r="B366" t="s">
        <v>13</v>
      </c>
      <c r="C366">
        <v>1</v>
      </c>
      <c r="D366" t="s">
        <v>30</v>
      </c>
      <c r="E366" t="s">
        <v>61</v>
      </c>
      <c r="F366">
        <v>10001</v>
      </c>
      <c r="G366" t="s">
        <v>41</v>
      </c>
      <c r="H366" t="s">
        <v>42</v>
      </c>
      <c r="I366">
        <v>13</v>
      </c>
      <c r="J366" s="9">
        <v>1483.61</v>
      </c>
      <c r="K366" s="9">
        <v>2000</v>
      </c>
      <c r="L366">
        <v>44197</v>
      </c>
      <c r="M366" s="10">
        <f>VENTAS[[#This Row],[CANTIDAD]]*VENTAS[[#This Row],[PRECIO_VENTAS]]</f>
        <v>26000</v>
      </c>
      <c r="N366" s="10">
        <f>VENTAS[[#This Row],[CANTIDAD]]*VENTAS[[#This Row],[PRECIO_COMPRA]]</f>
        <v>19286.93</v>
      </c>
      <c r="O366" s="11">
        <f>VENTAS[[#This Row],[INGRESOS]]-VENTAS[[#This Row],[COSTO]]</f>
        <v>6713.07</v>
      </c>
      <c r="P366" s="12">
        <f>VENTAS[[#This Row],[MARGEN]]/VENTAS[[#This Row],[INGRESOS]]</f>
        <v>0.25819500000000001</v>
      </c>
    </row>
    <row r="367" spans="1:16" x14ac:dyDescent="0.25">
      <c r="A367">
        <v>366</v>
      </c>
      <c r="B367" t="s">
        <v>18</v>
      </c>
      <c r="C367">
        <v>2</v>
      </c>
      <c r="D367" t="s">
        <v>31</v>
      </c>
      <c r="E367" t="s">
        <v>62</v>
      </c>
      <c r="F367">
        <v>10002</v>
      </c>
      <c r="G367" t="s">
        <v>43</v>
      </c>
      <c r="H367" t="s">
        <v>44</v>
      </c>
      <c r="I367">
        <v>38</v>
      </c>
      <c r="J367" s="9">
        <v>1049.51</v>
      </c>
      <c r="K367" s="9">
        <v>1300</v>
      </c>
      <c r="L367">
        <v>44198</v>
      </c>
      <c r="M367" s="10">
        <f>VENTAS[[#This Row],[CANTIDAD]]*VENTAS[[#This Row],[PRECIO_VENTAS]]</f>
        <v>49400</v>
      </c>
      <c r="N367" s="10">
        <f>VENTAS[[#This Row],[CANTIDAD]]*VENTAS[[#This Row],[PRECIO_COMPRA]]</f>
        <v>39881.379999999997</v>
      </c>
      <c r="O367" s="11">
        <f>VENTAS[[#This Row],[INGRESOS]]-VENTAS[[#This Row],[COSTO]]</f>
        <v>9518.6200000000026</v>
      </c>
      <c r="P367" s="12">
        <f>VENTAS[[#This Row],[MARGEN]]/VENTAS[[#This Row],[INGRESOS]]</f>
        <v>0.19268461538461543</v>
      </c>
    </row>
    <row r="368" spans="1:16" x14ac:dyDescent="0.25">
      <c r="A368">
        <v>367</v>
      </c>
      <c r="B368" t="s">
        <v>24</v>
      </c>
      <c r="C368">
        <v>3</v>
      </c>
      <c r="D368" t="s">
        <v>32</v>
      </c>
      <c r="E368" t="s">
        <v>63</v>
      </c>
      <c r="F368">
        <v>10003</v>
      </c>
      <c r="G368" t="s">
        <v>45</v>
      </c>
      <c r="H368" t="s">
        <v>46</v>
      </c>
      <c r="I368">
        <v>28</v>
      </c>
      <c r="J368" s="9">
        <v>966.38</v>
      </c>
      <c r="K368" s="9">
        <v>1200</v>
      </c>
      <c r="L368">
        <v>44199</v>
      </c>
      <c r="M368" s="10">
        <f>VENTAS[[#This Row],[CANTIDAD]]*VENTAS[[#This Row],[PRECIO_VENTAS]]</f>
        <v>33600</v>
      </c>
      <c r="N368" s="10">
        <f>VENTAS[[#This Row],[CANTIDAD]]*VENTAS[[#This Row],[PRECIO_COMPRA]]</f>
        <v>27058.639999999999</v>
      </c>
      <c r="O368" s="11">
        <f>VENTAS[[#This Row],[INGRESOS]]-VENTAS[[#This Row],[COSTO]]</f>
        <v>6541.3600000000006</v>
      </c>
      <c r="P368" s="12">
        <f>VENTAS[[#This Row],[MARGEN]]/VENTAS[[#This Row],[INGRESOS]]</f>
        <v>0.19468333333333335</v>
      </c>
    </row>
    <row r="369" spans="1:16" x14ac:dyDescent="0.25">
      <c r="A369">
        <v>368</v>
      </c>
      <c r="B369" t="s">
        <v>16</v>
      </c>
      <c r="C369">
        <v>4</v>
      </c>
      <c r="D369" t="s">
        <v>33</v>
      </c>
      <c r="E369" t="s">
        <v>64</v>
      </c>
      <c r="F369">
        <v>10004</v>
      </c>
      <c r="G369" t="s">
        <v>47</v>
      </c>
      <c r="H369" t="s">
        <v>48</v>
      </c>
      <c r="I369">
        <v>23</v>
      </c>
      <c r="J369" s="9">
        <v>938.42</v>
      </c>
      <c r="K369" s="9">
        <v>1100</v>
      </c>
      <c r="L369">
        <v>44200</v>
      </c>
      <c r="M369" s="10">
        <f>VENTAS[[#This Row],[CANTIDAD]]*VENTAS[[#This Row],[PRECIO_VENTAS]]</f>
        <v>25300</v>
      </c>
      <c r="N369" s="10">
        <f>VENTAS[[#This Row],[CANTIDAD]]*VENTAS[[#This Row],[PRECIO_COMPRA]]</f>
        <v>21583.66</v>
      </c>
      <c r="O369" s="11">
        <f>VENTAS[[#This Row],[INGRESOS]]-VENTAS[[#This Row],[COSTO]]</f>
        <v>3716.34</v>
      </c>
      <c r="P369" s="12">
        <f>VENTAS[[#This Row],[MARGEN]]/VENTAS[[#This Row],[INGRESOS]]</f>
        <v>0.1468909090909091</v>
      </c>
    </row>
    <row r="370" spans="1:16" x14ac:dyDescent="0.25">
      <c r="A370">
        <v>369</v>
      </c>
      <c r="B370" t="s">
        <v>6</v>
      </c>
      <c r="C370">
        <v>5</v>
      </c>
      <c r="D370" t="s">
        <v>34</v>
      </c>
      <c r="E370" t="s">
        <v>65</v>
      </c>
      <c r="F370">
        <v>10005</v>
      </c>
      <c r="G370" t="s">
        <v>49</v>
      </c>
      <c r="H370" t="s">
        <v>50</v>
      </c>
      <c r="I370">
        <v>37</v>
      </c>
      <c r="J370" s="9">
        <v>1053.78</v>
      </c>
      <c r="K370" s="9">
        <v>1500</v>
      </c>
      <c r="L370">
        <v>44201</v>
      </c>
      <c r="M370" s="10">
        <f>VENTAS[[#This Row],[CANTIDAD]]*VENTAS[[#This Row],[PRECIO_VENTAS]]</f>
        <v>55500</v>
      </c>
      <c r="N370" s="10">
        <f>VENTAS[[#This Row],[CANTIDAD]]*VENTAS[[#This Row],[PRECIO_COMPRA]]</f>
        <v>38989.86</v>
      </c>
      <c r="O370" s="11">
        <f>VENTAS[[#This Row],[INGRESOS]]-VENTAS[[#This Row],[COSTO]]</f>
        <v>16510.14</v>
      </c>
      <c r="P370" s="12">
        <f>VENTAS[[#This Row],[MARGEN]]/VENTAS[[#This Row],[INGRESOS]]</f>
        <v>0.29747999999999997</v>
      </c>
    </row>
    <row r="371" spans="1:16" x14ac:dyDescent="0.25">
      <c r="A371">
        <v>370</v>
      </c>
      <c r="B371" t="s">
        <v>11</v>
      </c>
      <c r="C371">
        <v>6</v>
      </c>
      <c r="D371" t="s">
        <v>35</v>
      </c>
      <c r="E371" t="s">
        <v>66</v>
      </c>
      <c r="F371">
        <v>10006</v>
      </c>
      <c r="G371" t="s">
        <v>51</v>
      </c>
      <c r="H371" t="s">
        <v>52</v>
      </c>
      <c r="I371">
        <v>45</v>
      </c>
      <c r="J371" s="9">
        <v>645.70000000000005</v>
      </c>
      <c r="K371" s="9">
        <v>900</v>
      </c>
      <c r="L371">
        <v>44202</v>
      </c>
      <c r="M371" s="10">
        <f>VENTAS[[#This Row],[CANTIDAD]]*VENTAS[[#This Row],[PRECIO_VENTAS]]</f>
        <v>40500</v>
      </c>
      <c r="N371" s="10">
        <f>VENTAS[[#This Row],[CANTIDAD]]*VENTAS[[#This Row],[PRECIO_COMPRA]]</f>
        <v>29056.500000000004</v>
      </c>
      <c r="O371" s="11">
        <f>VENTAS[[#This Row],[INGRESOS]]-VENTAS[[#This Row],[COSTO]]</f>
        <v>11443.499999999996</v>
      </c>
      <c r="P371" s="12">
        <f>VENTAS[[#This Row],[MARGEN]]/VENTAS[[#This Row],[INGRESOS]]</f>
        <v>0.28255555555555545</v>
      </c>
    </row>
    <row r="372" spans="1:16" x14ac:dyDescent="0.25">
      <c r="A372">
        <v>371</v>
      </c>
      <c r="B372" t="s">
        <v>28</v>
      </c>
      <c r="C372">
        <v>7</v>
      </c>
      <c r="D372" t="s">
        <v>36</v>
      </c>
      <c r="E372" t="s">
        <v>72</v>
      </c>
      <c r="F372">
        <v>10007</v>
      </c>
      <c r="G372" t="s">
        <v>53</v>
      </c>
      <c r="H372" t="s">
        <v>54</v>
      </c>
      <c r="I372">
        <v>28</v>
      </c>
      <c r="J372" s="9">
        <v>1063.04</v>
      </c>
      <c r="K372" s="9">
        <v>1500</v>
      </c>
      <c r="L372">
        <v>44203</v>
      </c>
      <c r="M372" s="10">
        <f>VENTAS[[#This Row],[CANTIDAD]]*VENTAS[[#This Row],[PRECIO_VENTAS]]</f>
        <v>42000</v>
      </c>
      <c r="N372" s="10">
        <f>VENTAS[[#This Row],[CANTIDAD]]*VENTAS[[#This Row],[PRECIO_COMPRA]]</f>
        <v>29765.119999999999</v>
      </c>
      <c r="O372" s="11">
        <f>VENTAS[[#This Row],[INGRESOS]]-VENTAS[[#This Row],[COSTO]]</f>
        <v>12234.880000000001</v>
      </c>
      <c r="P372" s="12">
        <f>VENTAS[[#This Row],[MARGEN]]/VENTAS[[#This Row],[INGRESOS]]</f>
        <v>0.29130666666666671</v>
      </c>
    </row>
    <row r="373" spans="1:16" x14ac:dyDescent="0.25">
      <c r="A373">
        <v>372</v>
      </c>
      <c r="B373" t="s">
        <v>16</v>
      </c>
      <c r="C373">
        <v>8</v>
      </c>
      <c r="D373" t="s">
        <v>37</v>
      </c>
      <c r="E373" t="s">
        <v>67</v>
      </c>
      <c r="F373">
        <v>10008</v>
      </c>
      <c r="G373" t="s">
        <v>73</v>
      </c>
      <c r="H373" t="s">
        <v>56</v>
      </c>
      <c r="I373">
        <v>23</v>
      </c>
      <c r="J373" s="9">
        <v>938.42</v>
      </c>
      <c r="K373" s="9">
        <v>1100</v>
      </c>
      <c r="L373">
        <v>44204</v>
      </c>
      <c r="M373" s="10">
        <f>VENTAS[[#This Row],[CANTIDAD]]*VENTAS[[#This Row],[PRECIO_VENTAS]]</f>
        <v>25300</v>
      </c>
      <c r="N373" s="10">
        <f>VENTAS[[#This Row],[CANTIDAD]]*VENTAS[[#This Row],[PRECIO_COMPRA]]</f>
        <v>21583.66</v>
      </c>
      <c r="O373" s="11">
        <f>VENTAS[[#This Row],[INGRESOS]]-VENTAS[[#This Row],[COSTO]]</f>
        <v>3716.34</v>
      </c>
      <c r="P373" s="12">
        <f>VENTAS[[#This Row],[MARGEN]]/VENTAS[[#This Row],[INGRESOS]]</f>
        <v>0.1468909090909091</v>
      </c>
    </row>
    <row r="374" spans="1:16" x14ac:dyDescent="0.25">
      <c r="A374">
        <v>373</v>
      </c>
      <c r="B374" t="s">
        <v>23</v>
      </c>
      <c r="C374">
        <v>9</v>
      </c>
      <c r="D374" t="s">
        <v>38</v>
      </c>
      <c r="E374" t="s">
        <v>68</v>
      </c>
      <c r="F374">
        <v>10009</v>
      </c>
      <c r="G374" t="s">
        <v>57</v>
      </c>
      <c r="H374" t="s">
        <v>58</v>
      </c>
      <c r="I374">
        <v>14</v>
      </c>
      <c r="J374" s="9">
        <v>836.75</v>
      </c>
      <c r="K374" s="9">
        <v>1000</v>
      </c>
      <c r="L374">
        <v>44205</v>
      </c>
      <c r="M374" s="10">
        <f>VENTAS[[#This Row],[CANTIDAD]]*VENTAS[[#This Row],[PRECIO_VENTAS]]</f>
        <v>14000</v>
      </c>
      <c r="N374" s="10">
        <f>VENTAS[[#This Row],[CANTIDAD]]*VENTAS[[#This Row],[PRECIO_COMPRA]]</f>
        <v>11714.5</v>
      </c>
      <c r="O374" s="11">
        <f>VENTAS[[#This Row],[INGRESOS]]-VENTAS[[#This Row],[COSTO]]</f>
        <v>2285.5</v>
      </c>
      <c r="P374" s="12">
        <f>VENTAS[[#This Row],[MARGEN]]/VENTAS[[#This Row],[INGRESOS]]</f>
        <v>0.16325000000000001</v>
      </c>
    </row>
    <row r="375" spans="1:16" x14ac:dyDescent="0.25">
      <c r="A375">
        <v>374</v>
      </c>
      <c r="B375" t="s">
        <v>24</v>
      </c>
      <c r="C375">
        <v>10</v>
      </c>
      <c r="D375" t="s">
        <v>39</v>
      </c>
      <c r="E375" t="s">
        <v>69</v>
      </c>
      <c r="F375">
        <v>10001</v>
      </c>
      <c r="G375" t="s">
        <v>41</v>
      </c>
      <c r="H375" t="s">
        <v>42</v>
      </c>
      <c r="I375">
        <v>28</v>
      </c>
      <c r="J375" s="9">
        <v>966.38</v>
      </c>
      <c r="K375" s="9">
        <v>1200</v>
      </c>
      <c r="L375">
        <v>44206</v>
      </c>
      <c r="M375" s="10">
        <f>VENTAS[[#This Row],[CANTIDAD]]*VENTAS[[#This Row],[PRECIO_VENTAS]]</f>
        <v>33600</v>
      </c>
      <c r="N375" s="10">
        <f>VENTAS[[#This Row],[CANTIDAD]]*VENTAS[[#This Row],[PRECIO_COMPRA]]</f>
        <v>27058.639999999999</v>
      </c>
      <c r="O375" s="11">
        <f>VENTAS[[#This Row],[INGRESOS]]-VENTAS[[#This Row],[COSTO]]</f>
        <v>6541.3600000000006</v>
      </c>
      <c r="P375" s="12">
        <f>VENTAS[[#This Row],[MARGEN]]/VENTAS[[#This Row],[INGRESOS]]</f>
        <v>0.19468333333333335</v>
      </c>
    </row>
    <row r="376" spans="1:16" x14ac:dyDescent="0.25">
      <c r="A376">
        <v>375</v>
      </c>
      <c r="B376" t="s">
        <v>26</v>
      </c>
      <c r="C376">
        <v>11</v>
      </c>
      <c r="D376" t="s">
        <v>77</v>
      </c>
      <c r="E376" t="s">
        <v>78</v>
      </c>
      <c r="F376">
        <v>10002</v>
      </c>
      <c r="G376" t="s">
        <v>43</v>
      </c>
      <c r="H376" t="s">
        <v>44</v>
      </c>
      <c r="I376">
        <v>36</v>
      </c>
      <c r="J376" s="9">
        <v>638.27</v>
      </c>
      <c r="K376" s="9">
        <v>800</v>
      </c>
      <c r="L376">
        <v>44207</v>
      </c>
      <c r="M376" s="10">
        <f>VENTAS[[#This Row],[CANTIDAD]]*VENTAS[[#This Row],[PRECIO_VENTAS]]</f>
        <v>28800</v>
      </c>
      <c r="N376" s="10">
        <f>VENTAS[[#This Row],[CANTIDAD]]*VENTAS[[#This Row],[PRECIO_COMPRA]]</f>
        <v>22977.72</v>
      </c>
      <c r="O376" s="11">
        <f>VENTAS[[#This Row],[INGRESOS]]-VENTAS[[#This Row],[COSTO]]</f>
        <v>5822.2799999999988</v>
      </c>
      <c r="P376" s="12">
        <f>VENTAS[[#This Row],[MARGEN]]/VENTAS[[#This Row],[INGRESOS]]</f>
        <v>0.20216249999999997</v>
      </c>
    </row>
    <row r="377" spans="1:16" x14ac:dyDescent="0.25">
      <c r="A377">
        <v>376</v>
      </c>
      <c r="B377" t="s">
        <v>29</v>
      </c>
      <c r="C377">
        <v>12</v>
      </c>
      <c r="D377" t="s">
        <v>79</v>
      </c>
      <c r="E377" t="s">
        <v>80</v>
      </c>
      <c r="F377">
        <v>10003</v>
      </c>
      <c r="G377" t="s">
        <v>45</v>
      </c>
      <c r="H377" t="s">
        <v>46</v>
      </c>
      <c r="I377">
        <v>40</v>
      </c>
      <c r="J377" s="9">
        <v>1265.2</v>
      </c>
      <c r="K377" s="9">
        <v>1800</v>
      </c>
      <c r="L377">
        <v>44208</v>
      </c>
      <c r="M377" s="10">
        <f>VENTAS[[#This Row],[CANTIDAD]]*VENTAS[[#This Row],[PRECIO_VENTAS]]</f>
        <v>72000</v>
      </c>
      <c r="N377" s="10">
        <f>VENTAS[[#This Row],[CANTIDAD]]*VENTAS[[#This Row],[PRECIO_COMPRA]]</f>
        <v>50608</v>
      </c>
      <c r="O377" s="11">
        <f>VENTAS[[#This Row],[INGRESOS]]-VENTAS[[#This Row],[COSTO]]</f>
        <v>21392</v>
      </c>
      <c r="P377" s="12">
        <f>VENTAS[[#This Row],[MARGEN]]/VENTAS[[#This Row],[INGRESOS]]</f>
        <v>0.2971111111111111</v>
      </c>
    </row>
    <row r="378" spans="1:16" x14ac:dyDescent="0.25">
      <c r="A378">
        <v>377</v>
      </c>
      <c r="B378" t="s">
        <v>5</v>
      </c>
      <c r="C378">
        <v>13</v>
      </c>
      <c r="D378" t="s">
        <v>81</v>
      </c>
      <c r="E378" t="s">
        <v>82</v>
      </c>
      <c r="F378">
        <v>10004</v>
      </c>
      <c r="G378" t="s">
        <v>47</v>
      </c>
      <c r="H378" t="s">
        <v>48</v>
      </c>
      <c r="I378">
        <v>4</v>
      </c>
      <c r="J378" s="9">
        <v>352.49</v>
      </c>
      <c r="K378" s="9">
        <v>500</v>
      </c>
      <c r="L378">
        <v>44209</v>
      </c>
      <c r="M378" s="10">
        <f>VENTAS[[#This Row],[CANTIDAD]]*VENTAS[[#This Row],[PRECIO_VENTAS]]</f>
        <v>2000</v>
      </c>
      <c r="N378" s="10">
        <f>VENTAS[[#This Row],[CANTIDAD]]*VENTAS[[#This Row],[PRECIO_COMPRA]]</f>
        <v>1409.96</v>
      </c>
      <c r="O378" s="11">
        <f>VENTAS[[#This Row],[INGRESOS]]-VENTAS[[#This Row],[COSTO]]</f>
        <v>590.04</v>
      </c>
      <c r="P378" s="12">
        <f>VENTAS[[#This Row],[MARGEN]]/VENTAS[[#This Row],[INGRESOS]]</f>
        <v>0.29502</v>
      </c>
    </row>
    <row r="379" spans="1:16" x14ac:dyDescent="0.25">
      <c r="A379">
        <v>378</v>
      </c>
      <c r="B379" t="s">
        <v>16</v>
      </c>
      <c r="C379">
        <v>14</v>
      </c>
      <c r="D379" t="s">
        <v>83</v>
      </c>
      <c r="E379" t="s">
        <v>84</v>
      </c>
      <c r="F379">
        <v>10005</v>
      </c>
      <c r="G379" t="s">
        <v>49</v>
      </c>
      <c r="H379" t="s">
        <v>50</v>
      </c>
      <c r="I379">
        <v>23</v>
      </c>
      <c r="J379" s="9">
        <v>938.42</v>
      </c>
      <c r="K379" s="9">
        <v>1100</v>
      </c>
      <c r="L379">
        <v>44210</v>
      </c>
      <c r="M379" s="10">
        <f>VENTAS[[#This Row],[CANTIDAD]]*VENTAS[[#This Row],[PRECIO_VENTAS]]</f>
        <v>25300</v>
      </c>
      <c r="N379" s="10">
        <f>VENTAS[[#This Row],[CANTIDAD]]*VENTAS[[#This Row],[PRECIO_COMPRA]]</f>
        <v>21583.66</v>
      </c>
      <c r="O379" s="11">
        <f>VENTAS[[#This Row],[INGRESOS]]-VENTAS[[#This Row],[COSTO]]</f>
        <v>3716.34</v>
      </c>
      <c r="P379" s="12">
        <f>VENTAS[[#This Row],[MARGEN]]/VENTAS[[#This Row],[INGRESOS]]</f>
        <v>0.1468909090909091</v>
      </c>
    </row>
    <row r="380" spans="1:16" x14ac:dyDescent="0.25">
      <c r="A380">
        <v>379</v>
      </c>
      <c r="B380" t="s">
        <v>8</v>
      </c>
      <c r="C380">
        <v>15</v>
      </c>
      <c r="D380" t="s">
        <v>85</v>
      </c>
      <c r="E380" t="s">
        <v>86</v>
      </c>
      <c r="F380">
        <v>10006</v>
      </c>
      <c r="G380" t="s">
        <v>51</v>
      </c>
      <c r="H380" t="s">
        <v>52</v>
      </c>
      <c r="I380">
        <v>4</v>
      </c>
      <c r="J380" s="9">
        <v>572.95000000000005</v>
      </c>
      <c r="K380" s="9">
        <v>800</v>
      </c>
      <c r="L380">
        <v>44211</v>
      </c>
      <c r="M380" s="10">
        <f>VENTAS[[#This Row],[CANTIDAD]]*VENTAS[[#This Row],[PRECIO_VENTAS]]</f>
        <v>3200</v>
      </c>
      <c r="N380" s="10">
        <f>VENTAS[[#This Row],[CANTIDAD]]*VENTAS[[#This Row],[PRECIO_COMPRA]]</f>
        <v>2291.8000000000002</v>
      </c>
      <c r="O380" s="11">
        <f>VENTAS[[#This Row],[INGRESOS]]-VENTAS[[#This Row],[COSTO]]</f>
        <v>908.19999999999982</v>
      </c>
      <c r="P380" s="12">
        <f>VENTAS[[#This Row],[MARGEN]]/VENTAS[[#This Row],[INGRESOS]]</f>
        <v>0.28381249999999997</v>
      </c>
    </row>
    <row r="381" spans="1:16" x14ac:dyDescent="0.25">
      <c r="A381">
        <v>380</v>
      </c>
      <c r="B381" t="s">
        <v>25</v>
      </c>
      <c r="C381">
        <v>16</v>
      </c>
      <c r="D381" t="s">
        <v>87</v>
      </c>
      <c r="E381" t="s">
        <v>88</v>
      </c>
      <c r="F381">
        <v>10007</v>
      </c>
      <c r="G381" t="s">
        <v>53</v>
      </c>
      <c r="H381" t="s">
        <v>54</v>
      </c>
      <c r="I381">
        <v>19</v>
      </c>
      <c r="J381" s="9">
        <v>1667.47</v>
      </c>
      <c r="K381" s="9">
        <v>2200</v>
      </c>
      <c r="L381">
        <v>44212</v>
      </c>
      <c r="M381" s="10">
        <f>VENTAS[[#This Row],[CANTIDAD]]*VENTAS[[#This Row],[PRECIO_VENTAS]]</f>
        <v>41800</v>
      </c>
      <c r="N381" s="10">
        <f>VENTAS[[#This Row],[CANTIDAD]]*VENTAS[[#This Row],[PRECIO_COMPRA]]</f>
        <v>31681.93</v>
      </c>
      <c r="O381" s="11">
        <f>VENTAS[[#This Row],[INGRESOS]]-VENTAS[[#This Row],[COSTO]]</f>
        <v>10118.07</v>
      </c>
      <c r="P381" s="12">
        <f>VENTAS[[#This Row],[MARGEN]]/VENTAS[[#This Row],[INGRESOS]]</f>
        <v>0.24205909090909089</v>
      </c>
    </row>
    <row r="382" spans="1:16" x14ac:dyDescent="0.25">
      <c r="A382">
        <v>381</v>
      </c>
      <c r="B382" t="s">
        <v>7</v>
      </c>
      <c r="C382">
        <v>17</v>
      </c>
      <c r="D382" t="s">
        <v>89</v>
      </c>
      <c r="E382" t="s">
        <v>90</v>
      </c>
      <c r="F382">
        <v>10008</v>
      </c>
      <c r="G382" t="s">
        <v>73</v>
      </c>
      <c r="H382" t="s">
        <v>56</v>
      </c>
      <c r="I382">
        <v>25</v>
      </c>
      <c r="J382" s="9">
        <v>216.19</v>
      </c>
      <c r="K382" s="9">
        <v>300</v>
      </c>
      <c r="L382">
        <v>44213</v>
      </c>
      <c r="M382" s="10">
        <f>VENTAS[[#This Row],[CANTIDAD]]*VENTAS[[#This Row],[PRECIO_VENTAS]]</f>
        <v>7500</v>
      </c>
      <c r="N382" s="10">
        <f>VENTAS[[#This Row],[CANTIDAD]]*VENTAS[[#This Row],[PRECIO_COMPRA]]</f>
        <v>5404.75</v>
      </c>
      <c r="O382" s="11">
        <f>VENTAS[[#This Row],[INGRESOS]]-VENTAS[[#This Row],[COSTO]]</f>
        <v>2095.25</v>
      </c>
      <c r="P382" s="12">
        <f>VENTAS[[#This Row],[MARGEN]]/VENTAS[[#This Row],[INGRESOS]]</f>
        <v>0.27936666666666665</v>
      </c>
    </row>
    <row r="383" spans="1:16" x14ac:dyDescent="0.25">
      <c r="A383">
        <v>382</v>
      </c>
      <c r="B383" t="s">
        <v>28</v>
      </c>
      <c r="C383">
        <v>18</v>
      </c>
      <c r="D383" t="s">
        <v>91</v>
      </c>
      <c r="E383" t="s">
        <v>92</v>
      </c>
      <c r="F383">
        <v>10009</v>
      </c>
      <c r="G383" t="s">
        <v>57</v>
      </c>
      <c r="H383" t="s">
        <v>58</v>
      </c>
      <c r="I383">
        <v>28</v>
      </c>
      <c r="J383" s="9">
        <v>1063.04</v>
      </c>
      <c r="K383" s="9">
        <v>1500</v>
      </c>
      <c r="L383">
        <v>44214</v>
      </c>
      <c r="M383" s="10">
        <f>VENTAS[[#This Row],[CANTIDAD]]*VENTAS[[#This Row],[PRECIO_VENTAS]]</f>
        <v>42000</v>
      </c>
      <c r="N383" s="10">
        <f>VENTAS[[#This Row],[CANTIDAD]]*VENTAS[[#This Row],[PRECIO_COMPRA]]</f>
        <v>29765.119999999999</v>
      </c>
      <c r="O383" s="11">
        <f>VENTAS[[#This Row],[INGRESOS]]-VENTAS[[#This Row],[COSTO]]</f>
        <v>12234.880000000001</v>
      </c>
      <c r="P383" s="12">
        <f>VENTAS[[#This Row],[MARGEN]]/VENTAS[[#This Row],[INGRESOS]]</f>
        <v>0.29130666666666671</v>
      </c>
    </row>
    <row r="384" spans="1:16" x14ac:dyDescent="0.25">
      <c r="A384">
        <v>383</v>
      </c>
      <c r="B384" t="s">
        <v>17</v>
      </c>
      <c r="C384">
        <v>19</v>
      </c>
      <c r="D384" t="s">
        <v>93</v>
      </c>
      <c r="E384" t="s">
        <v>94</v>
      </c>
      <c r="F384">
        <v>10001</v>
      </c>
      <c r="G384" t="s">
        <v>41</v>
      </c>
      <c r="H384" t="s">
        <v>42</v>
      </c>
      <c r="I384">
        <v>37</v>
      </c>
      <c r="J384" s="9">
        <v>757.81</v>
      </c>
      <c r="K384" s="9">
        <v>950</v>
      </c>
      <c r="L384">
        <v>44215</v>
      </c>
      <c r="M384" s="10">
        <f>VENTAS[[#This Row],[CANTIDAD]]*VENTAS[[#This Row],[PRECIO_VENTAS]]</f>
        <v>35150</v>
      </c>
      <c r="N384" s="10">
        <f>VENTAS[[#This Row],[CANTIDAD]]*VENTAS[[#This Row],[PRECIO_COMPRA]]</f>
        <v>28038.969999999998</v>
      </c>
      <c r="O384" s="11">
        <f>VENTAS[[#This Row],[INGRESOS]]-VENTAS[[#This Row],[COSTO]]</f>
        <v>7111.0300000000025</v>
      </c>
      <c r="P384" s="12">
        <f>VENTAS[[#This Row],[MARGEN]]/VENTAS[[#This Row],[INGRESOS]]</f>
        <v>0.20230526315789479</v>
      </c>
    </row>
    <row r="385" spans="1:16" x14ac:dyDescent="0.25">
      <c r="A385">
        <v>384</v>
      </c>
      <c r="B385" t="s">
        <v>7</v>
      </c>
      <c r="C385">
        <v>20</v>
      </c>
      <c r="D385" t="s">
        <v>95</v>
      </c>
      <c r="E385" t="s">
        <v>96</v>
      </c>
      <c r="F385">
        <v>10002</v>
      </c>
      <c r="G385" t="s">
        <v>43</v>
      </c>
      <c r="H385" t="s">
        <v>44</v>
      </c>
      <c r="I385">
        <v>37</v>
      </c>
      <c r="J385" s="9">
        <v>211.41</v>
      </c>
      <c r="K385" s="9">
        <v>300</v>
      </c>
      <c r="L385">
        <v>44216</v>
      </c>
      <c r="M385" s="10">
        <f>VENTAS[[#This Row],[CANTIDAD]]*VENTAS[[#This Row],[PRECIO_VENTAS]]</f>
        <v>11100</v>
      </c>
      <c r="N385" s="10">
        <f>VENTAS[[#This Row],[CANTIDAD]]*VENTAS[[#This Row],[PRECIO_COMPRA]]</f>
        <v>7822.17</v>
      </c>
      <c r="O385" s="11">
        <f>VENTAS[[#This Row],[INGRESOS]]-VENTAS[[#This Row],[COSTO]]</f>
        <v>3277.83</v>
      </c>
      <c r="P385" s="12">
        <f>VENTAS[[#This Row],[MARGEN]]/VENTAS[[#This Row],[INGRESOS]]</f>
        <v>0.29530000000000001</v>
      </c>
    </row>
    <row r="386" spans="1:16" x14ac:dyDescent="0.25">
      <c r="A386">
        <v>385</v>
      </c>
      <c r="B386" t="s">
        <v>29</v>
      </c>
      <c r="C386">
        <v>1</v>
      </c>
      <c r="D386" t="s">
        <v>30</v>
      </c>
      <c r="E386" t="s">
        <v>61</v>
      </c>
      <c r="F386">
        <v>10003</v>
      </c>
      <c r="G386" t="s">
        <v>45</v>
      </c>
      <c r="H386" t="s">
        <v>46</v>
      </c>
      <c r="I386">
        <v>40</v>
      </c>
      <c r="J386" s="9">
        <v>1483.61</v>
      </c>
      <c r="K386" s="9">
        <v>2000</v>
      </c>
      <c r="L386">
        <v>44217</v>
      </c>
      <c r="M386" s="10">
        <f>VENTAS[[#This Row],[CANTIDAD]]*VENTAS[[#This Row],[PRECIO_VENTAS]]</f>
        <v>80000</v>
      </c>
      <c r="N386" s="10">
        <f>VENTAS[[#This Row],[CANTIDAD]]*VENTAS[[#This Row],[PRECIO_COMPRA]]</f>
        <v>59344.399999999994</v>
      </c>
      <c r="O386" s="11">
        <f>VENTAS[[#This Row],[INGRESOS]]-VENTAS[[#This Row],[COSTO]]</f>
        <v>20655.600000000006</v>
      </c>
      <c r="P386" s="12">
        <f>VENTAS[[#This Row],[MARGEN]]/VENTAS[[#This Row],[INGRESOS]]</f>
        <v>0.25819500000000006</v>
      </c>
    </row>
    <row r="387" spans="1:16" x14ac:dyDescent="0.25">
      <c r="A387">
        <v>386</v>
      </c>
      <c r="B387" t="s">
        <v>12</v>
      </c>
      <c r="C387">
        <v>2</v>
      </c>
      <c r="D387" t="s">
        <v>31</v>
      </c>
      <c r="E387" t="s">
        <v>62</v>
      </c>
      <c r="F387">
        <v>10004</v>
      </c>
      <c r="G387" t="s">
        <v>47</v>
      </c>
      <c r="H387" t="s">
        <v>48</v>
      </c>
      <c r="I387">
        <v>44</v>
      </c>
      <c r="J387" s="9">
        <v>1049.51</v>
      </c>
      <c r="K387" s="9">
        <v>1300</v>
      </c>
      <c r="L387">
        <v>44218</v>
      </c>
      <c r="M387" s="10">
        <f>VENTAS[[#This Row],[CANTIDAD]]*VENTAS[[#This Row],[PRECIO_VENTAS]]</f>
        <v>57200</v>
      </c>
      <c r="N387" s="10">
        <f>VENTAS[[#This Row],[CANTIDAD]]*VENTAS[[#This Row],[PRECIO_COMPRA]]</f>
        <v>46178.44</v>
      </c>
      <c r="O387" s="11">
        <f>VENTAS[[#This Row],[INGRESOS]]-VENTAS[[#This Row],[COSTO]]</f>
        <v>11021.559999999998</v>
      </c>
      <c r="P387" s="12">
        <f>VENTAS[[#This Row],[MARGEN]]/VENTAS[[#This Row],[INGRESOS]]</f>
        <v>0.19268461538461534</v>
      </c>
    </row>
    <row r="388" spans="1:16" x14ac:dyDescent="0.25">
      <c r="A388">
        <v>387</v>
      </c>
      <c r="B388" t="s">
        <v>28</v>
      </c>
      <c r="C388">
        <v>3</v>
      </c>
      <c r="D388" t="s">
        <v>32</v>
      </c>
      <c r="E388" t="s">
        <v>63</v>
      </c>
      <c r="F388">
        <v>10005</v>
      </c>
      <c r="G388" t="s">
        <v>49</v>
      </c>
      <c r="H388" t="s">
        <v>50</v>
      </c>
      <c r="I388">
        <v>28</v>
      </c>
      <c r="J388" s="9">
        <v>966.38</v>
      </c>
      <c r="K388" s="9">
        <v>1200</v>
      </c>
      <c r="L388">
        <v>44219</v>
      </c>
      <c r="M388" s="10">
        <f>VENTAS[[#This Row],[CANTIDAD]]*VENTAS[[#This Row],[PRECIO_VENTAS]]</f>
        <v>33600</v>
      </c>
      <c r="N388" s="10">
        <f>VENTAS[[#This Row],[CANTIDAD]]*VENTAS[[#This Row],[PRECIO_COMPRA]]</f>
        <v>27058.639999999999</v>
      </c>
      <c r="O388" s="11">
        <f>VENTAS[[#This Row],[INGRESOS]]-VENTAS[[#This Row],[COSTO]]</f>
        <v>6541.3600000000006</v>
      </c>
      <c r="P388" s="12">
        <f>VENTAS[[#This Row],[MARGEN]]/VENTAS[[#This Row],[INGRESOS]]</f>
        <v>0.19468333333333335</v>
      </c>
    </row>
    <row r="389" spans="1:16" x14ac:dyDescent="0.25">
      <c r="A389">
        <v>388</v>
      </c>
      <c r="B389" t="s">
        <v>12</v>
      </c>
      <c r="C389">
        <v>4</v>
      </c>
      <c r="D389" t="s">
        <v>33</v>
      </c>
      <c r="E389" t="s">
        <v>64</v>
      </c>
      <c r="F389">
        <v>10006</v>
      </c>
      <c r="G389" t="s">
        <v>51</v>
      </c>
      <c r="H389" t="s">
        <v>52</v>
      </c>
      <c r="I389">
        <v>44</v>
      </c>
      <c r="J389" s="9">
        <v>938.42</v>
      </c>
      <c r="K389" s="9">
        <v>1100</v>
      </c>
      <c r="L389">
        <v>44220</v>
      </c>
      <c r="M389" s="10">
        <f>VENTAS[[#This Row],[CANTIDAD]]*VENTAS[[#This Row],[PRECIO_VENTAS]]</f>
        <v>48400</v>
      </c>
      <c r="N389" s="10">
        <f>VENTAS[[#This Row],[CANTIDAD]]*VENTAS[[#This Row],[PRECIO_COMPRA]]</f>
        <v>41290.479999999996</v>
      </c>
      <c r="O389" s="11">
        <f>VENTAS[[#This Row],[INGRESOS]]-VENTAS[[#This Row],[COSTO]]</f>
        <v>7109.5200000000041</v>
      </c>
      <c r="P389" s="12">
        <f>VENTAS[[#This Row],[MARGEN]]/VENTAS[[#This Row],[INGRESOS]]</f>
        <v>0.14689090909090918</v>
      </c>
    </row>
    <row r="390" spans="1:16" x14ac:dyDescent="0.25">
      <c r="A390">
        <v>389</v>
      </c>
      <c r="B390" t="s">
        <v>9</v>
      </c>
      <c r="C390">
        <v>5</v>
      </c>
      <c r="D390" t="s">
        <v>34</v>
      </c>
      <c r="E390" t="s">
        <v>65</v>
      </c>
      <c r="F390">
        <v>10007</v>
      </c>
      <c r="G390" t="s">
        <v>53</v>
      </c>
      <c r="H390" t="s">
        <v>54</v>
      </c>
      <c r="I390">
        <v>29</v>
      </c>
      <c r="J390" s="9">
        <v>1053.78</v>
      </c>
      <c r="K390" s="9">
        <v>1500</v>
      </c>
      <c r="L390">
        <v>44221</v>
      </c>
      <c r="M390" s="10">
        <f>VENTAS[[#This Row],[CANTIDAD]]*VENTAS[[#This Row],[PRECIO_VENTAS]]</f>
        <v>43500</v>
      </c>
      <c r="N390" s="10">
        <f>VENTAS[[#This Row],[CANTIDAD]]*VENTAS[[#This Row],[PRECIO_COMPRA]]</f>
        <v>30559.62</v>
      </c>
      <c r="O390" s="11">
        <f>VENTAS[[#This Row],[INGRESOS]]-VENTAS[[#This Row],[COSTO]]</f>
        <v>12940.380000000001</v>
      </c>
      <c r="P390" s="12">
        <f>VENTAS[[#This Row],[MARGEN]]/VENTAS[[#This Row],[INGRESOS]]</f>
        <v>0.29748000000000002</v>
      </c>
    </row>
    <row r="391" spans="1:16" x14ac:dyDescent="0.25">
      <c r="A391">
        <v>390</v>
      </c>
      <c r="B391" t="s">
        <v>18</v>
      </c>
      <c r="C391">
        <v>6</v>
      </c>
      <c r="D391" t="s">
        <v>35</v>
      </c>
      <c r="E391" t="s">
        <v>66</v>
      </c>
      <c r="F391">
        <v>10008</v>
      </c>
      <c r="G391" t="s">
        <v>73</v>
      </c>
      <c r="H391" t="s">
        <v>56</v>
      </c>
      <c r="I391">
        <v>38</v>
      </c>
      <c r="J391" s="9">
        <v>645.70000000000005</v>
      </c>
      <c r="K391" s="9">
        <v>900</v>
      </c>
      <c r="L391">
        <v>44222</v>
      </c>
      <c r="M391" s="10">
        <f>VENTAS[[#This Row],[CANTIDAD]]*VENTAS[[#This Row],[PRECIO_VENTAS]]</f>
        <v>34200</v>
      </c>
      <c r="N391" s="10">
        <f>VENTAS[[#This Row],[CANTIDAD]]*VENTAS[[#This Row],[PRECIO_COMPRA]]</f>
        <v>24536.600000000002</v>
      </c>
      <c r="O391" s="11">
        <f>VENTAS[[#This Row],[INGRESOS]]-VENTAS[[#This Row],[COSTO]]</f>
        <v>9663.3999999999978</v>
      </c>
      <c r="P391" s="12">
        <f>VENTAS[[#This Row],[MARGEN]]/VENTAS[[#This Row],[INGRESOS]]</f>
        <v>0.2825555555555555</v>
      </c>
    </row>
    <row r="392" spans="1:16" x14ac:dyDescent="0.25">
      <c r="A392">
        <v>391</v>
      </c>
      <c r="B392" t="s">
        <v>9</v>
      </c>
      <c r="C392">
        <v>7</v>
      </c>
      <c r="D392" t="s">
        <v>36</v>
      </c>
      <c r="E392" t="s">
        <v>72</v>
      </c>
      <c r="F392">
        <v>10009</v>
      </c>
      <c r="G392" t="s">
        <v>57</v>
      </c>
      <c r="H392" t="s">
        <v>58</v>
      </c>
      <c r="I392">
        <v>29</v>
      </c>
      <c r="J392" s="9">
        <v>1063.04</v>
      </c>
      <c r="K392" s="9">
        <v>1500</v>
      </c>
      <c r="L392">
        <v>44223</v>
      </c>
      <c r="M392" s="10">
        <f>VENTAS[[#This Row],[CANTIDAD]]*VENTAS[[#This Row],[PRECIO_VENTAS]]</f>
        <v>43500</v>
      </c>
      <c r="N392" s="10">
        <f>VENTAS[[#This Row],[CANTIDAD]]*VENTAS[[#This Row],[PRECIO_COMPRA]]</f>
        <v>30828.16</v>
      </c>
      <c r="O392" s="11">
        <f>VENTAS[[#This Row],[INGRESOS]]-VENTAS[[#This Row],[COSTO]]</f>
        <v>12671.84</v>
      </c>
      <c r="P392" s="12">
        <f>VENTAS[[#This Row],[MARGEN]]/VENTAS[[#This Row],[INGRESOS]]</f>
        <v>0.29130666666666666</v>
      </c>
    </row>
    <row r="393" spans="1:16" x14ac:dyDescent="0.25">
      <c r="A393">
        <v>392</v>
      </c>
      <c r="B393" t="s">
        <v>10</v>
      </c>
      <c r="C393">
        <v>8</v>
      </c>
      <c r="D393" t="s">
        <v>37</v>
      </c>
      <c r="E393" t="s">
        <v>67</v>
      </c>
      <c r="F393">
        <v>10001</v>
      </c>
      <c r="G393" t="s">
        <v>41</v>
      </c>
      <c r="H393" t="s">
        <v>42</v>
      </c>
      <c r="I393">
        <v>33</v>
      </c>
      <c r="J393" s="9">
        <v>938.42</v>
      </c>
      <c r="K393" s="9">
        <v>1100</v>
      </c>
      <c r="L393">
        <v>44224</v>
      </c>
      <c r="M393" s="10">
        <f>VENTAS[[#This Row],[CANTIDAD]]*VENTAS[[#This Row],[PRECIO_VENTAS]]</f>
        <v>36300</v>
      </c>
      <c r="N393" s="10">
        <f>VENTAS[[#This Row],[CANTIDAD]]*VENTAS[[#This Row],[PRECIO_COMPRA]]</f>
        <v>30967.859999999997</v>
      </c>
      <c r="O393" s="11">
        <f>VENTAS[[#This Row],[INGRESOS]]-VENTAS[[#This Row],[COSTO]]</f>
        <v>5332.1400000000031</v>
      </c>
      <c r="P393" s="12">
        <f>VENTAS[[#This Row],[MARGEN]]/VENTAS[[#This Row],[INGRESOS]]</f>
        <v>0.14689090909090918</v>
      </c>
    </row>
    <row r="394" spans="1:16" x14ac:dyDescent="0.25">
      <c r="A394">
        <v>393</v>
      </c>
      <c r="B394" t="s">
        <v>5</v>
      </c>
      <c r="C394">
        <v>9</v>
      </c>
      <c r="D394" t="s">
        <v>38</v>
      </c>
      <c r="E394" t="s">
        <v>68</v>
      </c>
      <c r="F394">
        <v>10002</v>
      </c>
      <c r="G394" t="s">
        <v>43</v>
      </c>
      <c r="H394" t="s">
        <v>44</v>
      </c>
      <c r="I394">
        <v>10</v>
      </c>
      <c r="J394" s="9">
        <v>836.75</v>
      </c>
      <c r="K394" s="9">
        <v>1000</v>
      </c>
      <c r="L394">
        <v>44225</v>
      </c>
      <c r="M394" s="10">
        <f>VENTAS[[#This Row],[CANTIDAD]]*VENTAS[[#This Row],[PRECIO_VENTAS]]</f>
        <v>10000</v>
      </c>
      <c r="N394" s="10">
        <f>VENTAS[[#This Row],[CANTIDAD]]*VENTAS[[#This Row],[PRECIO_COMPRA]]</f>
        <v>8367.5</v>
      </c>
      <c r="O394" s="11">
        <f>VENTAS[[#This Row],[INGRESOS]]-VENTAS[[#This Row],[COSTO]]</f>
        <v>1632.5</v>
      </c>
      <c r="P394" s="12">
        <f>VENTAS[[#This Row],[MARGEN]]/VENTAS[[#This Row],[INGRESOS]]</f>
        <v>0.16325000000000001</v>
      </c>
    </row>
    <row r="395" spans="1:16" x14ac:dyDescent="0.25">
      <c r="A395">
        <v>394</v>
      </c>
      <c r="B395" t="s">
        <v>19</v>
      </c>
      <c r="C395">
        <v>10</v>
      </c>
      <c r="D395" t="s">
        <v>39</v>
      </c>
      <c r="E395" t="s">
        <v>69</v>
      </c>
      <c r="F395">
        <v>10003</v>
      </c>
      <c r="G395" t="s">
        <v>45</v>
      </c>
      <c r="H395" t="s">
        <v>46</v>
      </c>
      <c r="I395">
        <v>7</v>
      </c>
      <c r="J395" s="9">
        <v>966.38</v>
      </c>
      <c r="K395" s="9">
        <v>1200</v>
      </c>
      <c r="L395">
        <v>44226</v>
      </c>
      <c r="M395" s="10">
        <f>VENTAS[[#This Row],[CANTIDAD]]*VENTAS[[#This Row],[PRECIO_VENTAS]]</f>
        <v>8400</v>
      </c>
      <c r="N395" s="10">
        <f>VENTAS[[#This Row],[CANTIDAD]]*VENTAS[[#This Row],[PRECIO_COMPRA]]</f>
        <v>6764.66</v>
      </c>
      <c r="O395" s="11">
        <f>VENTAS[[#This Row],[INGRESOS]]-VENTAS[[#This Row],[COSTO]]</f>
        <v>1635.3400000000001</v>
      </c>
      <c r="P395" s="12">
        <f>VENTAS[[#This Row],[MARGEN]]/VENTAS[[#This Row],[INGRESOS]]</f>
        <v>0.19468333333333335</v>
      </c>
    </row>
    <row r="396" spans="1:16" x14ac:dyDescent="0.25">
      <c r="A396">
        <v>395</v>
      </c>
      <c r="B396" t="s">
        <v>5</v>
      </c>
      <c r="C396">
        <v>11</v>
      </c>
      <c r="D396" t="s">
        <v>77</v>
      </c>
      <c r="E396" t="s">
        <v>78</v>
      </c>
      <c r="F396">
        <v>10004</v>
      </c>
      <c r="G396" t="s">
        <v>47</v>
      </c>
      <c r="H396" t="s">
        <v>48</v>
      </c>
      <c r="I396">
        <v>4</v>
      </c>
      <c r="J396" s="9">
        <v>638.27</v>
      </c>
      <c r="K396" s="9">
        <v>800</v>
      </c>
      <c r="L396">
        <v>44227</v>
      </c>
      <c r="M396" s="10">
        <f>VENTAS[[#This Row],[CANTIDAD]]*VENTAS[[#This Row],[PRECIO_VENTAS]]</f>
        <v>3200</v>
      </c>
      <c r="N396" s="10">
        <f>VENTAS[[#This Row],[CANTIDAD]]*VENTAS[[#This Row],[PRECIO_COMPRA]]</f>
        <v>2553.08</v>
      </c>
      <c r="O396" s="11">
        <f>VENTAS[[#This Row],[INGRESOS]]-VENTAS[[#This Row],[COSTO]]</f>
        <v>646.92000000000007</v>
      </c>
      <c r="P396" s="12">
        <f>VENTAS[[#This Row],[MARGEN]]/VENTAS[[#This Row],[INGRESOS]]</f>
        <v>0.20216250000000002</v>
      </c>
    </row>
    <row r="397" spans="1:16" x14ac:dyDescent="0.25">
      <c r="A397">
        <v>396</v>
      </c>
      <c r="B397" t="s">
        <v>19</v>
      </c>
      <c r="C397">
        <v>12</v>
      </c>
      <c r="D397" t="s">
        <v>79</v>
      </c>
      <c r="E397" t="s">
        <v>80</v>
      </c>
      <c r="F397">
        <v>10005</v>
      </c>
      <c r="G397" t="s">
        <v>49</v>
      </c>
      <c r="H397" t="s">
        <v>50</v>
      </c>
      <c r="I397">
        <v>7</v>
      </c>
      <c r="J397" s="9">
        <v>1265.2</v>
      </c>
      <c r="K397" s="9">
        <v>1800</v>
      </c>
      <c r="L397">
        <v>44228</v>
      </c>
      <c r="M397" s="10">
        <f>VENTAS[[#This Row],[CANTIDAD]]*VENTAS[[#This Row],[PRECIO_VENTAS]]</f>
        <v>12600</v>
      </c>
      <c r="N397" s="10">
        <f>VENTAS[[#This Row],[CANTIDAD]]*VENTAS[[#This Row],[PRECIO_COMPRA]]</f>
        <v>8856.4</v>
      </c>
      <c r="O397" s="11">
        <f>VENTAS[[#This Row],[INGRESOS]]-VENTAS[[#This Row],[COSTO]]</f>
        <v>3743.6000000000004</v>
      </c>
      <c r="P397" s="12">
        <f>VENTAS[[#This Row],[MARGEN]]/VENTAS[[#This Row],[INGRESOS]]</f>
        <v>0.29711111111111116</v>
      </c>
    </row>
    <row r="398" spans="1:16" x14ac:dyDescent="0.25">
      <c r="A398">
        <v>397</v>
      </c>
      <c r="B398" t="s">
        <v>12</v>
      </c>
      <c r="C398">
        <v>13</v>
      </c>
      <c r="D398" t="s">
        <v>81</v>
      </c>
      <c r="E398" t="s">
        <v>82</v>
      </c>
      <c r="F398">
        <v>10006</v>
      </c>
      <c r="G398" t="s">
        <v>51</v>
      </c>
      <c r="H398" t="s">
        <v>52</v>
      </c>
      <c r="I398">
        <v>44</v>
      </c>
      <c r="J398" s="9">
        <v>352.49</v>
      </c>
      <c r="K398" s="9">
        <v>500</v>
      </c>
      <c r="L398">
        <v>44229</v>
      </c>
      <c r="M398" s="10">
        <f>VENTAS[[#This Row],[CANTIDAD]]*VENTAS[[#This Row],[PRECIO_VENTAS]]</f>
        <v>22000</v>
      </c>
      <c r="N398" s="10">
        <f>VENTAS[[#This Row],[CANTIDAD]]*VENTAS[[#This Row],[PRECIO_COMPRA]]</f>
        <v>15509.560000000001</v>
      </c>
      <c r="O398" s="11">
        <f>VENTAS[[#This Row],[INGRESOS]]-VENTAS[[#This Row],[COSTO]]</f>
        <v>6490.4399999999987</v>
      </c>
      <c r="P398" s="12">
        <f>VENTAS[[#This Row],[MARGEN]]/VENTAS[[#This Row],[INGRESOS]]</f>
        <v>0.29501999999999995</v>
      </c>
    </row>
    <row r="399" spans="1:16" x14ac:dyDescent="0.25">
      <c r="A399">
        <v>398</v>
      </c>
      <c r="B399" t="s">
        <v>6</v>
      </c>
      <c r="C399">
        <v>14</v>
      </c>
      <c r="D399" t="s">
        <v>83</v>
      </c>
      <c r="E399" t="s">
        <v>84</v>
      </c>
      <c r="F399">
        <v>10007</v>
      </c>
      <c r="G399" t="s">
        <v>53</v>
      </c>
      <c r="H399" t="s">
        <v>54</v>
      </c>
      <c r="I399">
        <v>41</v>
      </c>
      <c r="J399" s="9">
        <v>938.42</v>
      </c>
      <c r="K399" s="9">
        <v>1100</v>
      </c>
      <c r="L399">
        <v>44230</v>
      </c>
      <c r="M399" s="10">
        <f>VENTAS[[#This Row],[CANTIDAD]]*VENTAS[[#This Row],[PRECIO_VENTAS]]</f>
        <v>45100</v>
      </c>
      <c r="N399" s="10">
        <f>VENTAS[[#This Row],[CANTIDAD]]*VENTAS[[#This Row],[PRECIO_COMPRA]]</f>
        <v>38475.22</v>
      </c>
      <c r="O399" s="11">
        <f>VENTAS[[#This Row],[INGRESOS]]-VENTAS[[#This Row],[COSTO]]</f>
        <v>6624.7799999999988</v>
      </c>
      <c r="P399" s="12">
        <f>VENTAS[[#This Row],[MARGEN]]/VENTAS[[#This Row],[INGRESOS]]</f>
        <v>0.14689090909090907</v>
      </c>
    </row>
    <row r="400" spans="1:16" x14ac:dyDescent="0.25">
      <c r="A400">
        <v>399</v>
      </c>
      <c r="B400" t="s">
        <v>5</v>
      </c>
      <c r="C400">
        <v>15</v>
      </c>
      <c r="D400" t="s">
        <v>85</v>
      </c>
      <c r="E400" t="s">
        <v>86</v>
      </c>
      <c r="F400">
        <v>10008</v>
      </c>
      <c r="G400" t="s">
        <v>73</v>
      </c>
      <c r="H400" t="s">
        <v>56</v>
      </c>
      <c r="I400">
        <v>10</v>
      </c>
      <c r="J400" s="9">
        <v>572.95000000000005</v>
      </c>
      <c r="K400" s="9">
        <v>800</v>
      </c>
      <c r="L400">
        <v>44231</v>
      </c>
      <c r="M400" s="10">
        <f>VENTAS[[#This Row],[CANTIDAD]]*VENTAS[[#This Row],[PRECIO_VENTAS]]</f>
        <v>8000</v>
      </c>
      <c r="N400" s="10">
        <f>VENTAS[[#This Row],[CANTIDAD]]*VENTAS[[#This Row],[PRECIO_COMPRA]]</f>
        <v>5729.5</v>
      </c>
      <c r="O400" s="11">
        <f>VENTAS[[#This Row],[INGRESOS]]-VENTAS[[#This Row],[COSTO]]</f>
        <v>2270.5</v>
      </c>
      <c r="P400" s="12">
        <f>VENTAS[[#This Row],[MARGEN]]/VENTAS[[#This Row],[INGRESOS]]</f>
        <v>0.28381250000000002</v>
      </c>
    </row>
    <row r="401" spans="1:16" x14ac:dyDescent="0.25">
      <c r="A401">
        <v>400</v>
      </c>
      <c r="B401" t="s">
        <v>12</v>
      </c>
      <c r="C401">
        <v>16</v>
      </c>
      <c r="D401" t="s">
        <v>87</v>
      </c>
      <c r="E401" t="s">
        <v>88</v>
      </c>
      <c r="F401">
        <v>10009</v>
      </c>
      <c r="G401" t="s">
        <v>57</v>
      </c>
      <c r="H401" t="s">
        <v>58</v>
      </c>
      <c r="I401">
        <v>44</v>
      </c>
      <c r="J401" s="9">
        <v>1667.47</v>
      </c>
      <c r="K401" s="9">
        <v>2200</v>
      </c>
      <c r="L401">
        <v>44232</v>
      </c>
      <c r="M401" s="10">
        <f>VENTAS[[#This Row],[CANTIDAD]]*VENTAS[[#This Row],[PRECIO_VENTAS]]</f>
        <v>96800</v>
      </c>
      <c r="N401" s="10">
        <f>VENTAS[[#This Row],[CANTIDAD]]*VENTAS[[#This Row],[PRECIO_COMPRA]]</f>
        <v>73368.680000000008</v>
      </c>
      <c r="O401" s="11">
        <f>VENTAS[[#This Row],[INGRESOS]]-VENTAS[[#This Row],[COSTO]]</f>
        <v>23431.319999999992</v>
      </c>
      <c r="P401" s="12">
        <f>VENTAS[[#This Row],[MARGEN]]/VENTAS[[#This Row],[INGRESOS]]</f>
        <v>0.24205909090909083</v>
      </c>
    </row>
    <row r="402" spans="1:16" x14ac:dyDescent="0.25">
      <c r="A402">
        <v>401</v>
      </c>
      <c r="B402" t="s">
        <v>9</v>
      </c>
      <c r="C402">
        <v>17</v>
      </c>
      <c r="D402" t="s">
        <v>89</v>
      </c>
      <c r="E402" t="s">
        <v>90</v>
      </c>
      <c r="F402">
        <v>10001</v>
      </c>
      <c r="G402" t="s">
        <v>41</v>
      </c>
      <c r="H402" t="s">
        <v>42</v>
      </c>
      <c r="I402">
        <v>29</v>
      </c>
      <c r="J402" s="9">
        <v>216.19</v>
      </c>
      <c r="K402" s="9">
        <v>300</v>
      </c>
      <c r="L402">
        <v>44233</v>
      </c>
      <c r="M402" s="10">
        <f>VENTAS[[#This Row],[CANTIDAD]]*VENTAS[[#This Row],[PRECIO_VENTAS]]</f>
        <v>8700</v>
      </c>
      <c r="N402" s="10">
        <f>VENTAS[[#This Row],[CANTIDAD]]*VENTAS[[#This Row],[PRECIO_COMPRA]]</f>
        <v>6269.51</v>
      </c>
      <c r="O402" s="11">
        <f>VENTAS[[#This Row],[INGRESOS]]-VENTAS[[#This Row],[COSTO]]</f>
        <v>2430.4899999999998</v>
      </c>
      <c r="P402" s="12">
        <f>VENTAS[[#This Row],[MARGEN]]/VENTAS[[#This Row],[INGRESOS]]</f>
        <v>0.27936666666666665</v>
      </c>
    </row>
    <row r="403" spans="1:16" x14ac:dyDescent="0.25">
      <c r="A403">
        <v>402</v>
      </c>
      <c r="B403" t="s">
        <v>7</v>
      </c>
      <c r="C403">
        <v>18</v>
      </c>
      <c r="D403" t="s">
        <v>91</v>
      </c>
      <c r="E403" t="s">
        <v>92</v>
      </c>
      <c r="F403">
        <v>10002</v>
      </c>
      <c r="G403" t="s">
        <v>43</v>
      </c>
      <c r="H403" t="s">
        <v>44</v>
      </c>
      <c r="I403">
        <v>25</v>
      </c>
      <c r="J403" s="9">
        <v>1063.04</v>
      </c>
      <c r="K403" s="9">
        <v>1500</v>
      </c>
      <c r="L403">
        <v>44234</v>
      </c>
      <c r="M403" s="10">
        <f>VENTAS[[#This Row],[CANTIDAD]]*VENTAS[[#This Row],[PRECIO_VENTAS]]</f>
        <v>37500</v>
      </c>
      <c r="N403" s="10">
        <f>VENTAS[[#This Row],[CANTIDAD]]*VENTAS[[#This Row],[PRECIO_COMPRA]]</f>
        <v>26576</v>
      </c>
      <c r="O403" s="11">
        <f>VENTAS[[#This Row],[INGRESOS]]-VENTAS[[#This Row],[COSTO]]</f>
        <v>10924</v>
      </c>
      <c r="P403" s="12">
        <f>VENTAS[[#This Row],[MARGEN]]/VENTAS[[#This Row],[INGRESOS]]</f>
        <v>0.29130666666666666</v>
      </c>
    </row>
    <row r="404" spans="1:16" x14ac:dyDescent="0.25">
      <c r="A404">
        <v>403</v>
      </c>
      <c r="B404" t="s">
        <v>8</v>
      </c>
      <c r="C404">
        <v>19</v>
      </c>
      <c r="D404" t="s">
        <v>93</v>
      </c>
      <c r="E404" t="s">
        <v>94</v>
      </c>
      <c r="F404">
        <v>10003</v>
      </c>
      <c r="G404" t="s">
        <v>45</v>
      </c>
      <c r="H404" t="s">
        <v>46</v>
      </c>
      <c r="I404">
        <v>4</v>
      </c>
      <c r="J404" s="9">
        <v>757.81</v>
      </c>
      <c r="K404" s="9">
        <v>950</v>
      </c>
      <c r="L404">
        <v>44235</v>
      </c>
      <c r="M404" s="10">
        <f>VENTAS[[#This Row],[CANTIDAD]]*VENTAS[[#This Row],[PRECIO_VENTAS]]</f>
        <v>3800</v>
      </c>
      <c r="N404" s="10">
        <f>VENTAS[[#This Row],[CANTIDAD]]*VENTAS[[#This Row],[PRECIO_COMPRA]]</f>
        <v>3031.24</v>
      </c>
      <c r="O404" s="11">
        <f>VENTAS[[#This Row],[INGRESOS]]-VENTAS[[#This Row],[COSTO]]</f>
        <v>768.76000000000022</v>
      </c>
      <c r="P404" s="12">
        <f>VENTAS[[#This Row],[MARGEN]]/VENTAS[[#This Row],[INGRESOS]]</f>
        <v>0.20230526315789479</v>
      </c>
    </row>
    <row r="405" spans="1:16" x14ac:dyDescent="0.25">
      <c r="A405">
        <v>404</v>
      </c>
      <c r="B405" t="s">
        <v>23</v>
      </c>
      <c r="C405">
        <v>20</v>
      </c>
      <c r="D405" t="s">
        <v>95</v>
      </c>
      <c r="E405" t="s">
        <v>96</v>
      </c>
      <c r="F405">
        <v>10004</v>
      </c>
      <c r="G405" t="s">
        <v>47</v>
      </c>
      <c r="H405" t="s">
        <v>48</v>
      </c>
      <c r="I405">
        <v>14</v>
      </c>
      <c r="J405" s="9">
        <v>211.41</v>
      </c>
      <c r="K405" s="9">
        <v>300</v>
      </c>
      <c r="L405">
        <v>44236</v>
      </c>
      <c r="M405" s="10">
        <f>VENTAS[[#This Row],[CANTIDAD]]*VENTAS[[#This Row],[PRECIO_VENTAS]]</f>
        <v>4200</v>
      </c>
      <c r="N405" s="10">
        <f>VENTAS[[#This Row],[CANTIDAD]]*VENTAS[[#This Row],[PRECIO_COMPRA]]</f>
        <v>2959.74</v>
      </c>
      <c r="O405" s="11">
        <f>VENTAS[[#This Row],[INGRESOS]]-VENTAS[[#This Row],[COSTO]]</f>
        <v>1240.2600000000002</v>
      </c>
      <c r="P405" s="12">
        <f>VENTAS[[#This Row],[MARGEN]]/VENTAS[[#This Row],[INGRESOS]]</f>
        <v>0.29530000000000006</v>
      </c>
    </row>
    <row r="406" spans="1:16" x14ac:dyDescent="0.25">
      <c r="A406">
        <v>405</v>
      </c>
      <c r="B406" t="s">
        <v>5</v>
      </c>
      <c r="C406">
        <v>1</v>
      </c>
      <c r="D406" t="s">
        <v>30</v>
      </c>
      <c r="E406" t="s">
        <v>61</v>
      </c>
      <c r="F406">
        <v>10005</v>
      </c>
      <c r="G406" t="s">
        <v>49</v>
      </c>
      <c r="H406" t="s">
        <v>50</v>
      </c>
      <c r="I406">
        <v>4</v>
      </c>
      <c r="J406" s="9">
        <v>1483.61</v>
      </c>
      <c r="K406" s="9">
        <v>2000</v>
      </c>
      <c r="L406">
        <v>44237</v>
      </c>
      <c r="M406" s="10">
        <f>VENTAS[[#This Row],[CANTIDAD]]*VENTAS[[#This Row],[PRECIO_VENTAS]]</f>
        <v>8000</v>
      </c>
      <c r="N406" s="10">
        <f>VENTAS[[#This Row],[CANTIDAD]]*VENTAS[[#This Row],[PRECIO_COMPRA]]</f>
        <v>5934.44</v>
      </c>
      <c r="O406" s="11">
        <f>VENTAS[[#This Row],[INGRESOS]]-VENTAS[[#This Row],[COSTO]]</f>
        <v>2065.5600000000004</v>
      </c>
      <c r="P406" s="12">
        <f>VENTAS[[#This Row],[MARGEN]]/VENTAS[[#This Row],[INGRESOS]]</f>
        <v>0.25819500000000006</v>
      </c>
    </row>
    <row r="407" spans="1:16" x14ac:dyDescent="0.25">
      <c r="A407">
        <v>406</v>
      </c>
      <c r="B407" t="s">
        <v>7</v>
      </c>
      <c r="C407">
        <v>2</v>
      </c>
      <c r="D407" t="s">
        <v>31</v>
      </c>
      <c r="E407" t="s">
        <v>62</v>
      </c>
      <c r="F407">
        <v>10006</v>
      </c>
      <c r="G407" t="s">
        <v>51</v>
      </c>
      <c r="H407" t="s">
        <v>52</v>
      </c>
      <c r="I407">
        <v>37</v>
      </c>
      <c r="J407" s="9">
        <v>1049.51</v>
      </c>
      <c r="K407" s="9">
        <v>1300</v>
      </c>
      <c r="L407">
        <v>44238</v>
      </c>
      <c r="M407" s="10">
        <f>VENTAS[[#This Row],[CANTIDAD]]*VENTAS[[#This Row],[PRECIO_VENTAS]]</f>
        <v>48100</v>
      </c>
      <c r="N407" s="10">
        <f>VENTAS[[#This Row],[CANTIDAD]]*VENTAS[[#This Row],[PRECIO_COMPRA]]</f>
        <v>38831.870000000003</v>
      </c>
      <c r="O407" s="11">
        <f>VENTAS[[#This Row],[INGRESOS]]-VENTAS[[#This Row],[COSTO]]</f>
        <v>9268.1299999999974</v>
      </c>
      <c r="P407" s="12">
        <f>VENTAS[[#This Row],[MARGEN]]/VENTAS[[#This Row],[INGRESOS]]</f>
        <v>0.19268461538461534</v>
      </c>
    </row>
    <row r="408" spans="1:16" x14ac:dyDescent="0.25">
      <c r="A408">
        <v>407</v>
      </c>
      <c r="B408" t="s">
        <v>10</v>
      </c>
      <c r="C408">
        <v>3</v>
      </c>
      <c r="D408" t="s">
        <v>32</v>
      </c>
      <c r="E408" t="s">
        <v>63</v>
      </c>
      <c r="F408">
        <v>10007</v>
      </c>
      <c r="G408" t="s">
        <v>53</v>
      </c>
      <c r="H408" t="s">
        <v>54</v>
      </c>
      <c r="I408">
        <v>33</v>
      </c>
      <c r="J408" s="9">
        <v>966.38</v>
      </c>
      <c r="K408" s="9">
        <v>1200</v>
      </c>
      <c r="L408">
        <v>44239</v>
      </c>
      <c r="M408" s="10">
        <f>VENTAS[[#This Row],[CANTIDAD]]*VENTAS[[#This Row],[PRECIO_VENTAS]]</f>
        <v>39600</v>
      </c>
      <c r="N408" s="10">
        <f>VENTAS[[#This Row],[CANTIDAD]]*VENTAS[[#This Row],[PRECIO_COMPRA]]</f>
        <v>31890.54</v>
      </c>
      <c r="O408" s="11">
        <f>VENTAS[[#This Row],[INGRESOS]]-VENTAS[[#This Row],[COSTO]]</f>
        <v>7709.4599999999991</v>
      </c>
      <c r="P408" s="12">
        <f>VENTAS[[#This Row],[MARGEN]]/VENTAS[[#This Row],[INGRESOS]]</f>
        <v>0.19468333333333332</v>
      </c>
    </row>
    <row r="409" spans="1:16" x14ac:dyDescent="0.25">
      <c r="A409">
        <v>408</v>
      </c>
      <c r="B409" t="s">
        <v>28</v>
      </c>
      <c r="C409">
        <v>4</v>
      </c>
      <c r="D409" t="s">
        <v>33</v>
      </c>
      <c r="E409" t="s">
        <v>64</v>
      </c>
      <c r="F409">
        <v>10008</v>
      </c>
      <c r="G409" t="s">
        <v>73</v>
      </c>
      <c r="H409" t="s">
        <v>56</v>
      </c>
      <c r="I409">
        <v>28</v>
      </c>
      <c r="J409" s="9">
        <v>938.42</v>
      </c>
      <c r="K409" s="9">
        <v>1100</v>
      </c>
      <c r="L409">
        <v>44240</v>
      </c>
      <c r="M409" s="10">
        <f>VENTAS[[#This Row],[CANTIDAD]]*VENTAS[[#This Row],[PRECIO_VENTAS]]</f>
        <v>30800</v>
      </c>
      <c r="N409" s="10">
        <f>VENTAS[[#This Row],[CANTIDAD]]*VENTAS[[#This Row],[PRECIO_COMPRA]]</f>
        <v>26275.759999999998</v>
      </c>
      <c r="O409" s="11">
        <f>VENTAS[[#This Row],[INGRESOS]]-VENTAS[[#This Row],[COSTO]]</f>
        <v>4524.2400000000016</v>
      </c>
      <c r="P409" s="12">
        <f>VENTAS[[#This Row],[MARGEN]]/VENTAS[[#This Row],[INGRESOS]]</f>
        <v>0.14689090909090916</v>
      </c>
    </row>
    <row r="410" spans="1:16" x14ac:dyDescent="0.25">
      <c r="A410">
        <v>409</v>
      </c>
      <c r="B410" t="s">
        <v>26</v>
      </c>
      <c r="C410">
        <v>5</v>
      </c>
      <c r="D410" t="s">
        <v>34</v>
      </c>
      <c r="E410" t="s">
        <v>65</v>
      </c>
      <c r="F410">
        <v>10009</v>
      </c>
      <c r="G410" t="s">
        <v>57</v>
      </c>
      <c r="H410" t="s">
        <v>58</v>
      </c>
      <c r="I410">
        <v>36</v>
      </c>
      <c r="J410" s="9">
        <v>1053.78</v>
      </c>
      <c r="K410" s="9">
        <v>1500</v>
      </c>
      <c r="L410">
        <v>44241</v>
      </c>
      <c r="M410" s="10">
        <f>VENTAS[[#This Row],[CANTIDAD]]*VENTAS[[#This Row],[PRECIO_VENTAS]]</f>
        <v>54000</v>
      </c>
      <c r="N410" s="10">
        <f>VENTAS[[#This Row],[CANTIDAD]]*VENTAS[[#This Row],[PRECIO_COMPRA]]</f>
        <v>37936.080000000002</v>
      </c>
      <c r="O410" s="11">
        <f>VENTAS[[#This Row],[INGRESOS]]-VENTAS[[#This Row],[COSTO]]</f>
        <v>16063.919999999998</v>
      </c>
      <c r="P410" s="12">
        <f>VENTAS[[#This Row],[MARGEN]]/VENTAS[[#This Row],[INGRESOS]]</f>
        <v>0.29747999999999997</v>
      </c>
    </row>
    <row r="411" spans="1:16" x14ac:dyDescent="0.25">
      <c r="A411">
        <v>410</v>
      </c>
      <c r="B411" t="s">
        <v>25</v>
      </c>
      <c r="C411">
        <v>6</v>
      </c>
      <c r="D411" t="s">
        <v>35</v>
      </c>
      <c r="E411" t="s">
        <v>66</v>
      </c>
      <c r="F411">
        <v>10001</v>
      </c>
      <c r="G411" t="s">
        <v>41</v>
      </c>
      <c r="H411" t="s">
        <v>42</v>
      </c>
      <c r="I411">
        <v>19</v>
      </c>
      <c r="J411" s="9">
        <v>645.70000000000005</v>
      </c>
      <c r="K411" s="9">
        <v>900</v>
      </c>
      <c r="L411">
        <v>44242</v>
      </c>
      <c r="M411" s="10">
        <f>VENTAS[[#This Row],[CANTIDAD]]*VENTAS[[#This Row],[PRECIO_VENTAS]]</f>
        <v>17100</v>
      </c>
      <c r="N411" s="10">
        <f>VENTAS[[#This Row],[CANTIDAD]]*VENTAS[[#This Row],[PRECIO_COMPRA]]</f>
        <v>12268.300000000001</v>
      </c>
      <c r="O411" s="11">
        <f>VENTAS[[#This Row],[INGRESOS]]-VENTAS[[#This Row],[COSTO]]</f>
        <v>4831.6999999999989</v>
      </c>
      <c r="P411" s="12">
        <f>VENTAS[[#This Row],[MARGEN]]/VENTAS[[#This Row],[INGRESOS]]</f>
        <v>0.2825555555555555</v>
      </c>
    </row>
    <row r="412" spans="1:16" x14ac:dyDescent="0.25">
      <c r="A412">
        <v>411</v>
      </c>
      <c r="B412" t="s">
        <v>9</v>
      </c>
      <c r="C412">
        <v>7</v>
      </c>
      <c r="D412" t="s">
        <v>36</v>
      </c>
      <c r="E412" t="s">
        <v>72</v>
      </c>
      <c r="F412">
        <v>10002</v>
      </c>
      <c r="G412" t="s">
        <v>43</v>
      </c>
      <c r="H412" t="s">
        <v>44</v>
      </c>
      <c r="I412">
        <v>41</v>
      </c>
      <c r="J412" s="9">
        <v>1063.04</v>
      </c>
      <c r="K412" s="9">
        <v>1500</v>
      </c>
      <c r="L412">
        <v>44243</v>
      </c>
      <c r="M412" s="10">
        <f>VENTAS[[#This Row],[CANTIDAD]]*VENTAS[[#This Row],[PRECIO_VENTAS]]</f>
        <v>61500</v>
      </c>
      <c r="N412" s="10">
        <f>VENTAS[[#This Row],[CANTIDAD]]*VENTAS[[#This Row],[PRECIO_COMPRA]]</f>
        <v>43584.639999999999</v>
      </c>
      <c r="O412" s="11">
        <f>VENTAS[[#This Row],[INGRESOS]]-VENTAS[[#This Row],[COSTO]]</f>
        <v>17915.36</v>
      </c>
      <c r="P412" s="12">
        <f>VENTAS[[#This Row],[MARGEN]]/VENTAS[[#This Row],[INGRESOS]]</f>
        <v>0.29130666666666666</v>
      </c>
    </row>
    <row r="413" spans="1:16" x14ac:dyDescent="0.25">
      <c r="A413">
        <v>412</v>
      </c>
      <c r="B413" t="s">
        <v>22</v>
      </c>
      <c r="C413">
        <v>8</v>
      </c>
      <c r="D413" t="s">
        <v>37</v>
      </c>
      <c r="E413" t="s">
        <v>67</v>
      </c>
      <c r="F413">
        <v>10003</v>
      </c>
      <c r="G413" t="s">
        <v>45</v>
      </c>
      <c r="H413" t="s">
        <v>46</v>
      </c>
      <c r="I413">
        <v>4</v>
      </c>
      <c r="J413" s="9">
        <v>938.42</v>
      </c>
      <c r="K413" s="9">
        <v>1100</v>
      </c>
      <c r="L413">
        <v>44244</v>
      </c>
      <c r="M413" s="10">
        <f>VENTAS[[#This Row],[CANTIDAD]]*VENTAS[[#This Row],[PRECIO_VENTAS]]</f>
        <v>4400</v>
      </c>
      <c r="N413" s="10">
        <f>VENTAS[[#This Row],[CANTIDAD]]*VENTAS[[#This Row],[PRECIO_COMPRA]]</f>
        <v>3753.68</v>
      </c>
      <c r="O413" s="11">
        <f>VENTAS[[#This Row],[INGRESOS]]-VENTAS[[#This Row],[COSTO]]</f>
        <v>646.32000000000016</v>
      </c>
      <c r="P413" s="12">
        <f>VENTAS[[#This Row],[MARGEN]]/VENTAS[[#This Row],[INGRESOS]]</f>
        <v>0.14689090909090913</v>
      </c>
    </row>
    <row r="414" spans="1:16" x14ac:dyDescent="0.25">
      <c r="A414">
        <v>413</v>
      </c>
      <c r="B414" t="s">
        <v>13</v>
      </c>
      <c r="C414">
        <v>9</v>
      </c>
      <c r="D414" t="s">
        <v>38</v>
      </c>
      <c r="E414" t="s">
        <v>68</v>
      </c>
      <c r="F414">
        <v>10004</v>
      </c>
      <c r="G414" t="s">
        <v>47</v>
      </c>
      <c r="H414" t="s">
        <v>48</v>
      </c>
      <c r="I414">
        <v>13</v>
      </c>
      <c r="J414" s="9">
        <v>836.75</v>
      </c>
      <c r="K414" s="9">
        <v>1000</v>
      </c>
      <c r="L414">
        <v>44245</v>
      </c>
      <c r="M414" s="10">
        <f>VENTAS[[#This Row],[CANTIDAD]]*VENTAS[[#This Row],[PRECIO_VENTAS]]</f>
        <v>13000</v>
      </c>
      <c r="N414" s="10">
        <f>VENTAS[[#This Row],[CANTIDAD]]*VENTAS[[#This Row],[PRECIO_COMPRA]]</f>
        <v>10877.75</v>
      </c>
      <c r="O414" s="11">
        <f>VENTAS[[#This Row],[INGRESOS]]-VENTAS[[#This Row],[COSTO]]</f>
        <v>2122.25</v>
      </c>
      <c r="P414" s="12">
        <f>VENTAS[[#This Row],[MARGEN]]/VENTAS[[#This Row],[INGRESOS]]</f>
        <v>0.16325000000000001</v>
      </c>
    </row>
    <row r="415" spans="1:16" x14ac:dyDescent="0.25">
      <c r="A415">
        <v>414</v>
      </c>
      <c r="B415" t="s">
        <v>27</v>
      </c>
      <c r="C415">
        <v>10</v>
      </c>
      <c r="D415" t="s">
        <v>39</v>
      </c>
      <c r="E415" t="s">
        <v>69</v>
      </c>
      <c r="F415">
        <v>10005</v>
      </c>
      <c r="G415" t="s">
        <v>49</v>
      </c>
      <c r="H415" t="s">
        <v>50</v>
      </c>
      <c r="I415">
        <v>21</v>
      </c>
      <c r="J415" s="9">
        <v>966.38</v>
      </c>
      <c r="K415" s="9">
        <v>1200</v>
      </c>
      <c r="L415">
        <v>44246</v>
      </c>
      <c r="M415" s="10">
        <f>VENTAS[[#This Row],[CANTIDAD]]*VENTAS[[#This Row],[PRECIO_VENTAS]]</f>
        <v>25200</v>
      </c>
      <c r="N415" s="10">
        <f>VENTAS[[#This Row],[CANTIDAD]]*VENTAS[[#This Row],[PRECIO_COMPRA]]</f>
        <v>20293.98</v>
      </c>
      <c r="O415" s="11">
        <f>VENTAS[[#This Row],[INGRESOS]]-VENTAS[[#This Row],[COSTO]]</f>
        <v>4906.0200000000004</v>
      </c>
      <c r="P415" s="12">
        <f>VENTAS[[#This Row],[MARGEN]]/VENTAS[[#This Row],[INGRESOS]]</f>
        <v>0.19468333333333335</v>
      </c>
    </row>
    <row r="416" spans="1:16" x14ac:dyDescent="0.25">
      <c r="A416">
        <v>415</v>
      </c>
      <c r="B416" t="s">
        <v>6</v>
      </c>
      <c r="C416">
        <v>11</v>
      </c>
      <c r="D416" t="s">
        <v>77</v>
      </c>
      <c r="E416" t="s">
        <v>78</v>
      </c>
      <c r="F416">
        <v>10006</v>
      </c>
      <c r="G416" t="s">
        <v>51</v>
      </c>
      <c r="H416" t="s">
        <v>52</v>
      </c>
      <c r="I416">
        <v>41</v>
      </c>
      <c r="J416" s="9">
        <v>638.27</v>
      </c>
      <c r="K416" s="9">
        <v>800</v>
      </c>
      <c r="L416">
        <v>44247</v>
      </c>
      <c r="M416" s="10">
        <f>VENTAS[[#This Row],[CANTIDAD]]*VENTAS[[#This Row],[PRECIO_VENTAS]]</f>
        <v>32800</v>
      </c>
      <c r="N416" s="10">
        <f>VENTAS[[#This Row],[CANTIDAD]]*VENTAS[[#This Row],[PRECIO_COMPRA]]</f>
        <v>26169.07</v>
      </c>
      <c r="O416" s="11">
        <f>VENTAS[[#This Row],[INGRESOS]]-VENTAS[[#This Row],[COSTO]]</f>
        <v>6630.93</v>
      </c>
      <c r="P416" s="12">
        <f>VENTAS[[#This Row],[MARGEN]]/VENTAS[[#This Row],[INGRESOS]]</f>
        <v>0.20216250000000002</v>
      </c>
    </row>
    <row r="417" spans="1:16" x14ac:dyDescent="0.25">
      <c r="A417">
        <v>416</v>
      </c>
      <c r="B417" t="s">
        <v>19</v>
      </c>
      <c r="C417">
        <v>12</v>
      </c>
      <c r="D417" t="s">
        <v>79</v>
      </c>
      <c r="E417" t="s">
        <v>80</v>
      </c>
      <c r="F417">
        <v>10007</v>
      </c>
      <c r="G417" t="s">
        <v>53</v>
      </c>
      <c r="H417" t="s">
        <v>54</v>
      </c>
      <c r="I417">
        <v>7</v>
      </c>
      <c r="J417" s="9">
        <v>1265.2</v>
      </c>
      <c r="K417" s="9">
        <v>1800</v>
      </c>
      <c r="L417">
        <v>44248</v>
      </c>
      <c r="M417" s="10">
        <f>VENTAS[[#This Row],[CANTIDAD]]*VENTAS[[#This Row],[PRECIO_VENTAS]]</f>
        <v>12600</v>
      </c>
      <c r="N417" s="10">
        <f>VENTAS[[#This Row],[CANTIDAD]]*VENTAS[[#This Row],[PRECIO_COMPRA]]</f>
        <v>8856.4</v>
      </c>
      <c r="O417" s="11">
        <f>VENTAS[[#This Row],[INGRESOS]]-VENTAS[[#This Row],[COSTO]]</f>
        <v>3743.6000000000004</v>
      </c>
      <c r="P417" s="12">
        <f>VENTAS[[#This Row],[MARGEN]]/VENTAS[[#This Row],[INGRESOS]]</f>
        <v>0.29711111111111116</v>
      </c>
    </row>
    <row r="418" spans="1:16" x14ac:dyDescent="0.25">
      <c r="A418">
        <v>417</v>
      </c>
      <c r="B418" t="s">
        <v>28</v>
      </c>
      <c r="C418">
        <v>13</v>
      </c>
      <c r="D418" t="s">
        <v>81</v>
      </c>
      <c r="E418" t="s">
        <v>82</v>
      </c>
      <c r="F418">
        <v>10008</v>
      </c>
      <c r="G418" t="s">
        <v>73</v>
      </c>
      <c r="H418" t="s">
        <v>56</v>
      </c>
      <c r="I418">
        <v>28</v>
      </c>
      <c r="J418" s="9">
        <v>352.49</v>
      </c>
      <c r="K418" s="9">
        <v>500</v>
      </c>
      <c r="L418">
        <v>44249</v>
      </c>
      <c r="M418" s="10">
        <f>VENTAS[[#This Row],[CANTIDAD]]*VENTAS[[#This Row],[PRECIO_VENTAS]]</f>
        <v>14000</v>
      </c>
      <c r="N418" s="10">
        <f>VENTAS[[#This Row],[CANTIDAD]]*VENTAS[[#This Row],[PRECIO_COMPRA]]</f>
        <v>9869.7200000000012</v>
      </c>
      <c r="O418" s="11">
        <f>VENTAS[[#This Row],[INGRESOS]]-VENTAS[[#This Row],[COSTO]]</f>
        <v>4130.2799999999988</v>
      </c>
      <c r="P418" s="12">
        <f>VENTAS[[#This Row],[MARGEN]]/VENTAS[[#This Row],[INGRESOS]]</f>
        <v>0.29501999999999989</v>
      </c>
    </row>
    <row r="419" spans="1:16" x14ac:dyDescent="0.25">
      <c r="A419">
        <v>418</v>
      </c>
      <c r="B419" t="s">
        <v>15</v>
      </c>
      <c r="C419">
        <v>14</v>
      </c>
      <c r="D419" t="s">
        <v>83</v>
      </c>
      <c r="E419" t="s">
        <v>84</v>
      </c>
      <c r="F419">
        <v>10009</v>
      </c>
      <c r="G419" t="s">
        <v>57</v>
      </c>
      <c r="H419" t="s">
        <v>58</v>
      </c>
      <c r="I419">
        <v>32</v>
      </c>
      <c r="J419" s="9">
        <v>938.42</v>
      </c>
      <c r="K419" s="9">
        <v>1100</v>
      </c>
      <c r="L419">
        <v>44250</v>
      </c>
      <c r="M419" s="10">
        <f>VENTAS[[#This Row],[CANTIDAD]]*VENTAS[[#This Row],[PRECIO_VENTAS]]</f>
        <v>35200</v>
      </c>
      <c r="N419" s="10">
        <f>VENTAS[[#This Row],[CANTIDAD]]*VENTAS[[#This Row],[PRECIO_COMPRA]]</f>
        <v>30029.439999999999</v>
      </c>
      <c r="O419" s="11">
        <f>VENTAS[[#This Row],[INGRESOS]]-VENTAS[[#This Row],[COSTO]]</f>
        <v>5170.5600000000013</v>
      </c>
      <c r="P419" s="12">
        <f>VENTAS[[#This Row],[MARGEN]]/VENTAS[[#This Row],[INGRESOS]]</f>
        <v>0.14689090909090913</v>
      </c>
    </row>
    <row r="420" spans="1:16" x14ac:dyDescent="0.25">
      <c r="A420">
        <v>419</v>
      </c>
      <c r="B420" t="s">
        <v>6</v>
      </c>
      <c r="C420">
        <v>15</v>
      </c>
      <c r="D420" t="s">
        <v>85</v>
      </c>
      <c r="E420" t="s">
        <v>86</v>
      </c>
      <c r="F420">
        <v>10001</v>
      </c>
      <c r="G420" t="s">
        <v>41</v>
      </c>
      <c r="H420" t="s">
        <v>42</v>
      </c>
      <c r="I420">
        <v>37</v>
      </c>
      <c r="J420" s="9">
        <v>572.95000000000005</v>
      </c>
      <c r="K420" s="9">
        <v>800</v>
      </c>
      <c r="L420">
        <v>44251</v>
      </c>
      <c r="M420" s="10">
        <f>VENTAS[[#This Row],[CANTIDAD]]*VENTAS[[#This Row],[PRECIO_VENTAS]]</f>
        <v>29600</v>
      </c>
      <c r="N420" s="10">
        <f>VENTAS[[#This Row],[CANTIDAD]]*VENTAS[[#This Row],[PRECIO_COMPRA]]</f>
        <v>21199.15</v>
      </c>
      <c r="O420" s="11">
        <f>VENTAS[[#This Row],[INGRESOS]]-VENTAS[[#This Row],[COSTO]]</f>
        <v>8400.8499999999985</v>
      </c>
      <c r="P420" s="12">
        <f>VENTAS[[#This Row],[MARGEN]]/VENTAS[[#This Row],[INGRESOS]]</f>
        <v>0.28381249999999997</v>
      </c>
    </row>
    <row r="421" spans="1:16" x14ac:dyDescent="0.25">
      <c r="A421">
        <v>420</v>
      </c>
      <c r="B421" t="s">
        <v>29</v>
      </c>
      <c r="C421">
        <v>16</v>
      </c>
      <c r="D421" t="s">
        <v>87</v>
      </c>
      <c r="E421" t="s">
        <v>88</v>
      </c>
      <c r="F421">
        <v>10002</v>
      </c>
      <c r="G421" t="s">
        <v>43</v>
      </c>
      <c r="H421" t="s">
        <v>44</v>
      </c>
      <c r="I421">
        <v>40</v>
      </c>
      <c r="J421" s="9">
        <v>1667.47</v>
      </c>
      <c r="K421" s="9">
        <v>2200</v>
      </c>
      <c r="L421">
        <v>44252</v>
      </c>
      <c r="M421" s="10">
        <f>VENTAS[[#This Row],[CANTIDAD]]*VENTAS[[#This Row],[PRECIO_VENTAS]]</f>
        <v>88000</v>
      </c>
      <c r="N421" s="10">
        <f>VENTAS[[#This Row],[CANTIDAD]]*VENTAS[[#This Row],[PRECIO_COMPRA]]</f>
        <v>66698.8</v>
      </c>
      <c r="O421" s="11">
        <f>VENTAS[[#This Row],[INGRESOS]]-VENTAS[[#This Row],[COSTO]]</f>
        <v>21301.199999999997</v>
      </c>
      <c r="P421" s="12">
        <f>VENTAS[[#This Row],[MARGEN]]/VENTAS[[#This Row],[INGRESOS]]</f>
        <v>0.24205909090909086</v>
      </c>
    </row>
    <row r="422" spans="1:16" x14ac:dyDescent="0.25">
      <c r="A422">
        <v>421</v>
      </c>
      <c r="B422" t="s">
        <v>5</v>
      </c>
      <c r="C422">
        <v>17</v>
      </c>
      <c r="D422" t="s">
        <v>89</v>
      </c>
      <c r="E422" t="s">
        <v>90</v>
      </c>
      <c r="F422">
        <v>10003</v>
      </c>
      <c r="G422" t="s">
        <v>45</v>
      </c>
      <c r="H422" t="s">
        <v>46</v>
      </c>
      <c r="I422">
        <v>10</v>
      </c>
      <c r="J422" s="9">
        <v>216.19</v>
      </c>
      <c r="K422" s="9">
        <v>300</v>
      </c>
      <c r="L422">
        <v>44253</v>
      </c>
      <c r="M422" s="10">
        <f>VENTAS[[#This Row],[CANTIDAD]]*VENTAS[[#This Row],[PRECIO_VENTAS]]</f>
        <v>3000</v>
      </c>
      <c r="N422" s="10">
        <f>VENTAS[[#This Row],[CANTIDAD]]*VENTAS[[#This Row],[PRECIO_COMPRA]]</f>
        <v>2161.9</v>
      </c>
      <c r="O422" s="11">
        <f>VENTAS[[#This Row],[INGRESOS]]-VENTAS[[#This Row],[COSTO]]</f>
        <v>838.09999999999991</v>
      </c>
      <c r="P422" s="12">
        <f>VENTAS[[#This Row],[MARGEN]]/VENTAS[[#This Row],[INGRESOS]]</f>
        <v>0.27936666666666665</v>
      </c>
    </row>
    <row r="423" spans="1:16" x14ac:dyDescent="0.25">
      <c r="A423">
        <v>422</v>
      </c>
      <c r="B423" t="s">
        <v>14</v>
      </c>
      <c r="C423">
        <v>18</v>
      </c>
      <c r="D423" t="s">
        <v>91</v>
      </c>
      <c r="E423" t="s">
        <v>92</v>
      </c>
      <c r="F423">
        <v>10004</v>
      </c>
      <c r="G423" t="s">
        <v>47</v>
      </c>
      <c r="H423" t="s">
        <v>48</v>
      </c>
      <c r="I423">
        <v>42</v>
      </c>
      <c r="J423" s="9">
        <v>1063.04</v>
      </c>
      <c r="K423" s="9">
        <v>1500</v>
      </c>
      <c r="L423">
        <v>44254</v>
      </c>
      <c r="M423" s="10">
        <f>VENTAS[[#This Row],[CANTIDAD]]*VENTAS[[#This Row],[PRECIO_VENTAS]]</f>
        <v>63000</v>
      </c>
      <c r="N423" s="10">
        <f>VENTAS[[#This Row],[CANTIDAD]]*VENTAS[[#This Row],[PRECIO_COMPRA]]</f>
        <v>44647.68</v>
      </c>
      <c r="O423" s="11">
        <f>VENTAS[[#This Row],[INGRESOS]]-VENTAS[[#This Row],[COSTO]]</f>
        <v>18352.32</v>
      </c>
      <c r="P423" s="12">
        <f>VENTAS[[#This Row],[MARGEN]]/VENTAS[[#This Row],[INGRESOS]]</f>
        <v>0.29130666666666666</v>
      </c>
    </row>
    <row r="424" spans="1:16" x14ac:dyDescent="0.25">
      <c r="A424">
        <v>423</v>
      </c>
      <c r="B424" t="s">
        <v>23</v>
      </c>
      <c r="C424">
        <v>19</v>
      </c>
      <c r="D424" t="s">
        <v>93</v>
      </c>
      <c r="E424" t="s">
        <v>94</v>
      </c>
      <c r="F424">
        <v>10005</v>
      </c>
      <c r="G424" t="s">
        <v>49</v>
      </c>
      <c r="H424" t="s">
        <v>50</v>
      </c>
      <c r="I424">
        <v>14</v>
      </c>
      <c r="J424" s="9">
        <v>757.81</v>
      </c>
      <c r="K424" s="9">
        <v>950</v>
      </c>
      <c r="L424">
        <v>44255</v>
      </c>
      <c r="M424" s="10">
        <f>VENTAS[[#This Row],[CANTIDAD]]*VENTAS[[#This Row],[PRECIO_VENTAS]]</f>
        <v>13300</v>
      </c>
      <c r="N424" s="10">
        <f>VENTAS[[#This Row],[CANTIDAD]]*VENTAS[[#This Row],[PRECIO_COMPRA]]</f>
        <v>10609.34</v>
      </c>
      <c r="O424" s="11">
        <f>VENTAS[[#This Row],[INGRESOS]]-VENTAS[[#This Row],[COSTO]]</f>
        <v>2690.66</v>
      </c>
      <c r="P424" s="12">
        <f>VENTAS[[#This Row],[MARGEN]]/VENTAS[[#This Row],[INGRESOS]]</f>
        <v>0.20230526315789474</v>
      </c>
    </row>
    <row r="425" spans="1:16" x14ac:dyDescent="0.25">
      <c r="A425">
        <v>424</v>
      </c>
      <c r="B425" t="s">
        <v>17</v>
      </c>
      <c r="C425">
        <v>20</v>
      </c>
      <c r="D425" t="s">
        <v>95</v>
      </c>
      <c r="E425" t="s">
        <v>96</v>
      </c>
      <c r="F425">
        <v>10006</v>
      </c>
      <c r="G425" t="s">
        <v>51</v>
      </c>
      <c r="H425" t="s">
        <v>52</v>
      </c>
      <c r="I425">
        <v>37</v>
      </c>
      <c r="J425" s="9">
        <v>211.41</v>
      </c>
      <c r="K425" s="9">
        <v>300</v>
      </c>
      <c r="L425">
        <v>44256</v>
      </c>
      <c r="M425" s="10">
        <f>VENTAS[[#This Row],[CANTIDAD]]*VENTAS[[#This Row],[PRECIO_VENTAS]]</f>
        <v>11100</v>
      </c>
      <c r="N425" s="10">
        <f>VENTAS[[#This Row],[CANTIDAD]]*VENTAS[[#This Row],[PRECIO_COMPRA]]</f>
        <v>7822.17</v>
      </c>
      <c r="O425" s="11">
        <f>VENTAS[[#This Row],[INGRESOS]]-VENTAS[[#This Row],[COSTO]]</f>
        <v>3277.83</v>
      </c>
      <c r="P425" s="12">
        <f>VENTAS[[#This Row],[MARGEN]]/VENTAS[[#This Row],[INGRESOS]]</f>
        <v>0.29530000000000001</v>
      </c>
    </row>
    <row r="426" spans="1:16" x14ac:dyDescent="0.25">
      <c r="A426">
        <v>425</v>
      </c>
      <c r="B426" t="s">
        <v>8</v>
      </c>
      <c r="C426">
        <v>1</v>
      </c>
      <c r="D426" t="s">
        <v>30</v>
      </c>
      <c r="E426" t="s">
        <v>61</v>
      </c>
      <c r="F426">
        <v>10007</v>
      </c>
      <c r="G426" t="s">
        <v>53</v>
      </c>
      <c r="H426" t="s">
        <v>54</v>
      </c>
      <c r="I426">
        <v>34</v>
      </c>
      <c r="J426" s="9">
        <v>1483.61</v>
      </c>
      <c r="K426" s="9">
        <v>2000</v>
      </c>
      <c r="L426">
        <v>44257</v>
      </c>
      <c r="M426" s="10">
        <f>VENTAS[[#This Row],[CANTIDAD]]*VENTAS[[#This Row],[PRECIO_VENTAS]]</f>
        <v>68000</v>
      </c>
      <c r="N426" s="10">
        <f>VENTAS[[#This Row],[CANTIDAD]]*VENTAS[[#This Row],[PRECIO_COMPRA]]</f>
        <v>50442.74</v>
      </c>
      <c r="O426" s="11">
        <f>VENTAS[[#This Row],[INGRESOS]]-VENTAS[[#This Row],[COSTO]]</f>
        <v>17557.260000000002</v>
      </c>
      <c r="P426" s="12">
        <f>VENTAS[[#This Row],[MARGEN]]/VENTAS[[#This Row],[INGRESOS]]</f>
        <v>0.25819500000000001</v>
      </c>
    </row>
    <row r="427" spans="1:16" x14ac:dyDescent="0.25">
      <c r="A427">
        <v>426</v>
      </c>
      <c r="B427" t="s">
        <v>23</v>
      </c>
      <c r="C427">
        <v>2</v>
      </c>
      <c r="D427" t="s">
        <v>31</v>
      </c>
      <c r="E427" t="s">
        <v>62</v>
      </c>
      <c r="F427">
        <v>10008</v>
      </c>
      <c r="G427" t="s">
        <v>73</v>
      </c>
      <c r="H427" t="s">
        <v>56</v>
      </c>
      <c r="I427">
        <v>14</v>
      </c>
      <c r="J427" s="9">
        <v>1049.51</v>
      </c>
      <c r="K427" s="9">
        <v>1300</v>
      </c>
      <c r="L427">
        <v>44258</v>
      </c>
      <c r="M427" s="10">
        <f>VENTAS[[#This Row],[CANTIDAD]]*VENTAS[[#This Row],[PRECIO_VENTAS]]</f>
        <v>18200</v>
      </c>
      <c r="N427" s="10">
        <f>VENTAS[[#This Row],[CANTIDAD]]*VENTAS[[#This Row],[PRECIO_COMPRA]]</f>
        <v>14693.14</v>
      </c>
      <c r="O427" s="11">
        <f>VENTAS[[#This Row],[INGRESOS]]-VENTAS[[#This Row],[COSTO]]</f>
        <v>3506.8600000000006</v>
      </c>
      <c r="P427" s="12">
        <f>VENTAS[[#This Row],[MARGEN]]/VENTAS[[#This Row],[INGRESOS]]</f>
        <v>0.19268461538461543</v>
      </c>
    </row>
    <row r="428" spans="1:16" x14ac:dyDescent="0.25">
      <c r="A428">
        <v>427</v>
      </c>
      <c r="B428" t="s">
        <v>7</v>
      </c>
      <c r="C428">
        <v>3</v>
      </c>
      <c r="D428" t="s">
        <v>32</v>
      </c>
      <c r="E428" t="s">
        <v>63</v>
      </c>
      <c r="F428">
        <v>10009</v>
      </c>
      <c r="G428" t="s">
        <v>57</v>
      </c>
      <c r="H428" t="s">
        <v>58</v>
      </c>
      <c r="I428">
        <v>37</v>
      </c>
      <c r="J428" s="9">
        <v>966.38</v>
      </c>
      <c r="K428" s="9">
        <v>1200</v>
      </c>
      <c r="L428">
        <v>44259</v>
      </c>
      <c r="M428" s="10">
        <f>VENTAS[[#This Row],[CANTIDAD]]*VENTAS[[#This Row],[PRECIO_VENTAS]]</f>
        <v>44400</v>
      </c>
      <c r="N428" s="10">
        <f>VENTAS[[#This Row],[CANTIDAD]]*VENTAS[[#This Row],[PRECIO_COMPRA]]</f>
        <v>35756.06</v>
      </c>
      <c r="O428" s="11">
        <f>VENTAS[[#This Row],[INGRESOS]]-VENTAS[[#This Row],[COSTO]]</f>
        <v>8643.9400000000023</v>
      </c>
      <c r="P428" s="12">
        <f>VENTAS[[#This Row],[MARGEN]]/VENTAS[[#This Row],[INGRESOS]]</f>
        <v>0.19468333333333337</v>
      </c>
    </row>
    <row r="429" spans="1:16" x14ac:dyDescent="0.25">
      <c r="A429">
        <v>428</v>
      </c>
      <c r="B429" t="s">
        <v>8</v>
      </c>
      <c r="C429">
        <v>4</v>
      </c>
      <c r="D429" t="s">
        <v>33</v>
      </c>
      <c r="E429" t="s">
        <v>64</v>
      </c>
      <c r="F429">
        <v>10001</v>
      </c>
      <c r="G429" t="s">
        <v>41</v>
      </c>
      <c r="H429" t="s">
        <v>42</v>
      </c>
      <c r="I429">
        <v>34</v>
      </c>
      <c r="J429" s="9">
        <v>938.42</v>
      </c>
      <c r="K429" s="9">
        <v>1100</v>
      </c>
      <c r="L429">
        <v>44260</v>
      </c>
      <c r="M429" s="10">
        <f>VENTAS[[#This Row],[CANTIDAD]]*VENTAS[[#This Row],[PRECIO_VENTAS]]</f>
        <v>37400</v>
      </c>
      <c r="N429" s="10">
        <f>VENTAS[[#This Row],[CANTIDAD]]*VENTAS[[#This Row],[PRECIO_COMPRA]]</f>
        <v>31906.28</v>
      </c>
      <c r="O429" s="11">
        <f>VENTAS[[#This Row],[INGRESOS]]-VENTAS[[#This Row],[COSTO]]</f>
        <v>5493.7200000000012</v>
      </c>
      <c r="P429" s="12">
        <f>VENTAS[[#This Row],[MARGEN]]/VENTAS[[#This Row],[INGRESOS]]</f>
        <v>0.14689090909090913</v>
      </c>
    </row>
    <row r="430" spans="1:16" x14ac:dyDescent="0.25">
      <c r="A430">
        <v>429</v>
      </c>
      <c r="B430" t="s">
        <v>16</v>
      </c>
      <c r="C430">
        <v>5</v>
      </c>
      <c r="D430" t="s">
        <v>34</v>
      </c>
      <c r="E430" t="s">
        <v>65</v>
      </c>
      <c r="F430">
        <v>10002</v>
      </c>
      <c r="G430" t="s">
        <v>43</v>
      </c>
      <c r="H430" t="s">
        <v>44</v>
      </c>
      <c r="I430">
        <v>23</v>
      </c>
      <c r="J430" s="9">
        <v>1053.78</v>
      </c>
      <c r="K430" s="9">
        <v>1500</v>
      </c>
      <c r="L430">
        <v>44261</v>
      </c>
      <c r="M430" s="10">
        <f>VENTAS[[#This Row],[CANTIDAD]]*VENTAS[[#This Row],[PRECIO_VENTAS]]</f>
        <v>34500</v>
      </c>
      <c r="N430" s="10">
        <f>VENTAS[[#This Row],[CANTIDAD]]*VENTAS[[#This Row],[PRECIO_COMPRA]]</f>
        <v>24236.94</v>
      </c>
      <c r="O430" s="11">
        <f>VENTAS[[#This Row],[INGRESOS]]-VENTAS[[#This Row],[COSTO]]</f>
        <v>10263.060000000001</v>
      </c>
      <c r="P430" s="12">
        <f>VENTAS[[#This Row],[MARGEN]]/VENTAS[[#This Row],[INGRESOS]]</f>
        <v>0.29748000000000002</v>
      </c>
    </row>
    <row r="431" spans="1:16" x14ac:dyDescent="0.25">
      <c r="A431">
        <v>430</v>
      </c>
      <c r="B431" t="s">
        <v>9</v>
      </c>
      <c r="C431">
        <v>6</v>
      </c>
      <c r="D431" t="s">
        <v>35</v>
      </c>
      <c r="E431" t="s">
        <v>66</v>
      </c>
      <c r="F431">
        <v>10003</v>
      </c>
      <c r="G431" t="s">
        <v>45</v>
      </c>
      <c r="H431" t="s">
        <v>46</v>
      </c>
      <c r="I431">
        <v>29</v>
      </c>
      <c r="J431" s="9">
        <v>645.70000000000005</v>
      </c>
      <c r="K431" s="9">
        <v>900</v>
      </c>
      <c r="L431">
        <v>44262</v>
      </c>
      <c r="M431" s="10">
        <f>VENTAS[[#This Row],[CANTIDAD]]*VENTAS[[#This Row],[PRECIO_VENTAS]]</f>
        <v>26100</v>
      </c>
      <c r="N431" s="10">
        <f>VENTAS[[#This Row],[CANTIDAD]]*VENTAS[[#This Row],[PRECIO_COMPRA]]</f>
        <v>18725.300000000003</v>
      </c>
      <c r="O431" s="11">
        <f>VENTAS[[#This Row],[INGRESOS]]-VENTAS[[#This Row],[COSTO]]</f>
        <v>7374.6999999999971</v>
      </c>
      <c r="P431" s="12">
        <f>VENTAS[[#This Row],[MARGEN]]/VENTAS[[#This Row],[INGRESOS]]</f>
        <v>0.28255555555555545</v>
      </c>
    </row>
    <row r="432" spans="1:16" x14ac:dyDescent="0.25">
      <c r="A432">
        <v>431</v>
      </c>
      <c r="B432" t="s">
        <v>25</v>
      </c>
      <c r="C432">
        <v>7</v>
      </c>
      <c r="D432" t="s">
        <v>36</v>
      </c>
      <c r="E432" t="s">
        <v>72</v>
      </c>
      <c r="F432">
        <v>10004</v>
      </c>
      <c r="G432" t="s">
        <v>47</v>
      </c>
      <c r="H432" t="s">
        <v>48</v>
      </c>
      <c r="I432">
        <v>19</v>
      </c>
      <c r="J432" s="9">
        <v>1063.04</v>
      </c>
      <c r="K432" s="9">
        <v>1500</v>
      </c>
      <c r="L432">
        <v>44263</v>
      </c>
      <c r="M432" s="10">
        <f>VENTAS[[#This Row],[CANTIDAD]]*VENTAS[[#This Row],[PRECIO_VENTAS]]</f>
        <v>28500</v>
      </c>
      <c r="N432" s="10">
        <f>VENTAS[[#This Row],[CANTIDAD]]*VENTAS[[#This Row],[PRECIO_COMPRA]]</f>
        <v>20197.759999999998</v>
      </c>
      <c r="O432" s="11">
        <f>VENTAS[[#This Row],[INGRESOS]]-VENTAS[[#This Row],[COSTO]]</f>
        <v>8302.2400000000016</v>
      </c>
      <c r="P432" s="12">
        <f>VENTAS[[#This Row],[MARGEN]]/VENTAS[[#This Row],[INGRESOS]]</f>
        <v>0.29130666666666671</v>
      </c>
    </row>
    <row r="433" spans="1:16" x14ac:dyDescent="0.25">
      <c r="A433">
        <v>432</v>
      </c>
      <c r="B433" t="s">
        <v>25</v>
      </c>
      <c r="C433">
        <v>8</v>
      </c>
      <c r="D433" t="s">
        <v>37</v>
      </c>
      <c r="E433" t="s">
        <v>67</v>
      </c>
      <c r="F433">
        <v>10005</v>
      </c>
      <c r="G433" t="s">
        <v>49</v>
      </c>
      <c r="H433" t="s">
        <v>50</v>
      </c>
      <c r="I433">
        <v>19</v>
      </c>
      <c r="J433" s="9">
        <v>938.42</v>
      </c>
      <c r="K433" s="9">
        <v>1100</v>
      </c>
      <c r="L433">
        <v>44264</v>
      </c>
      <c r="M433" s="10">
        <f>VENTAS[[#This Row],[CANTIDAD]]*VENTAS[[#This Row],[PRECIO_VENTAS]]</f>
        <v>20900</v>
      </c>
      <c r="N433" s="10">
        <f>VENTAS[[#This Row],[CANTIDAD]]*VENTAS[[#This Row],[PRECIO_COMPRA]]</f>
        <v>17829.98</v>
      </c>
      <c r="O433" s="11">
        <f>VENTAS[[#This Row],[INGRESOS]]-VENTAS[[#This Row],[COSTO]]</f>
        <v>3070.0200000000004</v>
      </c>
      <c r="P433" s="12">
        <f>VENTAS[[#This Row],[MARGEN]]/VENTAS[[#This Row],[INGRESOS]]</f>
        <v>0.1468909090909091</v>
      </c>
    </row>
    <row r="434" spans="1:16" x14ac:dyDescent="0.25">
      <c r="A434">
        <v>433</v>
      </c>
      <c r="B434" t="s">
        <v>14</v>
      </c>
      <c r="C434">
        <v>9</v>
      </c>
      <c r="D434" t="s">
        <v>38</v>
      </c>
      <c r="E434" t="s">
        <v>68</v>
      </c>
      <c r="F434">
        <v>10006</v>
      </c>
      <c r="G434" t="s">
        <v>51</v>
      </c>
      <c r="H434" t="s">
        <v>52</v>
      </c>
      <c r="I434">
        <v>42</v>
      </c>
      <c r="J434" s="9">
        <v>836.75</v>
      </c>
      <c r="K434" s="9">
        <v>1000</v>
      </c>
      <c r="L434">
        <v>44265</v>
      </c>
      <c r="M434" s="10">
        <f>VENTAS[[#This Row],[CANTIDAD]]*VENTAS[[#This Row],[PRECIO_VENTAS]]</f>
        <v>42000</v>
      </c>
      <c r="N434" s="10">
        <f>VENTAS[[#This Row],[CANTIDAD]]*VENTAS[[#This Row],[PRECIO_COMPRA]]</f>
        <v>35143.5</v>
      </c>
      <c r="O434" s="11">
        <f>VENTAS[[#This Row],[INGRESOS]]-VENTAS[[#This Row],[COSTO]]</f>
        <v>6856.5</v>
      </c>
      <c r="P434" s="12">
        <f>VENTAS[[#This Row],[MARGEN]]/VENTAS[[#This Row],[INGRESOS]]</f>
        <v>0.16325000000000001</v>
      </c>
    </row>
    <row r="435" spans="1:16" x14ac:dyDescent="0.25">
      <c r="A435">
        <v>434</v>
      </c>
      <c r="B435" t="s">
        <v>15</v>
      </c>
      <c r="C435">
        <v>10</v>
      </c>
      <c r="D435" t="s">
        <v>39</v>
      </c>
      <c r="E435" t="s">
        <v>69</v>
      </c>
      <c r="F435">
        <v>10007</v>
      </c>
      <c r="G435" t="s">
        <v>53</v>
      </c>
      <c r="H435" t="s">
        <v>54</v>
      </c>
      <c r="I435">
        <v>32</v>
      </c>
      <c r="J435" s="9">
        <v>966.38</v>
      </c>
      <c r="K435" s="9">
        <v>1200</v>
      </c>
      <c r="L435">
        <v>44266</v>
      </c>
      <c r="M435" s="10">
        <f>VENTAS[[#This Row],[CANTIDAD]]*VENTAS[[#This Row],[PRECIO_VENTAS]]</f>
        <v>38400</v>
      </c>
      <c r="N435" s="10">
        <f>VENTAS[[#This Row],[CANTIDAD]]*VENTAS[[#This Row],[PRECIO_COMPRA]]</f>
        <v>30924.16</v>
      </c>
      <c r="O435" s="11">
        <f>VENTAS[[#This Row],[INGRESOS]]-VENTAS[[#This Row],[COSTO]]</f>
        <v>7475.84</v>
      </c>
      <c r="P435" s="12">
        <f>VENTAS[[#This Row],[MARGEN]]/VENTAS[[#This Row],[INGRESOS]]</f>
        <v>0.19468333333333335</v>
      </c>
    </row>
    <row r="436" spans="1:16" x14ac:dyDescent="0.25">
      <c r="A436">
        <v>435</v>
      </c>
      <c r="B436" t="s">
        <v>26</v>
      </c>
      <c r="C436">
        <v>11</v>
      </c>
      <c r="D436" t="s">
        <v>77</v>
      </c>
      <c r="E436" t="s">
        <v>78</v>
      </c>
      <c r="F436">
        <v>10008</v>
      </c>
      <c r="G436" t="s">
        <v>73</v>
      </c>
      <c r="H436" t="s">
        <v>56</v>
      </c>
      <c r="I436">
        <v>36</v>
      </c>
      <c r="J436" s="9">
        <v>638.27</v>
      </c>
      <c r="K436" s="9">
        <v>800</v>
      </c>
      <c r="L436">
        <v>44267</v>
      </c>
      <c r="M436" s="10">
        <f>VENTAS[[#This Row],[CANTIDAD]]*VENTAS[[#This Row],[PRECIO_VENTAS]]</f>
        <v>28800</v>
      </c>
      <c r="N436" s="10">
        <f>VENTAS[[#This Row],[CANTIDAD]]*VENTAS[[#This Row],[PRECIO_COMPRA]]</f>
        <v>22977.72</v>
      </c>
      <c r="O436" s="11">
        <f>VENTAS[[#This Row],[INGRESOS]]-VENTAS[[#This Row],[COSTO]]</f>
        <v>5822.2799999999988</v>
      </c>
      <c r="P436" s="12">
        <f>VENTAS[[#This Row],[MARGEN]]/VENTAS[[#This Row],[INGRESOS]]</f>
        <v>0.20216249999999997</v>
      </c>
    </row>
    <row r="437" spans="1:16" x14ac:dyDescent="0.25">
      <c r="A437">
        <v>436</v>
      </c>
      <c r="B437" t="s">
        <v>11</v>
      </c>
      <c r="C437">
        <v>12</v>
      </c>
      <c r="D437" t="s">
        <v>79</v>
      </c>
      <c r="E437" t="s">
        <v>80</v>
      </c>
      <c r="F437">
        <v>10009</v>
      </c>
      <c r="G437" t="s">
        <v>57</v>
      </c>
      <c r="H437" t="s">
        <v>58</v>
      </c>
      <c r="I437">
        <v>45</v>
      </c>
      <c r="J437" s="9">
        <v>1265.2</v>
      </c>
      <c r="K437" s="9">
        <v>1800</v>
      </c>
      <c r="L437">
        <v>44268</v>
      </c>
      <c r="M437" s="10">
        <f>VENTAS[[#This Row],[CANTIDAD]]*VENTAS[[#This Row],[PRECIO_VENTAS]]</f>
        <v>81000</v>
      </c>
      <c r="N437" s="10">
        <f>VENTAS[[#This Row],[CANTIDAD]]*VENTAS[[#This Row],[PRECIO_COMPRA]]</f>
        <v>56934</v>
      </c>
      <c r="O437" s="11">
        <f>VENTAS[[#This Row],[INGRESOS]]-VENTAS[[#This Row],[COSTO]]</f>
        <v>24066</v>
      </c>
      <c r="P437" s="12">
        <f>VENTAS[[#This Row],[MARGEN]]/VENTAS[[#This Row],[INGRESOS]]</f>
        <v>0.2971111111111111</v>
      </c>
    </row>
    <row r="438" spans="1:16" x14ac:dyDescent="0.25">
      <c r="A438">
        <v>437</v>
      </c>
      <c r="B438" t="s">
        <v>18</v>
      </c>
      <c r="C438">
        <v>13</v>
      </c>
      <c r="D438" t="s">
        <v>81</v>
      </c>
      <c r="E438" t="s">
        <v>82</v>
      </c>
      <c r="F438">
        <v>10001</v>
      </c>
      <c r="G438" t="s">
        <v>41</v>
      </c>
      <c r="H438" t="s">
        <v>42</v>
      </c>
      <c r="I438">
        <v>38</v>
      </c>
      <c r="J438" s="9">
        <v>352.49</v>
      </c>
      <c r="K438" s="9">
        <v>500</v>
      </c>
      <c r="L438">
        <v>44269</v>
      </c>
      <c r="M438" s="10">
        <f>VENTAS[[#This Row],[CANTIDAD]]*VENTAS[[#This Row],[PRECIO_VENTAS]]</f>
        <v>19000</v>
      </c>
      <c r="N438" s="10">
        <f>VENTAS[[#This Row],[CANTIDAD]]*VENTAS[[#This Row],[PRECIO_COMPRA]]</f>
        <v>13394.62</v>
      </c>
      <c r="O438" s="11">
        <f>VENTAS[[#This Row],[INGRESOS]]-VENTAS[[#This Row],[COSTO]]</f>
        <v>5605.3799999999992</v>
      </c>
      <c r="P438" s="12">
        <f>VENTAS[[#This Row],[MARGEN]]/VENTAS[[#This Row],[INGRESOS]]</f>
        <v>0.29501999999999995</v>
      </c>
    </row>
    <row r="439" spans="1:16" x14ac:dyDescent="0.25">
      <c r="A439">
        <v>438</v>
      </c>
      <c r="B439" t="s">
        <v>18</v>
      </c>
      <c r="C439">
        <v>14</v>
      </c>
      <c r="D439" t="s">
        <v>83</v>
      </c>
      <c r="E439" t="s">
        <v>84</v>
      </c>
      <c r="F439">
        <v>10002</v>
      </c>
      <c r="G439" t="s">
        <v>43</v>
      </c>
      <c r="H439" t="s">
        <v>44</v>
      </c>
      <c r="I439">
        <v>38</v>
      </c>
      <c r="J439" s="9">
        <v>938.42</v>
      </c>
      <c r="K439" s="9">
        <v>1100</v>
      </c>
      <c r="L439">
        <v>44270</v>
      </c>
      <c r="M439" s="10">
        <f>VENTAS[[#This Row],[CANTIDAD]]*VENTAS[[#This Row],[PRECIO_VENTAS]]</f>
        <v>41800</v>
      </c>
      <c r="N439" s="10">
        <f>VENTAS[[#This Row],[CANTIDAD]]*VENTAS[[#This Row],[PRECIO_COMPRA]]</f>
        <v>35659.96</v>
      </c>
      <c r="O439" s="11">
        <f>VENTAS[[#This Row],[INGRESOS]]-VENTAS[[#This Row],[COSTO]]</f>
        <v>6140.0400000000009</v>
      </c>
      <c r="P439" s="12">
        <f>VENTAS[[#This Row],[MARGEN]]/VENTAS[[#This Row],[INGRESOS]]</f>
        <v>0.1468909090909091</v>
      </c>
    </row>
    <row r="440" spans="1:16" x14ac:dyDescent="0.25">
      <c r="A440">
        <v>439</v>
      </c>
      <c r="B440" t="s">
        <v>13</v>
      </c>
      <c r="C440">
        <v>15</v>
      </c>
      <c r="D440" t="s">
        <v>85</v>
      </c>
      <c r="E440" t="s">
        <v>86</v>
      </c>
      <c r="F440">
        <v>10003</v>
      </c>
      <c r="G440" t="s">
        <v>45</v>
      </c>
      <c r="H440" t="s">
        <v>46</v>
      </c>
      <c r="I440">
        <v>13</v>
      </c>
      <c r="J440" s="9">
        <v>572.95000000000005</v>
      </c>
      <c r="K440" s="9">
        <v>800</v>
      </c>
      <c r="L440">
        <v>44271</v>
      </c>
      <c r="M440" s="10">
        <f>VENTAS[[#This Row],[CANTIDAD]]*VENTAS[[#This Row],[PRECIO_VENTAS]]</f>
        <v>10400</v>
      </c>
      <c r="N440" s="10">
        <f>VENTAS[[#This Row],[CANTIDAD]]*VENTAS[[#This Row],[PRECIO_COMPRA]]</f>
        <v>7448.35</v>
      </c>
      <c r="O440" s="11">
        <f>VENTAS[[#This Row],[INGRESOS]]-VENTAS[[#This Row],[COSTO]]</f>
        <v>2951.6499999999996</v>
      </c>
      <c r="P440" s="12">
        <f>VENTAS[[#This Row],[MARGEN]]/VENTAS[[#This Row],[INGRESOS]]</f>
        <v>0.28381249999999997</v>
      </c>
    </row>
    <row r="441" spans="1:16" x14ac:dyDescent="0.25">
      <c r="A441">
        <v>440</v>
      </c>
      <c r="B441" t="s">
        <v>14</v>
      </c>
      <c r="C441">
        <v>16</v>
      </c>
      <c r="D441" t="s">
        <v>87</v>
      </c>
      <c r="E441" t="s">
        <v>88</v>
      </c>
      <c r="F441">
        <v>10004</v>
      </c>
      <c r="G441" t="s">
        <v>47</v>
      </c>
      <c r="H441" t="s">
        <v>48</v>
      </c>
      <c r="I441">
        <v>42</v>
      </c>
      <c r="J441" s="9">
        <v>1667.47</v>
      </c>
      <c r="K441" s="9">
        <v>2200</v>
      </c>
      <c r="L441">
        <v>44272</v>
      </c>
      <c r="M441" s="10">
        <f>VENTAS[[#This Row],[CANTIDAD]]*VENTAS[[#This Row],[PRECIO_VENTAS]]</f>
        <v>92400</v>
      </c>
      <c r="N441" s="10">
        <f>VENTAS[[#This Row],[CANTIDAD]]*VENTAS[[#This Row],[PRECIO_COMPRA]]</f>
        <v>70033.740000000005</v>
      </c>
      <c r="O441" s="11">
        <f>VENTAS[[#This Row],[INGRESOS]]-VENTAS[[#This Row],[COSTO]]</f>
        <v>22366.259999999995</v>
      </c>
      <c r="P441" s="12">
        <f>VENTAS[[#This Row],[MARGEN]]/VENTAS[[#This Row],[INGRESOS]]</f>
        <v>0.24205909090909086</v>
      </c>
    </row>
    <row r="442" spans="1:16" x14ac:dyDescent="0.25">
      <c r="A442">
        <v>441</v>
      </c>
      <c r="B442" t="s">
        <v>22</v>
      </c>
      <c r="C442">
        <v>17</v>
      </c>
      <c r="D442" t="s">
        <v>89</v>
      </c>
      <c r="E442" t="s">
        <v>90</v>
      </c>
      <c r="F442">
        <v>10005</v>
      </c>
      <c r="G442" t="s">
        <v>49</v>
      </c>
      <c r="H442" t="s">
        <v>50</v>
      </c>
      <c r="I442">
        <v>4</v>
      </c>
      <c r="J442" s="9">
        <v>216.19</v>
      </c>
      <c r="K442" s="9">
        <v>300</v>
      </c>
      <c r="L442">
        <v>44273</v>
      </c>
      <c r="M442" s="10">
        <f>VENTAS[[#This Row],[CANTIDAD]]*VENTAS[[#This Row],[PRECIO_VENTAS]]</f>
        <v>1200</v>
      </c>
      <c r="N442" s="10">
        <f>VENTAS[[#This Row],[CANTIDAD]]*VENTAS[[#This Row],[PRECIO_COMPRA]]</f>
        <v>864.76</v>
      </c>
      <c r="O442" s="11">
        <f>VENTAS[[#This Row],[INGRESOS]]-VENTAS[[#This Row],[COSTO]]</f>
        <v>335.24</v>
      </c>
      <c r="P442" s="12">
        <f>VENTAS[[#This Row],[MARGEN]]/VENTAS[[#This Row],[INGRESOS]]</f>
        <v>0.27936666666666665</v>
      </c>
    </row>
    <row r="443" spans="1:16" x14ac:dyDescent="0.25">
      <c r="A443">
        <v>442</v>
      </c>
      <c r="B443" t="s">
        <v>26</v>
      </c>
      <c r="C443">
        <v>18</v>
      </c>
      <c r="D443" t="s">
        <v>91</v>
      </c>
      <c r="E443" t="s">
        <v>92</v>
      </c>
      <c r="F443">
        <v>10006</v>
      </c>
      <c r="G443" t="s">
        <v>51</v>
      </c>
      <c r="H443" t="s">
        <v>52</v>
      </c>
      <c r="I443">
        <v>36</v>
      </c>
      <c r="J443" s="9">
        <v>1063.04</v>
      </c>
      <c r="K443" s="9">
        <v>1500</v>
      </c>
      <c r="L443">
        <v>44274</v>
      </c>
      <c r="M443" s="10">
        <f>VENTAS[[#This Row],[CANTIDAD]]*VENTAS[[#This Row],[PRECIO_VENTAS]]</f>
        <v>54000</v>
      </c>
      <c r="N443" s="10">
        <f>VENTAS[[#This Row],[CANTIDAD]]*VENTAS[[#This Row],[PRECIO_COMPRA]]</f>
        <v>38269.440000000002</v>
      </c>
      <c r="O443" s="11">
        <f>VENTAS[[#This Row],[INGRESOS]]-VENTAS[[#This Row],[COSTO]]</f>
        <v>15730.559999999998</v>
      </c>
      <c r="P443" s="12">
        <f>VENTAS[[#This Row],[MARGEN]]/VENTAS[[#This Row],[INGRESOS]]</f>
        <v>0.2913066666666666</v>
      </c>
    </row>
    <row r="444" spans="1:16" x14ac:dyDescent="0.25">
      <c r="A444">
        <v>443</v>
      </c>
      <c r="B444" t="s">
        <v>18</v>
      </c>
      <c r="C444">
        <v>19</v>
      </c>
      <c r="D444" t="s">
        <v>93</v>
      </c>
      <c r="E444" t="s">
        <v>94</v>
      </c>
      <c r="F444">
        <v>10007</v>
      </c>
      <c r="G444" t="s">
        <v>53</v>
      </c>
      <c r="H444" t="s">
        <v>54</v>
      </c>
      <c r="I444">
        <v>38</v>
      </c>
      <c r="J444" s="9">
        <v>757.81</v>
      </c>
      <c r="K444" s="9">
        <v>950</v>
      </c>
      <c r="L444">
        <v>44275</v>
      </c>
      <c r="M444" s="10">
        <f>VENTAS[[#This Row],[CANTIDAD]]*VENTAS[[#This Row],[PRECIO_VENTAS]]</f>
        <v>36100</v>
      </c>
      <c r="N444" s="10">
        <f>VENTAS[[#This Row],[CANTIDAD]]*VENTAS[[#This Row],[PRECIO_COMPRA]]</f>
        <v>28796.78</v>
      </c>
      <c r="O444" s="11">
        <f>VENTAS[[#This Row],[INGRESOS]]-VENTAS[[#This Row],[COSTO]]</f>
        <v>7303.2200000000012</v>
      </c>
      <c r="P444" s="12">
        <f>VENTAS[[#This Row],[MARGEN]]/VENTAS[[#This Row],[INGRESOS]]</f>
        <v>0.20230526315789477</v>
      </c>
    </row>
    <row r="445" spans="1:16" x14ac:dyDescent="0.25">
      <c r="A445">
        <v>444</v>
      </c>
      <c r="B445" t="s">
        <v>7</v>
      </c>
      <c r="C445">
        <v>20</v>
      </c>
      <c r="D445" t="s">
        <v>95</v>
      </c>
      <c r="E445" t="s">
        <v>96</v>
      </c>
      <c r="F445">
        <v>10008</v>
      </c>
      <c r="G445" t="s">
        <v>73</v>
      </c>
      <c r="H445" t="s">
        <v>56</v>
      </c>
      <c r="I445">
        <v>37</v>
      </c>
      <c r="J445" s="9">
        <v>211.41</v>
      </c>
      <c r="K445" s="9">
        <v>300</v>
      </c>
      <c r="L445">
        <v>44276</v>
      </c>
      <c r="M445" s="10">
        <f>VENTAS[[#This Row],[CANTIDAD]]*VENTAS[[#This Row],[PRECIO_VENTAS]]</f>
        <v>11100</v>
      </c>
      <c r="N445" s="10">
        <f>VENTAS[[#This Row],[CANTIDAD]]*VENTAS[[#This Row],[PRECIO_COMPRA]]</f>
        <v>7822.17</v>
      </c>
      <c r="O445" s="11">
        <f>VENTAS[[#This Row],[INGRESOS]]-VENTAS[[#This Row],[COSTO]]</f>
        <v>3277.83</v>
      </c>
      <c r="P445" s="12">
        <f>VENTAS[[#This Row],[MARGEN]]/VENTAS[[#This Row],[INGRESOS]]</f>
        <v>0.29530000000000001</v>
      </c>
    </row>
    <row r="446" spans="1:16" x14ac:dyDescent="0.25">
      <c r="A446">
        <v>445</v>
      </c>
      <c r="B446" t="s">
        <v>8</v>
      </c>
      <c r="C446">
        <v>1</v>
      </c>
      <c r="D446" t="s">
        <v>30</v>
      </c>
      <c r="E446" t="s">
        <v>61</v>
      </c>
      <c r="F446">
        <v>10009</v>
      </c>
      <c r="G446" t="s">
        <v>57</v>
      </c>
      <c r="H446" t="s">
        <v>58</v>
      </c>
      <c r="I446">
        <v>34</v>
      </c>
      <c r="J446" s="9">
        <v>1483.61</v>
      </c>
      <c r="K446" s="9">
        <v>2000</v>
      </c>
      <c r="L446">
        <v>44277</v>
      </c>
      <c r="M446" s="10">
        <f>VENTAS[[#This Row],[CANTIDAD]]*VENTAS[[#This Row],[PRECIO_VENTAS]]</f>
        <v>68000</v>
      </c>
      <c r="N446" s="10">
        <f>VENTAS[[#This Row],[CANTIDAD]]*VENTAS[[#This Row],[PRECIO_COMPRA]]</f>
        <v>50442.74</v>
      </c>
      <c r="O446" s="11">
        <f>VENTAS[[#This Row],[INGRESOS]]-VENTAS[[#This Row],[COSTO]]</f>
        <v>17557.260000000002</v>
      </c>
      <c r="P446" s="12">
        <f>VENTAS[[#This Row],[MARGEN]]/VENTAS[[#This Row],[INGRESOS]]</f>
        <v>0.25819500000000001</v>
      </c>
    </row>
    <row r="447" spans="1:16" x14ac:dyDescent="0.25">
      <c r="A447">
        <v>446</v>
      </c>
      <c r="B447" t="s">
        <v>27</v>
      </c>
      <c r="C447">
        <v>2</v>
      </c>
      <c r="D447" t="s">
        <v>31</v>
      </c>
      <c r="E447" t="s">
        <v>62</v>
      </c>
      <c r="F447">
        <v>10001</v>
      </c>
      <c r="G447" t="s">
        <v>41</v>
      </c>
      <c r="H447" t="s">
        <v>42</v>
      </c>
      <c r="I447">
        <v>21</v>
      </c>
      <c r="J447" s="9">
        <v>1049.51</v>
      </c>
      <c r="K447" s="9">
        <v>1300</v>
      </c>
      <c r="L447">
        <v>44278</v>
      </c>
      <c r="M447" s="10">
        <f>VENTAS[[#This Row],[CANTIDAD]]*VENTAS[[#This Row],[PRECIO_VENTAS]]</f>
        <v>27300</v>
      </c>
      <c r="N447" s="10">
        <f>VENTAS[[#This Row],[CANTIDAD]]*VENTAS[[#This Row],[PRECIO_COMPRA]]</f>
        <v>22039.71</v>
      </c>
      <c r="O447" s="11">
        <f>VENTAS[[#This Row],[INGRESOS]]-VENTAS[[#This Row],[COSTO]]</f>
        <v>5260.2900000000009</v>
      </c>
      <c r="P447" s="12">
        <f>VENTAS[[#This Row],[MARGEN]]/VENTAS[[#This Row],[INGRESOS]]</f>
        <v>0.19268461538461543</v>
      </c>
    </row>
    <row r="448" spans="1:16" x14ac:dyDescent="0.25">
      <c r="A448">
        <v>447</v>
      </c>
      <c r="B448" t="s">
        <v>15</v>
      </c>
      <c r="C448">
        <v>3</v>
      </c>
      <c r="D448" t="s">
        <v>32</v>
      </c>
      <c r="E448" t="s">
        <v>63</v>
      </c>
      <c r="F448">
        <v>10002</v>
      </c>
      <c r="G448" t="s">
        <v>43</v>
      </c>
      <c r="H448" t="s">
        <v>44</v>
      </c>
      <c r="I448">
        <v>32</v>
      </c>
      <c r="J448" s="9">
        <v>966.38</v>
      </c>
      <c r="K448" s="9">
        <v>1200</v>
      </c>
      <c r="L448">
        <v>44279</v>
      </c>
      <c r="M448" s="10">
        <f>VENTAS[[#This Row],[CANTIDAD]]*VENTAS[[#This Row],[PRECIO_VENTAS]]</f>
        <v>38400</v>
      </c>
      <c r="N448" s="10">
        <f>VENTAS[[#This Row],[CANTIDAD]]*VENTAS[[#This Row],[PRECIO_COMPRA]]</f>
        <v>30924.16</v>
      </c>
      <c r="O448" s="11">
        <f>VENTAS[[#This Row],[INGRESOS]]-VENTAS[[#This Row],[COSTO]]</f>
        <v>7475.84</v>
      </c>
      <c r="P448" s="12">
        <f>VENTAS[[#This Row],[MARGEN]]/VENTAS[[#This Row],[INGRESOS]]</f>
        <v>0.19468333333333335</v>
      </c>
    </row>
    <row r="449" spans="1:16" x14ac:dyDescent="0.25">
      <c r="A449">
        <v>448</v>
      </c>
      <c r="B449" t="s">
        <v>21</v>
      </c>
      <c r="C449">
        <v>4</v>
      </c>
      <c r="D449" t="s">
        <v>33</v>
      </c>
      <c r="E449" t="s">
        <v>64</v>
      </c>
      <c r="F449">
        <v>10003</v>
      </c>
      <c r="G449" t="s">
        <v>45</v>
      </c>
      <c r="H449" t="s">
        <v>46</v>
      </c>
      <c r="I449">
        <v>11</v>
      </c>
      <c r="J449" s="9">
        <v>938.42</v>
      </c>
      <c r="K449" s="9">
        <v>1100</v>
      </c>
      <c r="L449">
        <v>44280</v>
      </c>
      <c r="M449" s="10">
        <f>VENTAS[[#This Row],[CANTIDAD]]*VENTAS[[#This Row],[PRECIO_VENTAS]]</f>
        <v>12100</v>
      </c>
      <c r="N449" s="10">
        <f>VENTAS[[#This Row],[CANTIDAD]]*VENTAS[[#This Row],[PRECIO_COMPRA]]</f>
        <v>10322.619999999999</v>
      </c>
      <c r="O449" s="11">
        <f>VENTAS[[#This Row],[INGRESOS]]-VENTAS[[#This Row],[COSTO]]</f>
        <v>1777.380000000001</v>
      </c>
      <c r="P449" s="12">
        <f>VENTAS[[#This Row],[MARGEN]]/VENTAS[[#This Row],[INGRESOS]]</f>
        <v>0.14689090909090918</v>
      </c>
    </row>
    <row r="450" spans="1:16" x14ac:dyDescent="0.25">
      <c r="A450">
        <v>449</v>
      </c>
      <c r="B450" t="s">
        <v>25</v>
      </c>
      <c r="C450">
        <v>5</v>
      </c>
      <c r="D450" t="s">
        <v>34</v>
      </c>
      <c r="E450" t="s">
        <v>65</v>
      </c>
      <c r="F450">
        <v>10004</v>
      </c>
      <c r="G450" t="s">
        <v>47</v>
      </c>
      <c r="H450" t="s">
        <v>48</v>
      </c>
      <c r="I450">
        <v>19</v>
      </c>
      <c r="J450" s="9">
        <v>1053.78</v>
      </c>
      <c r="K450" s="9">
        <v>1500</v>
      </c>
      <c r="L450">
        <v>44281</v>
      </c>
      <c r="M450" s="10">
        <f>VENTAS[[#This Row],[CANTIDAD]]*VENTAS[[#This Row],[PRECIO_VENTAS]]</f>
        <v>28500</v>
      </c>
      <c r="N450" s="10">
        <f>VENTAS[[#This Row],[CANTIDAD]]*VENTAS[[#This Row],[PRECIO_COMPRA]]</f>
        <v>20021.82</v>
      </c>
      <c r="O450" s="11">
        <f>VENTAS[[#This Row],[INGRESOS]]-VENTAS[[#This Row],[COSTO]]</f>
        <v>8478.18</v>
      </c>
      <c r="P450" s="12">
        <f>VENTAS[[#This Row],[MARGEN]]/VENTAS[[#This Row],[INGRESOS]]</f>
        <v>0.29748000000000002</v>
      </c>
    </row>
    <row r="451" spans="1:16" x14ac:dyDescent="0.25">
      <c r="A451">
        <v>450</v>
      </c>
      <c r="B451" t="s">
        <v>13</v>
      </c>
      <c r="C451">
        <v>6</v>
      </c>
      <c r="D451" t="s">
        <v>35</v>
      </c>
      <c r="E451" t="s">
        <v>66</v>
      </c>
      <c r="F451">
        <v>10005</v>
      </c>
      <c r="G451" t="s">
        <v>49</v>
      </c>
      <c r="H451" t="s">
        <v>50</v>
      </c>
      <c r="I451">
        <v>13</v>
      </c>
      <c r="J451" s="9">
        <v>645.70000000000005</v>
      </c>
      <c r="K451" s="9">
        <v>900</v>
      </c>
      <c r="L451">
        <v>44282</v>
      </c>
      <c r="M451" s="10">
        <f>VENTAS[[#This Row],[CANTIDAD]]*VENTAS[[#This Row],[PRECIO_VENTAS]]</f>
        <v>11700</v>
      </c>
      <c r="N451" s="10">
        <f>VENTAS[[#This Row],[CANTIDAD]]*VENTAS[[#This Row],[PRECIO_COMPRA]]</f>
        <v>8394.1</v>
      </c>
      <c r="O451" s="11">
        <f>VENTAS[[#This Row],[INGRESOS]]-VENTAS[[#This Row],[COSTO]]</f>
        <v>3305.8999999999996</v>
      </c>
      <c r="P451" s="12">
        <f>VENTAS[[#This Row],[MARGEN]]/VENTAS[[#This Row],[INGRESOS]]</f>
        <v>0.2825555555555555</v>
      </c>
    </row>
    <row r="452" spans="1:16" x14ac:dyDescent="0.25">
      <c r="A452">
        <v>451</v>
      </c>
      <c r="B452" t="s">
        <v>9</v>
      </c>
      <c r="C452">
        <v>7</v>
      </c>
      <c r="D452" t="s">
        <v>36</v>
      </c>
      <c r="E452" t="s">
        <v>72</v>
      </c>
      <c r="F452">
        <v>10006</v>
      </c>
      <c r="G452" t="s">
        <v>51</v>
      </c>
      <c r="H452" t="s">
        <v>52</v>
      </c>
      <c r="I452">
        <v>41</v>
      </c>
      <c r="J452" s="9">
        <v>1063.04</v>
      </c>
      <c r="K452" s="9">
        <v>1500</v>
      </c>
      <c r="L452">
        <v>44283</v>
      </c>
      <c r="M452" s="10">
        <f>VENTAS[[#This Row],[CANTIDAD]]*VENTAS[[#This Row],[PRECIO_VENTAS]]</f>
        <v>61500</v>
      </c>
      <c r="N452" s="10">
        <f>VENTAS[[#This Row],[CANTIDAD]]*VENTAS[[#This Row],[PRECIO_COMPRA]]</f>
        <v>43584.639999999999</v>
      </c>
      <c r="O452" s="11">
        <f>VENTAS[[#This Row],[INGRESOS]]-VENTAS[[#This Row],[COSTO]]</f>
        <v>17915.36</v>
      </c>
      <c r="P452" s="12">
        <f>VENTAS[[#This Row],[MARGEN]]/VENTAS[[#This Row],[INGRESOS]]</f>
        <v>0.29130666666666666</v>
      </c>
    </row>
    <row r="453" spans="1:16" x14ac:dyDescent="0.25">
      <c r="A453">
        <v>452</v>
      </c>
      <c r="B453" t="s">
        <v>20</v>
      </c>
      <c r="C453">
        <v>8</v>
      </c>
      <c r="D453" t="s">
        <v>37</v>
      </c>
      <c r="E453" t="s">
        <v>67</v>
      </c>
      <c r="F453">
        <v>10007</v>
      </c>
      <c r="G453" t="s">
        <v>53</v>
      </c>
      <c r="H453" t="s">
        <v>54</v>
      </c>
      <c r="I453">
        <v>21</v>
      </c>
      <c r="J453" s="9">
        <v>938.42</v>
      </c>
      <c r="K453" s="9">
        <v>1100</v>
      </c>
      <c r="L453">
        <v>44284</v>
      </c>
      <c r="M453" s="10">
        <f>VENTAS[[#This Row],[CANTIDAD]]*VENTAS[[#This Row],[PRECIO_VENTAS]]</f>
        <v>23100</v>
      </c>
      <c r="N453" s="10">
        <f>VENTAS[[#This Row],[CANTIDAD]]*VENTAS[[#This Row],[PRECIO_COMPRA]]</f>
        <v>19706.82</v>
      </c>
      <c r="O453" s="11">
        <f>VENTAS[[#This Row],[INGRESOS]]-VENTAS[[#This Row],[COSTO]]</f>
        <v>3393.1800000000003</v>
      </c>
      <c r="P453" s="12">
        <f>VENTAS[[#This Row],[MARGEN]]/VENTAS[[#This Row],[INGRESOS]]</f>
        <v>0.1468909090909091</v>
      </c>
    </row>
    <row r="454" spans="1:16" x14ac:dyDescent="0.25">
      <c r="A454">
        <v>453</v>
      </c>
      <c r="B454" t="s">
        <v>8</v>
      </c>
      <c r="C454">
        <v>9</v>
      </c>
      <c r="D454" t="s">
        <v>38</v>
      </c>
      <c r="E454" t="s">
        <v>68</v>
      </c>
      <c r="F454">
        <v>10008</v>
      </c>
      <c r="G454" t="s">
        <v>73</v>
      </c>
      <c r="H454" t="s">
        <v>56</v>
      </c>
      <c r="I454">
        <v>4</v>
      </c>
      <c r="J454" s="9">
        <v>836.75</v>
      </c>
      <c r="K454" s="9">
        <v>1000</v>
      </c>
      <c r="L454">
        <v>44285</v>
      </c>
      <c r="M454" s="10">
        <f>VENTAS[[#This Row],[CANTIDAD]]*VENTAS[[#This Row],[PRECIO_VENTAS]]</f>
        <v>4000</v>
      </c>
      <c r="N454" s="10">
        <f>VENTAS[[#This Row],[CANTIDAD]]*VENTAS[[#This Row],[PRECIO_COMPRA]]</f>
        <v>3347</v>
      </c>
      <c r="O454" s="11">
        <f>VENTAS[[#This Row],[INGRESOS]]-VENTAS[[#This Row],[COSTO]]</f>
        <v>653</v>
      </c>
      <c r="P454" s="12">
        <f>VENTAS[[#This Row],[MARGEN]]/VENTAS[[#This Row],[INGRESOS]]</f>
        <v>0.16325000000000001</v>
      </c>
    </row>
    <row r="455" spans="1:16" x14ac:dyDescent="0.25">
      <c r="A455">
        <v>454</v>
      </c>
      <c r="B455" t="s">
        <v>24</v>
      </c>
      <c r="C455">
        <v>10</v>
      </c>
      <c r="D455" t="s">
        <v>39</v>
      </c>
      <c r="E455" t="s">
        <v>69</v>
      </c>
      <c r="F455">
        <v>10009</v>
      </c>
      <c r="G455" t="s">
        <v>57</v>
      </c>
      <c r="H455" t="s">
        <v>58</v>
      </c>
      <c r="I455">
        <v>28</v>
      </c>
      <c r="J455" s="9">
        <v>966.38</v>
      </c>
      <c r="K455" s="9">
        <v>1200</v>
      </c>
      <c r="L455">
        <v>44286</v>
      </c>
      <c r="M455" s="10">
        <f>VENTAS[[#This Row],[CANTIDAD]]*VENTAS[[#This Row],[PRECIO_VENTAS]]</f>
        <v>33600</v>
      </c>
      <c r="N455" s="10">
        <f>VENTAS[[#This Row],[CANTIDAD]]*VENTAS[[#This Row],[PRECIO_COMPRA]]</f>
        <v>27058.639999999999</v>
      </c>
      <c r="O455" s="11">
        <f>VENTAS[[#This Row],[INGRESOS]]-VENTAS[[#This Row],[COSTO]]</f>
        <v>6541.3600000000006</v>
      </c>
      <c r="P455" s="12">
        <f>VENTAS[[#This Row],[MARGEN]]/VENTAS[[#This Row],[INGRESOS]]</f>
        <v>0.19468333333333335</v>
      </c>
    </row>
    <row r="456" spans="1:16" x14ac:dyDescent="0.25">
      <c r="A456">
        <v>455</v>
      </c>
      <c r="B456" t="s">
        <v>23</v>
      </c>
      <c r="C456">
        <v>11</v>
      </c>
      <c r="D456" t="s">
        <v>77</v>
      </c>
      <c r="E456" t="s">
        <v>78</v>
      </c>
      <c r="F456">
        <v>10001</v>
      </c>
      <c r="G456" t="s">
        <v>41</v>
      </c>
      <c r="H456" t="s">
        <v>42</v>
      </c>
      <c r="I456">
        <v>14</v>
      </c>
      <c r="J456" s="9">
        <v>638.27</v>
      </c>
      <c r="K456" s="9">
        <v>800</v>
      </c>
      <c r="L456">
        <v>44287</v>
      </c>
      <c r="M456" s="10">
        <f>VENTAS[[#This Row],[CANTIDAD]]*VENTAS[[#This Row],[PRECIO_VENTAS]]</f>
        <v>11200</v>
      </c>
      <c r="N456" s="10">
        <f>VENTAS[[#This Row],[CANTIDAD]]*VENTAS[[#This Row],[PRECIO_COMPRA]]</f>
        <v>8935.7799999999988</v>
      </c>
      <c r="O456" s="11">
        <f>VENTAS[[#This Row],[INGRESOS]]-VENTAS[[#This Row],[COSTO]]</f>
        <v>2264.2200000000012</v>
      </c>
      <c r="P456" s="12">
        <f>VENTAS[[#This Row],[MARGEN]]/VENTAS[[#This Row],[INGRESOS]]</f>
        <v>0.20216250000000011</v>
      </c>
    </row>
    <row r="457" spans="1:16" x14ac:dyDescent="0.25">
      <c r="A457">
        <v>456</v>
      </c>
      <c r="B457" t="s">
        <v>29</v>
      </c>
      <c r="C457">
        <v>12</v>
      </c>
      <c r="D457" t="s">
        <v>79</v>
      </c>
      <c r="E457" t="s">
        <v>80</v>
      </c>
      <c r="F457">
        <v>10002</v>
      </c>
      <c r="G457" t="s">
        <v>43</v>
      </c>
      <c r="H457" t="s">
        <v>44</v>
      </c>
      <c r="I457">
        <v>40</v>
      </c>
      <c r="J457" s="9">
        <v>1265.2</v>
      </c>
      <c r="K457" s="9">
        <v>1800</v>
      </c>
      <c r="L457">
        <v>44288</v>
      </c>
      <c r="M457" s="10">
        <f>VENTAS[[#This Row],[CANTIDAD]]*VENTAS[[#This Row],[PRECIO_VENTAS]]</f>
        <v>72000</v>
      </c>
      <c r="N457" s="10">
        <f>VENTAS[[#This Row],[CANTIDAD]]*VENTAS[[#This Row],[PRECIO_COMPRA]]</f>
        <v>50608</v>
      </c>
      <c r="O457" s="11">
        <f>VENTAS[[#This Row],[INGRESOS]]-VENTAS[[#This Row],[COSTO]]</f>
        <v>21392</v>
      </c>
      <c r="P457" s="12">
        <f>VENTAS[[#This Row],[MARGEN]]/VENTAS[[#This Row],[INGRESOS]]</f>
        <v>0.2971111111111111</v>
      </c>
    </row>
    <row r="458" spans="1:16" x14ac:dyDescent="0.25">
      <c r="A458">
        <v>457</v>
      </c>
      <c r="B458" t="s">
        <v>6</v>
      </c>
      <c r="C458">
        <v>13</v>
      </c>
      <c r="D458" t="s">
        <v>81</v>
      </c>
      <c r="E458" t="s">
        <v>82</v>
      </c>
      <c r="F458">
        <v>10003</v>
      </c>
      <c r="G458" t="s">
        <v>45</v>
      </c>
      <c r="H458" t="s">
        <v>46</v>
      </c>
      <c r="I458">
        <v>37</v>
      </c>
      <c r="J458" s="9">
        <v>352.49</v>
      </c>
      <c r="K458" s="9">
        <v>500</v>
      </c>
      <c r="L458">
        <v>44289</v>
      </c>
      <c r="M458" s="10">
        <f>VENTAS[[#This Row],[CANTIDAD]]*VENTAS[[#This Row],[PRECIO_VENTAS]]</f>
        <v>18500</v>
      </c>
      <c r="N458" s="10">
        <f>VENTAS[[#This Row],[CANTIDAD]]*VENTAS[[#This Row],[PRECIO_COMPRA]]</f>
        <v>13042.130000000001</v>
      </c>
      <c r="O458" s="11">
        <f>VENTAS[[#This Row],[INGRESOS]]-VENTAS[[#This Row],[COSTO]]</f>
        <v>5457.869999999999</v>
      </c>
      <c r="P458" s="12">
        <f>VENTAS[[#This Row],[MARGEN]]/VENTAS[[#This Row],[INGRESOS]]</f>
        <v>0.29501999999999995</v>
      </c>
    </row>
    <row r="459" spans="1:16" x14ac:dyDescent="0.25">
      <c r="A459">
        <v>458</v>
      </c>
      <c r="B459" t="s">
        <v>7</v>
      </c>
      <c r="C459">
        <v>14</v>
      </c>
      <c r="D459" t="s">
        <v>83</v>
      </c>
      <c r="E459" t="s">
        <v>84</v>
      </c>
      <c r="F459">
        <v>10004</v>
      </c>
      <c r="G459" t="s">
        <v>47</v>
      </c>
      <c r="H459" t="s">
        <v>48</v>
      </c>
      <c r="I459">
        <v>25</v>
      </c>
      <c r="J459" s="9">
        <v>938.42</v>
      </c>
      <c r="K459" s="9">
        <v>1100</v>
      </c>
      <c r="L459">
        <v>44290</v>
      </c>
      <c r="M459" s="10">
        <f>VENTAS[[#This Row],[CANTIDAD]]*VENTAS[[#This Row],[PRECIO_VENTAS]]</f>
        <v>27500</v>
      </c>
      <c r="N459" s="10">
        <f>VENTAS[[#This Row],[CANTIDAD]]*VENTAS[[#This Row],[PRECIO_COMPRA]]</f>
        <v>23460.5</v>
      </c>
      <c r="O459" s="11">
        <f>VENTAS[[#This Row],[INGRESOS]]-VENTAS[[#This Row],[COSTO]]</f>
        <v>4039.5</v>
      </c>
      <c r="P459" s="12">
        <f>VENTAS[[#This Row],[MARGEN]]/VENTAS[[#This Row],[INGRESOS]]</f>
        <v>0.1468909090909091</v>
      </c>
    </row>
    <row r="460" spans="1:16" x14ac:dyDescent="0.25">
      <c r="A460">
        <v>459</v>
      </c>
      <c r="B460" t="s">
        <v>8</v>
      </c>
      <c r="C460">
        <v>15</v>
      </c>
      <c r="D460" t="s">
        <v>85</v>
      </c>
      <c r="E460" t="s">
        <v>86</v>
      </c>
      <c r="F460">
        <v>10005</v>
      </c>
      <c r="G460" t="s">
        <v>49</v>
      </c>
      <c r="H460" t="s">
        <v>50</v>
      </c>
      <c r="I460">
        <v>34</v>
      </c>
      <c r="J460" s="9">
        <v>572.95000000000005</v>
      </c>
      <c r="K460" s="9">
        <v>800</v>
      </c>
      <c r="L460">
        <v>44291</v>
      </c>
      <c r="M460" s="10">
        <f>VENTAS[[#This Row],[CANTIDAD]]*VENTAS[[#This Row],[PRECIO_VENTAS]]</f>
        <v>27200</v>
      </c>
      <c r="N460" s="10">
        <f>VENTAS[[#This Row],[CANTIDAD]]*VENTAS[[#This Row],[PRECIO_COMPRA]]</f>
        <v>19480.300000000003</v>
      </c>
      <c r="O460" s="11">
        <f>VENTAS[[#This Row],[INGRESOS]]-VENTAS[[#This Row],[COSTO]]</f>
        <v>7719.6999999999971</v>
      </c>
      <c r="P460" s="12">
        <f>VENTAS[[#This Row],[MARGEN]]/VENTAS[[#This Row],[INGRESOS]]</f>
        <v>0.28381249999999991</v>
      </c>
    </row>
    <row r="461" spans="1:16" x14ac:dyDescent="0.25">
      <c r="A461">
        <v>460</v>
      </c>
      <c r="B461" t="s">
        <v>12</v>
      </c>
      <c r="C461">
        <v>16</v>
      </c>
      <c r="D461" t="s">
        <v>87</v>
      </c>
      <c r="E461" t="s">
        <v>88</v>
      </c>
      <c r="F461">
        <v>10006</v>
      </c>
      <c r="G461" t="s">
        <v>51</v>
      </c>
      <c r="H461" t="s">
        <v>52</v>
      </c>
      <c r="I461">
        <v>44</v>
      </c>
      <c r="J461" s="9">
        <v>1667.47</v>
      </c>
      <c r="K461" s="9">
        <v>2200</v>
      </c>
      <c r="L461">
        <v>44292</v>
      </c>
      <c r="M461" s="10">
        <f>VENTAS[[#This Row],[CANTIDAD]]*VENTAS[[#This Row],[PRECIO_VENTAS]]</f>
        <v>96800</v>
      </c>
      <c r="N461" s="10">
        <f>VENTAS[[#This Row],[CANTIDAD]]*VENTAS[[#This Row],[PRECIO_COMPRA]]</f>
        <v>73368.680000000008</v>
      </c>
      <c r="O461" s="11">
        <f>VENTAS[[#This Row],[INGRESOS]]-VENTAS[[#This Row],[COSTO]]</f>
        <v>23431.319999999992</v>
      </c>
      <c r="P461" s="12">
        <f>VENTAS[[#This Row],[MARGEN]]/VENTAS[[#This Row],[INGRESOS]]</f>
        <v>0.24205909090909083</v>
      </c>
    </row>
    <row r="462" spans="1:16" x14ac:dyDescent="0.25">
      <c r="A462">
        <v>461</v>
      </c>
      <c r="B462" t="s">
        <v>27</v>
      </c>
      <c r="C462">
        <v>17</v>
      </c>
      <c r="D462" t="s">
        <v>89</v>
      </c>
      <c r="E462" t="s">
        <v>90</v>
      </c>
      <c r="F462">
        <v>10007</v>
      </c>
      <c r="G462" t="s">
        <v>53</v>
      </c>
      <c r="H462" t="s">
        <v>54</v>
      </c>
      <c r="I462">
        <v>21</v>
      </c>
      <c r="J462" s="9">
        <v>216.19</v>
      </c>
      <c r="K462" s="9">
        <v>300</v>
      </c>
      <c r="L462">
        <v>44293</v>
      </c>
      <c r="M462" s="10">
        <f>VENTAS[[#This Row],[CANTIDAD]]*VENTAS[[#This Row],[PRECIO_VENTAS]]</f>
        <v>6300</v>
      </c>
      <c r="N462" s="10">
        <f>VENTAS[[#This Row],[CANTIDAD]]*VENTAS[[#This Row],[PRECIO_COMPRA]]</f>
        <v>4539.99</v>
      </c>
      <c r="O462" s="11">
        <f>VENTAS[[#This Row],[INGRESOS]]-VENTAS[[#This Row],[COSTO]]</f>
        <v>1760.0100000000002</v>
      </c>
      <c r="P462" s="12">
        <f>VENTAS[[#This Row],[MARGEN]]/VENTAS[[#This Row],[INGRESOS]]</f>
        <v>0.27936666666666671</v>
      </c>
    </row>
    <row r="463" spans="1:16" x14ac:dyDescent="0.25">
      <c r="A463">
        <v>462</v>
      </c>
      <c r="B463" t="s">
        <v>22</v>
      </c>
      <c r="C463">
        <v>18</v>
      </c>
      <c r="D463" t="s">
        <v>91</v>
      </c>
      <c r="E463" t="s">
        <v>92</v>
      </c>
      <c r="F463">
        <v>10008</v>
      </c>
      <c r="G463" t="s">
        <v>73</v>
      </c>
      <c r="H463" t="s">
        <v>56</v>
      </c>
      <c r="I463">
        <v>4</v>
      </c>
      <c r="J463" s="9">
        <v>1063.04</v>
      </c>
      <c r="K463" s="9">
        <v>1500</v>
      </c>
      <c r="L463">
        <v>44294</v>
      </c>
      <c r="M463" s="10">
        <f>VENTAS[[#This Row],[CANTIDAD]]*VENTAS[[#This Row],[PRECIO_VENTAS]]</f>
        <v>6000</v>
      </c>
      <c r="N463" s="10">
        <f>VENTAS[[#This Row],[CANTIDAD]]*VENTAS[[#This Row],[PRECIO_COMPRA]]</f>
        <v>4252.16</v>
      </c>
      <c r="O463" s="11">
        <f>VENTAS[[#This Row],[INGRESOS]]-VENTAS[[#This Row],[COSTO]]</f>
        <v>1747.8400000000001</v>
      </c>
      <c r="P463" s="12">
        <f>VENTAS[[#This Row],[MARGEN]]/VENTAS[[#This Row],[INGRESOS]]</f>
        <v>0.29130666666666671</v>
      </c>
    </row>
    <row r="464" spans="1:16" x14ac:dyDescent="0.25">
      <c r="A464">
        <v>463</v>
      </c>
      <c r="B464" t="s">
        <v>14</v>
      </c>
      <c r="C464">
        <v>19</v>
      </c>
      <c r="D464" t="s">
        <v>93</v>
      </c>
      <c r="E464" t="s">
        <v>94</v>
      </c>
      <c r="F464">
        <v>10009</v>
      </c>
      <c r="G464" t="s">
        <v>57</v>
      </c>
      <c r="H464" t="s">
        <v>58</v>
      </c>
      <c r="I464">
        <v>42</v>
      </c>
      <c r="J464" s="9">
        <v>757.81</v>
      </c>
      <c r="K464" s="9">
        <v>950</v>
      </c>
      <c r="L464">
        <v>44295</v>
      </c>
      <c r="M464" s="10">
        <f>VENTAS[[#This Row],[CANTIDAD]]*VENTAS[[#This Row],[PRECIO_VENTAS]]</f>
        <v>39900</v>
      </c>
      <c r="N464" s="10">
        <f>VENTAS[[#This Row],[CANTIDAD]]*VENTAS[[#This Row],[PRECIO_COMPRA]]</f>
        <v>31828.019999999997</v>
      </c>
      <c r="O464" s="11">
        <f>VENTAS[[#This Row],[INGRESOS]]-VENTAS[[#This Row],[COSTO]]</f>
        <v>8071.9800000000032</v>
      </c>
      <c r="P464" s="12">
        <f>VENTAS[[#This Row],[MARGEN]]/VENTAS[[#This Row],[INGRESOS]]</f>
        <v>0.20230526315789482</v>
      </c>
    </row>
    <row r="465" spans="1:16" x14ac:dyDescent="0.25">
      <c r="A465">
        <v>464</v>
      </c>
      <c r="B465" t="s">
        <v>8</v>
      </c>
      <c r="C465">
        <v>20</v>
      </c>
      <c r="D465" t="s">
        <v>95</v>
      </c>
      <c r="E465" t="s">
        <v>96</v>
      </c>
      <c r="F465">
        <v>10001</v>
      </c>
      <c r="G465" t="s">
        <v>41</v>
      </c>
      <c r="H465" t="s">
        <v>42</v>
      </c>
      <c r="I465">
        <v>4</v>
      </c>
      <c r="J465" s="9">
        <v>211.41</v>
      </c>
      <c r="K465" s="9">
        <v>300</v>
      </c>
      <c r="L465">
        <v>44296</v>
      </c>
      <c r="M465" s="10">
        <f>VENTAS[[#This Row],[CANTIDAD]]*VENTAS[[#This Row],[PRECIO_VENTAS]]</f>
        <v>1200</v>
      </c>
      <c r="N465" s="10">
        <f>VENTAS[[#This Row],[CANTIDAD]]*VENTAS[[#This Row],[PRECIO_COMPRA]]</f>
        <v>845.64</v>
      </c>
      <c r="O465" s="11">
        <f>VENTAS[[#This Row],[INGRESOS]]-VENTAS[[#This Row],[COSTO]]</f>
        <v>354.36</v>
      </c>
      <c r="P465" s="12">
        <f>VENTAS[[#This Row],[MARGEN]]/VENTAS[[#This Row],[INGRESOS]]</f>
        <v>0.29530000000000001</v>
      </c>
    </row>
    <row r="466" spans="1:16" x14ac:dyDescent="0.25">
      <c r="A466">
        <v>465</v>
      </c>
      <c r="B466" t="s">
        <v>14</v>
      </c>
      <c r="C466">
        <v>1</v>
      </c>
      <c r="D466" t="s">
        <v>30</v>
      </c>
      <c r="E466" t="s">
        <v>61</v>
      </c>
      <c r="F466">
        <v>10002</v>
      </c>
      <c r="G466" t="s">
        <v>43</v>
      </c>
      <c r="H466" t="s">
        <v>44</v>
      </c>
      <c r="I466">
        <v>42</v>
      </c>
      <c r="J466" s="9">
        <v>1483.61</v>
      </c>
      <c r="K466" s="9">
        <v>2000</v>
      </c>
      <c r="L466">
        <v>44297</v>
      </c>
      <c r="M466" s="10">
        <f>VENTAS[[#This Row],[CANTIDAD]]*VENTAS[[#This Row],[PRECIO_VENTAS]]</f>
        <v>84000</v>
      </c>
      <c r="N466" s="10">
        <f>VENTAS[[#This Row],[CANTIDAD]]*VENTAS[[#This Row],[PRECIO_COMPRA]]</f>
        <v>62311.619999999995</v>
      </c>
      <c r="O466" s="11">
        <f>VENTAS[[#This Row],[INGRESOS]]-VENTAS[[#This Row],[COSTO]]</f>
        <v>21688.380000000005</v>
      </c>
      <c r="P466" s="12">
        <f>VENTAS[[#This Row],[MARGEN]]/VENTAS[[#This Row],[INGRESOS]]</f>
        <v>0.25819500000000006</v>
      </c>
    </row>
    <row r="467" spans="1:16" x14ac:dyDescent="0.25">
      <c r="A467">
        <v>466</v>
      </c>
      <c r="B467" t="s">
        <v>26</v>
      </c>
      <c r="C467">
        <v>2</v>
      </c>
      <c r="D467" t="s">
        <v>31</v>
      </c>
      <c r="E467" t="s">
        <v>62</v>
      </c>
      <c r="F467">
        <v>10003</v>
      </c>
      <c r="G467" t="s">
        <v>45</v>
      </c>
      <c r="H467" t="s">
        <v>46</v>
      </c>
      <c r="I467">
        <v>36</v>
      </c>
      <c r="J467" s="9">
        <v>1049.51</v>
      </c>
      <c r="K467" s="9">
        <v>1300</v>
      </c>
      <c r="L467">
        <v>44298</v>
      </c>
      <c r="M467" s="10">
        <f>VENTAS[[#This Row],[CANTIDAD]]*VENTAS[[#This Row],[PRECIO_VENTAS]]</f>
        <v>46800</v>
      </c>
      <c r="N467" s="10">
        <f>VENTAS[[#This Row],[CANTIDAD]]*VENTAS[[#This Row],[PRECIO_COMPRA]]</f>
        <v>37782.36</v>
      </c>
      <c r="O467" s="11">
        <f>VENTAS[[#This Row],[INGRESOS]]-VENTAS[[#This Row],[COSTO]]</f>
        <v>9017.64</v>
      </c>
      <c r="P467" s="12">
        <f>VENTAS[[#This Row],[MARGEN]]/VENTAS[[#This Row],[INGRESOS]]</f>
        <v>0.19268461538461537</v>
      </c>
    </row>
    <row r="468" spans="1:16" x14ac:dyDescent="0.25">
      <c r="A468">
        <v>467</v>
      </c>
      <c r="B468" t="s">
        <v>15</v>
      </c>
      <c r="C468">
        <v>3</v>
      </c>
      <c r="D468" t="s">
        <v>32</v>
      </c>
      <c r="E468" t="s">
        <v>63</v>
      </c>
      <c r="F468">
        <v>10004</v>
      </c>
      <c r="G468" t="s">
        <v>47</v>
      </c>
      <c r="H468" t="s">
        <v>48</v>
      </c>
      <c r="I468">
        <v>32</v>
      </c>
      <c r="J468" s="9">
        <v>966.38</v>
      </c>
      <c r="K468" s="9">
        <v>1200</v>
      </c>
      <c r="L468">
        <v>44299</v>
      </c>
      <c r="M468" s="10">
        <f>VENTAS[[#This Row],[CANTIDAD]]*VENTAS[[#This Row],[PRECIO_VENTAS]]</f>
        <v>38400</v>
      </c>
      <c r="N468" s="10">
        <f>VENTAS[[#This Row],[CANTIDAD]]*VENTAS[[#This Row],[PRECIO_COMPRA]]</f>
        <v>30924.16</v>
      </c>
      <c r="O468" s="11">
        <f>VENTAS[[#This Row],[INGRESOS]]-VENTAS[[#This Row],[COSTO]]</f>
        <v>7475.84</v>
      </c>
      <c r="P468" s="12">
        <f>VENTAS[[#This Row],[MARGEN]]/VENTAS[[#This Row],[INGRESOS]]</f>
        <v>0.19468333333333335</v>
      </c>
    </row>
    <row r="469" spans="1:16" x14ac:dyDescent="0.25">
      <c r="A469">
        <v>468</v>
      </c>
      <c r="B469" t="s">
        <v>10</v>
      </c>
      <c r="C469">
        <v>4</v>
      </c>
      <c r="D469" t="s">
        <v>33</v>
      </c>
      <c r="E469" t="s">
        <v>64</v>
      </c>
      <c r="F469">
        <v>10005</v>
      </c>
      <c r="G469" t="s">
        <v>49</v>
      </c>
      <c r="H469" t="s">
        <v>50</v>
      </c>
      <c r="I469">
        <v>33</v>
      </c>
      <c r="J469" s="9">
        <v>938.42</v>
      </c>
      <c r="K469" s="9">
        <v>1100</v>
      </c>
      <c r="L469">
        <v>44300</v>
      </c>
      <c r="M469" s="10">
        <f>VENTAS[[#This Row],[CANTIDAD]]*VENTAS[[#This Row],[PRECIO_VENTAS]]</f>
        <v>36300</v>
      </c>
      <c r="N469" s="10">
        <f>VENTAS[[#This Row],[CANTIDAD]]*VENTAS[[#This Row],[PRECIO_COMPRA]]</f>
        <v>30967.859999999997</v>
      </c>
      <c r="O469" s="11">
        <f>VENTAS[[#This Row],[INGRESOS]]-VENTAS[[#This Row],[COSTO]]</f>
        <v>5332.1400000000031</v>
      </c>
      <c r="P469" s="12">
        <f>VENTAS[[#This Row],[MARGEN]]/VENTAS[[#This Row],[INGRESOS]]</f>
        <v>0.14689090909090918</v>
      </c>
    </row>
    <row r="470" spans="1:16" x14ac:dyDescent="0.25">
      <c r="A470">
        <v>469</v>
      </c>
      <c r="B470" t="s">
        <v>5</v>
      </c>
      <c r="C470">
        <v>5</v>
      </c>
      <c r="D470" t="s">
        <v>34</v>
      </c>
      <c r="E470" t="s">
        <v>65</v>
      </c>
      <c r="F470">
        <v>10006</v>
      </c>
      <c r="G470" t="s">
        <v>51</v>
      </c>
      <c r="H470" t="s">
        <v>52</v>
      </c>
      <c r="I470">
        <v>10</v>
      </c>
      <c r="J470" s="9">
        <v>1053.78</v>
      </c>
      <c r="K470" s="9">
        <v>1500</v>
      </c>
      <c r="L470">
        <v>44301</v>
      </c>
      <c r="M470" s="10">
        <f>VENTAS[[#This Row],[CANTIDAD]]*VENTAS[[#This Row],[PRECIO_VENTAS]]</f>
        <v>15000</v>
      </c>
      <c r="N470" s="10">
        <f>VENTAS[[#This Row],[CANTIDAD]]*VENTAS[[#This Row],[PRECIO_COMPRA]]</f>
        <v>10537.8</v>
      </c>
      <c r="O470" s="11">
        <f>VENTAS[[#This Row],[INGRESOS]]-VENTAS[[#This Row],[COSTO]]</f>
        <v>4462.2000000000007</v>
      </c>
      <c r="P470" s="12">
        <f>VENTAS[[#This Row],[MARGEN]]/VENTAS[[#This Row],[INGRESOS]]</f>
        <v>0.29748000000000002</v>
      </c>
    </row>
    <row r="471" spans="1:16" x14ac:dyDescent="0.25">
      <c r="A471">
        <v>470</v>
      </c>
      <c r="B471" t="s">
        <v>21</v>
      </c>
      <c r="C471">
        <v>6</v>
      </c>
      <c r="D471" t="s">
        <v>35</v>
      </c>
      <c r="E471" t="s">
        <v>66</v>
      </c>
      <c r="F471">
        <v>10007</v>
      </c>
      <c r="G471" t="s">
        <v>53</v>
      </c>
      <c r="H471" t="s">
        <v>54</v>
      </c>
      <c r="I471">
        <v>11</v>
      </c>
      <c r="J471" s="9">
        <v>645.70000000000005</v>
      </c>
      <c r="K471" s="9">
        <v>900</v>
      </c>
      <c r="L471">
        <v>44302</v>
      </c>
      <c r="M471" s="10">
        <f>VENTAS[[#This Row],[CANTIDAD]]*VENTAS[[#This Row],[PRECIO_VENTAS]]</f>
        <v>9900</v>
      </c>
      <c r="N471" s="10">
        <f>VENTAS[[#This Row],[CANTIDAD]]*VENTAS[[#This Row],[PRECIO_COMPRA]]</f>
        <v>7102.7000000000007</v>
      </c>
      <c r="O471" s="11">
        <f>VENTAS[[#This Row],[INGRESOS]]-VENTAS[[#This Row],[COSTO]]</f>
        <v>2797.2999999999993</v>
      </c>
      <c r="P471" s="12">
        <f>VENTAS[[#This Row],[MARGEN]]/VENTAS[[#This Row],[INGRESOS]]</f>
        <v>0.2825555555555555</v>
      </c>
    </row>
    <row r="472" spans="1:16" x14ac:dyDescent="0.25">
      <c r="A472">
        <v>471</v>
      </c>
      <c r="B472" t="s">
        <v>5</v>
      </c>
      <c r="C472">
        <v>7</v>
      </c>
      <c r="D472" t="s">
        <v>36</v>
      </c>
      <c r="E472" t="s">
        <v>72</v>
      </c>
      <c r="F472">
        <v>10008</v>
      </c>
      <c r="G472" t="s">
        <v>73</v>
      </c>
      <c r="H472" t="s">
        <v>56</v>
      </c>
      <c r="I472">
        <v>4</v>
      </c>
      <c r="J472" s="9">
        <v>1063.04</v>
      </c>
      <c r="K472" s="9">
        <v>1500</v>
      </c>
      <c r="L472">
        <v>44303</v>
      </c>
      <c r="M472" s="10">
        <f>VENTAS[[#This Row],[CANTIDAD]]*VENTAS[[#This Row],[PRECIO_VENTAS]]</f>
        <v>6000</v>
      </c>
      <c r="N472" s="10">
        <f>VENTAS[[#This Row],[CANTIDAD]]*VENTAS[[#This Row],[PRECIO_COMPRA]]</f>
        <v>4252.16</v>
      </c>
      <c r="O472" s="11">
        <f>VENTAS[[#This Row],[INGRESOS]]-VENTAS[[#This Row],[COSTO]]</f>
        <v>1747.8400000000001</v>
      </c>
      <c r="P472" s="12">
        <f>VENTAS[[#This Row],[MARGEN]]/VENTAS[[#This Row],[INGRESOS]]</f>
        <v>0.29130666666666671</v>
      </c>
    </row>
    <row r="473" spans="1:16" x14ac:dyDescent="0.25">
      <c r="A473">
        <v>472</v>
      </c>
      <c r="B473" t="s">
        <v>8</v>
      </c>
      <c r="C473">
        <v>8</v>
      </c>
      <c r="D473" t="s">
        <v>37</v>
      </c>
      <c r="E473" t="s">
        <v>67</v>
      </c>
      <c r="F473">
        <v>10009</v>
      </c>
      <c r="G473" t="s">
        <v>57</v>
      </c>
      <c r="H473" t="s">
        <v>58</v>
      </c>
      <c r="I473">
        <v>4</v>
      </c>
      <c r="J473" s="9">
        <v>938.42</v>
      </c>
      <c r="K473" s="9">
        <v>1100</v>
      </c>
      <c r="L473">
        <v>44304</v>
      </c>
      <c r="M473" s="10">
        <f>VENTAS[[#This Row],[CANTIDAD]]*VENTAS[[#This Row],[PRECIO_VENTAS]]</f>
        <v>4400</v>
      </c>
      <c r="N473" s="10">
        <f>VENTAS[[#This Row],[CANTIDAD]]*VENTAS[[#This Row],[PRECIO_COMPRA]]</f>
        <v>3753.68</v>
      </c>
      <c r="O473" s="11">
        <f>VENTAS[[#This Row],[INGRESOS]]-VENTAS[[#This Row],[COSTO]]</f>
        <v>646.32000000000016</v>
      </c>
      <c r="P473" s="12">
        <f>VENTAS[[#This Row],[MARGEN]]/VENTAS[[#This Row],[INGRESOS]]</f>
        <v>0.14689090909090913</v>
      </c>
    </row>
    <row r="474" spans="1:16" x14ac:dyDescent="0.25">
      <c r="A474">
        <v>473</v>
      </c>
      <c r="B474" t="s">
        <v>20</v>
      </c>
      <c r="C474">
        <v>9</v>
      </c>
      <c r="D474" t="s">
        <v>38</v>
      </c>
      <c r="E474" t="s">
        <v>68</v>
      </c>
      <c r="F474">
        <v>10001</v>
      </c>
      <c r="G474" t="s">
        <v>41</v>
      </c>
      <c r="H474" t="s">
        <v>42</v>
      </c>
      <c r="I474">
        <v>21</v>
      </c>
      <c r="J474" s="9">
        <v>836.75</v>
      </c>
      <c r="K474" s="9">
        <v>1000</v>
      </c>
      <c r="L474">
        <v>44305</v>
      </c>
      <c r="M474" s="10">
        <f>VENTAS[[#This Row],[CANTIDAD]]*VENTAS[[#This Row],[PRECIO_VENTAS]]</f>
        <v>21000</v>
      </c>
      <c r="N474" s="10">
        <f>VENTAS[[#This Row],[CANTIDAD]]*VENTAS[[#This Row],[PRECIO_COMPRA]]</f>
        <v>17571.75</v>
      </c>
      <c r="O474" s="11">
        <f>VENTAS[[#This Row],[INGRESOS]]-VENTAS[[#This Row],[COSTO]]</f>
        <v>3428.25</v>
      </c>
      <c r="P474" s="12">
        <f>VENTAS[[#This Row],[MARGEN]]/VENTAS[[#This Row],[INGRESOS]]</f>
        <v>0.16325000000000001</v>
      </c>
    </row>
    <row r="475" spans="1:16" x14ac:dyDescent="0.25">
      <c r="A475">
        <v>474</v>
      </c>
      <c r="B475" t="s">
        <v>5</v>
      </c>
      <c r="C475">
        <v>10</v>
      </c>
      <c r="D475" t="s">
        <v>39</v>
      </c>
      <c r="E475" t="s">
        <v>69</v>
      </c>
      <c r="F475">
        <v>10002</v>
      </c>
      <c r="G475" t="s">
        <v>43</v>
      </c>
      <c r="H475" t="s">
        <v>44</v>
      </c>
      <c r="I475">
        <v>4</v>
      </c>
      <c r="J475" s="9">
        <v>966.38</v>
      </c>
      <c r="K475" s="9">
        <v>1200</v>
      </c>
      <c r="L475">
        <v>44306</v>
      </c>
      <c r="M475" s="10">
        <f>VENTAS[[#This Row],[CANTIDAD]]*VENTAS[[#This Row],[PRECIO_VENTAS]]</f>
        <v>4800</v>
      </c>
      <c r="N475" s="10">
        <f>VENTAS[[#This Row],[CANTIDAD]]*VENTAS[[#This Row],[PRECIO_COMPRA]]</f>
        <v>3865.52</v>
      </c>
      <c r="O475" s="11">
        <f>VENTAS[[#This Row],[INGRESOS]]-VENTAS[[#This Row],[COSTO]]</f>
        <v>934.48</v>
      </c>
      <c r="P475" s="12">
        <f>VENTAS[[#This Row],[MARGEN]]/VENTAS[[#This Row],[INGRESOS]]</f>
        <v>0.19468333333333335</v>
      </c>
    </row>
    <row r="476" spans="1:16" x14ac:dyDescent="0.25">
      <c r="A476">
        <v>475</v>
      </c>
      <c r="B476" t="s">
        <v>11</v>
      </c>
      <c r="C476">
        <v>11</v>
      </c>
      <c r="D476" t="s">
        <v>77</v>
      </c>
      <c r="E476" t="s">
        <v>78</v>
      </c>
      <c r="F476">
        <v>10003</v>
      </c>
      <c r="G476" t="s">
        <v>45</v>
      </c>
      <c r="H476" t="s">
        <v>46</v>
      </c>
      <c r="I476">
        <v>45</v>
      </c>
      <c r="J476" s="9">
        <v>638.27</v>
      </c>
      <c r="K476" s="9">
        <v>800</v>
      </c>
      <c r="L476">
        <v>44307</v>
      </c>
      <c r="M476" s="10">
        <f>VENTAS[[#This Row],[CANTIDAD]]*VENTAS[[#This Row],[PRECIO_VENTAS]]</f>
        <v>36000</v>
      </c>
      <c r="N476" s="10">
        <f>VENTAS[[#This Row],[CANTIDAD]]*VENTAS[[#This Row],[PRECIO_COMPRA]]</f>
        <v>28722.149999999998</v>
      </c>
      <c r="O476" s="11">
        <f>VENTAS[[#This Row],[INGRESOS]]-VENTAS[[#This Row],[COSTO]]</f>
        <v>7277.8500000000022</v>
      </c>
      <c r="P476" s="12">
        <f>VENTAS[[#This Row],[MARGEN]]/VENTAS[[#This Row],[INGRESOS]]</f>
        <v>0.20216250000000005</v>
      </c>
    </row>
    <row r="477" spans="1:16" x14ac:dyDescent="0.25">
      <c r="A477">
        <v>476</v>
      </c>
      <c r="B477" t="s">
        <v>8</v>
      </c>
      <c r="C477">
        <v>12</v>
      </c>
      <c r="D477" t="s">
        <v>79</v>
      </c>
      <c r="E477" t="s">
        <v>80</v>
      </c>
      <c r="F477">
        <v>10004</v>
      </c>
      <c r="G477" t="s">
        <v>47</v>
      </c>
      <c r="H477" t="s">
        <v>48</v>
      </c>
      <c r="I477">
        <v>4</v>
      </c>
      <c r="J477" s="9">
        <v>1265.2</v>
      </c>
      <c r="K477" s="9">
        <v>1800</v>
      </c>
      <c r="L477">
        <v>44308</v>
      </c>
      <c r="M477" s="10">
        <f>VENTAS[[#This Row],[CANTIDAD]]*VENTAS[[#This Row],[PRECIO_VENTAS]]</f>
        <v>7200</v>
      </c>
      <c r="N477" s="10">
        <f>VENTAS[[#This Row],[CANTIDAD]]*VENTAS[[#This Row],[PRECIO_COMPRA]]</f>
        <v>5060.8</v>
      </c>
      <c r="O477" s="11">
        <f>VENTAS[[#This Row],[INGRESOS]]-VENTAS[[#This Row],[COSTO]]</f>
        <v>2139.1999999999998</v>
      </c>
      <c r="P477" s="12">
        <f>VENTAS[[#This Row],[MARGEN]]/VENTAS[[#This Row],[INGRESOS]]</f>
        <v>0.2971111111111111</v>
      </c>
    </row>
    <row r="478" spans="1:16" x14ac:dyDescent="0.25">
      <c r="A478">
        <v>477</v>
      </c>
      <c r="B478" t="s">
        <v>5</v>
      </c>
      <c r="C478">
        <v>13</v>
      </c>
      <c r="D478" t="s">
        <v>81</v>
      </c>
      <c r="E478" t="s">
        <v>82</v>
      </c>
      <c r="F478">
        <v>10005</v>
      </c>
      <c r="G478" t="s">
        <v>49</v>
      </c>
      <c r="H478" t="s">
        <v>50</v>
      </c>
      <c r="I478">
        <v>10</v>
      </c>
      <c r="J478" s="9">
        <v>352.49</v>
      </c>
      <c r="K478" s="9">
        <v>500</v>
      </c>
      <c r="L478">
        <v>44309</v>
      </c>
      <c r="M478" s="10">
        <f>VENTAS[[#This Row],[CANTIDAD]]*VENTAS[[#This Row],[PRECIO_VENTAS]]</f>
        <v>5000</v>
      </c>
      <c r="N478" s="10">
        <f>VENTAS[[#This Row],[CANTIDAD]]*VENTAS[[#This Row],[PRECIO_COMPRA]]</f>
        <v>3524.9</v>
      </c>
      <c r="O478" s="11">
        <f>VENTAS[[#This Row],[INGRESOS]]-VENTAS[[#This Row],[COSTO]]</f>
        <v>1475.1</v>
      </c>
      <c r="P478" s="12">
        <f>VENTAS[[#This Row],[MARGEN]]/VENTAS[[#This Row],[INGRESOS]]</f>
        <v>0.29502</v>
      </c>
    </row>
    <row r="479" spans="1:16" x14ac:dyDescent="0.25">
      <c r="A479">
        <v>478</v>
      </c>
      <c r="B479" t="s">
        <v>9</v>
      </c>
      <c r="C479">
        <v>14</v>
      </c>
      <c r="D479" t="s">
        <v>83</v>
      </c>
      <c r="E479" t="s">
        <v>84</v>
      </c>
      <c r="F479">
        <v>10006</v>
      </c>
      <c r="G479" t="s">
        <v>51</v>
      </c>
      <c r="H479" t="s">
        <v>52</v>
      </c>
      <c r="I479">
        <v>41</v>
      </c>
      <c r="J479" s="9">
        <v>938.42</v>
      </c>
      <c r="K479" s="9">
        <v>1100</v>
      </c>
      <c r="L479">
        <v>44310</v>
      </c>
      <c r="M479" s="10">
        <f>VENTAS[[#This Row],[CANTIDAD]]*VENTAS[[#This Row],[PRECIO_VENTAS]]</f>
        <v>45100</v>
      </c>
      <c r="N479" s="10">
        <f>VENTAS[[#This Row],[CANTIDAD]]*VENTAS[[#This Row],[PRECIO_COMPRA]]</f>
        <v>38475.22</v>
      </c>
      <c r="O479" s="11">
        <f>VENTAS[[#This Row],[INGRESOS]]-VENTAS[[#This Row],[COSTO]]</f>
        <v>6624.7799999999988</v>
      </c>
      <c r="P479" s="12">
        <f>VENTAS[[#This Row],[MARGEN]]/VENTAS[[#This Row],[INGRESOS]]</f>
        <v>0.14689090909090907</v>
      </c>
    </row>
    <row r="480" spans="1:16" x14ac:dyDescent="0.25">
      <c r="A480">
        <v>479</v>
      </c>
      <c r="B480" t="s">
        <v>9</v>
      </c>
      <c r="C480">
        <v>15</v>
      </c>
      <c r="D480" t="s">
        <v>85</v>
      </c>
      <c r="E480" t="s">
        <v>86</v>
      </c>
      <c r="F480">
        <v>10007</v>
      </c>
      <c r="G480" t="s">
        <v>53</v>
      </c>
      <c r="H480" t="s">
        <v>54</v>
      </c>
      <c r="I480">
        <v>41</v>
      </c>
      <c r="J480" s="9">
        <v>572.95000000000005</v>
      </c>
      <c r="K480" s="9">
        <v>800</v>
      </c>
      <c r="L480">
        <v>44311</v>
      </c>
      <c r="M480" s="10">
        <f>VENTAS[[#This Row],[CANTIDAD]]*VENTAS[[#This Row],[PRECIO_VENTAS]]</f>
        <v>32800</v>
      </c>
      <c r="N480" s="10">
        <f>VENTAS[[#This Row],[CANTIDAD]]*VENTAS[[#This Row],[PRECIO_COMPRA]]</f>
        <v>23490.95</v>
      </c>
      <c r="O480" s="11">
        <f>VENTAS[[#This Row],[INGRESOS]]-VENTAS[[#This Row],[COSTO]]</f>
        <v>9309.0499999999993</v>
      </c>
      <c r="P480" s="12">
        <f>VENTAS[[#This Row],[MARGEN]]/VENTAS[[#This Row],[INGRESOS]]</f>
        <v>0.28381249999999997</v>
      </c>
    </row>
    <row r="481" spans="1:16" x14ac:dyDescent="0.25">
      <c r="A481">
        <v>480</v>
      </c>
      <c r="B481" t="s">
        <v>6</v>
      </c>
      <c r="C481">
        <v>16</v>
      </c>
      <c r="D481" t="s">
        <v>87</v>
      </c>
      <c r="E481" t="s">
        <v>88</v>
      </c>
      <c r="F481">
        <v>10008</v>
      </c>
      <c r="G481" t="s">
        <v>73</v>
      </c>
      <c r="H481" t="s">
        <v>56</v>
      </c>
      <c r="I481">
        <v>41</v>
      </c>
      <c r="J481" s="9">
        <v>1667.47</v>
      </c>
      <c r="K481" s="9">
        <v>2200</v>
      </c>
      <c r="L481">
        <v>44312</v>
      </c>
      <c r="M481" s="10">
        <f>VENTAS[[#This Row],[CANTIDAD]]*VENTAS[[#This Row],[PRECIO_VENTAS]]</f>
        <v>90200</v>
      </c>
      <c r="N481" s="10">
        <f>VENTAS[[#This Row],[CANTIDAD]]*VENTAS[[#This Row],[PRECIO_COMPRA]]</f>
        <v>68366.27</v>
      </c>
      <c r="O481" s="11">
        <f>VENTAS[[#This Row],[INGRESOS]]-VENTAS[[#This Row],[COSTO]]</f>
        <v>21833.729999999996</v>
      </c>
      <c r="P481" s="12">
        <f>VENTAS[[#This Row],[MARGEN]]/VENTAS[[#This Row],[INGRESOS]]</f>
        <v>0.24205909090909086</v>
      </c>
    </row>
    <row r="482" spans="1:16" x14ac:dyDescent="0.25">
      <c r="A482">
        <v>481</v>
      </c>
      <c r="B482" t="s">
        <v>26</v>
      </c>
      <c r="C482">
        <v>17</v>
      </c>
      <c r="D482" t="s">
        <v>89</v>
      </c>
      <c r="E482" t="s">
        <v>90</v>
      </c>
      <c r="F482">
        <v>10009</v>
      </c>
      <c r="G482" t="s">
        <v>57</v>
      </c>
      <c r="H482" t="s">
        <v>58</v>
      </c>
      <c r="I482">
        <v>36</v>
      </c>
      <c r="J482" s="9">
        <v>216.19</v>
      </c>
      <c r="K482" s="9">
        <v>300</v>
      </c>
      <c r="L482">
        <v>44313</v>
      </c>
      <c r="M482" s="10">
        <f>VENTAS[[#This Row],[CANTIDAD]]*VENTAS[[#This Row],[PRECIO_VENTAS]]</f>
        <v>10800</v>
      </c>
      <c r="N482" s="10">
        <f>VENTAS[[#This Row],[CANTIDAD]]*VENTAS[[#This Row],[PRECIO_COMPRA]]</f>
        <v>7782.84</v>
      </c>
      <c r="O482" s="11">
        <f>VENTAS[[#This Row],[INGRESOS]]-VENTAS[[#This Row],[COSTO]]</f>
        <v>3017.16</v>
      </c>
      <c r="P482" s="12">
        <f>VENTAS[[#This Row],[MARGEN]]/VENTAS[[#This Row],[INGRESOS]]</f>
        <v>0.27936666666666665</v>
      </c>
    </row>
    <row r="483" spans="1:16" x14ac:dyDescent="0.25">
      <c r="A483">
        <v>482</v>
      </c>
      <c r="B483" t="s">
        <v>27</v>
      </c>
      <c r="C483">
        <v>18</v>
      </c>
      <c r="D483" t="s">
        <v>91</v>
      </c>
      <c r="E483" t="s">
        <v>92</v>
      </c>
      <c r="F483">
        <v>10001</v>
      </c>
      <c r="G483" t="s">
        <v>41</v>
      </c>
      <c r="H483" t="s">
        <v>42</v>
      </c>
      <c r="I483">
        <v>21</v>
      </c>
      <c r="J483" s="9">
        <v>1063.04</v>
      </c>
      <c r="K483" s="9">
        <v>1500</v>
      </c>
      <c r="L483">
        <v>44314</v>
      </c>
      <c r="M483" s="10">
        <f>VENTAS[[#This Row],[CANTIDAD]]*VENTAS[[#This Row],[PRECIO_VENTAS]]</f>
        <v>31500</v>
      </c>
      <c r="N483" s="10">
        <f>VENTAS[[#This Row],[CANTIDAD]]*VENTAS[[#This Row],[PRECIO_COMPRA]]</f>
        <v>22323.84</v>
      </c>
      <c r="O483" s="11">
        <f>VENTAS[[#This Row],[INGRESOS]]-VENTAS[[#This Row],[COSTO]]</f>
        <v>9176.16</v>
      </c>
      <c r="P483" s="12">
        <f>VENTAS[[#This Row],[MARGEN]]/VENTAS[[#This Row],[INGRESOS]]</f>
        <v>0.29130666666666666</v>
      </c>
    </row>
    <row r="484" spans="1:16" x14ac:dyDescent="0.25">
      <c r="A484">
        <v>483</v>
      </c>
      <c r="B484" t="s">
        <v>10</v>
      </c>
      <c r="C484">
        <v>19</v>
      </c>
      <c r="D484" t="s">
        <v>93</v>
      </c>
      <c r="E484" t="s">
        <v>94</v>
      </c>
      <c r="F484">
        <v>10002</v>
      </c>
      <c r="G484" t="s">
        <v>43</v>
      </c>
      <c r="H484" t="s">
        <v>44</v>
      </c>
      <c r="I484">
        <v>33</v>
      </c>
      <c r="J484" s="9">
        <v>757.81</v>
      </c>
      <c r="K484" s="9">
        <v>950</v>
      </c>
      <c r="L484">
        <v>44315</v>
      </c>
      <c r="M484" s="10">
        <f>VENTAS[[#This Row],[CANTIDAD]]*VENTAS[[#This Row],[PRECIO_VENTAS]]</f>
        <v>31350</v>
      </c>
      <c r="N484" s="10">
        <f>VENTAS[[#This Row],[CANTIDAD]]*VENTAS[[#This Row],[PRECIO_COMPRA]]</f>
        <v>25007.73</v>
      </c>
      <c r="O484" s="11">
        <f>VENTAS[[#This Row],[INGRESOS]]-VENTAS[[#This Row],[COSTO]]</f>
        <v>6342.27</v>
      </c>
      <c r="P484" s="12">
        <f>VENTAS[[#This Row],[MARGEN]]/VENTAS[[#This Row],[INGRESOS]]</f>
        <v>0.20230526315789474</v>
      </c>
    </row>
    <row r="485" spans="1:16" x14ac:dyDescent="0.25">
      <c r="A485">
        <v>484</v>
      </c>
      <c r="B485" t="s">
        <v>15</v>
      </c>
      <c r="C485">
        <v>20</v>
      </c>
      <c r="D485" t="s">
        <v>95</v>
      </c>
      <c r="E485" t="s">
        <v>96</v>
      </c>
      <c r="F485">
        <v>10003</v>
      </c>
      <c r="G485" t="s">
        <v>45</v>
      </c>
      <c r="H485" t="s">
        <v>46</v>
      </c>
      <c r="I485">
        <v>32</v>
      </c>
      <c r="J485" s="9">
        <v>211.41</v>
      </c>
      <c r="K485" s="9">
        <v>300</v>
      </c>
      <c r="L485">
        <v>44316</v>
      </c>
      <c r="M485" s="10">
        <f>VENTAS[[#This Row],[CANTIDAD]]*VENTAS[[#This Row],[PRECIO_VENTAS]]</f>
        <v>9600</v>
      </c>
      <c r="N485" s="10">
        <f>VENTAS[[#This Row],[CANTIDAD]]*VENTAS[[#This Row],[PRECIO_COMPRA]]</f>
        <v>6765.12</v>
      </c>
      <c r="O485" s="11">
        <f>VENTAS[[#This Row],[INGRESOS]]-VENTAS[[#This Row],[COSTO]]</f>
        <v>2834.88</v>
      </c>
      <c r="P485" s="12">
        <f>VENTAS[[#This Row],[MARGEN]]/VENTAS[[#This Row],[INGRESOS]]</f>
        <v>0.29530000000000001</v>
      </c>
    </row>
    <row r="486" spans="1:16" x14ac:dyDescent="0.25">
      <c r="A486">
        <v>485</v>
      </c>
      <c r="B486" t="s">
        <v>16</v>
      </c>
      <c r="C486">
        <v>1</v>
      </c>
      <c r="D486" t="s">
        <v>30</v>
      </c>
      <c r="E486" t="s">
        <v>61</v>
      </c>
      <c r="F486">
        <v>10004</v>
      </c>
      <c r="G486" t="s">
        <v>47</v>
      </c>
      <c r="H486" t="s">
        <v>48</v>
      </c>
      <c r="I486">
        <v>23</v>
      </c>
      <c r="J486" s="9">
        <v>1483.61</v>
      </c>
      <c r="K486" s="9">
        <v>2000</v>
      </c>
      <c r="L486">
        <v>44317</v>
      </c>
      <c r="M486" s="10">
        <f>VENTAS[[#This Row],[CANTIDAD]]*VENTAS[[#This Row],[PRECIO_VENTAS]]</f>
        <v>46000</v>
      </c>
      <c r="N486" s="10">
        <f>VENTAS[[#This Row],[CANTIDAD]]*VENTAS[[#This Row],[PRECIO_COMPRA]]</f>
        <v>34123.03</v>
      </c>
      <c r="O486" s="11">
        <f>VENTAS[[#This Row],[INGRESOS]]-VENTAS[[#This Row],[COSTO]]</f>
        <v>11876.970000000001</v>
      </c>
      <c r="P486" s="12">
        <f>VENTAS[[#This Row],[MARGEN]]/VENTAS[[#This Row],[INGRESOS]]</f>
        <v>0.25819500000000001</v>
      </c>
    </row>
    <row r="487" spans="1:16" x14ac:dyDescent="0.25">
      <c r="A487">
        <v>486</v>
      </c>
      <c r="B487" t="s">
        <v>19</v>
      </c>
      <c r="C487">
        <v>2</v>
      </c>
      <c r="D487" t="s">
        <v>31</v>
      </c>
      <c r="E487" t="s">
        <v>62</v>
      </c>
      <c r="F487">
        <v>10005</v>
      </c>
      <c r="G487" t="s">
        <v>49</v>
      </c>
      <c r="H487" t="s">
        <v>50</v>
      </c>
      <c r="I487">
        <v>7</v>
      </c>
      <c r="J487" s="9">
        <v>1049.51</v>
      </c>
      <c r="K487" s="9">
        <v>1300</v>
      </c>
      <c r="L487">
        <v>44318</v>
      </c>
      <c r="M487" s="10">
        <f>VENTAS[[#This Row],[CANTIDAD]]*VENTAS[[#This Row],[PRECIO_VENTAS]]</f>
        <v>9100</v>
      </c>
      <c r="N487" s="10">
        <f>VENTAS[[#This Row],[CANTIDAD]]*VENTAS[[#This Row],[PRECIO_COMPRA]]</f>
        <v>7346.57</v>
      </c>
      <c r="O487" s="11">
        <f>VENTAS[[#This Row],[INGRESOS]]-VENTAS[[#This Row],[COSTO]]</f>
        <v>1753.4300000000003</v>
      </c>
      <c r="P487" s="12">
        <f>VENTAS[[#This Row],[MARGEN]]/VENTAS[[#This Row],[INGRESOS]]</f>
        <v>0.19268461538461543</v>
      </c>
    </row>
    <row r="488" spans="1:16" x14ac:dyDescent="0.25">
      <c r="A488">
        <v>487</v>
      </c>
      <c r="B488" t="s">
        <v>7</v>
      </c>
      <c r="C488">
        <v>3</v>
      </c>
      <c r="D488" t="s">
        <v>32</v>
      </c>
      <c r="E488" t="s">
        <v>63</v>
      </c>
      <c r="F488">
        <v>10006</v>
      </c>
      <c r="G488" t="s">
        <v>51</v>
      </c>
      <c r="H488" t="s">
        <v>52</v>
      </c>
      <c r="I488">
        <v>37</v>
      </c>
      <c r="J488" s="9">
        <v>966.38</v>
      </c>
      <c r="K488" s="9">
        <v>1200</v>
      </c>
      <c r="L488">
        <v>44319</v>
      </c>
      <c r="M488" s="10">
        <f>VENTAS[[#This Row],[CANTIDAD]]*VENTAS[[#This Row],[PRECIO_VENTAS]]</f>
        <v>44400</v>
      </c>
      <c r="N488" s="10">
        <f>VENTAS[[#This Row],[CANTIDAD]]*VENTAS[[#This Row],[PRECIO_COMPRA]]</f>
        <v>35756.06</v>
      </c>
      <c r="O488" s="11">
        <f>VENTAS[[#This Row],[INGRESOS]]-VENTAS[[#This Row],[COSTO]]</f>
        <v>8643.9400000000023</v>
      </c>
      <c r="P488" s="12">
        <f>VENTAS[[#This Row],[MARGEN]]/VENTAS[[#This Row],[INGRESOS]]</f>
        <v>0.19468333333333337</v>
      </c>
    </row>
    <row r="489" spans="1:16" x14ac:dyDescent="0.25">
      <c r="A489">
        <v>488</v>
      </c>
      <c r="B489" t="s">
        <v>6</v>
      </c>
      <c r="C489">
        <v>4</v>
      </c>
      <c r="D489" t="s">
        <v>33</v>
      </c>
      <c r="E489" t="s">
        <v>64</v>
      </c>
      <c r="F489">
        <v>10007</v>
      </c>
      <c r="G489" t="s">
        <v>53</v>
      </c>
      <c r="H489" t="s">
        <v>54</v>
      </c>
      <c r="I489">
        <v>41</v>
      </c>
      <c r="J489" s="9">
        <v>938.42</v>
      </c>
      <c r="K489" s="9">
        <v>1100</v>
      </c>
      <c r="L489">
        <v>44320</v>
      </c>
      <c r="M489" s="10">
        <f>VENTAS[[#This Row],[CANTIDAD]]*VENTAS[[#This Row],[PRECIO_VENTAS]]</f>
        <v>45100</v>
      </c>
      <c r="N489" s="10">
        <f>VENTAS[[#This Row],[CANTIDAD]]*VENTAS[[#This Row],[PRECIO_COMPRA]]</f>
        <v>38475.22</v>
      </c>
      <c r="O489" s="11">
        <f>VENTAS[[#This Row],[INGRESOS]]-VENTAS[[#This Row],[COSTO]]</f>
        <v>6624.7799999999988</v>
      </c>
      <c r="P489" s="12">
        <f>VENTAS[[#This Row],[MARGEN]]/VENTAS[[#This Row],[INGRESOS]]</f>
        <v>0.14689090909090907</v>
      </c>
    </row>
    <row r="490" spans="1:16" x14ac:dyDescent="0.25">
      <c r="A490">
        <v>489</v>
      </c>
      <c r="B490" t="s">
        <v>7</v>
      </c>
      <c r="C490">
        <v>5</v>
      </c>
      <c r="D490" t="s">
        <v>34</v>
      </c>
      <c r="E490" t="s">
        <v>65</v>
      </c>
      <c r="F490">
        <v>10008</v>
      </c>
      <c r="G490" t="s">
        <v>73</v>
      </c>
      <c r="H490" t="s">
        <v>56</v>
      </c>
      <c r="I490">
        <v>37</v>
      </c>
      <c r="J490" s="9">
        <v>1053.78</v>
      </c>
      <c r="K490" s="9">
        <v>1500</v>
      </c>
      <c r="L490">
        <v>44321</v>
      </c>
      <c r="M490" s="10">
        <f>VENTAS[[#This Row],[CANTIDAD]]*VENTAS[[#This Row],[PRECIO_VENTAS]]</f>
        <v>55500</v>
      </c>
      <c r="N490" s="10">
        <f>VENTAS[[#This Row],[CANTIDAD]]*VENTAS[[#This Row],[PRECIO_COMPRA]]</f>
        <v>38989.86</v>
      </c>
      <c r="O490" s="11">
        <f>VENTAS[[#This Row],[INGRESOS]]-VENTAS[[#This Row],[COSTO]]</f>
        <v>16510.14</v>
      </c>
      <c r="P490" s="12">
        <f>VENTAS[[#This Row],[MARGEN]]/VENTAS[[#This Row],[INGRESOS]]</f>
        <v>0.29747999999999997</v>
      </c>
    </row>
    <row r="491" spans="1:16" x14ac:dyDescent="0.25">
      <c r="A491">
        <v>490</v>
      </c>
      <c r="B491" t="s">
        <v>24</v>
      </c>
      <c r="C491">
        <v>6</v>
      </c>
      <c r="D491" t="s">
        <v>35</v>
      </c>
      <c r="E491" t="s">
        <v>66</v>
      </c>
      <c r="F491">
        <v>10009</v>
      </c>
      <c r="G491" t="s">
        <v>57</v>
      </c>
      <c r="H491" t="s">
        <v>58</v>
      </c>
      <c r="I491">
        <v>28</v>
      </c>
      <c r="J491" s="9">
        <v>645.70000000000005</v>
      </c>
      <c r="K491" s="9">
        <v>900</v>
      </c>
      <c r="L491">
        <v>44322</v>
      </c>
      <c r="M491" s="10">
        <f>VENTAS[[#This Row],[CANTIDAD]]*VENTAS[[#This Row],[PRECIO_VENTAS]]</f>
        <v>25200</v>
      </c>
      <c r="N491" s="10">
        <f>VENTAS[[#This Row],[CANTIDAD]]*VENTAS[[#This Row],[PRECIO_COMPRA]]</f>
        <v>18079.600000000002</v>
      </c>
      <c r="O491" s="11">
        <f>VENTAS[[#This Row],[INGRESOS]]-VENTAS[[#This Row],[COSTO]]</f>
        <v>7120.3999999999978</v>
      </c>
      <c r="P491" s="12">
        <f>VENTAS[[#This Row],[MARGEN]]/VENTAS[[#This Row],[INGRESOS]]</f>
        <v>0.28255555555555545</v>
      </c>
    </row>
    <row r="492" spans="1:16" x14ac:dyDescent="0.25">
      <c r="A492">
        <v>491</v>
      </c>
      <c r="B492" t="s">
        <v>9</v>
      </c>
      <c r="C492">
        <v>7</v>
      </c>
      <c r="D492" t="s">
        <v>36</v>
      </c>
      <c r="E492" t="s">
        <v>72</v>
      </c>
      <c r="F492">
        <v>10001</v>
      </c>
      <c r="G492" t="s">
        <v>41</v>
      </c>
      <c r="H492" t="s">
        <v>42</v>
      </c>
      <c r="I492">
        <v>41</v>
      </c>
      <c r="J492" s="9">
        <v>1063.04</v>
      </c>
      <c r="K492" s="9">
        <v>1500</v>
      </c>
      <c r="L492">
        <v>44323</v>
      </c>
      <c r="M492" s="10">
        <f>VENTAS[[#This Row],[CANTIDAD]]*VENTAS[[#This Row],[PRECIO_VENTAS]]</f>
        <v>61500</v>
      </c>
      <c r="N492" s="10">
        <f>VENTAS[[#This Row],[CANTIDAD]]*VENTAS[[#This Row],[PRECIO_COMPRA]]</f>
        <v>43584.639999999999</v>
      </c>
      <c r="O492" s="11">
        <f>VENTAS[[#This Row],[INGRESOS]]-VENTAS[[#This Row],[COSTO]]</f>
        <v>17915.36</v>
      </c>
      <c r="P492" s="12">
        <f>VENTAS[[#This Row],[MARGEN]]/VENTAS[[#This Row],[INGRESOS]]</f>
        <v>0.29130666666666666</v>
      </c>
    </row>
    <row r="493" spans="1:16" x14ac:dyDescent="0.25">
      <c r="A493">
        <v>492</v>
      </c>
      <c r="B493" t="s">
        <v>24</v>
      </c>
      <c r="C493">
        <v>8</v>
      </c>
      <c r="D493" t="s">
        <v>37</v>
      </c>
      <c r="E493" t="s">
        <v>67</v>
      </c>
      <c r="F493">
        <v>10002</v>
      </c>
      <c r="G493" t="s">
        <v>43</v>
      </c>
      <c r="H493" t="s">
        <v>44</v>
      </c>
      <c r="I493">
        <v>28</v>
      </c>
      <c r="J493" s="9">
        <v>938.42</v>
      </c>
      <c r="K493" s="9">
        <v>1100</v>
      </c>
      <c r="L493">
        <v>44324</v>
      </c>
      <c r="M493" s="10">
        <f>VENTAS[[#This Row],[CANTIDAD]]*VENTAS[[#This Row],[PRECIO_VENTAS]]</f>
        <v>30800</v>
      </c>
      <c r="N493" s="10">
        <f>VENTAS[[#This Row],[CANTIDAD]]*VENTAS[[#This Row],[PRECIO_COMPRA]]</f>
        <v>26275.759999999998</v>
      </c>
      <c r="O493" s="11">
        <f>VENTAS[[#This Row],[INGRESOS]]-VENTAS[[#This Row],[COSTO]]</f>
        <v>4524.2400000000016</v>
      </c>
      <c r="P493" s="12">
        <f>VENTAS[[#This Row],[MARGEN]]/VENTAS[[#This Row],[INGRESOS]]</f>
        <v>0.14689090909090916</v>
      </c>
    </row>
    <row r="494" spans="1:16" x14ac:dyDescent="0.25">
      <c r="A494">
        <v>493</v>
      </c>
      <c r="B494" t="s">
        <v>9</v>
      </c>
      <c r="C494">
        <v>9</v>
      </c>
      <c r="D494" t="s">
        <v>38</v>
      </c>
      <c r="E494" t="s">
        <v>68</v>
      </c>
      <c r="F494">
        <v>10003</v>
      </c>
      <c r="G494" t="s">
        <v>45</v>
      </c>
      <c r="H494" t="s">
        <v>46</v>
      </c>
      <c r="I494">
        <v>29</v>
      </c>
      <c r="J494" s="9">
        <v>836.75</v>
      </c>
      <c r="K494" s="9">
        <v>1000</v>
      </c>
      <c r="L494">
        <v>44325</v>
      </c>
      <c r="M494" s="10">
        <f>VENTAS[[#This Row],[CANTIDAD]]*VENTAS[[#This Row],[PRECIO_VENTAS]]</f>
        <v>29000</v>
      </c>
      <c r="N494" s="10">
        <f>VENTAS[[#This Row],[CANTIDAD]]*VENTAS[[#This Row],[PRECIO_COMPRA]]</f>
        <v>24265.75</v>
      </c>
      <c r="O494" s="11">
        <f>VENTAS[[#This Row],[INGRESOS]]-VENTAS[[#This Row],[COSTO]]</f>
        <v>4734.25</v>
      </c>
      <c r="P494" s="12">
        <f>VENTAS[[#This Row],[MARGEN]]/VENTAS[[#This Row],[INGRESOS]]</f>
        <v>0.16325000000000001</v>
      </c>
    </row>
    <row r="495" spans="1:16" x14ac:dyDescent="0.25">
      <c r="A495">
        <v>494</v>
      </c>
      <c r="B495" t="s">
        <v>27</v>
      </c>
      <c r="C495">
        <v>10</v>
      </c>
      <c r="D495" t="s">
        <v>39</v>
      </c>
      <c r="E495" t="s">
        <v>69</v>
      </c>
      <c r="F495">
        <v>10004</v>
      </c>
      <c r="G495" t="s">
        <v>47</v>
      </c>
      <c r="H495" t="s">
        <v>48</v>
      </c>
      <c r="I495">
        <v>21</v>
      </c>
      <c r="J495" s="9">
        <v>966.38</v>
      </c>
      <c r="K495" s="9">
        <v>1200</v>
      </c>
      <c r="L495">
        <v>44326</v>
      </c>
      <c r="M495" s="10">
        <f>VENTAS[[#This Row],[CANTIDAD]]*VENTAS[[#This Row],[PRECIO_VENTAS]]</f>
        <v>25200</v>
      </c>
      <c r="N495" s="10">
        <f>VENTAS[[#This Row],[CANTIDAD]]*VENTAS[[#This Row],[PRECIO_COMPRA]]</f>
        <v>20293.98</v>
      </c>
      <c r="O495" s="11">
        <f>VENTAS[[#This Row],[INGRESOS]]-VENTAS[[#This Row],[COSTO]]</f>
        <v>4906.0200000000004</v>
      </c>
      <c r="P495" s="12">
        <f>VENTAS[[#This Row],[MARGEN]]/VENTAS[[#This Row],[INGRESOS]]</f>
        <v>0.19468333333333335</v>
      </c>
    </row>
    <row r="496" spans="1:16" x14ac:dyDescent="0.25">
      <c r="A496">
        <v>495</v>
      </c>
      <c r="B496" t="s">
        <v>6</v>
      </c>
      <c r="C496">
        <v>11</v>
      </c>
      <c r="D496" t="s">
        <v>77</v>
      </c>
      <c r="E496" t="s">
        <v>78</v>
      </c>
      <c r="F496">
        <v>10005</v>
      </c>
      <c r="G496" t="s">
        <v>49</v>
      </c>
      <c r="H496" t="s">
        <v>50</v>
      </c>
      <c r="I496">
        <v>37</v>
      </c>
      <c r="J496" s="9">
        <v>638.27</v>
      </c>
      <c r="K496" s="9">
        <v>800</v>
      </c>
      <c r="L496">
        <v>44327</v>
      </c>
      <c r="M496" s="10">
        <f>VENTAS[[#This Row],[CANTIDAD]]*VENTAS[[#This Row],[PRECIO_VENTAS]]</f>
        <v>29600</v>
      </c>
      <c r="N496" s="10">
        <f>VENTAS[[#This Row],[CANTIDAD]]*VENTAS[[#This Row],[PRECIO_COMPRA]]</f>
        <v>23615.989999999998</v>
      </c>
      <c r="O496" s="11">
        <f>VENTAS[[#This Row],[INGRESOS]]-VENTAS[[#This Row],[COSTO]]</f>
        <v>5984.010000000002</v>
      </c>
      <c r="P496" s="12">
        <f>VENTAS[[#This Row],[MARGEN]]/VENTAS[[#This Row],[INGRESOS]]</f>
        <v>0.20216250000000008</v>
      </c>
    </row>
    <row r="497" spans="1:16" x14ac:dyDescent="0.25">
      <c r="A497">
        <v>496</v>
      </c>
      <c r="B497" t="s">
        <v>6</v>
      </c>
      <c r="C497">
        <v>12</v>
      </c>
      <c r="D497" t="s">
        <v>79</v>
      </c>
      <c r="E497" t="s">
        <v>80</v>
      </c>
      <c r="F497">
        <v>10006</v>
      </c>
      <c r="G497" t="s">
        <v>51</v>
      </c>
      <c r="H497" t="s">
        <v>52</v>
      </c>
      <c r="I497">
        <v>37</v>
      </c>
      <c r="J497" s="9">
        <v>1265.2</v>
      </c>
      <c r="K497" s="9">
        <v>1800</v>
      </c>
      <c r="L497">
        <v>44328</v>
      </c>
      <c r="M497" s="10">
        <f>VENTAS[[#This Row],[CANTIDAD]]*VENTAS[[#This Row],[PRECIO_VENTAS]]</f>
        <v>66600</v>
      </c>
      <c r="N497" s="10">
        <f>VENTAS[[#This Row],[CANTIDAD]]*VENTAS[[#This Row],[PRECIO_COMPRA]]</f>
        <v>46812.4</v>
      </c>
      <c r="O497" s="11">
        <f>VENTAS[[#This Row],[INGRESOS]]-VENTAS[[#This Row],[COSTO]]</f>
        <v>19787.599999999999</v>
      </c>
      <c r="P497" s="12">
        <f>VENTAS[[#This Row],[MARGEN]]/VENTAS[[#This Row],[INGRESOS]]</f>
        <v>0.2971111111111111</v>
      </c>
    </row>
    <row r="498" spans="1:16" x14ac:dyDescent="0.25">
      <c r="A498">
        <v>497</v>
      </c>
      <c r="B498" t="s">
        <v>19</v>
      </c>
      <c r="C498">
        <v>13</v>
      </c>
      <c r="D498" t="s">
        <v>81</v>
      </c>
      <c r="E498" t="s">
        <v>82</v>
      </c>
      <c r="F498">
        <v>10007</v>
      </c>
      <c r="G498" t="s">
        <v>53</v>
      </c>
      <c r="H498" t="s">
        <v>54</v>
      </c>
      <c r="I498">
        <v>7</v>
      </c>
      <c r="J498" s="9">
        <v>352.49</v>
      </c>
      <c r="K498" s="9">
        <v>500</v>
      </c>
      <c r="L498">
        <v>44329</v>
      </c>
      <c r="M498" s="10">
        <f>VENTAS[[#This Row],[CANTIDAD]]*VENTAS[[#This Row],[PRECIO_VENTAS]]</f>
        <v>3500</v>
      </c>
      <c r="N498" s="10">
        <f>VENTAS[[#This Row],[CANTIDAD]]*VENTAS[[#This Row],[PRECIO_COMPRA]]</f>
        <v>2467.4300000000003</v>
      </c>
      <c r="O498" s="11">
        <f>VENTAS[[#This Row],[INGRESOS]]-VENTAS[[#This Row],[COSTO]]</f>
        <v>1032.5699999999997</v>
      </c>
      <c r="P498" s="12">
        <f>VENTAS[[#This Row],[MARGEN]]/VENTAS[[#This Row],[INGRESOS]]</f>
        <v>0.29501999999999989</v>
      </c>
    </row>
    <row r="499" spans="1:16" x14ac:dyDescent="0.25">
      <c r="A499">
        <v>498</v>
      </c>
      <c r="B499" t="s">
        <v>7</v>
      </c>
      <c r="C499">
        <v>14</v>
      </c>
      <c r="D499" t="s">
        <v>83</v>
      </c>
      <c r="E499" t="s">
        <v>84</v>
      </c>
      <c r="F499">
        <v>10008</v>
      </c>
      <c r="G499" t="s">
        <v>73</v>
      </c>
      <c r="H499" t="s">
        <v>56</v>
      </c>
      <c r="I499">
        <v>25</v>
      </c>
      <c r="J499" s="9">
        <v>938.42</v>
      </c>
      <c r="K499" s="9">
        <v>1100</v>
      </c>
      <c r="L499">
        <v>44330</v>
      </c>
      <c r="M499" s="10">
        <f>VENTAS[[#This Row],[CANTIDAD]]*VENTAS[[#This Row],[PRECIO_VENTAS]]</f>
        <v>27500</v>
      </c>
      <c r="N499" s="10">
        <f>VENTAS[[#This Row],[CANTIDAD]]*VENTAS[[#This Row],[PRECIO_COMPRA]]</f>
        <v>23460.5</v>
      </c>
      <c r="O499" s="11">
        <f>VENTAS[[#This Row],[INGRESOS]]-VENTAS[[#This Row],[COSTO]]</f>
        <v>4039.5</v>
      </c>
      <c r="P499" s="12">
        <f>VENTAS[[#This Row],[MARGEN]]/VENTAS[[#This Row],[INGRESOS]]</f>
        <v>0.1468909090909091</v>
      </c>
    </row>
    <row r="500" spans="1:16" x14ac:dyDescent="0.25">
      <c r="A500">
        <v>499</v>
      </c>
      <c r="B500" t="s">
        <v>28</v>
      </c>
      <c r="C500">
        <v>15</v>
      </c>
      <c r="D500" t="s">
        <v>85</v>
      </c>
      <c r="E500" t="s">
        <v>86</v>
      </c>
      <c r="F500">
        <v>10009</v>
      </c>
      <c r="G500" t="s">
        <v>57</v>
      </c>
      <c r="H500" t="s">
        <v>58</v>
      </c>
      <c r="I500">
        <v>28</v>
      </c>
      <c r="J500" s="9">
        <v>572.95000000000005</v>
      </c>
      <c r="K500" s="9">
        <v>800</v>
      </c>
      <c r="L500">
        <v>44331</v>
      </c>
      <c r="M500" s="10">
        <f>VENTAS[[#This Row],[CANTIDAD]]*VENTAS[[#This Row],[PRECIO_VENTAS]]</f>
        <v>22400</v>
      </c>
      <c r="N500" s="10">
        <f>VENTAS[[#This Row],[CANTIDAD]]*VENTAS[[#This Row],[PRECIO_COMPRA]]</f>
        <v>16042.600000000002</v>
      </c>
      <c r="O500" s="11">
        <f>VENTAS[[#This Row],[INGRESOS]]-VENTAS[[#This Row],[COSTO]]</f>
        <v>6357.3999999999978</v>
      </c>
      <c r="P500" s="12">
        <f>VENTAS[[#This Row],[MARGEN]]/VENTAS[[#This Row],[INGRESOS]]</f>
        <v>0.28381249999999991</v>
      </c>
    </row>
    <row r="501" spans="1:16" x14ac:dyDescent="0.25">
      <c r="A501">
        <v>500</v>
      </c>
      <c r="B501" t="s">
        <v>20</v>
      </c>
      <c r="C501">
        <v>16</v>
      </c>
      <c r="D501" t="s">
        <v>87</v>
      </c>
      <c r="E501" t="s">
        <v>88</v>
      </c>
      <c r="F501">
        <v>10001</v>
      </c>
      <c r="G501" t="s">
        <v>41</v>
      </c>
      <c r="H501" t="s">
        <v>42</v>
      </c>
      <c r="I501">
        <v>21</v>
      </c>
      <c r="J501" s="9">
        <v>1667.47</v>
      </c>
      <c r="K501" s="9">
        <v>2200</v>
      </c>
      <c r="L501">
        <v>44332</v>
      </c>
      <c r="M501" s="10">
        <f>VENTAS[[#This Row],[CANTIDAD]]*VENTAS[[#This Row],[PRECIO_VENTAS]]</f>
        <v>46200</v>
      </c>
      <c r="N501" s="10">
        <f>VENTAS[[#This Row],[CANTIDAD]]*VENTAS[[#This Row],[PRECIO_COMPRA]]</f>
        <v>35016.870000000003</v>
      </c>
      <c r="O501" s="11">
        <f>VENTAS[[#This Row],[INGRESOS]]-VENTAS[[#This Row],[COSTO]]</f>
        <v>11183.129999999997</v>
      </c>
      <c r="P501" s="12">
        <f>VENTAS[[#This Row],[MARGEN]]/VENTAS[[#This Row],[INGRESOS]]</f>
        <v>0.24205909090909086</v>
      </c>
    </row>
    <row r="502" spans="1:16" x14ac:dyDescent="0.25">
      <c r="A502">
        <v>501</v>
      </c>
      <c r="B502" t="s">
        <v>17</v>
      </c>
      <c r="C502">
        <v>17</v>
      </c>
      <c r="D502" t="s">
        <v>89</v>
      </c>
      <c r="E502" t="s">
        <v>90</v>
      </c>
      <c r="F502">
        <v>10002</v>
      </c>
      <c r="G502" t="s">
        <v>43</v>
      </c>
      <c r="H502" t="s">
        <v>44</v>
      </c>
      <c r="I502">
        <v>37</v>
      </c>
      <c r="J502" s="9">
        <v>216.19</v>
      </c>
      <c r="K502" s="9">
        <v>300</v>
      </c>
      <c r="L502">
        <v>44333</v>
      </c>
      <c r="M502" s="10">
        <f>VENTAS[[#This Row],[CANTIDAD]]*VENTAS[[#This Row],[PRECIO_VENTAS]]</f>
        <v>11100</v>
      </c>
      <c r="N502" s="10">
        <f>VENTAS[[#This Row],[CANTIDAD]]*VENTAS[[#This Row],[PRECIO_COMPRA]]</f>
        <v>7999.03</v>
      </c>
      <c r="O502" s="11">
        <f>VENTAS[[#This Row],[INGRESOS]]-VENTAS[[#This Row],[COSTO]]</f>
        <v>3100.9700000000003</v>
      </c>
      <c r="P502" s="12">
        <f>VENTAS[[#This Row],[MARGEN]]/VENTAS[[#This Row],[INGRESOS]]</f>
        <v>0.27936666666666671</v>
      </c>
    </row>
    <row r="503" spans="1:16" x14ac:dyDescent="0.25">
      <c r="A503">
        <v>502</v>
      </c>
      <c r="B503" t="s">
        <v>20</v>
      </c>
      <c r="C503">
        <v>18</v>
      </c>
      <c r="D503" t="s">
        <v>91</v>
      </c>
      <c r="E503" t="s">
        <v>92</v>
      </c>
      <c r="F503">
        <v>10003</v>
      </c>
      <c r="G503" t="s">
        <v>45</v>
      </c>
      <c r="H503" t="s">
        <v>46</v>
      </c>
      <c r="I503">
        <v>21</v>
      </c>
      <c r="J503" s="9">
        <v>1063.04</v>
      </c>
      <c r="K503" s="9">
        <v>1500</v>
      </c>
      <c r="L503">
        <v>44334</v>
      </c>
      <c r="M503" s="10">
        <f>VENTAS[[#This Row],[CANTIDAD]]*VENTAS[[#This Row],[PRECIO_VENTAS]]</f>
        <v>31500</v>
      </c>
      <c r="N503" s="10">
        <f>VENTAS[[#This Row],[CANTIDAD]]*VENTAS[[#This Row],[PRECIO_COMPRA]]</f>
        <v>22323.84</v>
      </c>
      <c r="O503" s="11">
        <f>VENTAS[[#This Row],[INGRESOS]]-VENTAS[[#This Row],[COSTO]]</f>
        <v>9176.16</v>
      </c>
      <c r="P503" s="12">
        <f>VENTAS[[#This Row],[MARGEN]]/VENTAS[[#This Row],[INGRESOS]]</f>
        <v>0.29130666666666666</v>
      </c>
    </row>
    <row r="504" spans="1:16" x14ac:dyDescent="0.25">
      <c r="A504">
        <v>503</v>
      </c>
      <c r="B504" t="s">
        <v>21</v>
      </c>
      <c r="C504">
        <v>19</v>
      </c>
      <c r="D504" t="s">
        <v>93</v>
      </c>
      <c r="E504" t="s">
        <v>94</v>
      </c>
      <c r="F504">
        <v>10004</v>
      </c>
      <c r="G504" t="s">
        <v>47</v>
      </c>
      <c r="H504" t="s">
        <v>48</v>
      </c>
      <c r="I504">
        <v>11</v>
      </c>
      <c r="J504" s="9">
        <v>757.81</v>
      </c>
      <c r="K504" s="9">
        <v>950</v>
      </c>
      <c r="L504">
        <v>44335</v>
      </c>
      <c r="M504" s="10">
        <f>VENTAS[[#This Row],[CANTIDAD]]*VENTAS[[#This Row],[PRECIO_VENTAS]]</f>
        <v>10450</v>
      </c>
      <c r="N504" s="10">
        <f>VENTAS[[#This Row],[CANTIDAD]]*VENTAS[[#This Row],[PRECIO_COMPRA]]</f>
        <v>8335.91</v>
      </c>
      <c r="O504" s="11">
        <f>VENTAS[[#This Row],[INGRESOS]]-VENTAS[[#This Row],[COSTO]]</f>
        <v>2114.09</v>
      </c>
      <c r="P504" s="12">
        <f>VENTAS[[#This Row],[MARGEN]]/VENTAS[[#This Row],[INGRESOS]]</f>
        <v>0.20230526315789474</v>
      </c>
    </row>
    <row r="505" spans="1:16" x14ac:dyDescent="0.25">
      <c r="A505">
        <v>504</v>
      </c>
      <c r="B505" t="s">
        <v>22</v>
      </c>
      <c r="C505">
        <v>20</v>
      </c>
      <c r="D505" t="s">
        <v>95</v>
      </c>
      <c r="E505" t="s">
        <v>96</v>
      </c>
      <c r="F505">
        <v>10005</v>
      </c>
      <c r="G505" t="s">
        <v>49</v>
      </c>
      <c r="H505" t="s">
        <v>50</v>
      </c>
      <c r="I505">
        <v>4</v>
      </c>
      <c r="J505" s="9">
        <v>211.41</v>
      </c>
      <c r="K505" s="9">
        <v>300</v>
      </c>
      <c r="L505">
        <v>44336</v>
      </c>
      <c r="M505" s="10">
        <f>VENTAS[[#This Row],[CANTIDAD]]*VENTAS[[#This Row],[PRECIO_VENTAS]]</f>
        <v>1200</v>
      </c>
      <c r="N505" s="10">
        <f>VENTAS[[#This Row],[CANTIDAD]]*VENTAS[[#This Row],[PRECIO_COMPRA]]</f>
        <v>845.64</v>
      </c>
      <c r="O505" s="11">
        <f>VENTAS[[#This Row],[INGRESOS]]-VENTAS[[#This Row],[COSTO]]</f>
        <v>354.36</v>
      </c>
      <c r="P505" s="12">
        <f>VENTAS[[#This Row],[MARGEN]]/VENTAS[[#This Row],[INGRESOS]]</f>
        <v>0.29530000000000001</v>
      </c>
    </row>
    <row r="506" spans="1:16" x14ac:dyDescent="0.25">
      <c r="A506">
        <v>505</v>
      </c>
      <c r="B506" t="s">
        <v>27</v>
      </c>
      <c r="C506">
        <v>1</v>
      </c>
      <c r="D506" t="s">
        <v>30</v>
      </c>
      <c r="E506" t="s">
        <v>61</v>
      </c>
      <c r="F506">
        <v>10006</v>
      </c>
      <c r="G506" t="s">
        <v>51</v>
      </c>
      <c r="H506" t="s">
        <v>52</v>
      </c>
      <c r="I506">
        <v>21</v>
      </c>
      <c r="J506" s="9">
        <v>1483.61</v>
      </c>
      <c r="K506" s="9">
        <v>2000</v>
      </c>
      <c r="L506">
        <v>44337</v>
      </c>
      <c r="M506" s="10">
        <f>VENTAS[[#This Row],[CANTIDAD]]*VENTAS[[#This Row],[PRECIO_VENTAS]]</f>
        <v>42000</v>
      </c>
      <c r="N506" s="10">
        <f>VENTAS[[#This Row],[CANTIDAD]]*VENTAS[[#This Row],[PRECIO_COMPRA]]</f>
        <v>31155.809999999998</v>
      </c>
      <c r="O506" s="11">
        <f>VENTAS[[#This Row],[INGRESOS]]-VENTAS[[#This Row],[COSTO]]</f>
        <v>10844.190000000002</v>
      </c>
      <c r="P506" s="12">
        <f>VENTAS[[#This Row],[MARGEN]]/VENTAS[[#This Row],[INGRESOS]]</f>
        <v>0.25819500000000006</v>
      </c>
    </row>
    <row r="507" spans="1:16" x14ac:dyDescent="0.25">
      <c r="A507">
        <v>506</v>
      </c>
      <c r="B507" t="s">
        <v>25</v>
      </c>
      <c r="C507">
        <v>2</v>
      </c>
      <c r="D507" t="s">
        <v>31</v>
      </c>
      <c r="E507" t="s">
        <v>62</v>
      </c>
      <c r="F507">
        <v>10007</v>
      </c>
      <c r="G507" t="s">
        <v>53</v>
      </c>
      <c r="H507" t="s">
        <v>54</v>
      </c>
      <c r="I507">
        <v>19</v>
      </c>
      <c r="J507" s="9">
        <v>1049.51</v>
      </c>
      <c r="K507" s="9">
        <v>1300</v>
      </c>
      <c r="L507">
        <v>44338</v>
      </c>
      <c r="M507" s="10">
        <f>VENTAS[[#This Row],[CANTIDAD]]*VENTAS[[#This Row],[PRECIO_VENTAS]]</f>
        <v>24700</v>
      </c>
      <c r="N507" s="10">
        <f>VENTAS[[#This Row],[CANTIDAD]]*VENTAS[[#This Row],[PRECIO_COMPRA]]</f>
        <v>19940.689999999999</v>
      </c>
      <c r="O507" s="11">
        <f>VENTAS[[#This Row],[INGRESOS]]-VENTAS[[#This Row],[COSTO]]</f>
        <v>4759.3100000000013</v>
      </c>
      <c r="P507" s="12">
        <f>VENTAS[[#This Row],[MARGEN]]/VENTAS[[#This Row],[INGRESOS]]</f>
        <v>0.19268461538461543</v>
      </c>
    </row>
    <row r="508" spans="1:16" x14ac:dyDescent="0.25">
      <c r="A508">
        <v>507</v>
      </c>
      <c r="B508" t="s">
        <v>5</v>
      </c>
      <c r="C508">
        <v>3</v>
      </c>
      <c r="D508" t="s">
        <v>32</v>
      </c>
      <c r="E508" t="s">
        <v>63</v>
      </c>
      <c r="F508">
        <v>10008</v>
      </c>
      <c r="G508" t="s">
        <v>73</v>
      </c>
      <c r="H508" t="s">
        <v>56</v>
      </c>
      <c r="I508">
        <v>4</v>
      </c>
      <c r="J508" s="9">
        <v>966.38</v>
      </c>
      <c r="K508" s="9">
        <v>1200</v>
      </c>
      <c r="L508">
        <v>44339</v>
      </c>
      <c r="M508" s="10">
        <f>VENTAS[[#This Row],[CANTIDAD]]*VENTAS[[#This Row],[PRECIO_VENTAS]]</f>
        <v>4800</v>
      </c>
      <c r="N508" s="10">
        <f>VENTAS[[#This Row],[CANTIDAD]]*VENTAS[[#This Row],[PRECIO_COMPRA]]</f>
        <v>3865.52</v>
      </c>
      <c r="O508" s="11">
        <f>VENTAS[[#This Row],[INGRESOS]]-VENTAS[[#This Row],[COSTO]]</f>
        <v>934.48</v>
      </c>
      <c r="P508" s="12">
        <f>VENTAS[[#This Row],[MARGEN]]/VENTAS[[#This Row],[INGRESOS]]</f>
        <v>0.19468333333333335</v>
      </c>
    </row>
    <row r="509" spans="1:16" x14ac:dyDescent="0.25">
      <c r="A509">
        <v>508</v>
      </c>
      <c r="B509" t="s">
        <v>7</v>
      </c>
      <c r="C509">
        <v>4</v>
      </c>
      <c r="D509" t="s">
        <v>33</v>
      </c>
      <c r="E509" t="s">
        <v>64</v>
      </c>
      <c r="F509">
        <v>10009</v>
      </c>
      <c r="G509" t="s">
        <v>57</v>
      </c>
      <c r="H509" t="s">
        <v>58</v>
      </c>
      <c r="I509">
        <v>25</v>
      </c>
      <c r="J509" s="9">
        <v>938.42</v>
      </c>
      <c r="K509" s="9">
        <v>1100</v>
      </c>
      <c r="L509">
        <v>44340</v>
      </c>
      <c r="M509" s="10">
        <f>VENTAS[[#This Row],[CANTIDAD]]*VENTAS[[#This Row],[PRECIO_VENTAS]]</f>
        <v>27500</v>
      </c>
      <c r="N509" s="10">
        <f>VENTAS[[#This Row],[CANTIDAD]]*VENTAS[[#This Row],[PRECIO_COMPRA]]</f>
        <v>23460.5</v>
      </c>
      <c r="O509" s="11">
        <f>VENTAS[[#This Row],[INGRESOS]]-VENTAS[[#This Row],[COSTO]]</f>
        <v>4039.5</v>
      </c>
      <c r="P509" s="12">
        <f>VENTAS[[#This Row],[MARGEN]]/VENTAS[[#This Row],[INGRESOS]]</f>
        <v>0.1468909090909091</v>
      </c>
    </row>
    <row r="510" spans="1:16" x14ac:dyDescent="0.25">
      <c r="A510">
        <v>509</v>
      </c>
      <c r="B510" t="s">
        <v>29</v>
      </c>
      <c r="C510">
        <v>5</v>
      </c>
      <c r="D510" t="s">
        <v>34</v>
      </c>
      <c r="E510" t="s">
        <v>65</v>
      </c>
      <c r="F510">
        <v>10001</v>
      </c>
      <c r="G510" t="s">
        <v>41</v>
      </c>
      <c r="H510" t="s">
        <v>42</v>
      </c>
      <c r="I510">
        <v>40</v>
      </c>
      <c r="J510" s="9">
        <v>1053.78</v>
      </c>
      <c r="K510" s="9">
        <v>1500</v>
      </c>
      <c r="L510">
        <v>44341</v>
      </c>
      <c r="M510" s="10">
        <f>VENTAS[[#This Row],[CANTIDAD]]*VENTAS[[#This Row],[PRECIO_VENTAS]]</f>
        <v>60000</v>
      </c>
      <c r="N510" s="10">
        <f>VENTAS[[#This Row],[CANTIDAD]]*VENTAS[[#This Row],[PRECIO_COMPRA]]</f>
        <v>42151.199999999997</v>
      </c>
      <c r="O510" s="11">
        <f>VENTAS[[#This Row],[INGRESOS]]-VENTAS[[#This Row],[COSTO]]</f>
        <v>17848.800000000003</v>
      </c>
      <c r="P510" s="12">
        <f>VENTAS[[#This Row],[MARGEN]]/VENTAS[[#This Row],[INGRESOS]]</f>
        <v>0.29748000000000002</v>
      </c>
    </row>
    <row r="511" spans="1:16" x14ac:dyDescent="0.25">
      <c r="A511">
        <v>510</v>
      </c>
      <c r="B511" t="s">
        <v>23</v>
      </c>
      <c r="C511">
        <v>6</v>
      </c>
      <c r="D511" t="s">
        <v>35</v>
      </c>
      <c r="E511" t="s">
        <v>66</v>
      </c>
      <c r="F511">
        <v>10002</v>
      </c>
      <c r="G511" t="s">
        <v>43</v>
      </c>
      <c r="H511" t="s">
        <v>44</v>
      </c>
      <c r="I511">
        <v>14</v>
      </c>
      <c r="J511" s="9">
        <v>645.70000000000005</v>
      </c>
      <c r="K511" s="9">
        <v>900</v>
      </c>
      <c r="L511">
        <v>44342</v>
      </c>
      <c r="M511" s="10">
        <f>VENTAS[[#This Row],[CANTIDAD]]*VENTAS[[#This Row],[PRECIO_VENTAS]]</f>
        <v>12600</v>
      </c>
      <c r="N511" s="10">
        <f>VENTAS[[#This Row],[CANTIDAD]]*VENTAS[[#This Row],[PRECIO_COMPRA]]</f>
        <v>9039.8000000000011</v>
      </c>
      <c r="O511" s="11">
        <f>VENTAS[[#This Row],[INGRESOS]]-VENTAS[[#This Row],[COSTO]]</f>
        <v>3560.1999999999989</v>
      </c>
      <c r="P511" s="12">
        <f>VENTAS[[#This Row],[MARGEN]]/VENTAS[[#This Row],[INGRESOS]]</f>
        <v>0.28255555555555545</v>
      </c>
    </row>
    <row r="512" spans="1:16" x14ac:dyDescent="0.25">
      <c r="A512">
        <v>511</v>
      </c>
      <c r="B512" t="s">
        <v>20</v>
      </c>
      <c r="C512">
        <v>7</v>
      </c>
      <c r="D512" t="s">
        <v>36</v>
      </c>
      <c r="E512" t="s">
        <v>72</v>
      </c>
      <c r="F512">
        <v>10003</v>
      </c>
      <c r="G512" t="s">
        <v>45</v>
      </c>
      <c r="H512" t="s">
        <v>46</v>
      </c>
      <c r="I512">
        <v>21</v>
      </c>
      <c r="J512" s="9">
        <v>1063.04</v>
      </c>
      <c r="K512" s="9">
        <v>1500</v>
      </c>
      <c r="L512">
        <v>44343</v>
      </c>
      <c r="M512" s="10">
        <f>VENTAS[[#This Row],[CANTIDAD]]*VENTAS[[#This Row],[PRECIO_VENTAS]]</f>
        <v>31500</v>
      </c>
      <c r="N512" s="10">
        <f>VENTAS[[#This Row],[CANTIDAD]]*VENTAS[[#This Row],[PRECIO_COMPRA]]</f>
        <v>22323.84</v>
      </c>
      <c r="O512" s="11">
        <f>VENTAS[[#This Row],[INGRESOS]]-VENTAS[[#This Row],[COSTO]]</f>
        <v>9176.16</v>
      </c>
      <c r="P512" s="12">
        <f>VENTAS[[#This Row],[MARGEN]]/VENTAS[[#This Row],[INGRESOS]]</f>
        <v>0.29130666666666666</v>
      </c>
    </row>
    <row r="513" spans="1:16" x14ac:dyDescent="0.25">
      <c r="A513">
        <v>512</v>
      </c>
      <c r="B513" t="s">
        <v>10</v>
      </c>
      <c r="C513">
        <v>8</v>
      </c>
      <c r="D513" t="s">
        <v>37</v>
      </c>
      <c r="E513" t="s">
        <v>67</v>
      </c>
      <c r="F513">
        <v>10004</v>
      </c>
      <c r="G513" t="s">
        <v>47</v>
      </c>
      <c r="H513" t="s">
        <v>48</v>
      </c>
      <c r="I513">
        <v>33</v>
      </c>
      <c r="J513" s="9">
        <v>938.42</v>
      </c>
      <c r="K513" s="9">
        <v>1100</v>
      </c>
      <c r="L513">
        <v>44344</v>
      </c>
      <c r="M513" s="10">
        <f>VENTAS[[#This Row],[CANTIDAD]]*VENTAS[[#This Row],[PRECIO_VENTAS]]</f>
        <v>36300</v>
      </c>
      <c r="N513" s="10">
        <f>VENTAS[[#This Row],[CANTIDAD]]*VENTAS[[#This Row],[PRECIO_COMPRA]]</f>
        <v>30967.859999999997</v>
      </c>
      <c r="O513" s="11">
        <f>VENTAS[[#This Row],[INGRESOS]]-VENTAS[[#This Row],[COSTO]]</f>
        <v>5332.1400000000031</v>
      </c>
      <c r="P513" s="12">
        <f>VENTAS[[#This Row],[MARGEN]]/VENTAS[[#This Row],[INGRESOS]]</f>
        <v>0.14689090909090918</v>
      </c>
    </row>
    <row r="514" spans="1:16" x14ac:dyDescent="0.25">
      <c r="A514">
        <v>513</v>
      </c>
      <c r="B514" t="s">
        <v>6</v>
      </c>
      <c r="C514">
        <v>9</v>
      </c>
      <c r="D514" t="s">
        <v>38</v>
      </c>
      <c r="E514" t="s">
        <v>68</v>
      </c>
      <c r="F514">
        <v>10005</v>
      </c>
      <c r="G514" t="s">
        <v>49</v>
      </c>
      <c r="H514" t="s">
        <v>50</v>
      </c>
      <c r="I514">
        <v>41</v>
      </c>
      <c r="J514" s="9">
        <v>836.75</v>
      </c>
      <c r="K514" s="9">
        <v>1000</v>
      </c>
      <c r="L514">
        <v>44345</v>
      </c>
      <c r="M514" s="10">
        <f>VENTAS[[#This Row],[CANTIDAD]]*VENTAS[[#This Row],[PRECIO_VENTAS]]</f>
        <v>41000</v>
      </c>
      <c r="N514" s="10">
        <f>VENTAS[[#This Row],[CANTIDAD]]*VENTAS[[#This Row],[PRECIO_COMPRA]]</f>
        <v>34306.75</v>
      </c>
      <c r="O514" s="11">
        <f>VENTAS[[#This Row],[INGRESOS]]-VENTAS[[#This Row],[COSTO]]</f>
        <v>6693.25</v>
      </c>
      <c r="P514" s="12">
        <f>VENTAS[[#This Row],[MARGEN]]/VENTAS[[#This Row],[INGRESOS]]</f>
        <v>0.16325000000000001</v>
      </c>
    </row>
    <row r="515" spans="1:16" x14ac:dyDescent="0.25">
      <c r="A515">
        <v>514</v>
      </c>
      <c r="B515" t="s">
        <v>22</v>
      </c>
      <c r="C515">
        <v>10</v>
      </c>
      <c r="D515" t="s">
        <v>39</v>
      </c>
      <c r="E515" t="s">
        <v>69</v>
      </c>
      <c r="F515">
        <v>10006</v>
      </c>
      <c r="G515" t="s">
        <v>51</v>
      </c>
      <c r="H515" t="s">
        <v>52</v>
      </c>
      <c r="I515">
        <v>4</v>
      </c>
      <c r="J515" s="9">
        <v>966.38</v>
      </c>
      <c r="K515" s="9">
        <v>1200</v>
      </c>
      <c r="L515">
        <v>44346</v>
      </c>
      <c r="M515" s="10">
        <f>VENTAS[[#This Row],[CANTIDAD]]*VENTAS[[#This Row],[PRECIO_VENTAS]]</f>
        <v>4800</v>
      </c>
      <c r="N515" s="10">
        <f>VENTAS[[#This Row],[CANTIDAD]]*VENTAS[[#This Row],[PRECIO_COMPRA]]</f>
        <v>3865.52</v>
      </c>
      <c r="O515" s="11">
        <f>VENTAS[[#This Row],[INGRESOS]]-VENTAS[[#This Row],[COSTO]]</f>
        <v>934.48</v>
      </c>
      <c r="P515" s="12">
        <f>VENTAS[[#This Row],[MARGEN]]/VENTAS[[#This Row],[INGRESOS]]</f>
        <v>0.19468333333333335</v>
      </c>
    </row>
    <row r="516" spans="1:16" x14ac:dyDescent="0.25">
      <c r="A516">
        <v>515</v>
      </c>
      <c r="B516" t="s">
        <v>15</v>
      </c>
      <c r="C516">
        <v>11</v>
      </c>
      <c r="D516" t="s">
        <v>77</v>
      </c>
      <c r="E516" t="s">
        <v>78</v>
      </c>
      <c r="F516">
        <v>10007</v>
      </c>
      <c r="G516" t="s">
        <v>53</v>
      </c>
      <c r="H516" t="s">
        <v>54</v>
      </c>
      <c r="I516">
        <v>32</v>
      </c>
      <c r="J516" s="9">
        <v>638.27</v>
      </c>
      <c r="K516" s="9">
        <v>800</v>
      </c>
      <c r="L516">
        <v>44347</v>
      </c>
      <c r="M516" s="10">
        <f>VENTAS[[#This Row],[CANTIDAD]]*VENTAS[[#This Row],[PRECIO_VENTAS]]</f>
        <v>25600</v>
      </c>
      <c r="N516" s="10">
        <f>VENTAS[[#This Row],[CANTIDAD]]*VENTAS[[#This Row],[PRECIO_COMPRA]]</f>
        <v>20424.64</v>
      </c>
      <c r="O516" s="11">
        <f>VENTAS[[#This Row],[INGRESOS]]-VENTAS[[#This Row],[COSTO]]</f>
        <v>5175.3600000000006</v>
      </c>
      <c r="P516" s="12">
        <f>VENTAS[[#This Row],[MARGEN]]/VENTAS[[#This Row],[INGRESOS]]</f>
        <v>0.20216250000000002</v>
      </c>
    </row>
    <row r="517" spans="1:16" x14ac:dyDescent="0.25">
      <c r="A517">
        <v>516</v>
      </c>
      <c r="B517" t="s">
        <v>17</v>
      </c>
      <c r="C517">
        <v>12</v>
      </c>
      <c r="D517" t="s">
        <v>79</v>
      </c>
      <c r="E517" t="s">
        <v>80</v>
      </c>
      <c r="F517">
        <v>10008</v>
      </c>
      <c r="G517" t="s">
        <v>73</v>
      </c>
      <c r="H517" t="s">
        <v>56</v>
      </c>
      <c r="I517">
        <v>37</v>
      </c>
      <c r="J517" s="9">
        <v>1265.2</v>
      </c>
      <c r="K517" s="9">
        <v>1800</v>
      </c>
      <c r="L517">
        <v>44348</v>
      </c>
      <c r="M517" s="10">
        <f>VENTAS[[#This Row],[CANTIDAD]]*VENTAS[[#This Row],[PRECIO_VENTAS]]</f>
        <v>66600</v>
      </c>
      <c r="N517" s="10">
        <f>VENTAS[[#This Row],[CANTIDAD]]*VENTAS[[#This Row],[PRECIO_COMPRA]]</f>
        <v>46812.4</v>
      </c>
      <c r="O517" s="11">
        <f>VENTAS[[#This Row],[INGRESOS]]-VENTAS[[#This Row],[COSTO]]</f>
        <v>19787.599999999999</v>
      </c>
      <c r="P517" s="12">
        <f>VENTAS[[#This Row],[MARGEN]]/VENTAS[[#This Row],[INGRESOS]]</f>
        <v>0.2971111111111111</v>
      </c>
    </row>
    <row r="518" spans="1:16" x14ac:dyDescent="0.25">
      <c r="A518">
        <v>517</v>
      </c>
      <c r="B518" t="s">
        <v>10</v>
      </c>
      <c r="C518">
        <v>13</v>
      </c>
      <c r="D518" t="s">
        <v>81</v>
      </c>
      <c r="E518" t="s">
        <v>82</v>
      </c>
      <c r="F518">
        <v>10009</v>
      </c>
      <c r="G518" t="s">
        <v>57</v>
      </c>
      <c r="H518" t="s">
        <v>58</v>
      </c>
      <c r="I518">
        <v>33</v>
      </c>
      <c r="J518" s="9">
        <v>352.49</v>
      </c>
      <c r="K518" s="9">
        <v>500</v>
      </c>
      <c r="L518">
        <v>44349</v>
      </c>
      <c r="M518" s="10">
        <f>VENTAS[[#This Row],[CANTIDAD]]*VENTAS[[#This Row],[PRECIO_VENTAS]]</f>
        <v>16500</v>
      </c>
      <c r="N518" s="10">
        <f>VENTAS[[#This Row],[CANTIDAD]]*VENTAS[[#This Row],[PRECIO_COMPRA]]</f>
        <v>11632.17</v>
      </c>
      <c r="O518" s="11">
        <f>VENTAS[[#This Row],[INGRESOS]]-VENTAS[[#This Row],[COSTO]]</f>
        <v>4867.83</v>
      </c>
      <c r="P518" s="12">
        <f>VENTAS[[#This Row],[MARGEN]]/VENTAS[[#This Row],[INGRESOS]]</f>
        <v>0.29502</v>
      </c>
    </row>
    <row r="519" spans="1:16" x14ac:dyDescent="0.25">
      <c r="A519">
        <v>518</v>
      </c>
      <c r="B519" t="s">
        <v>5</v>
      </c>
      <c r="C519">
        <v>14</v>
      </c>
      <c r="D519" t="s">
        <v>83</v>
      </c>
      <c r="E519" t="s">
        <v>84</v>
      </c>
      <c r="F519">
        <v>10001</v>
      </c>
      <c r="G519" t="s">
        <v>41</v>
      </c>
      <c r="H519" t="s">
        <v>42</v>
      </c>
      <c r="I519">
        <v>10</v>
      </c>
      <c r="J519" s="9">
        <v>938.42</v>
      </c>
      <c r="K519" s="9">
        <v>1100</v>
      </c>
      <c r="L519">
        <v>44350</v>
      </c>
      <c r="M519" s="10">
        <f>VENTAS[[#This Row],[CANTIDAD]]*VENTAS[[#This Row],[PRECIO_VENTAS]]</f>
        <v>11000</v>
      </c>
      <c r="N519" s="10">
        <f>VENTAS[[#This Row],[CANTIDAD]]*VENTAS[[#This Row],[PRECIO_COMPRA]]</f>
        <v>9384.1999999999989</v>
      </c>
      <c r="O519" s="11">
        <f>VENTAS[[#This Row],[INGRESOS]]-VENTAS[[#This Row],[COSTO]]</f>
        <v>1615.8000000000011</v>
      </c>
      <c r="P519" s="12">
        <f>VENTAS[[#This Row],[MARGEN]]/VENTAS[[#This Row],[INGRESOS]]</f>
        <v>0.14689090909090918</v>
      </c>
    </row>
    <row r="520" spans="1:16" x14ac:dyDescent="0.25">
      <c r="A520">
        <v>519</v>
      </c>
      <c r="B520" t="s">
        <v>21</v>
      </c>
      <c r="C520">
        <v>15</v>
      </c>
      <c r="D520" t="s">
        <v>85</v>
      </c>
      <c r="E520" t="s">
        <v>86</v>
      </c>
      <c r="F520">
        <v>10002</v>
      </c>
      <c r="G520" t="s">
        <v>43</v>
      </c>
      <c r="H520" t="s">
        <v>44</v>
      </c>
      <c r="I520">
        <v>11</v>
      </c>
      <c r="J520" s="9">
        <v>572.95000000000005</v>
      </c>
      <c r="K520" s="9">
        <v>800</v>
      </c>
      <c r="L520">
        <v>44351</v>
      </c>
      <c r="M520" s="10">
        <f>VENTAS[[#This Row],[CANTIDAD]]*VENTAS[[#This Row],[PRECIO_VENTAS]]</f>
        <v>8800</v>
      </c>
      <c r="N520" s="10">
        <f>VENTAS[[#This Row],[CANTIDAD]]*VENTAS[[#This Row],[PRECIO_COMPRA]]</f>
        <v>6302.4500000000007</v>
      </c>
      <c r="O520" s="11">
        <f>VENTAS[[#This Row],[INGRESOS]]-VENTAS[[#This Row],[COSTO]]</f>
        <v>2497.5499999999993</v>
      </c>
      <c r="P520" s="12">
        <f>VENTAS[[#This Row],[MARGEN]]/VENTAS[[#This Row],[INGRESOS]]</f>
        <v>0.28381249999999991</v>
      </c>
    </row>
    <row r="521" spans="1:16" x14ac:dyDescent="0.25">
      <c r="A521">
        <v>520</v>
      </c>
      <c r="B521" t="s">
        <v>16</v>
      </c>
      <c r="C521">
        <v>16</v>
      </c>
      <c r="D521" t="s">
        <v>87</v>
      </c>
      <c r="E521" t="s">
        <v>88</v>
      </c>
      <c r="F521">
        <v>10003</v>
      </c>
      <c r="G521" t="s">
        <v>45</v>
      </c>
      <c r="H521" t="s">
        <v>46</v>
      </c>
      <c r="I521">
        <v>23</v>
      </c>
      <c r="J521" s="9">
        <v>1667.47</v>
      </c>
      <c r="K521" s="9">
        <v>2200</v>
      </c>
      <c r="L521">
        <v>44352</v>
      </c>
      <c r="M521" s="10">
        <f>VENTAS[[#This Row],[CANTIDAD]]*VENTAS[[#This Row],[PRECIO_VENTAS]]</f>
        <v>50600</v>
      </c>
      <c r="N521" s="10">
        <f>VENTAS[[#This Row],[CANTIDAD]]*VENTAS[[#This Row],[PRECIO_COMPRA]]</f>
        <v>38351.81</v>
      </c>
      <c r="O521" s="11">
        <f>VENTAS[[#This Row],[INGRESOS]]-VENTAS[[#This Row],[COSTO]]</f>
        <v>12248.190000000002</v>
      </c>
      <c r="P521" s="12">
        <f>VENTAS[[#This Row],[MARGEN]]/VENTAS[[#This Row],[INGRESOS]]</f>
        <v>0.24205909090909095</v>
      </c>
    </row>
    <row r="522" spans="1:16" x14ac:dyDescent="0.25">
      <c r="A522">
        <v>521</v>
      </c>
      <c r="B522" t="s">
        <v>17</v>
      </c>
      <c r="C522">
        <v>17</v>
      </c>
      <c r="D522" t="s">
        <v>89</v>
      </c>
      <c r="E522" t="s">
        <v>90</v>
      </c>
      <c r="F522">
        <v>10004</v>
      </c>
      <c r="G522" t="s">
        <v>47</v>
      </c>
      <c r="H522" t="s">
        <v>48</v>
      </c>
      <c r="I522">
        <v>37</v>
      </c>
      <c r="J522" s="9">
        <v>216.19</v>
      </c>
      <c r="K522" s="9">
        <v>300</v>
      </c>
      <c r="L522">
        <v>44353</v>
      </c>
      <c r="M522" s="10">
        <f>VENTAS[[#This Row],[CANTIDAD]]*VENTAS[[#This Row],[PRECIO_VENTAS]]</f>
        <v>11100</v>
      </c>
      <c r="N522" s="10">
        <f>VENTAS[[#This Row],[CANTIDAD]]*VENTAS[[#This Row],[PRECIO_COMPRA]]</f>
        <v>7999.03</v>
      </c>
      <c r="O522" s="11">
        <f>VENTAS[[#This Row],[INGRESOS]]-VENTAS[[#This Row],[COSTO]]</f>
        <v>3100.9700000000003</v>
      </c>
      <c r="P522" s="12">
        <f>VENTAS[[#This Row],[MARGEN]]/VENTAS[[#This Row],[INGRESOS]]</f>
        <v>0.27936666666666671</v>
      </c>
    </row>
    <row r="523" spans="1:16" x14ac:dyDescent="0.25">
      <c r="A523">
        <v>522</v>
      </c>
      <c r="B523" t="s">
        <v>6</v>
      </c>
      <c r="C523">
        <v>18</v>
      </c>
      <c r="D523" t="s">
        <v>91</v>
      </c>
      <c r="E523" t="s">
        <v>92</v>
      </c>
      <c r="F523">
        <v>10005</v>
      </c>
      <c r="G523" t="s">
        <v>49</v>
      </c>
      <c r="H523" t="s">
        <v>50</v>
      </c>
      <c r="I523">
        <v>41</v>
      </c>
      <c r="J523" s="9">
        <v>1063.04</v>
      </c>
      <c r="K523" s="9">
        <v>1500</v>
      </c>
      <c r="L523">
        <v>44354</v>
      </c>
      <c r="M523" s="10">
        <f>VENTAS[[#This Row],[CANTIDAD]]*VENTAS[[#This Row],[PRECIO_VENTAS]]</f>
        <v>61500</v>
      </c>
      <c r="N523" s="10">
        <f>VENTAS[[#This Row],[CANTIDAD]]*VENTAS[[#This Row],[PRECIO_COMPRA]]</f>
        <v>43584.639999999999</v>
      </c>
      <c r="O523" s="11">
        <f>VENTAS[[#This Row],[INGRESOS]]-VENTAS[[#This Row],[COSTO]]</f>
        <v>17915.36</v>
      </c>
      <c r="P523" s="12">
        <f>VENTAS[[#This Row],[MARGEN]]/VENTAS[[#This Row],[INGRESOS]]</f>
        <v>0.29130666666666666</v>
      </c>
    </row>
    <row r="524" spans="1:16" x14ac:dyDescent="0.25">
      <c r="A524">
        <v>523</v>
      </c>
      <c r="B524" t="s">
        <v>17</v>
      </c>
      <c r="C524">
        <v>19</v>
      </c>
      <c r="D524" t="s">
        <v>93</v>
      </c>
      <c r="E524" t="s">
        <v>94</v>
      </c>
      <c r="F524">
        <v>10006</v>
      </c>
      <c r="G524" t="s">
        <v>51</v>
      </c>
      <c r="H524" t="s">
        <v>52</v>
      </c>
      <c r="I524">
        <v>37</v>
      </c>
      <c r="J524" s="9">
        <v>757.81</v>
      </c>
      <c r="K524" s="9">
        <v>950</v>
      </c>
      <c r="L524">
        <v>44355</v>
      </c>
      <c r="M524" s="10">
        <f>VENTAS[[#This Row],[CANTIDAD]]*VENTAS[[#This Row],[PRECIO_VENTAS]]</f>
        <v>35150</v>
      </c>
      <c r="N524" s="10">
        <f>VENTAS[[#This Row],[CANTIDAD]]*VENTAS[[#This Row],[PRECIO_COMPRA]]</f>
        <v>28038.969999999998</v>
      </c>
      <c r="O524" s="11">
        <f>VENTAS[[#This Row],[INGRESOS]]-VENTAS[[#This Row],[COSTO]]</f>
        <v>7111.0300000000025</v>
      </c>
      <c r="P524" s="12">
        <f>VENTAS[[#This Row],[MARGEN]]/VENTAS[[#This Row],[INGRESOS]]</f>
        <v>0.20230526315789479</v>
      </c>
    </row>
    <row r="525" spans="1:16" x14ac:dyDescent="0.25">
      <c r="A525">
        <v>524</v>
      </c>
      <c r="B525" t="s">
        <v>20</v>
      </c>
      <c r="C525">
        <v>20</v>
      </c>
      <c r="D525" t="s">
        <v>95</v>
      </c>
      <c r="E525" t="s">
        <v>96</v>
      </c>
      <c r="F525">
        <v>10007</v>
      </c>
      <c r="G525" t="s">
        <v>53</v>
      </c>
      <c r="H525" t="s">
        <v>54</v>
      </c>
      <c r="I525">
        <v>21</v>
      </c>
      <c r="J525" s="9">
        <v>211.41</v>
      </c>
      <c r="K525" s="9">
        <v>300</v>
      </c>
      <c r="L525">
        <v>44356</v>
      </c>
      <c r="M525" s="10">
        <f>VENTAS[[#This Row],[CANTIDAD]]*VENTAS[[#This Row],[PRECIO_VENTAS]]</f>
        <v>6300</v>
      </c>
      <c r="N525" s="10">
        <f>VENTAS[[#This Row],[CANTIDAD]]*VENTAS[[#This Row],[PRECIO_COMPRA]]</f>
        <v>4439.6099999999997</v>
      </c>
      <c r="O525" s="11">
        <f>VENTAS[[#This Row],[INGRESOS]]-VENTAS[[#This Row],[COSTO]]</f>
        <v>1860.3900000000003</v>
      </c>
      <c r="P525" s="12">
        <f>VENTAS[[#This Row],[MARGEN]]/VENTAS[[#This Row],[INGRESOS]]</f>
        <v>0.29530000000000006</v>
      </c>
    </row>
    <row r="526" spans="1:16" x14ac:dyDescent="0.25">
      <c r="A526">
        <v>525</v>
      </c>
      <c r="B526" t="s">
        <v>11</v>
      </c>
      <c r="C526">
        <v>1</v>
      </c>
      <c r="D526" t="s">
        <v>30</v>
      </c>
      <c r="E526" t="s">
        <v>61</v>
      </c>
      <c r="F526">
        <v>10008</v>
      </c>
      <c r="G526" t="s">
        <v>73</v>
      </c>
      <c r="H526" t="s">
        <v>56</v>
      </c>
      <c r="I526">
        <v>45</v>
      </c>
      <c r="J526" s="9">
        <v>1483.61</v>
      </c>
      <c r="K526" s="9">
        <v>2000</v>
      </c>
      <c r="L526">
        <v>44357</v>
      </c>
      <c r="M526" s="10">
        <f>VENTAS[[#This Row],[CANTIDAD]]*VENTAS[[#This Row],[PRECIO_VENTAS]]</f>
        <v>90000</v>
      </c>
      <c r="N526" s="10">
        <f>VENTAS[[#This Row],[CANTIDAD]]*VENTAS[[#This Row],[PRECIO_COMPRA]]</f>
        <v>66762.45</v>
      </c>
      <c r="O526" s="11">
        <f>VENTAS[[#This Row],[INGRESOS]]-VENTAS[[#This Row],[COSTO]]</f>
        <v>23237.550000000003</v>
      </c>
      <c r="P526" s="12">
        <f>VENTAS[[#This Row],[MARGEN]]/VENTAS[[#This Row],[INGRESOS]]</f>
        <v>0.25819500000000001</v>
      </c>
    </row>
    <row r="527" spans="1:16" x14ac:dyDescent="0.25">
      <c r="A527">
        <v>526</v>
      </c>
      <c r="B527" t="s">
        <v>19</v>
      </c>
      <c r="C527">
        <v>2</v>
      </c>
      <c r="D527" t="s">
        <v>31</v>
      </c>
      <c r="E527" t="s">
        <v>62</v>
      </c>
      <c r="F527">
        <v>10009</v>
      </c>
      <c r="G527" t="s">
        <v>57</v>
      </c>
      <c r="H527" t="s">
        <v>58</v>
      </c>
      <c r="I527">
        <v>7</v>
      </c>
      <c r="J527" s="9">
        <v>1049.51</v>
      </c>
      <c r="K527" s="9">
        <v>1300</v>
      </c>
      <c r="L527">
        <v>44358</v>
      </c>
      <c r="M527" s="10">
        <f>VENTAS[[#This Row],[CANTIDAD]]*VENTAS[[#This Row],[PRECIO_VENTAS]]</f>
        <v>9100</v>
      </c>
      <c r="N527" s="10">
        <f>VENTAS[[#This Row],[CANTIDAD]]*VENTAS[[#This Row],[PRECIO_COMPRA]]</f>
        <v>7346.57</v>
      </c>
      <c r="O527" s="11">
        <f>VENTAS[[#This Row],[INGRESOS]]-VENTAS[[#This Row],[COSTO]]</f>
        <v>1753.4300000000003</v>
      </c>
      <c r="P527" s="12">
        <f>VENTAS[[#This Row],[MARGEN]]/VENTAS[[#This Row],[INGRESOS]]</f>
        <v>0.19268461538461543</v>
      </c>
    </row>
    <row r="528" spans="1:16" x14ac:dyDescent="0.25">
      <c r="A528">
        <v>527</v>
      </c>
      <c r="B528" t="s">
        <v>11</v>
      </c>
      <c r="C528">
        <v>3</v>
      </c>
      <c r="D528" t="s">
        <v>32</v>
      </c>
      <c r="E528" t="s">
        <v>63</v>
      </c>
      <c r="F528">
        <v>10001</v>
      </c>
      <c r="G528" t="s">
        <v>41</v>
      </c>
      <c r="H528" t="s">
        <v>42</v>
      </c>
      <c r="I528">
        <v>45</v>
      </c>
      <c r="J528" s="9">
        <v>966.38</v>
      </c>
      <c r="K528" s="9">
        <v>1200</v>
      </c>
      <c r="L528">
        <v>44359</v>
      </c>
      <c r="M528" s="10">
        <f>VENTAS[[#This Row],[CANTIDAD]]*VENTAS[[#This Row],[PRECIO_VENTAS]]</f>
        <v>54000</v>
      </c>
      <c r="N528" s="10">
        <f>VENTAS[[#This Row],[CANTIDAD]]*VENTAS[[#This Row],[PRECIO_COMPRA]]</f>
        <v>43487.1</v>
      </c>
      <c r="O528" s="11">
        <f>VENTAS[[#This Row],[INGRESOS]]-VENTAS[[#This Row],[COSTO]]</f>
        <v>10512.900000000001</v>
      </c>
      <c r="P528" s="12">
        <f>VENTAS[[#This Row],[MARGEN]]/VENTAS[[#This Row],[INGRESOS]]</f>
        <v>0.19468333333333335</v>
      </c>
    </row>
    <row r="529" spans="1:16" x14ac:dyDescent="0.25">
      <c r="A529">
        <v>528</v>
      </c>
      <c r="B529" t="s">
        <v>6</v>
      </c>
      <c r="C529">
        <v>4</v>
      </c>
      <c r="D529" t="s">
        <v>33</v>
      </c>
      <c r="E529" t="s">
        <v>64</v>
      </c>
      <c r="F529">
        <v>10002</v>
      </c>
      <c r="G529" t="s">
        <v>43</v>
      </c>
      <c r="H529" t="s">
        <v>44</v>
      </c>
      <c r="I529">
        <v>37</v>
      </c>
      <c r="J529" s="9">
        <v>938.42</v>
      </c>
      <c r="K529" s="9">
        <v>1100</v>
      </c>
      <c r="L529">
        <v>44360</v>
      </c>
      <c r="M529" s="10">
        <f>VENTAS[[#This Row],[CANTIDAD]]*VENTAS[[#This Row],[PRECIO_VENTAS]]</f>
        <v>40700</v>
      </c>
      <c r="N529" s="10">
        <f>VENTAS[[#This Row],[CANTIDAD]]*VENTAS[[#This Row],[PRECIO_COMPRA]]</f>
        <v>34721.54</v>
      </c>
      <c r="O529" s="11">
        <f>VENTAS[[#This Row],[INGRESOS]]-VENTAS[[#This Row],[COSTO]]</f>
        <v>5978.4599999999991</v>
      </c>
      <c r="P529" s="12">
        <f>VENTAS[[#This Row],[MARGEN]]/VENTAS[[#This Row],[INGRESOS]]</f>
        <v>0.14689090909090907</v>
      </c>
    </row>
    <row r="530" spans="1:16" x14ac:dyDescent="0.25">
      <c r="A530">
        <v>529</v>
      </c>
      <c r="B530" t="s">
        <v>8</v>
      </c>
      <c r="C530">
        <v>5</v>
      </c>
      <c r="D530" t="s">
        <v>34</v>
      </c>
      <c r="E530" t="s">
        <v>65</v>
      </c>
      <c r="F530">
        <v>10003</v>
      </c>
      <c r="G530" t="s">
        <v>45</v>
      </c>
      <c r="H530" t="s">
        <v>46</v>
      </c>
      <c r="I530">
        <v>34</v>
      </c>
      <c r="J530" s="9">
        <v>1053.78</v>
      </c>
      <c r="K530" s="9">
        <v>1500</v>
      </c>
      <c r="L530">
        <v>44361</v>
      </c>
      <c r="M530" s="10">
        <f>VENTAS[[#This Row],[CANTIDAD]]*VENTAS[[#This Row],[PRECIO_VENTAS]]</f>
        <v>51000</v>
      </c>
      <c r="N530" s="10">
        <f>VENTAS[[#This Row],[CANTIDAD]]*VENTAS[[#This Row],[PRECIO_COMPRA]]</f>
        <v>35828.519999999997</v>
      </c>
      <c r="O530" s="11">
        <f>VENTAS[[#This Row],[INGRESOS]]-VENTAS[[#This Row],[COSTO]]</f>
        <v>15171.480000000003</v>
      </c>
      <c r="P530" s="12">
        <f>VENTAS[[#This Row],[MARGEN]]/VENTAS[[#This Row],[INGRESOS]]</f>
        <v>0.29748000000000008</v>
      </c>
    </row>
    <row r="531" spans="1:16" x14ac:dyDescent="0.25">
      <c r="A531">
        <v>530</v>
      </c>
      <c r="B531" t="s">
        <v>13</v>
      </c>
      <c r="C531">
        <v>6</v>
      </c>
      <c r="D531" t="s">
        <v>35</v>
      </c>
      <c r="E531" t="s">
        <v>66</v>
      </c>
      <c r="F531">
        <v>10004</v>
      </c>
      <c r="G531" t="s">
        <v>47</v>
      </c>
      <c r="H531" t="s">
        <v>48</v>
      </c>
      <c r="I531">
        <v>13</v>
      </c>
      <c r="J531" s="9">
        <v>645.70000000000005</v>
      </c>
      <c r="K531" s="9">
        <v>900</v>
      </c>
      <c r="L531">
        <v>44362</v>
      </c>
      <c r="M531" s="10">
        <f>VENTAS[[#This Row],[CANTIDAD]]*VENTAS[[#This Row],[PRECIO_VENTAS]]</f>
        <v>11700</v>
      </c>
      <c r="N531" s="10">
        <f>VENTAS[[#This Row],[CANTIDAD]]*VENTAS[[#This Row],[PRECIO_COMPRA]]</f>
        <v>8394.1</v>
      </c>
      <c r="O531" s="11">
        <f>VENTAS[[#This Row],[INGRESOS]]-VENTAS[[#This Row],[COSTO]]</f>
        <v>3305.8999999999996</v>
      </c>
      <c r="P531" s="12">
        <f>VENTAS[[#This Row],[MARGEN]]/VENTAS[[#This Row],[INGRESOS]]</f>
        <v>0.2825555555555555</v>
      </c>
    </row>
    <row r="532" spans="1:16" x14ac:dyDescent="0.25">
      <c r="A532">
        <v>531</v>
      </c>
      <c r="B532" t="s">
        <v>24</v>
      </c>
      <c r="C532">
        <v>7</v>
      </c>
      <c r="D532" t="s">
        <v>36</v>
      </c>
      <c r="E532" t="s">
        <v>72</v>
      </c>
      <c r="F532">
        <v>10005</v>
      </c>
      <c r="G532" t="s">
        <v>49</v>
      </c>
      <c r="H532" t="s">
        <v>50</v>
      </c>
      <c r="I532">
        <v>28</v>
      </c>
      <c r="J532" s="9">
        <v>1063.04</v>
      </c>
      <c r="K532" s="9">
        <v>1500</v>
      </c>
      <c r="L532">
        <v>44363</v>
      </c>
      <c r="M532" s="10">
        <f>VENTAS[[#This Row],[CANTIDAD]]*VENTAS[[#This Row],[PRECIO_VENTAS]]</f>
        <v>42000</v>
      </c>
      <c r="N532" s="10">
        <f>VENTAS[[#This Row],[CANTIDAD]]*VENTAS[[#This Row],[PRECIO_COMPRA]]</f>
        <v>29765.119999999999</v>
      </c>
      <c r="O532" s="11">
        <f>VENTAS[[#This Row],[INGRESOS]]-VENTAS[[#This Row],[COSTO]]</f>
        <v>12234.880000000001</v>
      </c>
      <c r="P532" s="12">
        <f>VENTAS[[#This Row],[MARGEN]]/VENTAS[[#This Row],[INGRESOS]]</f>
        <v>0.29130666666666671</v>
      </c>
    </row>
    <row r="533" spans="1:16" x14ac:dyDescent="0.25">
      <c r="A533">
        <v>532</v>
      </c>
      <c r="B533" t="s">
        <v>22</v>
      </c>
      <c r="C533">
        <v>8</v>
      </c>
      <c r="D533" t="s">
        <v>37</v>
      </c>
      <c r="E533" t="s">
        <v>67</v>
      </c>
      <c r="F533">
        <v>10006</v>
      </c>
      <c r="G533" t="s">
        <v>51</v>
      </c>
      <c r="H533" t="s">
        <v>52</v>
      </c>
      <c r="I533">
        <v>4</v>
      </c>
      <c r="J533" s="9">
        <v>938.42</v>
      </c>
      <c r="K533" s="9">
        <v>1100</v>
      </c>
      <c r="L533">
        <v>44364</v>
      </c>
      <c r="M533" s="10">
        <f>VENTAS[[#This Row],[CANTIDAD]]*VENTAS[[#This Row],[PRECIO_VENTAS]]</f>
        <v>4400</v>
      </c>
      <c r="N533" s="10">
        <f>VENTAS[[#This Row],[CANTIDAD]]*VENTAS[[#This Row],[PRECIO_COMPRA]]</f>
        <v>3753.68</v>
      </c>
      <c r="O533" s="11">
        <f>VENTAS[[#This Row],[INGRESOS]]-VENTAS[[#This Row],[COSTO]]</f>
        <v>646.32000000000016</v>
      </c>
      <c r="P533" s="12">
        <f>VENTAS[[#This Row],[MARGEN]]/VENTAS[[#This Row],[INGRESOS]]</f>
        <v>0.14689090909090913</v>
      </c>
    </row>
    <row r="534" spans="1:16" x14ac:dyDescent="0.25">
      <c r="A534">
        <v>533</v>
      </c>
      <c r="B534" t="s">
        <v>29</v>
      </c>
      <c r="C534">
        <v>9</v>
      </c>
      <c r="D534" t="s">
        <v>38</v>
      </c>
      <c r="E534" t="s">
        <v>68</v>
      </c>
      <c r="F534">
        <v>10007</v>
      </c>
      <c r="G534" t="s">
        <v>53</v>
      </c>
      <c r="H534" t="s">
        <v>54</v>
      </c>
      <c r="I534">
        <v>40</v>
      </c>
      <c r="J534" s="9">
        <v>836.75</v>
      </c>
      <c r="K534" s="9">
        <v>1000</v>
      </c>
      <c r="L534">
        <v>44365</v>
      </c>
      <c r="M534" s="10">
        <f>VENTAS[[#This Row],[CANTIDAD]]*VENTAS[[#This Row],[PRECIO_VENTAS]]</f>
        <v>40000</v>
      </c>
      <c r="N534" s="10">
        <f>VENTAS[[#This Row],[CANTIDAD]]*VENTAS[[#This Row],[PRECIO_COMPRA]]</f>
        <v>33470</v>
      </c>
      <c r="O534" s="11">
        <f>VENTAS[[#This Row],[INGRESOS]]-VENTAS[[#This Row],[COSTO]]</f>
        <v>6530</v>
      </c>
      <c r="P534" s="12">
        <f>VENTAS[[#This Row],[MARGEN]]/VENTAS[[#This Row],[INGRESOS]]</f>
        <v>0.16325000000000001</v>
      </c>
    </row>
    <row r="535" spans="1:16" x14ac:dyDescent="0.25">
      <c r="A535">
        <v>534</v>
      </c>
      <c r="B535" t="s">
        <v>9</v>
      </c>
      <c r="C535">
        <v>10</v>
      </c>
      <c r="D535" t="s">
        <v>39</v>
      </c>
      <c r="E535" t="s">
        <v>69</v>
      </c>
      <c r="F535">
        <v>10008</v>
      </c>
      <c r="G535" t="s">
        <v>73</v>
      </c>
      <c r="H535" t="s">
        <v>56</v>
      </c>
      <c r="I535">
        <v>29</v>
      </c>
      <c r="J535" s="9">
        <v>966.38</v>
      </c>
      <c r="K535" s="9">
        <v>1200</v>
      </c>
      <c r="L535">
        <v>44366</v>
      </c>
      <c r="M535" s="10">
        <f>VENTAS[[#This Row],[CANTIDAD]]*VENTAS[[#This Row],[PRECIO_VENTAS]]</f>
        <v>34800</v>
      </c>
      <c r="N535" s="10">
        <f>VENTAS[[#This Row],[CANTIDAD]]*VENTAS[[#This Row],[PRECIO_COMPRA]]</f>
        <v>28025.02</v>
      </c>
      <c r="O535" s="11">
        <f>VENTAS[[#This Row],[INGRESOS]]-VENTAS[[#This Row],[COSTO]]</f>
        <v>6774.98</v>
      </c>
      <c r="P535" s="12">
        <f>VENTAS[[#This Row],[MARGEN]]/VENTAS[[#This Row],[INGRESOS]]</f>
        <v>0.19468333333333332</v>
      </c>
    </row>
    <row r="536" spans="1:16" x14ac:dyDescent="0.25">
      <c r="A536">
        <v>535</v>
      </c>
      <c r="B536" t="s">
        <v>11</v>
      </c>
      <c r="C536">
        <v>11</v>
      </c>
      <c r="D536" t="s">
        <v>77</v>
      </c>
      <c r="E536" t="s">
        <v>78</v>
      </c>
      <c r="F536">
        <v>10009</v>
      </c>
      <c r="G536" t="s">
        <v>57</v>
      </c>
      <c r="H536" t="s">
        <v>58</v>
      </c>
      <c r="I536">
        <v>45</v>
      </c>
      <c r="J536" s="9">
        <v>638.27</v>
      </c>
      <c r="K536" s="9">
        <v>800</v>
      </c>
      <c r="L536">
        <v>44367</v>
      </c>
      <c r="M536" s="10">
        <f>VENTAS[[#This Row],[CANTIDAD]]*VENTAS[[#This Row],[PRECIO_VENTAS]]</f>
        <v>36000</v>
      </c>
      <c r="N536" s="10">
        <f>VENTAS[[#This Row],[CANTIDAD]]*VENTAS[[#This Row],[PRECIO_COMPRA]]</f>
        <v>28722.149999999998</v>
      </c>
      <c r="O536" s="11">
        <f>VENTAS[[#This Row],[INGRESOS]]-VENTAS[[#This Row],[COSTO]]</f>
        <v>7277.8500000000022</v>
      </c>
      <c r="P536" s="12">
        <f>VENTAS[[#This Row],[MARGEN]]/VENTAS[[#This Row],[INGRESOS]]</f>
        <v>0.20216250000000005</v>
      </c>
    </row>
    <row r="537" spans="1:16" x14ac:dyDescent="0.25">
      <c r="A537">
        <v>536</v>
      </c>
      <c r="B537" t="s">
        <v>14</v>
      </c>
      <c r="C537">
        <v>12</v>
      </c>
      <c r="D537" t="s">
        <v>79</v>
      </c>
      <c r="E537" t="s">
        <v>80</v>
      </c>
      <c r="F537">
        <v>10001</v>
      </c>
      <c r="G537" t="s">
        <v>41</v>
      </c>
      <c r="H537" t="s">
        <v>42</v>
      </c>
      <c r="I537">
        <v>42</v>
      </c>
      <c r="J537" s="9">
        <v>1265.2</v>
      </c>
      <c r="K537" s="9">
        <v>1800</v>
      </c>
      <c r="L537">
        <v>44368</v>
      </c>
      <c r="M537" s="10">
        <f>VENTAS[[#This Row],[CANTIDAD]]*VENTAS[[#This Row],[PRECIO_VENTAS]]</f>
        <v>75600</v>
      </c>
      <c r="N537" s="10">
        <f>VENTAS[[#This Row],[CANTIDAD]]*VENTAS[[#This Row],[PRECIO_COMPRA]]</f>
        <v>53138.400000000001</v>
      </c>
      <c r="O537" s="11">
        <f>VENTAS[[#This Row],[INGRESOS]]-VENTAS[[#This Row],[COSTO]]</f>
        <v>22461.599999999999</v>
      </c>
      <c r="P537" s="12">
        <f>VENTAS[[#This Row],[MARGEN]]/VENTAS[[#This Row],[INGRESOS]]</f>
        <v>0.2971111111111111</v>
      </c>
    </row>
    <row r="538" spans="1:16" x14ac:dyDescent="0.25">
      <c r="A538">
        <v>537</v>
      </c>
      <c r="B538" t="s">
        <v>12</v>
      </c>
      <c r="C538">
        <v>13</v>
      </c>
      <c r="D538" t="s">
        <v>81</v>
      </c>
      <c r="E538" t="s">
        <v>82</v>
      </c>
      <c r="F538">
        <v>10002</v>
      </c>
      <c r="G538" t="s">
        <v>43</v>
      </c>
      <c r="H538" t="s">
        <v>44</v>
      </c>
      <c r="I538">
        <v>44</v>
      </c>
      <c r="J538" s="9">
        <v>352.49</v>
      </c>
      <c r="K538" s="9">
        <v>500</v>
      </c>
      <c r="L538">
        <v>44369</v>
      </c>
      <c r="M538" s="10">
        <f>VENTAS[[#This Row],[CANTIDAD]]*VENTAS[[#This Row],[PRECIO_VENTAS]]</f>
        <v>22000</v>
      </c>
      <c r="N538" s="10">
        <f>VENTAS[[#This Row],[CANTIDAD]]*VENTAS[[#This Row],[PRECIO_COMPRA]]</f>
        <v>15509.560000000001</v>
      </c>
      <c r="O538" s="11">
        <f>VENTAS[[#This Row],[INGRESOS]]-VENTAS[[#This Row],[COSTO]]</f>
        <v>6490.4399999999987</v>
      </c>
      <c r="P538" s="12">
        <f>VENTAS[[#This Row],[MARGEN]]/VENTAS[[#This Row],[INGRESOS]]</f>
        <v>0.29501999999999995</v>
      </c>
    </row>
    <row r="539" spans="1:16" x14ac:dyDescent="0.25">
      <c r="A539">
        <v>538</v>
      </c>
      <c r="B539" t="s">
        <v>13</v>
      </c>
      <c r="C539">
        <v>14</v>
      </c>
      <c r="D539" t="s">
        <v>83</v>
      </c>
      <c r="E539" t="s">
        <v>84</v>
      </c>
      <c r="F539">
        <v>10003</v>
      </c>
      <c r="G539" t="s">
        <v>45</v>
      </c>
      <c r="H539" t="s">
        <v>46</v>
      </c>
      <c r="I539">
        <v>13</v>
      </c>
      <c r="J539" s="9">
        <v>938.42</v>
      </c>
      <c r="K539" s="9">
        <v>1100</v>
      </c>
      <c r="L539">
        <v>44370</v>
      </c>
      <c r="M539" s="10">
        <f>VENTAS[[#This Row],[CANTIDAD]]*VENTAS[[#This Row],[PRECIO_VENTAS]]</f>
        <v>14300</v>
      </c>
      <c r="N539" s="10">
        <f>VENTAS[[#This Row],[CANTIDAD]]*VENTAS[[#This Row],[PRECIO_COMPRA]]</f>
        <v>12199.46</v>
      </c>
      <c r="O539" s="11">
        <f>VENTAS[[#This Row],[INGRESOS]]-VENTAS[[#This Row],[COSTO]]</f>
        <v>2100.5400000000009</v>
      </c>
      <c r="P539" s="12">
        <f>VENTAS[[#This Row],[MARGEN]]/VENTAS[[#This Row],[INGRESOS]]</f>
        <v>0.14689090909090916</v>
      </c>
    </row>
    <row r="540" spans="1:16" x14ac:dyDescent="0.25">
      <c r="A540">
        <v>539</v>
      </c>
      <c r="B540" t="s">
        <v>9</v>
      </c>
      <c r="C540">
        <v>15</v>
      </c>
      <c r="D540" t="s">
        <v>85</v>
      </c>
      <c r="E540" t="s">
        <v>86</v>
      </c>
      <c r="F540">
        <v>10004</v>
      </c>
      <c r="G540" t="s">
        <v>47</v>
      </c>
      <c r="H540" t="s">
        <v>48</v>
      </c>
      <c r="I540">
        <v>41</v>
      </c>
      <c r="J540" s="9">
        <v>572.95000000000005</v>
      </c>
      <c r="K540" s="9">
        <v>800</v>
      </c>
      <c r="L540">
        <v>44371</v>
      </c>
      <c r="M540" s="10">
        <f>VENTAS[[#This Row],[CANTIDAD]]*VENTAS[[#This Row],[PRECIO_VENTAS]]</f>
        <v>32800</v>
      </c>
      <c r="N540" s="10">
        <f>VENTAS[[#This Row],[CANTIDAD]]*VENTAS[[#This Row],[PRECIO_COMPRA]]</f>
        <v>23490.95</v>
      </c>
      <c r="O540" s="11">
        <f>VENTAS[[#This Row],[INGRESOS]]-VENTAS[[#This Row],[COSTO]]</f>
        <v>9309.0499999999993</v>
      </c>
      <c r="P540" s="12">
        <f>VENTAS[[#This Row],[MARGEN]]/VENTAS[[#This Row],[INGRESOS]]</f>
        <v>0.28381249999999997</v>
      </c>
    </row>
    <row r="541" spans="1:16" x14ac:dyDescent="0.25">
      <c r="A541">
        <v>540</v>
      </c>
      <c r="B541" t="s">
        <v>7</v>
      </c>
      <c r="C541">
        <v>16</v>
      </c>
      <c r="D541" t="s">
        <v>87</v>
      </c>
      <c r="E541" t="s">
        <v>88</v>
      </c>
      <c r="F541">
        <v>10005</v>
      </c>
      <c r="G541" t="s">
        <v>49</v>
      </c>
      <c r="H541" t="s">
        <v>50</v>
      </c>
      <c r="I541">
        <v>25</v>
      </c>
      <c r="J541" s="9">
        <v>1667.47</v>
      </c>
      <c r="K541" s="9">
        <v>2200</v>
      </c>
      <c r="L541">
        <v>44372</v>
      </c>
      <c r="M541" s="10">
        <f>VENTAS[[#This Row],[CANTIDAD]]*VENTAS[[#This Row],[PRECIO_VENTAS]]</f>
        <v>55000</v>
      </c>
      <c r="N541" s="10">
        <f>VENTAS[[#This Row],[CANTIDAD]]*VENTAS[[#This Row],[PRECIO_COMPRA]]</f>
        <v>41686.75</v>
      </c>
      <c r="O541" s="11">
        <f>VENTAS[[#This Row],[INGRESOS]]-VENTAS[[#This Row],[COSTO]]</f>
        <v>13313.25</v>
      </c>
      <c r="P541" s="12">
        <f>VENTAS[[#This Row],[MARGEN]]/VENTAS[[#This Row],[INGRESOS]]</f>
        <v>0.24205909090909092</v>
      </c>
    </row>
    <row r="542" spans="1:16" x14ac:dyDescent="0.25">
      <c r="A542">
        <v>541</v>
      </c>
      <c r="B542" t="s">
        <v>21</v>
      </c>
      <c r="C542">
        <v>17</v>
      </c>
      <c r="D542" t="s">
        <v>89</v>
      </c>
      <c r="E542" t="s">
        <v>90</v>
      </c>
      <c r="F542">
        <v>10006</v>
      </c>
      <c r="G542" t="s">
        <v>51</v>
      </c>
      <c r="H542" t="s">
        <v>52</v>
      </c>
      <c r="I542">
        <v>11</v>
      </c>
      <c r="J542" s="9">
        <v>216.19</v>
      </c>
      <c r="K542" s="9">
        <v>300</v>
      </c>
      <c r="L542">
        <v>44373</v>
      </c>
      <c r="M542" s="10">
        <f>VENTAS[[#This Row],[CANTIDAD]]*VENTAS[[#This Row],[PRECIO_VENTAS]]</f>
        <v>3300</v>
      </c>
      <c r="N542" s="10">
        <f>VENTAS[[#This Row],[CANTIDAD]]*VENTAS[[#This Row],[PRECIO_COMPRA]]</f>
        <v>2378.09</v>
      </c>
      <c r="O542" s="11">
        <f>VENTAS[[#This Row],[INGRESOS]]-VENTAS[[#This Row],[COSTO]]</f>
        <v>921.90999999999985</v>
      </c>
      <c r="P542" s="12">
        <f>VENTAS[[#This Row],[MARGEN]]/VENTAS[[#This Row],[INGRESOS]]</f>
        <v>0.2793666666666666</v>
      </c>
    </row>
    <row r="543" spans="1:16" x14ac:dyDescent="0.25">
      <c r="A543">
        <v>542</v>
      </c>
      <c r="B543" t="s">
        <v>21</v>
      </c>
      <c r="C543">
        <v>18</v>
      </c>
      <c r="D543" t="s">
        <v>91</v>
      </c>
      <c r="E543" t="s">
        <v>92</v>
      </c>
      <c r="F543">
        <v>10007</v>
      </c>
      <c r="G543" t="s">
        <v>53</v>
      </c>
      <c r="H543" t="s">
        <v>54</v>
      </c>
      <c r="I543">
        <v>11</v>
      </c>
      <c r="J543" s="9">
        <v>1063.04</v>
      </c>
      <c r="K543" s="9">
        <v>1500</v>
      </c>
      <c r="L543">
        <v>44374</v>
      </c>
      <c r="M543" s="10">
        <f>VENTAS[[#This Row],[CANTIDAD]]*VENTAS[[#This Row],[PRECIO_VENTAS]]</f>
        <v>16500</v>
      </c>
      <c r="N543" s="10">
        <f>VENTAS[[#This Row],[CANTIDAD]]*VENTAS[[#This Row],[PRECIO_COMPRA]]</f>
        <v>11693.439999999999</v>
      </c>
      <c r="O543" s="11">
        <f>VENTAS[[#This Row],[INGRESOS]]-VENTAS[[#This Row],[COSTO]]</f>
        <v>4806.5600000000013</v>
      </c>
      <c r="P543" s="12">
        <f>VENTAS[[#This Row],[MARGEN]]/VENTAS[[#This Row],[INGRESOS]]</f>
        <v>0.29130666666666677</v>
      </c>
    </row>
    <row r="544" spans="1:16" x14ac:dyDescent="0.25">
      <c r="A544">
        <v>543</v>
      </c>
      <c r="B544" t="s">
        <v>8</v>
      </c>
      <c r="C544">
        <v>19</v>
      </c>
      <c r="D544" t="s">
        <v>93</v>
      </c>
      <c r="E544" t="s">
        <v>94</v>
      </c>
      <c r="F544">
        <v>10008</v>
      </c>
      <c r="G544" t="s">
        <v>73</v>
      </c>
      <c r="H544" t="s">
        <v>56</v>
      </c>
      <c r="I544">
        <v>34</v>
      </c>
      <c r="J544" s="9">
        <v>757.81</v>
      </c>
      <c r="K544" s="9">
        <v>950</v>
      </c>
      <c r="L544">
        <v>44375</v>
      </c>
      <c r="M544" s="10">
        <f>VENTAS[[#This Row],[CANTIDAD]]*VENTAS[[#This Row],[PRECIO_VENTAS]]</f>
        <v>32300</v>
      </c>
      <c r="N544" s="10">
        <f>VENTAS[[#This Row],[CANTIDAD]]*VENTAS[[#This Row],[PRECIO_COMPRA]]</f>
        <v>25765.539999999997</v>
      </c>
      <c r="O544" s="11">
        <f>VENTAS[[#This Row],[INGRESOS]]-VENTAS[[#This Row],[COSTO]]</f>
        <v>6534.4600000000028</v>
      </c>
      <c r="P544" s="12">
        <f>VENTAS[[#This Row],[MARGEN]]/VENTAS[[#This Row],[INGRESOS]]</f>
        <v>0.20230526315789482</v>
      </c>
    </row>
    <row r="545" spans="1:16" x14ac:dyDescent="0.25">
      <c r="A545">
        <v>544</v>
      </c>
      <c r="B545" t="s">
        <v>18</v>
      </c>
      <c r="C545">
        <v>20</v>
      </c>
      <c r="D545" t="s">
        <v>95</v>
      </c>
      <c r="E545" t="s">
        <v>96</v>
      </c>
      <c r="F545">
        <v>10009</v>
      </c>
      <c r="G545" t="s">
        <v>57</v>
      </c>
      <c r="H545" t="s">
        <v>58</v>
      </c>
      <c r="I545">
        <v>38</v>
      </c>
      <c r="J545" s="9">
        <v>211.41</v>
      </c>
      <c r="K545" s="9">
        <v>300</v>
      </c>
      <c r="L545">
        <v>44376</v>
      </c>
      <c r="M545" s="10">
        <f>VENTAS[[#This Row],[CANTIDAD]]*VENTAS[[#This Row],[PRECIO_VENTAS]]</f>
        <v>11400</v>
      </c>
      <c r="N545" s="10">
        <f>VENTAS[[#This Row],[CANTIDAD]]*VENTAS[[#This Row],[PRECIO_COMPRA]]</f>
        <v>8033.58</v>
      </c>
      <c r="O545" s="11">
        <f>VENTAS[[#This Row],[INGRESOS]]-VENTAS[[#This Row],[COSTO]]</f>
        <v>3366.42</v>
      </c>
      <c r="P545" s="12">
        <f>VENTAS[[#This Row],[MARGEN]]/VENTAS[[#This Row],[INGRESOS]]</f>
        <v>0.29530000000000001</v>
      </c>
    </row>
    <row r="546" spans="1:16" x14ac:dyDescent="0.25">
      <c r="A546">
        <v>545</v>
      </c>
      <c r="B546" t="s">
        <v>7</v>
      </c>
      <c r="C546">
        <v>1</v>
      </c>
      <c r="D546" t="s">
        <v>30</v>
      </c>
      <c r="E546" t="s">
        <v>61</v>
      </c>
      <c r="F546">
        <v>10001</v>
      </c>
      <c r="G546" t="s">
        <v>41</v>
      </c>
      <c r="H546" t="s">
        <v>42</v>
      </c>
      <c r="I546">
        <v>37</v>
      </c>
      <c r="J546" s="9">
        <v>1483.61</v>
      </c>
      <c r="K546" s="9">
        <v>2000</v>
      </c>
      <c r="L546">
        <v>44377</v>
      </c>
      <c r="M546" s="10">
        <f>VENTAS[[#This Row],[CANTIDAD]]*VENTAS[[#This Row],[PRECIO_VENTAS]]</f>
        <v>74000</v>
      </c>
      <c r="N546" s="10">
        <f>VENTAS[[#This Row],[CANTIDAD]]*VENTAS[[#This Row],[PRECIO_COMPRA]]</f>
        <v>54893.57</v>
      </c>
      <c r="O546" s="11">
        <f>VENTAS[[#This Row],[INGRESOS]]-VENTAS[[#This Row],[COSTO]]</f>
        <v>19106.43</v>
      </c>
      <c r="P546" s="12">
        <f>VENTAS[[#This Row],[MARGEN]]/VENTAS[[#This Row],[INGRESOS]]</f>
        <v>0.25819500000000001</v>
      </c>
    </row>
    <row r="547" spans="1:16" x14ac:dyDescent="0.25">
      <c r="A547">
        <v>546</v>
      </c>
      <c r="B547" t="s">
        <v>7</v>
      </c>
      <c r="C547">
        <v>2</v>
      </c>
      <c r="D547" t="s">
        <v>31</v>
      </c>
      <c r="E547" t="s">
        <v>62</v>
      </c>
      <c r="F547">
        <v>10002</v>
      </c>
      <c r="G547" t="s">
        <v>43</v>
      </c>
      <c r="H547" t="s">
        <v>44</v>
      </c>
      <c r="I547">
        <v>37</v>
      </c>
      <c r="J547" s="9">
        <v>1049.51</v>
      </c>
      <c r="K547" s="9">
        <v>1300</v>
      </c>
      <c r="L547">
        <v>44378</v>
      </c>
      <c r="M547" s="10">
        <f>VENTAS[[#This Row],[CANTIDAD]]*VENTAS[[#This Row],[PRECIO_VENTAS]]</f>
        <v>48100</v>
      </c>
      <c r="N547" s="10">
        <f>VENTAS[[#This Row],[CANTIDAD]]*VENTAS[[#This Row],[PRECIO_COMPRA]]</f>
        <v>38831.870000000003</v>
      </c>
      <c r="O547" s="11">
        <f>VENTAS[[#This Row],[INGRESOS]]-VENTAS[[#This Row],[COSTO]]</f>
        <v>9268.1299999999974</v>
      </c>
      <c r="P547" s="12">
        <f>VENTAS[[#This Row],[MARGEN]]/VENTAS[[#This Row],[INGRESOS]]</f>
        <v>0.19268461538461534</v>
      </c>
    </row>
    <row r="548" spans="1:16" x14ac:dyDescent="0.25">
      <c r="A548">
        <v>547</v>
      </c>
      <c r="B548" t="s">
        <v>21</v>
      </c>
      <c r="C548">
        <v>3</v>
      </c>
      <c r="D548" t="s">
        <v>32</v>
      </c>
      <c r="E548" t="s">
        <v>63</v>
      </c>
      <c r="F548">
        <v>10003</v>
      </c>
      <c r="G548" t="s">
        <v>45</v>
      </c>
      <c r="H548" t="s">
        <v>46</v>
      </c>
      <c r="I548">
        <v>11</v>
      </c>
      <c r="J548" s="9">
        <v>966.38</v>
      </c>
      <c r="K548" s="9">
        <v>1200</v>
      </c>
      <c r="L548">
        <v>44379</v>
      </c>
      <c r="M548" s="10">
        <f>VENTAS[[#This Row],[CANTIDAD]]*VENTAS[[#This Row],[PRECIO_VENTAS]]</f>
        <v>13200</v>
      </c>
      <c r="N548" s="10">
        <f>VENTAS[[#This Row],[CANTIDAD]]*VENTAS[[#This Row],[PRECIO_COMPRA]]</f>
        <v>10630.18</v>
      </c>
      <c r="O548" s="11">
        <f>VENTAS[[#This Row],[INGRESOS]]-VENTAS[[#This Row],[COSTO]]</f>
        <v>2569.8199999999997</v>
      </c>
      <c r="P548" s="12">
        <f>VENTAS[[#This Row],[MARGEN]]/VENTAS[[#This Row],[INGRESOS]]</f>
        <v>0.19468333333333332</v>
      </c>
    </row>
    <row r="549" spans="1:16" x14ac:dyDescent="0.25">
      <c r="A549">
        <v>548</v>
      </c>
      <c r="B549" t="s">
        <v>11</v>
      </c>
      <c r="C549">
        <v>4</v>
      </c>
      <c r="D549" t="s">
        <v>33</v>
      </c>
      <c r="E549" t="s">
        <v>64</v>
      </c>
      <c r="F549">
        <v>10004</v>
      </c>
      <c r="G549" t="s">
        <v>47</v>
      </c>
      <c r="H549" t="s">
        <v>48</v>
      </c>
      <c r="I549">
        <v>45</v>
      </c>
      <c r="J549" s="9">
        <v>938.42</v>
      </c>
      <c r="K549" s="9">
        <v>1100</v>
      </c>
      <c r="L549">
        <v>44380</v>
      </c>
      <c r="M549" s="10">
        <f>VENTAS[[#This Row],[CANTIDAD]]*VENTAS[[#This Row],[PRECIO_VENTAS]]</f>
        <v>49500</v>
      </c>
      <c r="N549" s="10">
        <f>VENTAS[[#This Row],[CANTIDAD]]*VENTAS[[#This Row],[PRECIO_COMPRA]]</f>
        <v>42228.9</v>
      </c>
      <c r="O549" s="11">
        <f>VENTAS[[#This Row],[INGRESOS]]-VENTAS[[#This Row],[COSTO]]</f>
        <v>7271.0999999999985</v>
      </c>
      <c r="P549" s="12">
        <f>VENTAS[[#This Row],[MARGEN]]/VENTAS[[#This Row],[INGRESOS]]</f>
        <v>0.14689090909090907</v>
      </c>
    </row>
    <row r="550" spans="1:16" x14ac:dyDescent="0.25">
      <c r="A550">
        <v>549</v>
      </c>
      <c r="B550" t="s">
        <v>24</v>
      </c>
      <c r="C550">
        <v>5</v>
      </c>
      <c r="D550" t="s">
        <v>34</v>
      </c>
      <c r="E550" t="s">
        <v>65</v>
      </c>
      <c r="F550">
        <v>10005</v>
      </c>
      <c r="G550" t="s">
        <v>49</v>
      </c>
      <c r="H550" t="s">
        <v>50</v>
      </c>
      <c r="I550">
        <v>28</v>
      </c>
      <c r="J550" s="9">
        <v>1053.78</v>
      </c>
      <c r="K550" s="9">
        <v>1500</v>
      </c>
      <c r="L550">
        <v>44381</v>
      </c>
      <c r="M550" s="10">
        <f>VENTAS[[#This Row],[CANTIDAD]]*VENTAS[[#This Row],[PRECIO_VENTAS]]</f>
        <v>42000</v>
      </c>
      <c r="N550" s="10">
        <f>VENTAS[[#This Row],[CANTIDAD]]*VENTAS[[#This Row],[PRECIO_COMPRA]]</f>
        <v>29505.84</v>
      </c>
      <c r="O550" s="11">
        <f>VENTAS[[#This Row],[INGRESOS]]-VENTAS[[#This Row],[COSTO]]</f>
        <v>12494.16</v>
      </c>
      <c r="P550" s="12">
        <f>VENTAS[[#This Row],[MARGEN]]/VENTAS[[#This Row],[INGRESOS]]</f>
        <v>0.29748000000000002</v>
      </c>
    </row>
    <row r="551" spans="1:16" x14ac:dyDescent="0.25">
      <c r="A551">
        <v>550</v>
      </c>
      <c r="B551" t="s">
        <v>21</v>
      </c>
      <c r="C551">
        <v>6</v>
      </c>
      <c r="D551" t="s">
        <v>35</v>
      </c>
      <c r="E551" t="s">
        <v>66</v>
      </c>
      <c r="F551">
        <v>10006</v>
      </c>
      <c r="G551" t="s">
        <v>51</v>
      </c>
      <c r="H551" t="s">
        <v>52</v>
      </c>
      <c r="I551">
        <v>11</v>
      </c>
      <c r="J551" s="9">
        <v>645.70000000000005</v>
      </c>
      <c r="K551" s="9">
        <v>900</v>
      </c>
      <c r="L551">
        <v>44382</v>
      </c>
      <c r="M551" s="10">
        <f>VENTAS[[#This Row],[CANTIDAD]]*VENTAS[[#This Row],[PRECIO_VENTAS]]</f>
        <v>9900</v>
      </c>
      <c r="N551" s="10">
        <f>VENTAS[[#This Row],[CANTIDAD]]*VENTAS[[#This Row],[PRECIO_COMPRA]]</f>
        <v>7102.7000000000007</v>
      </c>
      <c r="O551" s="11">
        <f>VENTAS[[#This Row],[INGRESOS]]-VENTAS[[#This Row],[COSTO]]</f>
        <v>2797.2999999999993</v>
      </c>
      <c r="P551" s="12">
        <f>VENTAS[[#This Row],[MARGEN]]/VENTAS[[#This Row],[INGRESOS]]</f>
        <v>0.2825555555555555</v>
      </c>
    </row>
    <row r="552" spans="1:16" x14ac:dyDescent="0.25">
      <c r="A552">
        <v>551</v>
      </c>
      <c r="B552" t="s">
        <v>9</v>
      </c>
      <c r="C552">
        <v>7</v>
      </c>
      <c r="D552" t="s">
        <v>36</v>
      </c>
      <c r="E552" t="s">
        <v>72</v>
      </c>
      <c r="F552">
        <v>10007</v>
      </c>
      <c r="G552" t="s">
        <v>53</v>
      </c>
      <c r="H552" t="s">
        <v>54</v>
      </c>
      <c r="I552">
        <v>29</v>
      </c>
      <c r="J552" s="9">
        <v>1063.04</v>
      </c>
      <c r="K552" s="9">
        <v>1500</v>
      </c>
      <c r="L552">
        <v>44383</v>
      </c>
      <c r="M552" s="10">
        <f>VENTAS[[#This Row],[CANTIDAD]]*VENTAS[[#This Row],[PRECIO_VENTAS]]</f>
        <v>43500</v>
      </c>
      <c r="N552" s="10">
        <f>VENTAS[[#This Row],[CANTIDAD]]*VENTAS[[#This Row],[PRECIO_COMPRA]]</f>
        <v>30828.16</v>
      </c>
      <c r="O552" s="11">
        <f>VENTAS[[#This Row],[INGRESOS]]-VENTAS[[#This Row],[COSTO]]</f>
        <v>12671.84</v>
      </c>
      <c r="P552" s="12">
        <f>VENTAS[[#This Row],[MARGEN]]/VENTAS[[#This Row],[INGRESOS]]</f>
        <v>0.29130666666666666</v>
      </c>
    </row>
    <row r="553" spans="1:16" x14ac:dyDescent="0.25">
      <c r="A553">
        <v>552</v>
      </c>
      <c r="B553" t="s">
        <v>10</v>
      </c>
      <c r="C553">
        <v>8</v>
      </c>
      <c r="D553" t="s">
        <v>37</v>
      </c>
      <c r="E553" t="s">
        <v>67</v>
      </c>
      <c r="F553">
        <v>10008</v>
      </c>
      <c r="G553" t="s">
        <v>73</v>
      </c>
      <c r="H553" t="s">
        <v>56</v>
      </c>
      <c r="I553">
        <v>33</v>
      </c>
      <c r="J553" s="9">
        <v>938.42</v>
      </c>
      <c r="K553" s="9">
        <v>1100</v>
      </c>
      <c r="L553">
        <v>44384</v>
      </c>
      <c r="M553" s="10">
        <f>VENTAS[[#This Row],[CANTIDAD]]*VENTAS[[#This Row],[PRECIO_VENTAS]]</f>
        <v>36300</v>
      </c>
      <c r="N553" s="10">
        <f>VENTAS[[#This Row],[CANTIDAD]]*VENTAS[[#This Row],[PRECIO_COMPRA]]</f>
        <v>30967.859999999997</v>
      </c>
      <c r="O553" s="11">
        <f>VENTAS[[#This Row],[INGRESOS]]-VENTAS[[#This Row],[COSTO]]</f>
        <v>5332.1400000000031</v>
      </c>
      <c r="P553" s="12">
        <f>VENTAS[[#This Row],[MARGEN]]/VENTAS[[#This Row],[INGRESOS]]</f>
        <v>0.14689090909090918</v>
      </c>
    </row>
    <row r="554" spans="1:16" x14ac:dyDescent="0.25">
      <c r="A554">
        <v>553</v>
      </c>
      <c r="B554" t="s">
        <v>6</v>
      </c>
      <c r="C554">
        <v>9</v>
      </c>
      <c r="D554" t="s">
        <v>38</v>
      </c>
      <c r="E554" t="s">
        <v>68</v>
      </c>
      <c r="F554">
        <v>10009</v>
      </c>
      <c r="G554" t="s">
        <v>57</v>
      </c>
      <c r="H554" t="s">
        <v>58</v>
      </c>
      <c r="I554">
        <v>41</v>
      </c>
      <c r="J554" s="9">
        <v>836.75</v>
      </c>
      <c r="K554" s="9">
        <v>1000</v>
      </c>
      <c r="L554">
        <v>44385</v>
      </c>
      <c r="M554" s="10">
        <f>VENTAS[[#This Row],[CANTIDAD]]*VENTAS[[#This Row],[PRECIO_VENTAS]]</f>
        <v>41000</v>
      </c>
      <c r="N554" s="10">
        <f>VENTAS[[#This Row],[CANTIDAD]]*VENTAS[[#This Row],[PRECIO_COMPRA]]</f>
        <v>34306.75</v>
      </c>
      <c r="O554" s="11">
        <f>VENTAS[[#This Row],[INGRESOS]]-VENTAS[[#This Row],[COSTO]]</f>
        <v>6693.25</v>
      </c>
      <c r="P554" s="12">
        <f>VENTAS[[#This Row],[MARGEN]]/VENTAS[[#This Row],[INGRESOS]]</f>
        <v>0.16325000000000001</v>
      </c>
    </row>
    <row r="555" spans="1:16" x14ac:dyDescent="0.25">
      <c r="A555">
        <v>554</v>
      </c>
      <c r="B555" t="s">
        <v>13</v>
      </c>
      <c r="C555">
        <v>10</v>
      </c>
      <c r="D555" t="s">
        <v>39</v>
      </c>
      <c r="E555" t="s">
        <v>69</v>
      </c>
      <c r="F555">
        <v>10001</v>
      </c>
      <c r="G555" t="s">
        <v>41</v>
      </c>
      <c r="H555" t="s">
        <v>42</v>
      </c>
      <c r="I555">
        <v>13</v>
      </c>
      <c r="J555" s="9">
        <v>966.38</v>
      </c>
      <c r="K555" s="9">
        <v>1200</v>
      </c>
      <c r="L555">
        <v>44386</v>
      </c>
      <c r="M555" s="10">
        <f>VENTAS[[#This Row],[CANTIDAD]]*VENTAS[[#This Row],[PRECIO_VENTAS]]</f>
        <v>15600</v>
      </c>
      <c r="N555" s="10">
        <f>VENTAS[[#This Row],[CANTIDAD]]*VENTAS[[#This Row],[PRECIO_COMPRA]]</f>
        <v>12562.94</v>
      </c>
      <c r="O555" s="11">
        <f>VENTAS[[#This Row],[INGRESOS]]-VENTAS[[#This Row],[COSTO]]</f>
        <v>3037.0599999999995</v>
      </c>
      <c r="P555" s="12">
        <f>VENTAS[[#This Row],[MARGEN]]/VENTAS[[#This Row],[INGRESOS]]</f>
        <v>0.19468333333333329</v>
      </c>
    </row>
    <row r="556" spans="1:16" x14ac:dyDescent="0.25">
      <c r="A556">
        <v>555</v>
      </c>
      <c r="B556" t="s">
        <v>6</v>
      </c>
      <c r="C556">
        <v>11</v>
      </c>
      <c r="D556" t="s">
        <v>77</v>
      </c>
      <c r="E556" t="s">
        <v>78</v>
      </c>
      <c r="F556">
        <v>10002</v>
      </c>
      <c r="G556" t="s">
        <v>43</v>
      </c>
      <c r="H556" t="s">
        <v>44</v>
      </c>
      <c r="I556">
        <v>41</v>
      </c>
      <c r="J556" s="9">
        <v>638.27</v>
      </c>
      <c r="K556" s="9">
        <v>800</v>
      </c>
      <c r="L556">
        <v>44387</v>
      </c>
      <c r="M556" s="10">
        <f>VENTAS[[#This Row],[CANTIDAD]]*VENTAS[[#This Row],[PRECIO_VENTAS]]</f>
        <v>32800</v>
      </c>
      <c r="N556" s="10">
        <f>VENTAS[[#This Row],[CANTIDAD]]*VENTAS[[#This Row],[PRECIO_COMPRA]]</f>
        <v>26169.07</v>
      </c>
      <c r="O556" s="11">
        <f>VENTAS[[#This Row],[INGRESOS]]-VENTAS[[#This Row],[COSTO]]</f>
        <v>6630.93</v>
      </c>
      <c r="P556" s="12">
        <f>VENTAS[[#This Row],[MARGEN]]/VENTAS[[#This Row],[INGRESOS]]</f>
        <v>0.20216250000000002</v>
      </c>
    </row>
    <row r="557" spans="1:16" x14ac:dyDescent="0.25">
      <c r="A557">
        <v>556</v>
      </c>
      <c r="B557" t="s">
        <v>18</v>
      </c>
      <c r="C557">
        <v>12</v>
      </c>
      <c r="D557" t="s">
        <v>79</v>
      </c>
      <c r="E557" t="s">
        <v>80</v>
      </c>
      <c r="F557">
        <v>10003</v>
      </c>
      <c r="G557" t="s">
        <v>45</v>
      </c>
      <c r="H557" t="s">
        <v>46</v>
      </c>
      <c r="I557">
        <v>38</v>
      </c>
      <c r="J557" s="9">
        <v>1265.2</v>
      </c>
      <c r="K557" s="9">
        <v>1800</v>
      </c>
      <c r="L557">
        <v>44388</v>
      </c>
      <c r="M557" s="10">
        <f>VENTAS[[#This Row],[CANTIDAD]]*VENTAS[[#This Row],[PRECIO_VENTAS]]</f>
        <v>68400</v>
      </c>
      <c r="N557" s="10">
        <f>VENTAS[[#This Row],[CANTIDAD]]*VENTAS[[#This Row],[PRECIO_COMPRA]]</f>
        <v>48077.599999999999</v>
      </c>
      <c r="O557" s="11">
        <f>VENTAS[[#This Row],[INGRESOS]]-VENTAS[[#This Row],[COSTO]]</f>
        <v>20322.400000000001</v>
      </c>
      <c r="P557" s="12">
        <f>VENTAS[[#This Row],[MARGEN]]/VENTAS[[#This Row],[INGRESOS]]</f>
        <v>0.29711111111111116</v>
      </c>
    </row>
    <row r="558" spans="1:16" x14ac:dyDescent="0.25">
      <c r="A558">
        <v>557</v>
      </c>
      <c r="B558" t="s">
        <v>5</v>
      </c>
      <c r="C558">
        <v>13</v>
      </c>
      <c r="D558" t="s">
        <v>81</v>
      </c>
      <c r="E558" t="s">
        <v>82</v>
      </c>
      <c r="F558">
        <v>10004</v>
      </c>
      <c r="G558" t="s">
        <v>47</v>
      </c>
      <c r="H558" t="s">
        <v>48</v>
      </c>
      <c r="I558">
        <v>4</v>
      </c>
      <c r="J558" s="9">
        <v>352.49</v>
      </c>
      <c r="K558" s="9">
        <v>500</v>
      </c>
      <c r="L558">
        <v>44389</v>
      </c>
      <c r="M558" s="10">
        <f>VENTAS[[#This Row],[CANTIDAD]]*VENTAS[[#This Row],[PRECIO_VENTAS]]</f>
        <v>2000</v>
      </c>
      <c r="N558" s="10">
        <f>VENTAS[[#This Row],[CANTIDAD]]*VENTAS[[#This Row],[PRECIO_COMPRA]]</f>
        <v>1409.96</v>
      </c>
      <c r="O558" s="11">
        <f>VENTAS[[#This Row],[INGRESOS]]-VENTAS[[#This Row],[COSTO]]</f>
        <v>590.04</v>
      </c>
      <c r="P558" s="12">
        <f>VENTAS[[#This Row],[MARGEN]]/VENTAS[[#This Row],[INGRESOS]]</f>
        <v>0.29502</v>
      </c>
    </row>
    <row r="559" spans="1:16" x14ac:dyDescent="0.25">
      <c r="A559">
        <v>558</v>
      </c>
      <c r="B559" t="s">
        <v>18</v>
      </c>
      <c r="C559">
        <v>14</v>
      </c>
      <c r="D559" t="s">
        <v>83</v>
      </c>
      <c r="E559" t="s">
        <v>84</v>
      </c>
      <c r="F559">
        <v>10005</v>
      </c>
      <c r="G559" t="s">
        <v>49</v>
      </c>
      <c r="H559" t="s">
        <v>50</v>
      </c>
      <c r="I559">
        <v>38</v>
      </c>
      <c r="J559" s="9">
        <v>938.42</v>
      </c>
      <c r="K559" s="9">
        <v>1100</v>
      </c>
      <c r="L559">
        <v>44390</v>
      </c>
      <c r="M559" s="10">
        <f>VENTAS[[#This Row],[CANTIDAD]]*VENTAS[[#This Row],[PRECIO_VENTAS]]</f>
        <v>41800</v>
      </c>
      <c r="N559" s="10">
        <f>VENTAS[[#This Row],[CANTIDAD]]*VENTAS[[#This Row],[PRECIO_COMPRA]]</f>
        <v>35659.96</v>
      </c>
      <c r="O559" s="11">
        <f>VENTAS[[#This Row],[INGRESOS]]-VENTAS[[#This Row],[COSTO]]</f>
        <v>6140.0400000000009</v>
      </c>
      <c r="P559" s="12">
        <f>VENTAS[[#This Row],[MARGEN]]/VENTAS[[#This Row],[INGRESOS]]</f>
        <v>0.1468909090909091</v>
      </c>
    </row>
    <row r="560" spans="1:16" x14ac:dyDescent="0.25">
      <c r="A560">
        <v>559</v>
      </c>
      <c r="B560" t="s">
        <v>10</v>
      </c>
      <c r="C560">
        <v>15</v>
      </c>
      <c r="D560" t="s">
        <v>85</v>
      </c>
      <c r="E560" t="s">
        <v>86</v>
      </c>
      <c r="F560">
        <v>10006</v>
      </c>
      <c r="G560" t="s">
        <v>51</v>
      </c>
      <c r="H560" t="s">
        <v>52</v>
      </c>
      <c r="I560">
        <v>33</v>
      </c>
      <c r="J560" s="9">
        <v>572.95000000000005</v>
      </c>
      <c r="K560" s="9">
        <v>800</v>
      </c>
      <c r="L560">
        <v>44391</v>
      </c>
      <c r="M560" s="10">
        <f>VENTAS[[#This Row],[CANTIDAD]]*VENTAS[[#This Row],[PRECIO_VENTAS]]</f>
        <v>26400</v>
      </c>
      <c r="N560" s="10">
        <f>VENTAS[[#This Row],[CANTIDAD]]*VENTAS[[#This Row],[PRECIO_COMPRA]]</f>
        <v>18907.350000000002</v>
      </c>
      <c r="O560" s="11">
        <f>VENTAS[[#This Row],[INGRESOS]]-VENTAS[[#This Row],[COSTO]]</f>
        <v>7492.6499999999978</v>
      </c>
      <c r="P560" s="12">
        <f>VENTAS[[#This Row],[MARGEN]]/VENTAS[[#This Row],[INGRESOS]]</f>
        <v>0.28381249999999991</v>
      </c>
    </row>
    <row r="561" spans="1:16" x14ac:dyDescent="0.25">
      <c r="A561">
        <v>560</v>
      </c>
      <c r="B561" t="s">
        <v>12</v>
      </c>
      <c r="C561">
        <v>16</v>
      </c>
      <c r="D561" t="s">
        <v>87</v>
      </c>
      <c r="E561" t="s">
        <v>88</v>
      </c>
      <c r="F561">
        <v>10007</v>
      </c>
      <c r="G561" t="s">
        <v>53</v>
      </c>
      <c r="H561" t="s">
        <v>54</v>
      </c>
      <c r="I561">
        <v>44</v>
      </c>
      <c r="J561" s="9">
        <v>1667.47</v>
      </c>
      <c r="K561" s="9">
        <v>2200</v>
      </c>
      <c r="L561">
        <v>44392</v>
      </c>
      <c r="M561" s="10">
        <f>VENTAS[[#This Row],[CANTIDAD]]*VENTAS[[#This Row],[PRECIO_VENTAS]]</f>
        <v>96800</v>
      </c>
      <c r="N561" s="10">
        <f>VENTAS[[#This Row],[CANTIDAD]]*VENTAS[[#This Row],[PRECIO_COMPRA]]</f>
        <v>73368.680000000008</v>
      </c>
      <c r="O561" s="11">
        <f>VENTAS[[#This Row],[INGRESOS]]-VENTAS[[#This Row],[COSTO]]</f>
        <v>23431.319999999992</v>
      </c>
      <c r="P561" s="12">
        <f>VENTAS[[#This Row],[MARGEN]]/VENTAS[[#This Row],[INGRESOS]]</f>
        <v>0.24205909090909083</v>
      </c>
    </row>
    <row r="562" spans="1:16" x14ac:dyDescent="0.25">
      <c r="A562">
        <v>561</v>
      </c>
      <c r="B562" t="s">
        <v>28</v>
      </c>
      <c r="C562">
        <v>17</v>
      </c>
      <c r="D562" t="s">
        <v>89</v>
      </c>
      <c r="E562" t="s">
        <v>90</v>
      </c>
      <c r="F562">
        <v>10008</v>
      </c>
      <c r="G562" t="s">
        <v>73</v>
      </c>
      <c r="H562" t="s">
        <v>56</v>
      </c>
      <c r="I562">
        <v>28</v>
      </c>
      <c r="J562" s="9">
        <v>216.19</v>
      </c>
      <c r="K562" s="9">
        <v>300</v>
      </c>
      <c r="L562">
        <v>44393</v>
      </c>
      <c r="M562" s="10">
        <f>VENTAS[[#This Row],[CANTIDAD]]*VENTAS[[#This Row],[PRECIO_VENTAS]]</f>
        <v>8400</v>
      </c>
      <c r="N562" s="10">
        <f>VENTAS[[#This Row],[CANTIDAD]]*VENTAS[[#This Row],[PRECIO_COMPRA]]</f>
        <v>6053.32</v>
      </c>
      <c r="O562" s="11">
        <f>VENTAS[[#This Row],[INGRESOS]]-VENTAS[[#This Row],[COSTO]]</f>
        <v>2346.6800000000003</v>
      </c>
      <c r="P562" s="12">
        <f>VENTAS[[#This Row],[MARGEN]]/VENTAS[[#This Row],[INGRESOS]]</f>
        <v>0.27936666666666671</v>
      </c>
    </row>
    <row r="563" spans="1:16" x14ac:dyDescent="0.25">
      <c r="A563">
        <v>562</v>
      </c>
      <c r="B563" t="s">
        <v>7</v>
      </c>
      <c r="C563">
        <v>18</v>
      </c>
      <c r="D563" t="s">
        <v>91</v>
      </c>
      <c r="E563" t="s">
        <v>92</v>
      </c>
      <c r="F563">
        <v>10009</v>
      </c>
      <c r="G563" t="s">
        <v>57</v>
      </c>
      <c r="H563" t="s">
        <v>58</v>
      </c>
      <c r="I563">
        <v>37</v>
      </c>
      <c r="J563" s="9">
        <v>1063.04</v>
      </c>
      <c r="K563" s="9">
        <v>1500</v>
      </c>
      <c r="L563">
        <v>44394</v>
      </c>
      <c r="M563" s="10">
        <f>VENTAS[[#This Row],[CANTIDAD]]*VENTAS[[#This Row],[PRECIO_VENTAS]]</f>
        <v>55500</v>
      </c>
      <c r="N563" s="10">
        <f>VENTAS[[#This Row],[CANTIDAD]]*VENTAS[[#This Row],[PRECIO_COMPRA]]</f>
        <v>39332.479999999996</v>
      </c>
      <c r="O563" s="11">
        <f>VENTAS[[#This Row],[INGRESOS]]-VENTAS[[#This Row],[COSTO]]</f>
        <v>16167.520000000004</v>
      </c>
      <c r="P563" s="12">
        <f>VENTAS[[#This Row],[MARGEN]]/VENTAS[[#This Row],[INGRESOS]]</f>
        <v>0.29130666666666671</v>
      </c>
    </row>
    <row r="564" spans="1:16" x14ac:dyDescent="0.25">
      <c r="A564">
        <v>563</v>
      </c>
      <c r="B564" t="s">
        <v>9</v>
      </c>
      <c r="C564">
        <v>19</v>
      </c>
      <c r="D564" t="s">
        <v>93</v>
      </c>
      <c r="E564" t="s">
        <v>94</v>
      </c>
      <c r="F564">
        <v>10001</v>
      </c>
      <c r="G564" t="s">
        <v>41</v>
      </c>
      <c r="H564" t="s">
        <v>42</v>
      </c>
      <c r="I564">
        <v>41</v>
      </c>
      <c r="J564" s="9">
        <v>757.81</v>
      </c>
      <c r="K564" s="9">
        <v>950</v>
      </c>
      <c r="L564">
        <v>44395</v>
      </c>
      <c r="M564" s="10">
        <f>VENTAS[[#This Row],[CANTIDAD]]*VENTAS[[#This Row],[PRECIO_VENTAS]]</f>
        <v>38950</v>
      </c>
      <c r="N564" s="10">
        <f>VENTAS[[#This Row],[CANTIDAD]]*VENTAS[[#This Row],[PRECIO_COMPRA]]</f>
        <v>31070.21</v>
      </c>
      <c r="O564" s="11">
        <f>VENTAS[[#This Row],[INGRESOS]]-VENTAS[[#This Row],[COSTO]]</f>
        <v>7879.7900000000009</v>
      </c>
      <c r="P564" s="12">
        <f>VENTAS[[#This Row],[MARGEN]]/VENTAS[[#This Row],[INGRESOS]]</f>
        <v>0.20230526315789477</v>
      </c>
    </row>
    <row r="565" spans="1:16" x14ac:dyDescent="0.25">
      <c r="A565">
        <v>564</v>
      </c>
      <c r="B565" t="s">
        <v>9</v>
      </c>
      <c r="C565">
        <v>20</v>
      </c>
      <c r="D565" t="s">
        <v>95</v>
      </c>
      <c r="E565" t="s">
        <v>96</v>
      </c>
      <c r="F565">
        <v>10002</v>
      </c>
      <c r="G565" t="s">
        <v>43</v>
      </c>
      <c r="H565" t="s">
        <v>44</v>
      </c>
      <c r="I565">
        <v>41</v>
      </c>
      <c r="J565" s="9">
        <v>211.41</v>
      </c>
      <c r="K565" s="9">
        <v>300</v>
      </c>
      <c r="L565">
        <v>44396</v>
      </c>
      <c r="M565" s="10">
        <f>VENTAS[[#This Row],[CANTIDAD]]*VENTAS[[#This Row],[PRECIO_VENTAS]]</f>
        <v>12300</v>
      </c>
      <c r="N565" s="10">
        <f>VENTAS[[#This Row],[CANTIDAD]]*VENTAS[[#This Row],[PRECIO_COMPRA]]</f>
        <v>8667.81</v>
      </c>
      <c r="O565" s="11">
        <f>VENTAS[[#This Row],[INGRESOS]]-VENTAS[[#This Row],[COSTO]]</f>
        <v>3632.1900000000005</v>
      </c>
      <c r="P565" s="12">
        <f>VENTAS[[#This Row],[MARGEN]]/VENTAS[[#This Row],[INGRESOS]]</f>
        <v>0.29530000000000006</v>
      </c>
    </row>
    <row r="566" spans="1:16" x14ac:dyDescent="0.25">
      <c r="A566">
        <v>565</v>
      </c>
      <c r="B566" t="s">
        <v>9</v>
      </c>
      <c r="C566">
        <v>1</v>
      </c>
      <c r="D566" t="s">
        <v>30</v>
      </c>
      <c r="E566" t="s">
        <v>61</v>
      </c>
      <c r="F566">
        <v>10003</v>
      </c>
      <c r="G566" t="s">
        <v>45</v>
      </c>
      <c r="H566" t="s">
        <v>46</v>
      </c>
      <c r="I566">
        <v>29</v>
      </c>
      <c r="J566" s="9">
        <v>1483.61</v>
      </c>
      <c r="K566" s="9">
        <v>2000</v>
      </c>
      <c r="L566">
        <v>44397</v>
      </c>
      <c r="M566" s="10">
        <f>VENTAS[[#This Row],[CANTIDAD]]*VENTAS[[#This Row],[PRECIO_VENTAS]]</f>
        <v>58000</v>
      </c>
      <c r="N566" s="10">
        <f>VENTAS[[#This Row],[CANTIDAD]]*VENTAS[[#This Row],[PRECIO_COMPRA]]</f>
        <v>43024.689999999995</v>
      </c>
      <c r="O566" s="11">
        <f>VENTAS[[#This Row],[INGRESOS]]-VENTAS[[#This Row],[COSTO]]</f>
        <v>14975.310000000005</v>
      </c>
      <c r="P566" s="12">
        <f>VENTAS[[#This Row],[MARGEN]]/VENTAS[[#This Row],[INGRESOS]]</f>
        <v>0.25819500000000006</v>
      </c>
    </row>
    <row r="567" spans="1:16" x14ac:dyDescent="0.25">
      <c r="A567">
        <v>566</v>
      </c>
      <c r="B567" t="s">
        <v>26</v>
      </c>
      <c r="C567">
        <v>2</v>
      </c>
      <c r="D567" t="s">
        <v>31</v>
      </c>
      <c r="E567" t="s">
        <v>62</v>
      </c>
      <c r="F567">
        <v>10004</v>
      </c>
      <c r="G567" t="s">
        <v>47</v>
      </c>
      <c r="H567" t="s">
        <v>48</v>
      </c>
      <c r="I567">
        <v>36</v>
      </c>
      <c r="J567" s="9">
        <v>1049.51</v>
      </c>
      <c r="K567" s="9">
        <v>1300</v>
      </c>
      <c r="L567">
        <v>44398</v>
      </c>
      <c r="M567" s="10">
        <f>VENTAS[[#This Row],[CANTIDAD]]*VENTAS[[#This Row],[PRECIO_VENTAS]]</f>
        <v>46800</v>
      </c>
      <c r="N567" s="10">
        <f>VENTAS[[#This Row],[CANTIDAD]]*VENTAS[[#This Row],[PRECIO_COMPRA]]</f>
        <v>37782.36</v>
      </c>
      <c r="O567" s="11">
        <f>VENTAS[[#This Row],[INGRESOS]]-VENTAS[[#This Row],[COSTO]]</f>
        <v>9017.64</v>
      </c>
      <c r="P567" s="12">
        <f>VENTAS[[#This Row],[MARGEN]]/VENTAS[[#This Row],[INGRESOS]]</f>
        <v>0.19268461538461537</v>
      </c>
    </row>
    <row r="568" spans="1:16" x14ac:dyDescent="0.25">
      <c r="A568">
        <v>567</v>
      </c>
      <c r="B568" t="s">
        <v>18</v>
      </c>
      <c r="C568">
        <v>3</v>
      </c>
      <c r="D568" t="s">
        <v>32</v>
      </c>
      <c r="E568" t="s">
        <v>63</v>
      </c>
      <c r="F568">
        <v>10005</v>
      </c>
      <c r="G568" t="s">
        <v>49</v>
      </c>
      <c r="H568" t="s">
        <v>50</v>
      </c>
      <c r="I568">
        <v>38</v>
      </c>
      <c r="J568" s="9">
        <v>966.38</v>
      </c>
      <c r="K568" s="9">
        <v>1200</v>
      </c>
      <c r="L568">
        <v>44399</v>
      </c>
      <c r="M568" s="10">
        <f>VENTAS[[#This Row],[CANTIDAD]]*VENTAS[[#This Row],[PRECIO_VENTAS]]</f>
        <v>45600</v>
      </c>
      <c r="N568" s="10">
        <f>VENTAS[[#This Row],[CANTIDAD]]*VENTAS[[#This Row],[PRECIO_COMPRA]]</f>
        <v>36722.44</v>
      </c>
      <c r="O568" s="11">
        <f>VENTAS[[#This Row],[INGRESOS]]-VENTAS[[#This Row],[COSTO]]</f>
        <v>8877.5599999999977</v>
      </c>
      <c r="P568" s="12">
        <f>VENTAS[[#This Row],[MARGEN]]/VENTAS[[#This Row],[INGRESOS]]</f>
        <v>0.19468333333333329</v>
      </c>
    </row>
    <row r="569" spans="1:16" x14ac:dyDescent="0.25">
      <c r="A569">
        <v>568</v>
      </c>
      <c r="B569" t="s">
        <v>28</v>
      </c>
      <c r="C569">
        <v>4</v>
      </c>
      <c r="D569" t="s">
        <v>33</v>
      </c>
      <c r="E569" t="s">
        <v>64</v>
      </c>
      <c r="F569">
        <v>10006</v>
      </c>
      <c r="G569" t="s">
        <v>51</v>
      </c>
      <c r="H569" t="s">
        <v>52</v>
      </c>
      <c r="I569">
        <v>28</v>
      </c>
      <c r="J569" s="9">
        <v>938.42</v>
      </c>
      <c r="K569" s="9">
        <v>1100</v>
      </c>
      <c r="L569">
        <v>44400</v>
      </c>
      <c r="M569" s="10">
        <f>VENTAS[[#This Row],[CANTIDAD]]*VENTAS[[#This Row],[PRECIO_VENTAS]]</f>
        <v>30800</v>
      </c>
      <c r="N569" s="10">
        <f>VENTAS[[#This Row],[CANTIDAD]]*VENTAS[[#This Row],[PRECIO_COMPRA]]</f>
        <v>26275.759999999998</v>
      </c>
      <c r="O569" s="11">
        <f>VENTAS[[#This Row],[INGRESOS]]-VENTAS[[#This Row],[COSTO]]</f>
        <v>4524.2400000000016</v>
      </c>
      <c r="P569" s="12">
        <f>VENTAS[[#This Row],[MARGEN]]/VENTAS[[#This Row],[INGRESOS]]</f>
        <v>0.14689090909090916</v>
      </c>
    </row>
    <row r="570" spans="1:16" x14ac:dyDescent="0.25">
      <c r="A570">
        <v>569</v>
      </c>
      <c r="B570" t="s">
        <v>22</v>
      </c>
      <c r="C570">
        <v>5</v>
      </c>
      <c r="D570" t="s">
        <v>34</v>
      </c>
      <c r="E570" t="s">
        <v>65</v>
      </c>
      <c r="F570">
        <v>10007</v>
      </c>
      <c r="G570" t="s">
        <v>53</v>
      </c>
      <c r="H570" t="s">
        <v>54</v>
      </c>
      <c r="I570">
        <v>4</v>
      </c>
      <c r="J570" s="9">
        <v>1053.78</v>
      </c>
      <c r="K570" s="9">
        <v>1500</v>
      </c>
      <c r="L570">
        <v>44401</v>
      </c>
      <c r="M570" s="10">
        <f>VENTAS[[#This Row],[CANTIDAD]]*VENTAS[[#This Row],[PRECIO_VENTAS]]</f>
        <v>6000</v>
      </c>
      <c r="N570" s="10">
        <f>VENTAS[[#This Row],[CANTIDAD]]*VENTAS[[#This Row],[PRECIO_COMPRA]]</f>
        <v>4215.12</v>
      </c>
      <c r="O570" s="11">
        <f>VENTAS[[#This Row],[INGRESOS]]-VENTAS[[#This Row],[COSTO]]</f>
        <v>1784.88</v>
      </c>
      <c r="P570" s="12">
        <f>VENTAS[[#This Row],[MARGEN]]/VENTAS[[#This Row],[INGRESOS]]</f>
        <v>0.29748000000000002</v>
      </c>
    </row>
    <row r="571" spans="1:16" x14ac:dyDescent="0.25">
      <c r="A571">
        <v>570</v>
      </c>
      <c r="B571" t="s">
        <v>15</v>
      </c>
      <c r="C571">
        <v>6</v>
      </c>
      <c r="D571" t="s">
        <v>35</v>
      </c>
      <c r="E571" t="s">
        <v>66</v>
      </c>
      <c r="F571">
        <v>10008</v>
      </c>
      <c r="G571" t="s">
        <v>73</v>
      </c>
      <c r="H571" t="s">
        <v>56</v>
      </c>
      <c r="I571">
        <v>32</v>
      </c>
      <c r="J571" s="9">
        <v>645.70000000000005</v>
      </c>
      <c r="K571" s="9">
        <v>900</v>
      </c>
      <c r="L571">
        <v>44402</v>
      </c>
      <c r="M571" s="10">
        <f>VENTAS[[#This Row],[CANTIDAD]]*VENTAS[[#This Row],[PRECIO_VENTAS]]</f>
        <v>28800</v>
      </c>
      <c r="N571" s="10">
        <f>VENTAS[[#This Row],[CANTIDAD]]*VENTAS[[#This Row],[PRECIO_COMPRA]]</f>
        <v>20662.400000000001</v>
      </c>
      <c r="O571" s="11">
        <f>VENTAS[[#This Row],[INGRESOS]]-VENTAS[[#This Row],[COSTO]]</f>
        <v>8137.5999999999985</v>
      </c>
      <c r="P571" s="12">
        <f>VENTAS[[#This Row],[MARGEN]]/VENTAS[[#This Row],[INGRESOS]]</f>
        <v>0.2825555555555555</v>
      </c>
    </row>
    <row r="572" spans="1:16" x14ac:dyDescent="0.25">
      <c r="A572">
        <v>571</v>
      </c>
      <c r="B572" t="s">
        <v>6</v>
      </c>
      <c r="C572">
        <v>7</v>
      </c>
      <c r="D572" t="s">
        <v>36</v>
      </c>
      <c r="E572" t="s">
        <v>72</v>
      </c>
      <c r="F572">
        <v>10009</v>
      </c>
      <c r="G572" t="s">
        <v>57</v>
      </c>
      <c r="H572" t="s">
        <v>58</v>
      </c>
      <c r="I572">
        <v>37</v>
      </c>
      <c r="J572" s="9">
        <v>1063.04</v>
      </c>
      <c r="K572" s="9">
        <v>1500</v>
      </c>
      <c r="L572">
        <v>44403</v>
      </c>
      <c r="M572" s="10">
        <f>VENTAS[[#This Row],[CANTIDAD]]*VENTAS[[#This Row],[PRECIO_VENTAS]]</f>
        <v>55500</v>
      </c>
      <c r="N572" s="10">
        <f>VENTAS[[#This Row],[CANTIDAD]]*VENTAS[[#This Row],[PRECIO_COMPRA]]</f>
        <v>39332.479999999996</v>
      </c>
      <c r="O572" s="11">
        <f>VENTAS[[#This Row],[INGRESOS]]-VENTAS[[#This Row],[COSTO]]</f>
        <v>16167.520000000004</v>
      </c>
      <c r="P572" s="12">
        <f>VENTAS[[#This Row],[MARGEN]]/VENTAS[[#This Row],[INGRESOS]]</f>
        <v>0.29130666666666671</v>
      </c>
    </row>
    <row r="573" spans="1:16" x14ac:dyDescent="0.25">
      <c r="A573">
        <v>572</v>
      </c>
      <c r="B573" t="s">
        <v>25</v>
      </c>
      <c r="C573">
        <v>8</v>
      </c>
      <c r="D573" t="s">
        <v>37</v>
      </c>
      <c r="E573" t="s">
        <v>67</v>
      </c>
      <c r="F573">
        <v>10001</v>
      </c>
      <c r="G573" t="s">
        <v>41</v>
      </c>
      <c r="H573" t="s">
        <v>42</v>
      </c>
      <c r="I573">
        <v>19</v>
      </c>
      <c r="J573" s="9">
        <v>938.42</v>
      </c>
      <c r="K573" s="9">
        <v>1100</v>
      </c>
      <c r="L573">
        <v>44404</v>
      </c>
      <c r="M573" s="10">
        <f>VENTAS[[#This Row],[CANTIDAD]]*VENTAS[[#This Row],[PRECIO_VENTAS]]</f>
        <v>20900</v>
      </c>
      <c r="N573" s="10">
        <f>VENTAS[[#This Row],[CANTIDAD]]*VENTAS[[#This Row],[PRECIO_COMPRA]]</f>
        <v>17829.98</v>
      </c>
      <c r="O573" s="11">
        <f>VENTAS[[#This Row],[INGRESOS]]-VENTAS[[#This Row],[COSTO]]</f>
        <v>3070.0200000000004</v>
      </c>
      <c r="P573" s="12">
        <f>VENTAS[[#This Row],[MARGEN]]/VENTAS[[#This Row],[INGRESOS]]</f>
        <v>0.1468909090909091</v>
      </c>
    </row>
    <row r="574" spans="1:16" x14ac:dyDescent="0.25">
      <c r="A574">
        <v>573</v>
      </c>
      <c r="B574" t="s">
        <v>20</v>
      </c>
      <c r="C574">
        <v>9</v>
      </c>
      <c r="D574" t="s">
        <v>38</v>
      </c>
      <c r="E574" t="s">
        <v>68</v>
      </c>
      <c r="F574">
        <v>10002</v>
      </c>
      <c r="G574" t="s">
        <v>43</v>
      </c>
      <c r="H574" t="s">
        <v>44</v>
      </c>
      <c r="I574">
        <v>21</v>
      </c>
      <c r="J574" s="9">
        <v>836.75</v>
      </c>
      <c r="K574" s="9">
        <v>1000</v>
      </c>
      <c r="L574">
        <v>44405</v>
      </c>
      <c r="M574" s="10">
        <f>VENTAS[[#This Row],[CANTIDAD]]*VENTAS[[#This Row],[PRECIO_VENTAS]]</f>
        <v>21000</v>
      </c>
      <c r="N574" s="10">
        <f>VENTAS[[#This Row],[CANTIDAD]]*VENTAS[[#This Row],[PRECIO_COMPRA]]</f>
        <v>17571.75</v>
      </c>
      <c r="O574" s="11">
        <f>VENTAS[[#This Row],[INGRESOS]]-VENTAS[[#This Row],[COSTO]]</f>
        <v>3428.25</v>
      </c>
      <c r="P574" s="12">
        <f>VENTAS[[#This Row],[MARGEN]]/VENTAS[[#This Row],[INGRESOS]]</f>
        <v>0.16325000000000001</v>
      </c>
    </row>
    <row r="575" spans="1:16" x14ac:dyDescent="0.25">
      <c r="A575">
        <v>574</v>
      </c>
      <c r="B575" t="s">
        <v>27</v>
      </c>
      <c r="C575">
        <v>10</v>
      </c>
      <c r="D575" t="s">
        <v>39</v>
      </c>
      <c r="E575" t="s">
        <v>69</v>
      </c>
      <c r="F575">
        <v>10003</v>
      </c>
      <c r="G575" t="s">
        <v>45</v>
      </c>
      <c r="H575" t="s">
        <v>46</v>
      </c>
      <c r="I575">
        <v>21</v>
      </c>
      <c r="J575" s="9">
        <v>966.38</v>
      </c>
      <c r="K575" s="9">
        <v>1200</v>
      </c>
      <c r="L575">
        <v>44406</v>
      </c>
      <c r="M575" s="10">
        <f>VENTAS[[#This Row],[CANTIDAD]]*VENTAS[[#This Row],[PRECIO_VENTAS]]</f>
        <v>25200</v>
      </c>
      <c r="N575" s="10">
        <f>VENTAS[[#This Row],[CANTIDAD]]*VENTAS[[#This Row],[PRECIO_COMPRA]]</f>
        <v>20293.98</v>
      </c>
      <c r="O575" s="11">
        <f>VENTAS[[#This Row],[INGRESOS]]-VENTAS[[#This Row],[COSTO]]</f>
        <v>4906.0200000000004</v>
      </c>
      <c r="P575" s="12">
        <f>VENTAS[[#This Row],[MARGEN]]/VENTAS[[#This Row],[INGRESOS]]</f>
        <v>0.19468333333333335</v>
      </c>
    </row>
    <row r="576" spans="1:16" x14ac:dyDescent="0.25">
      <c r="A576">
        <v>575</v>
      </c>
      <c r="B576" t="s">
        <v>22</v>
      </c>
      <c r="C576">
        <v>11</v>
      </c>
      <c r="D576" t="s">
        <v>77</v>
      </c>
      <c r="E576" t="s">
        <v>78</v>
      </c>
      <c r="F576">
        <v>10004</v>
      </c>
      <c r="G576" t="s">
        <v>47</v>
      </c>
      <c r="H576" t="s">
        <v>48</v>
      </c>
      <c r="I576">
        <v>4</v>
      </c>
      <c r="J576" s="9">
        <v>638.27</v>
      </c>
      <c r="K576" s="9">
        <v>800</v>
      </c>
      <c r="L576">
        <v>44407</v>
      </c>
      <c r="M576" s="10">
        <f>VENTAS[[#This Row],[CANTIDAD]]*VENTAS[[#This Row],[PRECIO_VENTAS]]</f>
        <v>3200</v>
      </c>
      <c r="N576" s="10">
        <f>VENTAS[[#This Row],[CANTIDAD]]*VENTAS[[#This Row],[PRECIO_COMPRA]]</f>
        <v>2553.08</v>
      </c>
      <c r="O576" s="11">
        <f>VENTAS[[#This Row],[INGRESOS]]-VENTAS[[#This Row],[COSTO]]</f>
        <v>646.92000000000007</v>
      </c>
      <c r="P576" s="12">
        <f>VENTAS[[#This Row],[MARGEN]]/VENTAS[[#This Row],[INGRESOS]]</f>
        <v>0.20216250000000002</v>
      </c>
    </row>
    <row r="577" spans="1:16" x14ac:dyDescent="0.25">
      <c r="A577">
        <v>576</v>
      </c>
      <c r="B577" t="s">
        <v>14</v>
      </c>
      <c r="C577">
        <v>12</v>
      </c>
      <c r="D577" t="s">
        <v>79</v>
      </c>
      <c r="E577" t="s">
        <v>80</v>
      </c>
      <c r="F577">
        <v>10005</v>
      </c>
      <c r="G577" t="s">
        <v>49</v>
      </c>
      <c r="H577" t="s">
        <v>50</v>
      </c>
      <c r="I577">
        <v>42</v>
      </c>
      <c r="J577" s="9">
        <v>1265.2</v>
      </c>
      <c r="K577" s="9">
        <v>1800</v>
      </c>
      <c r="L577">
        <v>44408</v>
      </c>
      <c r="M577" s="10">
        <f>VENTAS[[#This Row],[CANTIDAD]]*VENTAS[[#This Row],[PRECIO_VENTAS]]</f>
        <v>75600</v>
      </c>
      <c r="N577" s="10">
        <f>VENTAS[[#This Row],[CANTIDAD]]*VENTAS[[#This Row],[PRECIO_COMPRA]]</f>
        <v>53138.400000000001</v>
      </c>
      <c r="O577" s="11">
        <f>VENTAS[[#This Row],[INGRESOS]]-VENTAS[[#This Row],[COSTO]]</f>
        <v>22461.599999999999</v>
      </c>
      <c r="P577" s="12">
        <f>VENTAS[[#This Row],[MARGEN]]/VENTAS[[#This Row],[INGRESOS]]</f>
        <v>0.2971111111111111</v>
      </c>
    </row>
    <row r="578" spans="1:16" x14ac:dyDescent="0.25">
      <c r="A578">
        <v>577</v>
      </c>
      <c r="B578" t="s">
        <v>7</v>
      </c>
      <c r="C578">
        <v>13</v>
      </c>
      <c r="D578" t="s">
        <v>81</v>
      </c>
      <c r="E578" t="s">
        <v>82</v>
      </c>
      <c r="F578">
        <v>10006</v>
      </c>
      <c r="G578" t="s">
        <v>51</v>
      </c>
      <c r="H578" t="s">
        <v>52</v>
      </c>
      <c r="I578">
        <v>25</v>
      </c>
      <c r="J578" s="9">
        <v>352.49</v>
      </c>
      <c r="K578" s="9">
        <v>500</v>
      </c>
      <c r="L578">
        <v>44409</v>
      </c>
      <c r="M578" s="10">
        <f>VENTAS[[#This Row],[CANTIDAD]]*VENTAS[[#This Row],[PRECIO_VENTAS]]</f>
        <v>12500</v>
      </c>
      <c r="N578" s="10">
        <f>VENTAS[[#This Row],[CANTIDAD]]*VENTAS[[#This Row],[PRECIO_COMPRA]]</f>
        <v>8812.25</v>
      </c>
      <c r="O578" s="11">
        <f>VENTAS[[#This Row],[INGRESOS]]-VENTAS[[#This Row],[COSTO]]</f>
        <v>3687.75</v>
      </c>
      <c r="P578" s="12">
        <f>VENTAS[[#This Row],[MARGEN]]/VENTAS[[#This Row],[INGRESOS]]</f>
        <v>0.29502</v>
      </c>
    </row>
    <row r="579" spans="1:16" x14ac:dyDescent="0.25">
      <c r="A579">
        <v>578</v>
      </c>
      <c r="B579" t="s">
        <v>8</v>
      </c>
      <c r="C579">
        <v>14</v>
      </c>
      <c r="D579" t="s">
        <v>83</v>
      </c>
      <c r="E579" t="s">
        <v>84</v>
      </c>
      <c r="F579">
        <v>10007</v>
      </c>
      <c r="G579" t="s">
        <v>53</v>
      </c>
      <c r="H579" t="s">
        <v>54</v>
      </c>
      <c r="I579">
        <v>4</v>
      </c>
      <c r="J579" s="9">
        <v>938.42</v>
      </c>
      <c r="K579" s="9">
        <v>1100</v>
      </c>
      <c r="L579">
        <v>44410</v>
      </c>
      <c r="M579" s="10">
        <f>VENTAS[[#This Row],[CANTIDAD]]*VENTAS[[#This Row],[PRECIO_VENTAS]]</f>
        <v>4400</v>
      </c>
      <c r="N579" s="10">
        <f>VENTAS[[#This Row],[CANTIDAD]]*VENTAS[[#This Row],[PRECIO_COMPRA]]</f>
        <v>3753.68</v>
      </c>
      <c r="O579" s="11">
        <f>VENTAS[[#This Row],[INGRESOS]]-VENTAS[[#This Row],[COSTO]]</f>
        <v>646.32000000000016</v>
      </c>
      <c r="P579" s="12">
        <f>VENTAS[[#This Row],[MARGEN]]/VENTAS[[#This Row],[INGRESOS]]</f>
        <v>0.14689090909090913</v>
      </c>
    </row>
    <row r="580" spans="1:16" x14ac:dyDescent="0.25">
      <c r="A580">
        <v>579</v>
      </c>
      <c r="B580" t="s">
        <v>24</v>
      </c>
      <c r="C580">
        <v>15</v>
      </c>
      <c r="D580" t="s">
        <v>85</v>
      </c>
      <c r="E580" t="s">
        <v>86</v>
      </c>
      <c r="F580">
        <v>10008</v>
      </c>
      <c r="G580" t="s">
        <v>73</v>
      </c>
      <c r="H580" t="s">
        <v>56</v>
      </c>
      <c r="I580">
        <v>28</v>
      </c>
      <c r="J580" s="9">
        <v>572.95000000000005</v>
      </c>
      <c r="K580" s="9">
        <v>800</v>
      </c>
      <c r="L580">
        <v>44411</v>
      </c>
      <c r="M580" s="10">
        <f>VENTAS[[#This Row],[CANTIDAD]]*VENTAS[[#This Row],[PRECIO_VENTAS]]</f>
        <v>22400</v>
      </c>
      <c r="N580" s="10">
        <f>VENTAS[[#This Row],[CANTIDAD]]*VENTAS[[#This Row],[PRECIO_COMPRA]]</f>
        <v>16042.600000000002</v>
      </c>
      <c r="O580" s="11">
        <f>VENTAS[[#This Row],[INGRESOS]]-VENTAS[[#This Row],[COSTO]]</f>
        <v>6357.3999999999978</v>
      </c>
      <c r="P580" s="12">
        <f>VENTAS[[#This Row],[MARGEN]]/VENTAS[[#This Row],[INGRESOS]]</f>
        <v>0.28381249999999991</v>
      </c>
    </row>
    <row r="581" spans="1:16" x14ac:dyDescent="0.25">
      <c r="A581">
        <v>580</v>
      </c>
      <c r="B581" t="s">
        <v>15</v>
      </c>
      <c r="C581">
        <v>16</v>
      </c>
      <c r="D581" t="s">
        <v>87</v>
      </c>
      <c r="E581" t="s">
        <v>88</v>
      </c>
      <c r="F581">
        <v>10009</v>
      </c>
      <c r="G581" t="s">
        <v>57</v>
      </c>
      <c r="H581" t="s">
        <v>58</v>
      </c>
      <c r="I581">
        <v>32</v>
      </c>
      <c r="J581" s="9">
        <v>1667.47</v>
      </c>
      <c r="K581" s="9">
        <v>2200</v>
      </c>
      <c r="L581">
        <v>44412</v>
      </c>
      <c r="M581" s="10">
        <f>VENTAS[[#This Row],[CANTIDAD]]*VENTAS[[#This Row],[PRECIO_VENTAS]]</f>
        <v>70400</v>
      </c>
      <c r="N581" s="10">
        <f>VENTAS[[#This Row],[CANTIDAD]]*VENTAS[[#This Row],[PRECIO_COMPRA]]</f>
        <v>53359.040000000001</v>
      </c>
      <c r="O581" s="11">
        <f>VENTAS[[#This Row],[INGRESOS]]-VENTAS[[#This Row],[COSTO]]</f>
        <v>17040.96</v>
      </c>
      <c r="P581" s="12">
        <f>VENTAS[[#This Row],[MARGEN]]/VENTAS[[#This Row],[INGRESOS]]</f>
        <v>0.24205909090909089</v>
      </c>
    </row>
    <row r="582" spans="1:16" x14ac:dyDescent="0.25">
      <c r="A582">
        <v>581</v>
      </c>
      <c r="B582" t="s">
        <v>8</v>
      </c>
      <c r="C582">
        <v>17</v>
      </c>
      <c r="D582" t="s">
        <v>89</v>
      </c>
      <c r="E582" t="s">
        <v>90</v>
      </c>
      <c r="F582">
        <v>10001</v>
      </c>
      <c r="G582" t="s">
        <v>41</v>
      </c>
      <c r="H582" t="s">
        <v>42</v>
      </c>
      <c r="I582">
        <v>34</v>
      </c>
      <c r="J582" s="9">
        <v>216.19</v>
      </c>
      <c r="K582" s="9">
        <v>300</v>
      </c>
      <c r="L582">
        <v>44413</v>
      </c>
      <c r="M582" s="10">
        <f>VENTAS[[#This Row],[CANTIDAD]]*VENTAS[[#This Row],[PRECIO_VENTAS]]</f>
        <v>10200</v>
      </c>
      <c r="N582" s="10">
        <f>VENTAS[[#This Row],[CANTIDAD]]*VENTAS[[#This Row],[PRECIO_COMPRA]]</f>
        <v>7350.46</v>
      </c>
      <c r="O582" s="11">
        <f>VENTAS[[#This Row],[INGRESOS]]-VENTAS[[#This Row],[COSTO]]</f>
        <v>2849.54</v>
      </c>
      <c r="P582" s="12">
        <f>VENTAS[[#This Row],[MARGEN]]/VENTAS[[#This Row],[INGRESOS]]</f>
        <v>0.27936666666666665</v>
      </c>
    </row>
    <row r="583" spans="1:16" x14ac:dyDescent="0.25">
      <c r="A583">
        <v>582</v>
      </c>
      <c r="B583" t="s">
        <v>26</v>
      </c>
      <c r="C583">
        <v>18</v>
      </c>
      <c r="D583" t="s">
        <v>91</v>
      </c>
      <c r="E583" t="s">
        <v>92</v>
      </c>
      <c r="F583">
        <v>10002</v>
      </c>
      <c r="G583" t="s">
        <v>43</v>
      </c>
      <c r="H583" t="s">
        <v>44</v>
      </c>
      <c r="I583">
        <v>36</v>
      </c>
      <c r="J583" s="9">
        <v>1063.04</v>
      </c>
      <c r="K583" s="9">
        <v>1500</v>
      </c>
      <c r="L583">
        <v>44414</v>
      </c>
      <c r="M583" s="10">
        <f>VENTAS[[#This Row],[CANTIDAD]]*VENTAS[[#This Row],[PRECIO_VENTAS]]</f>
        <v>54000</v>
      </c>
      <c r="N583" s="10">
        <f>VENTAS[[#This Row],[CANTIDAD]]*VENTAS[[#This Row],[PRECIO_COMPRA]]</f>
        <v>38269.440000000002</v>
      </c>
      <c r="O583" s="11">
        <f>VENTAS[[#This Row],[INGRESOS]]-VENTAS[[#This Row],[COSTO]]</f>
        <v>15730.559999999998</v>
      </c>
      <c r="P583" s="12">
        <f>VENTAS[[#This Row],[MARGEN]]/VENTAS[[#This Row],[INGRESOS]]</f>
        <v>0.2913066666666666</v>
      </c>
    </row>
    <row r="584" spans="1:16" x14ac:dyDescent="0.25">
      <c r="A584">
        <v>583</v>
      </c>
      <c r="B584" t="s">
        <v>17</v>
      </c>
      <c r="C584">
        <v>19</v>
      </c>
      <c r="D584" t="s">
        <v>93</v>
      </c>
      <c r="E584" t="s">
        <v>94</v>
      </c>
      <c r="F584">
        <v>10003</v>
      </c>
      <c r="G584" t="s">
        <v>45</v>
      </c>
      <c r="H584" t="s">
        <v>46</v>
      </c>
      <c r="I584">
        <v>37</v>
      </c>
      <c r="J584" s="9">
        <v>757.81</v>
      </c>
      <c r="K584" s="9">
        <v>950</v>
      </c>
      <c r="L584">
        <v>44415</v>
      </c>
      <c r="M584" s="10">
        <f>VENTAS[[#This Row],[CANTIDAD]]*VENTAS[[#This Row],[PRECIO_VENTAS]]</f>
        <v>35150</v>
      </c>
      <c r="N584" s="10">
        <f>VENTAS[[#This Row],[CANTIDAD]]*VENTAS[[#This Row],[PRECIO_COMPRA]]</f>
        <v>28038.969999999998</v>
      </c>
      <c r="O584" s="11">
        <f>VENTAS[[#This Row],[INGRESOS]]-VENTAS[[#This Row],[COSTO]]</f>
        <v>7111.0300000000025</v>
      </c>
      <c r="P584" s="12">
        <f>VENTAS[[#This Row],[MARGEN]]/VENTAS[[#This Row],[INGRESOS]]</f>
        <v>0.20230526315789479</v>
      </c>
    </row>
    <row r="585" spans="1:16" x14ac:dyDescent="0.25">
      <c r="A585">
        <v>584</v>
      </c>
      <c r="B585" t="s">
        <v>8</v>
      </c>
      <c r="C585">
        <v>20</v>
      </c>
      <c r="D585" t="s">
        <v>95</v>
      </c>
      <c r="E585" t="s">
        <v>96</v>
      </c>
      <c r="F585">
        <v>10004</v>
      </c>
      <c r="G585" t="s">
        <v>47</v>
      </c>
      <c r="H585" t="s">
        <v>48</v>
      </c>
      <c r="I585">
        <v>34</v>
      </c>
      <c r="J585" s="9">
        <v>211.41</v>
      </c>
      <c r="K585" s="9">
        <v>300</v>
      </c>
      <c r="L585">
        <v>44416</v>
      </c>
      <c r="M585" s="10">
        <f>VENTAS[[#This Row],[CANTIDAD]]*VENTAS[[#This Row],[PRECIO_VENTAS]]</f>
        <v>10200</v>
      </c>
      <c r="N585" s="10">
        <f>VENTAS[[#This Row],[CANTIDAD]]*VENTAS[[#This Row],[PRECIO_COMPRA]]</f>
        <v>7187.94</v>
      </c>
      <c r="O585" s="11">
        <f>VENTAS[[#This Row],[INGRESOS]]-VENTAS[[#This Row],[COSTO]]</f>
        <v>3012.0600000000004</v>
      </c>
      <c r="P585" s="12">
        <f>VENTAS[[#This Row],[MARGEN]]/VENTAS[[#This Row],[INGRESOS]]</f>
        <v>0.29530000000000006</v>
      </c>
    </row>
    <row r="586" spans="1:16" x14ac:dyDescent="0.25">
      <c r="A586">
        <v>585</v>
      </c>
      <c r="B586" t="s">
        <v>23</v>
      </c>
      <c r="C586">
        <v>1</v>
      </c>
      <c r="D586" t="s">
        <v>30</v>
      </c>
      <c r="E586" t="s">
        <v>61</v>
      </c>
      <c r="F586">
        <v>10005</v>
      </c>
      <c r="G586" t="s">
        <v>49</v>
      </c>
      <c r="H586" t="s">
        <v>50</v>
      </c>
      <c r="I586">
        <v>14</v>
      </c>
      <c r="J586" s="9">
        <v>1483.61</v>
      </c>
      <c r="K586" s="9">
        <v>2000</v>
      </c>
      <c r="L586">
        <v>44417</v>
      </c>
      <c r="M586" s="10">
        <f>VENTAS[[#This Row],[CANTIDAD]]*VENTAS[[#This Row],[PRECIO_VENTAS]]</f>
        <v>28000</v>
      </c>
      <c r="N586" s="10">
        <f>VENTAS[[#This Row],[CANTIDAD]]*VENTAS[[#This Row],[PRECIO_COMPRA]]</f>
        <v>20770.539999999997</v>
      </c>
      <c r="O586" s="11">
        <f>VENTAS[[#This Row],[INGRESOS]]-VENTAS[[#This Row],[COSTO]]</f>
        <v>7229.4600000000028</v>
      </c>
      <c r="P586" s="12">
        <f>VENTAS[[#This Row],[MARGEN]]/VENTAS[[#This Row],[INGRESOS]]</f>
        <v>0.25819500000000012</v>
      </c>
    </row>
    <row r="587" spans="1:16" x14ac:dyDescent="0.25">
      <c r="A587">
        <v>586</v>
      </c>
      <c r="B587" t="s">
        <v>23</v>
      </c>
      <c r="C587">
        <v>2</v>
      </c>
      <c r="D587" t="s">
        <v>31</v>
      </c>
      <c r="E587" t="s">
        <v>62</v>
      </c>
      <c r="F587">
        <v>10006</v>
      </c>
      <c r="G587" t="s">
        <v>51</v>
      </c>
      <c r="H587" t="s">
        <v>52</v>
      </c>
      <c r="I587">
        <v>14</v>
      </c>
      <c r="J587" s="9">
        <v>1049.51</v>
      </c>
      <c r="K587" s="9">
        <v>1300</v>
      </c>
      <c r="L587">
        <v>44418</v>
      </c>
      <c r="M587" s="10">
        <f>VENTAS[[#This Row],[CANTIDAD]]*VENTAS[[#This Row],[PRECIO_VENTAS]]</f>
        <v>18200</v>
      </c>
      <c r="N587" s="10">
        <f>VENTAS[[#This Row],[CANTIDAD]]*VENTAS[[#This Row],[PRECIO_COMPRA]]</f>
        <v>14693.14</v>
      </c>
      <c r="O587" s="11">
        <f>VENTAS[[#This Row],[INGRESOS]]-VENTAS[[#This Row],[COSTO]]</f>
        <v>3506.8600000000006</v>
      </c>
      <c r="P587" s="12">
        <f>VENTAS[[#This Row],[MARGEN]]/VENTAS[[#This Row],[INGRESOS]]</f>
        <v>0.19268461538461543</v>
      </c>
    </row>
    <row r="588" spans="1:16" x14ac:dyDescent="0.25">
      <c r="A588">
        <v>587</v>
      </c>
      <c r="B588" t="s">
        <v>29</v>
      </c>
      <c r="C588">
        <v>3</v>
      </c>
      <c r="D588" t="s">
        <v>32</v>
      </c>
      <c r="E588" t="s">
        <v>63</v>
      </c>
      <c r="F588">
        <v>10007</v>
      </c>
      <c r="G588" t="s">
        <v>53</v>
      </c>
      <c r="H588" t="s">
        <v>54</v>
      </c>
      <c r="I588">
        <v>40</v>
      </c>
      <c r="J588" s="9">
        <v>966.38</v>
      </c>
      <c r="K588" s="9">
        <v>1200</v>
      </c>
      <c r="L588">
        <v>44419</v>
      </c>
      <c r="M588" s="10">
        <f>VENTAS[[#This Row],[CANTIDAD]]*VENTAS[[#This Row],[PRECIO_VENTAS]]</f>
        <v>48000</v>
      </c>
      <c r="N588" s="10">
        <f>VENTAS[[#This Row],[CANTIDAD]]*VENTAS[[#This Row],[PRECIO_COMPRA]]</f>
        <v>38655.199999999997</v>
      </c>
      <c r="O588" s="11">
        <f>VENTAS[[#This Row],[INGRESOS]]-VENTAS[[#This Row],[COSTO]]</f>
        <v>9344.8000000000029</v>
      </c>
      <c r="P588" s="12">
        <f>VENTAS[[#This Row],[MARGEN]]/VENTAS[[#This Row],[INGRESOS]]</f>
        <v>0.1946833333333334</v>
      </c>
    </row>
    <row r="589" spans="1:16" x14ac:dyDescent="0.25">
      <c r="A589">
        <v>588</v>
      </c>
      <c r="B589" t="s">
        <v>7</v>
      </c>
      <c r="C589">
        <v>4</v>
      </c>
      <c r="D589" t="s">
        <v>33</v>
      </c>
      <c r="E589" t="s">
        <v>64</v>
      </c>
      <c r="F589">
        <v>10008</v>
      </c>
      <c r="G589" t="s">
        <v>73</v>
      </c>
      <c r="H589" t="s">
        <v>56</v>
      </c>
      <c r="I589">
        <v>25</v>
      </c>
      <c r="J589" s="9">
        <v>938.42</v>
      </c>
      <c r="K589" s="9">
        <v>1100</v>
      </c>
      <c r="L589">
        <v>44420</v>
      </c>
      <c r="M589" s="10">
        <f>VENTAS[[#This Row],[CANTIDAD]]*VENTAS[[#This Row],[PRECIO_VENTAS]]</f>
        <v>27500</v>
      </c>
      <c r="N589" s="10">
        <f>VENTAS[[#This Row],[CANTIDAD]]*VENTAS[[#This Row],[PRECIO_COMPRA]]</f>
        <v>23460.5</v>
      </c>
      <c r="O589" s="11">
        <f>VENTAS[[#This Row],[INGRESOS]]-VENTAS[[#This Row],[COSTO]]</f>
        <v>4039.5</v>
      </c>
      <c r="P589" s="12">
        <f>VENTAS[[#This Row],[MARGEN]]/VENTAS[[#This Row],[INGRESOS]]</f>
        <v>0.1468909090909091</v>
      </c>
    </row>
    <row r="590" spans="1:16" x14ac:dyDescent="0.25">
      <c r="A590">
        <v>589</v>
      </c>
      <c r="B590" t="s">
        <v>14</v>
      </c>
      <c r="C590">
        <v>5</v>
      </c>
      <c r="D590" t="s">
        <v>34</v>
      </c>
      <c r="E590" t="s">
        <v>65</v>
      </c>
      <c r="F590">
        <v>10009</v>
      </c>
      <c r="G590" t="s">
        <v>57</v>
      </c>
      <c r="H590" t="s">
        <v>58</v>
      </c>
      <c r="I590">
        <v>42</v>
      </c>
      <c r="J590" s="9">
        <v>1053.78</v>
      </c>
      <c r="K590" s="9">
        <v>1500</v>
      </c>
      <c r="L590">
        <v>44421</v>
      </c>
      <c r="M590" s="10">
        <f>VENTAS[[#This Row],[CANTIDAD]]*VENTAS[[#This Row],[PRECIO_VENTAS]]</f>
        <v>63000</v>
      </c>
      <c r="N590" s="10">
        <f>VENTAS[[#This Row],[CANTIDAD]]*VENTAS[[#This Row],[PRECIO_COMPRA]]</f>
        <v>44258.76</v>
      </c>
      <c r="O590" s="11">
        <f>VENTAS[[#This Row],[INGRESOS]]-VENTAS[[#This Row],[COSTO]]</f>
        <v>18741.239999999998</v>
      </c>
      <c r="P590" s="12">
        <f>VENTAS[[#This Row],[MARGEN]]/VENTAS[[#This Row],[INGRESOS]]</f>
        <v>0.29747999999999997</v>
      </c>
    </row>
    <row r="591" spans="1:16" x14ac:dyDescent="0.25">
      <c r="A591">
        <v>590</v>
      </c>
      <c r="B591" t="s">
        <v>8</v>
      </c>
      <c r="C591">
        <v>6</v>
      </c>
      <c r="D591" t="s">
        <v>35</v>
      </c>
      <c r="E591" t="s">
        <v>66</v>
      </c>
      <c r="F591">
        <v>10001</v>
      </c>
      <c r="G591" t="s">
        <v>41</v>
      </c>
      <c r="H591" t="s">
        <v>42</v>
      </c>
      <c r="I591">
        <v>34</v>
      </c>
      <c r="J591" s="9">
        <v>645.70000000000005</v>
      </c>
      <c r="K591" s="9">
        <v>900</v>
      </c>
      <c r="L591">
        <v>44422</v>
      </c>
      <c r="M591" s="10">
        <f>VENTAS[[#This Row],[CANTIDAD]]*VENTAS[[#This Row],[PRECIO_VENTAS]]</f>
        <v>30600</v>
      </c>
      <c r="N591" s="10">
        <f>VENTAS[[#This Row],[CANTIDAD]]*VENTAS[[#This Row],[PRECIO_COMPRA]]</f>
        <v>21953.800000000003</v>
      </c>
      <c r="O591" s="11">
        <f>VENTAS[[#This Row],[INGRESOS]]-VENTAS[[#This Row],[COSTO]]</f>
        <v>8646.1999999999971</v>
      </c>
      <c r="P591" s="12">
        <f>VENTAS[[#This Row],[MARGEN]]/VENTAS[[#This Row],[INGRESOS]]</f>
        <v>0.28255555555555545</v>
      </c>
    </row>
    <row r="592" spans="1:16" x14ac:dyDescent="0.25">
      <c r="A592">
        <v>591</v>
      </c>
      <c r="B592" t="s">
        <v>29</v>
      </c>
      <c r="C592">
        <v>7</v>
      </c>
      <c r="D592" t="s">
        <v>36</v>
      </c>
      <c r="E592" t="s">
        <v>72</v>
      </c>
      <c r="F592">
        <v>10002</v>
      </c>
      <c r="G592" t="s">
        <v>43</v>
      </c>
      <c r="H592" t="s">
        <v>44</v>
      </c>
      <c r="I592">
        <v>40</v>
      </c>
      <c r="J592" s="9">
        <v>1063.04</v>
      </c>
      <c r="K592" s="9">
        <v>1500</v>
      </c>
      <c r="L592">
        <v>44423</v>
      </c>
      <c r="M592" s="10">
        <f>VENTAS[[#This Row],[CANTIDAD]]*VENTAS[[#This Row],[PRECIO_VENTAS]]</f>
        <v>60000</v>
      </c>
      <c r="N592" s="10">
        <f>VENTAS[[#This Row],[CANTIDAD]]*VENTAS[[#This Row],[PRECIO_COMPRA]]</f>
        <v>42521.599999999999</v>
      </c>
      <c r="O592" s="11">
        <f>VENTAS[[#This Row],[INGRESOS]]-VENTAS[[#This Row],[COSTO]]</f>
        <v>17478.400000000001</v>
      </c>
      <c r="P592" s="12">
        <f>VENTAS[[#This Row],[MARGEN]]/VENTAS[[#This Row],[INGRESOS]]</f>
        <v>0.29130666666666671</v>
      </c>
    </row>
    <row r="593" spans="1:16" x14ac:dyDescent="0.25">
      <c r="A593">
        <v>592</v>
      </c>
      <c r="B593" t="s">
        <v>12</v>
      </c>
      <c r="C593">
        <v>8</v>
      </c>
      <c r="D593" t="s">
        <v>37</v>
      </c>
      <c r="E593" t="s">
        <v>67</v>
      </c>
      <c r="F593">
        <v>10003</v>
      </c>
      <c r="G593" t="s">
        <v>45</v>
      </c>
      <c r="H593" t="s">
        <v>46</v>
      </c>
      <c r="I593">
        <v>44</v>
      </c>
      <c r="J593" s="9">
        <v>938.42</v>
      </c>
      <c r="K593" s="9">
        <v>1100</v>
      </c>
      <c r="L593">
        <v>44424</v>
      </c>
      <c r="M593" s="10">
        <f>VENTAS[[#This Row],[CANTIDAD]]*VENTAS[[#This Row],[PRECIO_VENTAS]]</f>
        <v>48400</v>
      </c>
      <c r="N593" s="10">
        <f>VENTAS[[#This Row],[CANTIDAD]]*VENTAS[[#This Row],[PRECIO_COMPRA]]</f>
        <v>41290.479999999996</v>
      </c>
      <c r="O593" s="11">
        <f>VENTAS[[#This Row],[INGRESOS]]-VENTAS[[#This Row],[COSTO]]</f>
        <v>7109.5200000000041</v>
      </c>
      <c r="P593" s="12">
        <f>VENTAS[[#This Row],[MARGEN]]/VENTAS[[#This Row],[INGRESOS]]</f>
        <v>0.14689090909090918</v>
      </c>
    </row>
    <row r="594" spans="1:16" x14ac:dyDescent="0.25">
      <c r="A594">
        <v>593</v>
      </c>
      <c r="B594" t="s">
        <v>16</v>
      </c>
      <c r="C594">
        <v>9</v>
      </c>
      <c r="D594" t="s">
        <v>38</v>
      </c>
      <c r="E594" t="s">
        <v>68</v>
      </c>
      <c r="F594">
        <v>10004</v>
      </c>
      <c r="G594" t="s">
        <v>47</v>
      </c>
      <c r="H594" t="s">
        <v>48</v>
      </c>
      <c r="I594">
        <v>23</v>
      </c>
      <c r="J594" s="9">
        <v>836.75</v>
      </c>
      <c r="K594" s="9">
        <v>1000</v>
      </c>
      <c r="L594">
        <v>44425</v>
      </c>
      <c r="M594" s="10">
        <f>VENTAS[[#This Row],[CANTIDAD]]*VENTAS[[#This Row],[PRECIO_VENTAS]]</f>
        <v>23000</v>
      </c>
      <c r="N594" s="10">
        <f>VENTAS[[#This Row],[CANTIDAD]]*VENTAS[[#This Row],[PRECIO_COMPRA]]</f>
        <v>19245.25</v>
      </c>
      <c r="O594" s="11">
        <f>VENTAS[[#This Row],[INGRESOS]]-VENTAS[[#This Row],[COSTO]]</f>
        <v>3754.75</v>
      </c>
      <c r="P594" s="12">
        <f>VENTAS[[#This Row],[MARGEN]]/VENTAS[[#This Row],[INGRESOS]]</f>
        <v>0.16325000000000001</v>
      </c>
    </row>
    <row r="595" spans="1:16" x14ac:dyDescent="0.25">
      <c r="A595">
        <v>594</v>
      </c>
      <c r="B595" t="s">
        <v>27</v>
      </c>
      <c r="C595">
        <v>10</v>
      </c>
      <c r="D595" t="s">
        <v>39</v>
      </c>
      <c r="E595" t="s">
        <v>69</v>
      </c>
      <c r="F595">
        <v>10005</v>
      </c>
      <c r="G595" t="s">
        <v>49</v>
      </c>
      <c r="H595" t="s">
        <v>50</v>
      </c>
      <c r="I595">
        <v>21</v>
      </c>
      <c r="J595" s="9">
        <v>966.38</v>
      </c>
      <c r="K595" s="9">
        <v>1200</v>
      </c>
      <c r="L595">
        <v>44426</v>
      </c>
      <c r="M595" s="10">
        <f>VENTAS[[#This Row],[CANTIDAD]]*VENTAS[[#This Row],[PRECIO_VENTAS]]</f>
        <v>25200</v>
      </c>
      <c r="N595" s="10">
        <f>VENTAS[[#This Row],[CANTIDAD]]*VENTAS[[#This Row],[PRECIO_COMPRA]]</f>
        <v>20293.98</v>
      </c>
      <c r="O595" s="11">
        <f>VENTAS[[#This Row],[INGRESOS]]-VENTAS[[#This Row],[COSTO]]</f>
        <v>4906.0200000000004</v>
      </c>
      <c r="P595" s="12">
        <f>VENTAS[[#This Row],[MARGEN]]/VENTAS[[#This Row],[INGRESOS]]</f>
        <v>0.19468333333333335</v>
      </c>
    </row>
    <row r="596" spans="1:16" x14ac:dyDescent="0.25">
      <c r="A596">
        <v>595</v>
      </c>
      <c r="B596" t="s">
        <v>12</v>
      </c>
      <c r="C596">
        <v>11</v>
      </c>
      <c r="D596" t="s">
        <v>77</v>
      </c>
      <c r="E596" t="s">
        <v>78</v>
      </c>
      <c r="F596">
        <v>10006</v>
      </c>
      <c r="G596" t="s">
        <v>51</v>
      </c>
      <c r="H596" t="s">
        <v>52</v>
      </c>
      <c r="I596">
        <v>44</v>
      </c>
      <c r="J596" s="9">
        <v>638.27</v>
      </c>
      <c r="K596" s="9">
        <v>800</v>
      </c>
      <c r="L596">
        <v>44427</v>
      </c>
      <c r="M596" s="10">
        <f>VENTAS[[#This Row],[CANTIDAD]]*VENTAS[[#This Row],[PRECIO_VENTAS]]</f>
        <v>35200</v>
      </c>
      <c r="N596" s="10">
        <f>VENTAS[[#This Row],[CANTIDAD]]*VENTAS[[#This Row],[PRECIO_COMPRA]]</f>
        <v>28083.879999999997</v>
      </c>
      <c r="O596" s="11">
        <f>VENTAS[[#This Row],[INGRESOS]]-VENTAS[[#This Row],[COSTO]]</f>
        <v>7116.1200000000026</v>
      </c>
      <c r="P596" s="12">
        <f>VENTAS[[#This Row],[MARGEN]]/VENTAS[[#This Row],[INGRESOS]]</f>
        <v>0.20216250000000008</v>
      </c>
    </row>
    <row r="597" spans="1:16" x14ac:dyDescent="0.25">
      <c r="A597">
        <v>596</v>
      </c>
      <c r="B597" t="s">
        <v>6</v>
      </c>
      <c r="C597">
        <v>12</v>
      </c>
      <c r="D597" t="s">
        <v>79</v>
      </c>
      <c r="E597" t="s">
        <v>80</v>
      </c>
      <c r="F597">
        <v>10007</v>
      </c>
      <c r="G597" t="s">
        <v>53</v>
      </c>
      <c r="H597" t="s">
        <v>54</v>
      </c>
      <c r="I597">
        <v>37</v>
      </c>
      <c r="J597" s="9">
        <v>1265.2</v>
      </c>
      <c r="K597" s="9">
        <v>1800</v>
      </c>
      <c r="L597">
        <v>44428</v>
      </c>
      <c r="M597" s="10">
        <f>VENTAS[[#This Row],[CANTIDAD]]*VENTAS[[#This Row],[PRECIO_VENTAS]]</f>
        <v>66600</v>
      </c>
      <c r="N597" s="10">
        <f>VENTAS[[#This Row],[CANTIDAD]]*VENTAS[[#This Row],[PRECIO_COMPRA]]</f>
        <v>46812.4</v>
      </c>
      <c r="O597" s="11">
        <f>VENTAS[[#This Row],[INGRESOS]]-VENTAS[[#This Row],[COSTO]]</f>
        <v>19787.599999999999</v>
      </c>
      <c r="P597" s="12">
        <f>VENTAS[[#This Row],[MARGEN]]/VENTAS[[#This Row],[INGRESOS]]</f>
        <v>0.2971111111111111</v>
      </c>
    </row>
    <row r="598" spans="1:16" x14ac:dyDescent="0.25">
      <c r="A598">
        <v>597</v>
      </c>
      <c r="B598" t="s">
        <v>22</v>
      </c>
      <c r="C598">
        <v>13</v>
      </c>
      <c r="D598" t="s">
        <v>81</v>
      </c>
      <c r="E598" t="s">
        <v>82</v>
      </c>
      <c r="F598">
        <v>10008</v>
      </c>
      <c r="G598" t="s">
        <v>73</v>
      </c>
      <c r="H598" t="s">
        <v>56</v>
      </c>
      <c r="I598">
        <v>4</v>
      </c>
      <c r="J598" s="9">
        <v>352.49</v>
      </c>
      <c r="K598" s="9">
        <v>500</v>
      </c>
      <c r="L598">
        <v>44429</v>
      </c>
      <c r="M598" s="10">
        <f>VENTAS[[#This Row],[CANTIDAD]]*VENTAS[[#This Row],[PRECIO_VENTAS]]</f>
        <v>2000</v>
      </c>
      <c r="N598" s="10">
        <f>VENTAS[[#This Row],[CANTIDAD]]*VENTAS[[#This Row],[PRECIO_COMPRA]]</f>
        <v>1409.96</v>
      </c>
      <c r="O598" s="11">
        <f>VENTAS[[#This Row],[INGRESOS]]-VENTAS[[#This Row],[COSTO]]</f>
        <v>590.04</v>
      </c>
      <c r="P598" s="12">
        <f>VENTAS[[#This Row],[MARGEN]]/VENTAS[[#This Row],[INGRESOS]]</f>
        <v>0.29502</v>
      </c>
    </row>
    <row r="599" spans="1:16" x14ac:dyDescent="0.25">
      <c r="A599">
        <v>598</v>
      </c>
      <c r="B599" t="s">
        <v>23</v>
      </c>
      <c r="C599">
        <v>14</v>
      </c>
      <c r="D599" t="s">
        <v>83</v>
      </c>
      <c r="E599" t="s">
        <v>84</v>
      </c>
      <c r="F599">
        <v>10009</v>
      </c>
      <c r="G599" t="s">
        <v>57</v>
      </c>
      <c r="H599" t="s">
        <v>58</v>
      </c>
      <c r="I599">
        <v>14</v>
      </c>
      <c r="J599" s="9">
        <v>938.42</v>
      </c>
      <c r="K599" s="9">
        <v>1100</v>
      </c>
      <c r="L599">
        <v>44430</v>
      </c>
      <c r="M599" s="10">
        <f>VENTAS[[#This Row],[CANTIDAD]]*VENTAS[[#This Row],[PRECIO_VENTAS]]</f>
        <v>15400</v>
      </c>
      <c r="N599" s="10">
        <f>VENTAS[[#This Row],[CANTIDAD]]*VENTAS[[#This Row],[PRECIO_COMPRA]]</f>
        <v>13137.88</v>
      </c>
      <c r="O599" s="11">
        <f>VENTAS[[#This Row],[INGRESOS]]-VENTAS[[#This Row],[COSTO]]</f>
        <v>2262.1200000000008</v>
      </c>
      <c r="P599" s="12">
        <f>VENTAS[[#This Row],[MARGEN]]/VENTAS[[#This Row],[INGRESOS]]</f>
        <v>0.14689090909090916</v>
      </c>
    </row>
    <row r="600" spans="1:16" x14ac:dyDescent="0.25">
      <c r="A600">
        <v>599</v>
      </c>
      <c r="B600" t="s">
        <v>27</v>
      </c>
      <c r="C600">
        <v>15</v>
      </c>
      <c r="D600" t="s">
        <v>85</v>
      </c>
      <c r="E600" t="s">
        <v>86</v>
      </c>
      <c r="F600">
        <v>10001</v>
      </c>
      <c r="G600" t="s">
        <v>41</v>
      </c>
      <c r="H600" t="s">
        <v>42</v>
      </c>
      <c r="I600">
        <v>21</v>
      </c>
      <c r="J600" s="9">
        <v>572.95000000000005</v>
      </c>
      <c r="K600" s="9">
        <v>800</v>
      </c>
      <c r="L600">
        <v>44431</v>
      </c>
      <c r="M600" s="10">
        <f>VENTAS[[#This Row],[CANTIDAD]]*VENTAS[[#This Row],[PRECIO_VENTAS]]</f>
        <v>16800</v>
      </c>
      <c r="N600" s="10">
        <f>VENTAS[[#This Row],[CANTIDAD]]*VENTAS[[#This Row],[PRECIO_COMPRA]]</f>
        <v>12031.95</v>
      </c>
      <c r="O600" s="11">
        <f>VENTAS[[#This Row],[INGRESOS]]-VENTAS[[#This Row],[COSTO]]</f>
        <v>4768.0499999999993</v>
      </c>
      <c r="P600" s="12">
        <f>VENTAS[[#This Row],[MARGEN]]/VENTAS[[#This Row],[INGRESOS]]</f>
        <v>0.28381249999999997</v>
      </c>
    </row>
    <row r="601" spans="1:16" x14ac:dyDescent="0.25">
      <c r="A601">
        <v>600</v>
      </c>
      <c r="B601" t="s">
        <v>24</v>
      </c>
      <c r="C601">
        <v>16</v>
      </c>
      <c r="D601" t="s">
        <v>87</v>
      </c>
      <c r="E601" t="s">
        <v>88</v>
      </c>
      <c r="F601">
        <v>10002</v>
      </c>
      <c r="G601" t="s">
        <v>43</v>
      </c>
      <c r="H601" t="s">
        <v>44</v>
      </c>
      <c r="I601">
        <v>28</v>
      </c>
      <c r="J601" s="9">
        <v>1667.47</v>
      </c>
      <c r="K601" s="9">
        <v>2200</v>
      </c>
      <c r="L601">
        <v>44432</v>
      </c>
      <c r="M601" s="10">
        <f>VENTAS[[#This Row],[CANTIDAD]]*VENTAS[[#This Row],[PRECIO_VENTAS]]</f>
        <v>61600</v>
      </c>
      <c r="N601" s="10">
        <f>VENTAS[[#This Row],[CANTIDAD]]*VENTAS[[#This Row],[PRECIO_COMPRA]]</f>
        <v>46689.16</v>
      </c>
      <c r="O601" s="11">
        <f>VENTAS[[#This Row],[INGRESOS]]-VENTAS[[#This Row],[COSTO]]</f>
        <v>14910.839999999997</v>
      </c>
      <c r="P601" s="12">
        <f>VENTAS[[#This Row],[MARGEN]]/VENTAS[[#This Row],[INGRESOS]]</f>
        <v>0.24205909090909086</v>
      </c>
    </row>
    <row r="602" spans="1:16" x14ac:dyDescent="0.25">
      <c r="A602">
        <v>601</v>
      </c>
      <c r="B602" t="s">
        <v>5</v>
      </c>
      <c r="C602">
        <v>17</v>
      </c>
      <c r="D602" t="s">
        <v>89</v>
      </c>
      <c r="E602" t="s">
        <v>90</v>
      </c>
      <c r="F602">
        <v>10003</v>
      </c>
      <c r="G602" t="s">
        <v>45</v>
      </c>
      <c r="H602" t="s">
        <v>46</v>
      </c>
      <c r="I602">
        <v>10</v>
      </c>
      <c r="J602" s="9">
        <v>216.19</v>
      </c>
      <c r="K602" s="9">
        <v>300</v>
      </c>
      <c r="L602">
        <v>44433</v>
      </c>
      <c r="M602" s="10">
        <f>VENTAS[[#This Row],[CANTIDAD]]*VENTAS[[#This Row],[PRECIO_VENTAS]]</f>
        <v>3000</v>
      </c>
      <c r="N602" s="10">
        <f>VENTAS[[#This Row],[CANTIDAD]]*VENTAS[[#This Row],[PRECIO_COMPRA]]</f>
        <v>2161.9</v>
      </c>
      <c r="O602" s="11">
        <f>VENTAS[[#This Row],[INGRESOS]]-VENTAS[[#This Row],[COSTO]]</f>
        <v>838.09999999999991</v>
      </c>
      <c r="P602" s="12">
        <f>VENTAS[[#This Row],[MARGEN]]/VENTAS[[#This Row],[INGRESOS]]</f>
        <v>0.27936666666666665</v>
      </c>
    </row>
    <row r="603" spans="1:16" x14ac:dyDescent="0.25">
      <c r="A603">
        <v>602</v>
      </c>
      <c r="B603" t="s">
        <v>16</v>
      </c>
      <c r="C603">
        <v>18</v>
      </c>
      <c r="D603" t="s">
        <v>91</v>
      </c>
      <c r="E603" t="s">
        <v>92</v>
      </c>
      <c r="F603">
        <v>10004</v>
      </c>
      <c r="G603" t="s">
        <v>47</v>
      </c>
      <c r="H603" t="s">
        <v>48</v>
      </c>
      <c r="I603">
        <v>23</v>
      </c>
      <c r="J603" s="9">
        <v>1063.04</v>
      </c>
      <c r="K603" s="9">
        <v>1500</v>
      </c>
      <c r="L603">
        <v>44434</v>
      </c>
      <c r="M603" s="10">
        <f>VENTAS[[#This Row],[CANTIDAD]]*VENTAS[[#This Row],[PRECIO_VENTAS]]</f>
        <v>34500</v>
      </c>
      <c r="N603" s="10">
        <f>VENTAS[[#This Row],[CANTIDAD]]*VENTAS[[#This Row],[PRECIO_COMPRA]]</f>
        <v>24449.919999999998</v>
      </c>
      <c r="O603" s="11">
        <f>VENTAS[[#This Row],[INGRESOS]]-VENTAS[[#This Row],[COSTO]]</f>
        <v>10050.080000000002</v>
      </c>
      <c r="P603" s="12">
        <f>VENTAS[[#This Row],[MARGEN]]/VENTAS[[#This Row],[INGRESOS]]</f>
        <v>0.29130666666666671</v>
      </c>
    </row>
    <row r="604" spans="1:16" x14ac:dyDescent="0.25">
      <c r="A604">
        <v>603</v>
      </c>
      <c r="B604" t="s">
        <v>5</v>
      </c>
      <c r="C604">
        <v>19</v>
      </c>
      <c r="D604" t="s">
        <v>93</v>
      </c>
      <c r="E604" t="s">
        <v>94</v>
      </c>
      <c r="F604">
        <v>10005</v>
      </c>
      <c r="G604" t="s">
        <v>49</v>
      </c>
      <c r="H604" t="s">
        <v>50</v>
      </c>
      <c r="I604">
        <v>10</v>
      </c>
      <c r="J604" s="9">
        <v>757.81</v>
      </c>
      <c r="K604" s="9">
        <v>950</v>
      </c>
      <c r="L604">
        <v>44435</v>
      </c>
      <c r="M604" s="10">
        <f>VENTAS[[#This Row],[CANTIDAD]]*VENTAS[[#This Row],[PRECIO_VENTAS]]</f>
        <v>9500</v>
      </c>
      <c r="N604" s="10">
        <f>VENTAS[[#This Row],[CANTIDAD]]*VENTAS[[#This Row],[PRECIO_COMPRA]]</f>
        <v>7578.0999999999995</v>
      </c>
      <c r="O604" s="11">
        <f>VENTAS[[#This Row],[INGRESOS]]-VENTAS[[#This Row],[COSTO]]</f>
        <v>1921.9000000000005</v>
      </c>
      <c r="P604" s="12">
        <f>VENTAS[[#This Row],[MARGEN]]/VENTAS[[#This Row],[INGRESOS]]</f>
        <v>0.20230526315789479</v>
      </c>
    </row>
    <row r="605" spans="1:16" x14ac:dyDescent="0.25">
      <c r="A605">
        <v>604</v>
      </c>
      <c r="B605" t="s">
        <v>16</v>
      </c>
      <c r="C605">
        <v>20</v>
      </c>
      <c r="D605" t="s">
        <v>95</v>
      </c>
      <c r="E605" t="s">
        <v>96</v>
      </c>
      <c r="F605">
        <v>10006</v>
      </c>
      <c r="G605" t="s">
        <v>51</v>
      </c>
      <c r="H605" t="s">
        <v>52</v>
      </c>
      <c r="I605">
        <v>23</v>
      </c>
      <c r="J605" s="9">
        <v>211.41</v>
      </c>
      <c r="K605" s="9">
        <v>300</v>
      </c>
      <c r="L605">
        <v>44436</v>
      </c>
      <c r="M605" s="10">
        <f>VENTAS[[#This Row],[CANTIDAD]]*VENTAS[[#This Row],[PRECIO_VENTAS]]</f>
        <v>6900</v>
      </c>
      <c r="N605" s="10">
        <f>VENTAS[[#This Row],[CANTIDAD]]*VENTAS[[#This Row],[PRECIO_COMPRA]]</f>
        <v>4862.43</v>
      </c>
      <c r="O605" s="11">
        <f>VENTAS[[#This Row],[INGRESOS]]-VENTAS[[#This Row],[COSTO]]</f>
        <v>2037.5699999999997</v>
      </c>
      <c r="P605" s="12">
        <f>VENTAS[[#This Row],[MARGEN]]/VENTAS[[#This Row],[INGRESOS]]</f>
        <v>0.29529999999999995</v>
      </c>
    </row>
    <row r="606" spans="1:16" x14ac:dyDescent="0.25">
      <c r="A606">
        <v>605</v>
      </c>
      <c r="B606" t="s">
        <v>11</v>
      </c>
      <c r="C606">
        <v>1</v>
      </c>
      <c r="D606" t="s">
        <v>30</v>
      </c>
      <c r="E606" t="s">
        <v>61</v>
      </c>
      <c r="F606">
        <v>10007</v>
      </c>
      <c r="G606" t="s">
        <v>53</v>
      </c>
      <c r="H606" t="s">
        <v>54</v>
      </c>
      <c r="I606">
        <v>45</v>
      </c>
      <c r="J606" s="9">
        <v>1483.61</v>
      </c>
      <c r="K606" s="9">
        <v>2000</v>
      </c>
      <c r="L606">
        <v>44437</v>
      </c>
      <c r="M606" s="10">
        <f>VENTAS[[#This Row],[CANTIDAD]]*VENTAS[[#This Row],[PRECIO_VENTAS]]</f>
        <v>90000</v>
      </c>
      <c r="N606" s="10">
        <f>VENTAS[[#This Row],[CANTIDAD]]*VENTAS[[#This Row],[PRECIO_COMPRA]]</f>
        <v>66762.45</v>
      </c>
      <c r="O606" s="11">
        <f>VENTAS[[#This Row],[INGRESOS]]-VENTAS[[#This Row],[COSTO]]</f>
        <v>23237.550000000003</v>
      </c>
      <c r="P606" s="12">
        <f>VENTAS[[#This Row],[MARGEN]]/VENTAS[[#This Row],[INGRESOS]]</f>
        <v>0.25819500000000001</v>
      </c>
    </row>
    <row r="607" spans="1:16" x14ac:dyDescent="0.25">
      <c r="A607">
        <v>606</v>
      </c>
      <c r="B607" t="s">
        <v>13</v>
      </c>
      <c r="C607">
        <v>2</v>
      </c>
      <c r="D607" t="s">
        <v>31</v>
      </c>
      <c r="E607" t="s">
        <v>62</v>
      </c>
      <c r="F607">
        <v>10008</v>
      </c>
      <c r="G607" t="s">
        <v>73</v>
      </c>
      <c r="H607" t="s">
        <v>56</v>
      </c>
      <c r="I607">
        <v>13</v>
      </c>
      <c r="J607" s="9">
        <v>1049.51</v>
      </c>
      <c r="K607" s="9">
        <v>1300</v>
      </c>
      <c r="L607">
        <v>44438</v>
      </c>
      <c r="M607" s="10">
        <f>VENTAS[[#This Row],[CANTIDAD]]*VENTAS[[#This Row],[PRECIO_VENTAS]]</f>
        <v>16900</v>
      </c>
      <c r="N607" s="10">
        <f>VENTAS[[#This Row],[CANTIDAD]]*VENTAS[[#This Row],[PRECIO_COMPRA]]</f>
        <v>13643.63</v>
      </c>
      <c r="O607" s="11">
        <f>VENTAS[[#This Row],[INGRESOS]]-VENTAS[[#This Row],[COSTO]]</f>
        <v>3256.3700000000008</v>
      </c>
      <c r="P607" s="12">
        <f>VENTAS[[#This Row],[MARGEN]]/VENTAS[[#This Row],[INGRESOS]]</f>
        <v>0.19268461538461543</v>
      </c>
    </row>
    <row r="608" spans="1:16" x14ac:dyDescent="0.25">
      <c r="A608">
        <v>607</v>
      </c>
      <c r="B608" t="s">
        <v>17</v>
      </c>
      <c r="C608">
        <v>3</v>
      </c>
      <c r="D608" t="s">
        <v>32</v>
      </c>
      <c r="E608" t="s">
        <v>63</v>
      </c>
      <c r="F608">
        <v>10009</v>
      </c>
      <c r="G608" t="s">
        <v>57</v>
      </c>
      <c r="H608" t="s">
        <v>58</v>
      </c>
      <c r="I608">
        <v>37</v>
      </c>
      <c r="J608" s="9">
        <v>966.38</v>
      </c>
      <c r="K608" s="9">
        <v>1200</v>
      </c>
      <c r="L608">
        <v>44439</v>
      </c>
      <c r="M608" s="10">
        <f>VENTAS[[#This Row],[CANTIDAD]]*VENTAS[[#This Row],[PRECIO_VENTAS]]</f>
        <v>44400</v>
      </c>
      <c r="N608" s="10">
        <f>VENTAS[[#This Row],[CANTIDAD]]*VENTAS[[#This Row],[PRECIO_COMPRA]]</f>
        <v>35756.06</v>
      </c>
      <c r="O608" s="11">
        <f>VENTAS[[#This Row],[INGRESOS]]-VENTAS[[#This Row],[COSTO]]</f>
        <v>8643.9400000000023</v>
      </c>
      <c r="P608" s="12">
        <f>VENTAS[[#This Row],[MARGEN]]/VENTAS[[#This Row],[INGRESOS]]</f>
        <v>0.19468333333333337</v>
      </c>
    </row>
    <row r="609" spans="1:16" x14ac:dyDescent="0.25">
      <c r="A609">
        <v>608</v>
      </c>
      <c r="B609" t="s">
        <v>15</v>
      </c>
      <c r="C609">
        <v>4</v>
      </c>
      <c r="D609" t="s">
        <v>33</v>
      </c>
      <c r="E609" t="s">
        <v>64</v>
      </c>
      <c r="F609">
        <v>10001</v>
      </c>
      <c r="G609" t="s">
        <v>41</v>
      </c>
      <c r="H609" t="s">
        <v>42</v>
      </c>
      <c r="I609">
        <v>32</v>
      </c>
      <c r="J609" s="9">
        <v>938.42</v>
      </c>
      <c r="K609" s="9">
        <v>1100</v>
      </c>
      <c r="L609">
        <v>44440</v>
      </c>
      <c r="M609" s="10">
        <f>VENTAS[[#This Row],[CANTIDAD]]*VENTAS[[#This Row],[PRECIO_VENTAS]]</f>
        <v>35200</v>
      </c>
      <c r="N609" s="10">
        <f>VENTAS[[#This Row],[CANTIDAD]]*VENTAS[[#This Row],[PRECIO_COMPRA]]</f>
        <v>30029.439999999999</v>
      </c>
      <c r="O609" s="11">
        <f>VENTAS[[#This Row],[INGRESOS]]-VENTAS[[#This Row],[COSTO]]</f>
        <v>5170.5600000000013</v>
      </c>
      <c r="P609" s="12">
        <f>VENTAS[[#This Row],[MARGEN]]/VENTAS[[#This Row],[INGRESOS]]</f>
        <v>0.14689090909090913</v>
      </c>
    </row>
    <row r="610" spans="1:16" x14ac:dyDescent="0.25">
      <c r="A610">
        <v>609</v>
      </c>
      <c r="B610" t="s">
        <v>9</v>
      </c>
      <c r="C610">
        <v>5</v>
      </c>
      <c r="D610" t="s">
        <v>34</v>
      </c>
      <c r="E610" t="s">
        <v>65</v>
      </c>
      <c r="F610">
        <v>10002</v>
      </c>
      <c r="G610" t="s">
        <v>43</v>
      </c>
      <c r="H610" t="s">
        <v>44</v>
      </c>
      <c r="I610">
        <v>29</v>
      </c>
      <c r="J610" s="9">
        <v>1053.78</v>
      </c>
      <c r="K610" s="9">
        <v>1500</v>
      </c>
      <c r="L610">
        <v>44441</v>
      </c>
      <c r="M610" s="10">
        <f>VENTAS[[#This Row],[CANTIDAD]]*VENTAS[[#This Row],[PRECIO_VENTAS]]</f>
        <v>43500</v>
      </c>
      <c r="N610" s="10">
        <f>VENTAS[[#This Row],[CANTIDAD]]*VENTAS[[#This Row],[PRECIO_COMPRA]]</f>
        <v>30559.62</v>
      </c>
      <c r="O610" s="11">
        <f>VENTAS[[#This Row],[INGRESOS]]-VENTAS[[#This Row],[COSTO]]</f>
        <v>12940.380000000001</v>
      </c>
      <c r="P610" s="12">
        <f>VENTAS[[#This Row],[MARGEN]]/VENTAS[[#This Row],[INGRESOS]]</f>
        <v>0.29748000000000002</v>
      </c>
    </row>
    <row r="611" spans="1:16" x14ac:dyDescent="0.25">
      <c r="A611">
        <v>610</v>
      </c>
      <c r="B611" t="s">
        <v>17</v>
      </c>
      <c r="C611">
        <v>6</v>
      </c>
      <c r="D611" t="s">
        <v>35</v>
      </c>
      <c r="E611" t="s">
        <v>66</v>
      </c>
      <c r="F611">
        <v>10003</v>
      </c>
      <c r="G611" t="s">
        <v>45</v>
      </c>
      <c r="H611" t="s">
        <v>46</v>
      </c>
      <c r="I611">
        <v>37</v>
      </c>
      <c r="J611" s="9">
        <v>645.70000000000005</v>
      </c>
      <c r="K611" s="9">
        <v>900</v>
      </c>
      <c r="L611">
        <v>44442</v>
      </c>
      <c r="M611" s="10">
        <f>VENTAS[[#This Row],[CANTIDAD]]*VENTAS[[#This Row],[PRECIO_VENTAS]]</f>
        <v>33300</v>
      </c>
      <c r="N611" s="10">
        <f>VENTAS[[#This Row],[CANTIDAD]]*VENTAS[[#This Row],[PRECIO_COMPRA]]</f>
        <v>23890.9</v>
      </c>
      <c r="O611" s="11">
        <f>VENTAS[[#This Row],[INGRESOS]]-VENTAS[[#This Row],[COSTO]]</f>
        <v>9409.0999999999985</v>
      </c>
      <c r="P611" s="12">
        <f>VENTAS[[#This Row],[MARGEN]]/VENTAS[[#This Row],[INGRESOS]]</f>
        <v>0.2825555555555555</v>
      </c>
    </row>
    <row r="612" spans="1:16" x14ac:dyDescent="0.25">
      <c r="A612">
        <v>611</v>
      </c>
      <c r="B612" t="s">
        <v>25</v>
      </c>
      <c r="C612">
        <v>7</v>
      </c>
      <c r="D612" t="s">
        <v>36</v>
      </c>
      <c r="E612" t="s">
        <v>72</v>
      </c>
      <c r="F612">
        <v>10004</v>
      </c>
      <c r="G612" t="s">
        <v>47</v>
      </c>
      <c r="H612" t="s">
        <v>48</v>
      </c>
      <c r="I612">
        <v>19</v>
      </c>
      <c r="J612" s="9">
        <v>1063.04</v>
      </c>
      <c r="K612" s="9">
        <v>1500</v>
      </c>
      <c r="L612">
        <v>44443</v>
      </c>
      <c r="M612" s="10">
        <f>VENTAS[[#This Row],[CANTIDAD]]*VENTAS[[#This Row],[PRECIO_VENTAS]]</f>
        <v>28500</v>
      </c>
      <c r="N612" s="10">
        <f>VENTAS[[#This Row],[CANTIDAD]]*VENTAS[[#This Row],[PRECIO_COMPRA]]</f>
        <v>20197.759999999998</v>
      </c>
      <c r="O612" s="11">
        <f>VENTAS[[#This Row],[INGRESOS]]-VENTAS[[#This Row],[COSTO]]</f>
        <v>8302.2400000000016</v>
      </c>
      <c r="P612" s="12">
        <f>VENTAS[[#This Row],[MARGEN]]/VENTAS[[#This Row],[INGRESOS]]</f>
        <v>0.29130666666666671</v>
      </c>
    </row>
    <row r="613" spans="1:16" x14ac:dyDescent="0.25">
      <c r="A613">
        <v>612</v>
      </c>
      <c r="B613" t="s">
        <v>19</v>
      </c>
      <c r="C613">
        <v>8</v>
      </c>
      <c r="D613" t="s">
        <v>37</v>
      </c>
      <c r="E613" t="s">
        <v>67</v>
      </c>
      <c r="F613">
        <v>10005</v>
      </c>
      <c r="G613" t="s">
        <v>49</v>
      </c>
      <c r="H613" t="s">
        <v>50</v>
      </c>
      <c r="I613">
        <v>7</v>
      </c>
      <c r="J613" s="9">
        <v>938.42</v>
      </c>
      <c r="K613" s="9">
        <v>1100</v>
      </c>
      <c r="L613">
        <v>44444</v>
      </c>
      <c r="M613" s="10">
        <f>VENTAS[[#This Row],[CANTIDAD]]*VENTAS[[#This Row],[PRECIO_VENTAS]]</f>
        <v>7700</v>
      </c>
      <c r="N613" s="10">
        <f>VENTAS[[#This Row],[CANTIDAD]]*VENTAS[[#This Row],[PRECIO_COMPRA]]</f>
        <v>6568.94</v>
      </c>
      <c r="O613" s="11">
        <f>VENTAS[[#This Row],[INGRESOS]]-VENTAS[[#This Row],[COSTO]]</f>
        <v>1131.0600000000004</v>
      </c>
      <c r="P613" s="12">
        <f>VENTAS[[#This Row],[MARGEN]]/VENTAS[[#This Row],[INGRESOS]]</f>
        <v>0.14689090909090916</v>
      </c>
    </row>
    <row r="614" spans="1:16" x14ac:dyDescent="0.25">
      <c r="A614">
        <v>613</v>
      </c>
      <c r="B614" t="s">
        <v>5</v>
      </c>
      <c r="C614">
        <v>9</v>
      </c>
      <c r="D614" t="s">
        <v>38</v>
      </c>
      <c r="E614" t="s">
        <v>68</v>
      </c>
      <c r="F614">
        <v>10006</v>
      </c>
      <c r="G614" t="s">
        <v>51</v>
      </c>
      <c r="H614" t="s">
        <v>52</v>
      </c>
      <c r="I614">
        <v>10</v>
      </c>
      <c r="J614" s="9">
        <v>836.75</v>
      </c>
      <c r="K614" s="9">
        <v>1000</v>
      </c>
      <c r="L614">
        <v>44445</v>
      </c>
      <c r="M614" s="10">
        <f>VENTAS[[#This Row],[CANTIDAD]]*VENTAS[[#This Row],[PRECIO_VENTAS]]</f>
        <v>10000</v>
      </c>
      <c r="N614" s="10">
        <f>VENTAS[[#This Row],[CANTIDAD]]*VENTAS[[#This Row],[PRECIO_COMPRA]]</f>
        <v>8367.5</v>
      </c>
      <c r="O614" s="11">
        <f>VENTAS[[#This Row],[INGRESOS]]-VENTAS[[#This Row],[COSTO]]</f>
        <v>1632.5</v>
      </c>
      <c r="P614" s="12">
        <f>VENTAS[[#This Row],[MARGEN]]/VENTAS[[#This Row],[INGRESOS]]</f>
        <v>0.16325000000000001</v>
      </c>
    </row>
    <row r="615" spans="1:16" x14ac:dyDescent="0.25">
      <c r="A615">
        <v>614</v>
      </c>
      <c r="B615" t="s">
        <v>19</v>
      </c>
      <c r="C615">
        <v>10</v>
      </c>
      <c r="D615" t="s">
        <v>39</v>
      </c>
      <c r="E615" t="s">
        <v>69</v>
      </c>
      <c r="F615">
        <v>10007</v>
      </c>
      <c r="G615" t="s">
        <v>53</v>
      </c>
      <c r="H615" t="s">
        <v>54</v>
      </c>
      <c r="I615">
        <v>7</v>
      </c>
      <c r="J615" s="9">
        <v>966.38</v>
      </c>
      <c r="K615" s="9">
        <v>1200</v>
      </c>
      <c r="L615">
        <v>44446</v>
      </c>
      <c r="M615" s="10">
        <f>VENTAS[[#This Row],[CANTIDAD]]*VENTAS[[#This Row],[PRECIO_VENTAS]]</f>
        <v>8400</v>
      </c>
      <c r="N615" s="10">
        <f>VENTAS[[#This Row],[CANTIDAD]]*VENTAS[[#This Row],[PRECIO_COMPRA]]</f>
        <v>6764.66</v>
      </c>
      <c r="O615" s="11">
        <f>VENTAS[[#This Row],[INGRESOS]]-VENTAS[[#This Row],[COSTO]]</f>
        <v>1635.3400000000001</v>
      </c>
      <c r="P615" s="12">
        <f>VENTAS[[#This Row],[MARGEN]]/VENTAS[[#This Row],[INGRESOS]]</f>
        <v>0.19468333333333335</v>
      </c>
    </row>
    <row r="616" spans="1:16" x14ac:dyDescent="0.25">
      <c r="A616">
        <v>615</v>
      </c>
      <c r="B616" t="s">
        <v>25</v>
      </c>
      <c r="C616">
        <v>11</v>
      </c>
      <c r="D616" t="s">
        <v>77</v>
      </c>
      <c r="E616" t="s">
        <v>78</v>
      </c>
      <c r="F616">
        <v>10008</v>
      </c>
      <c r="G616" t="s">
        <v>73</v>
      </c>
      <c r="H616" t="s">
        <v>56</v>
      </c>
      <c r="I616">
        <v>19</v>
      </c>
      <c r="J616" s="9">
        <v>638.27</v>
      </c>
      <c r="K616" s="9">
        <v>800</v>
      </c>
      <c r="L616">
        <v>44447</v>
      </c>
      <c r="M616" s="10">
        <f>VENTAS[[#This Row],[CANTIDAD]]*VENTAS[[#This Row],[PRECIO_VENTAS]]</f>
        <v>15200</v>
      </c>
      <c r="N616" s="10">
        <f>VENTAS[[#This Row],[CANTIDAD]]*VENTAS[[#This Row],[PRECIO_COMPRA]]</f>
        <v>12127.13</v>
      </c>
      <c r="O616" s="11">
        <f>VENTAS[[#This Row],[INGRESOS]]-VENTAS[[#This Row],[COSTO]]</f>
        <v>3072.8700000000008</v>
      </c>
      <c r="P616" s="12">
        <f>VENTAS[[#This Row],[MARGEN]]/VENTAS[[#This Row],[INGRESOS]]</f>
        <v>0.20216250000000005</v>
      </c>
    </row>
    <row r="617" spans="1:16" x14ac:dyDescent="0.25">
      <c r="A617">
        <v>616</v>
      </c>
      <c r="B617" t="s">
        <v>20</v>
      </c>
      <c r="C617">
        <v>12</v>
      </c>
      <c r="D617" t="s">
        <v>79</v>
      </c>
      <c r="E617" t="s">
        <v>80</v>
      </c>
      <c r="F617">
        <v>10009</v>
      </c>
      <c r="G617" t="s">
        <v>57</v>
      </c>
      <c r="H617" t="s">
        <v>58</v>
      </c>
      <c r="I617">
        <v>21</v>
      </c>
      <c r="J617" s="9">
        <v>1265.2</v>
      </c>
      <c r="K617" s="9">
        <v>1800</v>
      </c>
      <c r="L617">
        <v>44448</v>
      </c>
      <c r="M617" s="10">
        <f>VENTAS[[#This Row],[CANTIDAD]]*VENTAS[[#This Row],[PRECIO_VENTAS]]</f>
        <v>37800</v>
      </c>
      <c r="N617" s="10">
        <f>VENTAS[[#This Row],[CANTIDAD]]*VENTAS[[#This Row],[PRECIO_COMPRA]]</f>
        <v>26569.200000000001</v>
      </c>
      <c r="O617" s="11">
        <f>VENTAS[[#This Row],[INGRESOS]]-VENTAS[[#This Row],[COSTO]]</f>
        <v>11230.8</v>
      </c>
      <c r="P617" s="12">
        <f>VENTAS[[#This Row],[MARGEN]]/VENTAS[[#This Row],[INGRESOS]]</f>
        <v>0.2971111111111111</v>
      </c>
    </row>
    <row r="618" spans="1:16" x14ac:dyDescent="0.25">
      <c r="A618">
        <v>617</v>
      </c>
      <c r="B618" t="s">
        <v>7</v>
      </c>
      <c r="C618">
        <v>13</v>
      </c>
      <c r="D618" t="s">
        <v>81</v>
      </c>
      <c r="E618" t="s">
        <v>82</v>
      </c>
      <c r="F618">
        <v>10001</v>
      </c>
      <c r="G618" t="s">
        <v>41</v>
      </c>
      <c r="H618" t="s">
        <v>42</v>
      </c>
      <c r="I618">
        <v>25</v>
      </c>
      <c r="J618" s="9">
        <v>352.49</v>
      </c>
      <c r="K618" s="9">
        <v>500</v>
      </c>
      <c r="L618">
        <v>44449</v>
      </c>
      <c r="M618" s="10">
        <f>VENTAS[[#This Row],[CANTIDAD]]*VENTAS[[#This Row],[PRECIO_VENTAS]]</f>
        <v>12500</v>
      </c>
      <c r="N618" s="10">
        <f>VENTAS[[#This Row],[CANTIDAD]]*VENTAS[[#This Row],[PRECIO_COMPRA]]</f>
        <v>8812.25</v>
      </c>
      <c r="O618" s="11">
        <f>VENTAS[[#This Row],[INGRESOS]]-VENTAS[[#This Row],[COSTO]]</f>
        <v>3687.75</v>
      </c>
      <c r="P618" s="12">
        <f>VENTAS[[#This Row],[MARGEN]]/VENTAS[[#This Row],[INGRESOS]]</f>
        <v>0.29502</v>
      </c>
    </row>
    <row r="619" spans="1:16" x14ac:dyDescent="0.25">
      <c r="A619">
        <v>618</v>
      </c>
      <c r="B619" t="s">
        <v>26</v>
      </c>
      <c r="C619">
        <v>14</v>
      </c>
      <c r="D619" t="s">
        <v>83</v>
      </c>
      <c r="E619" t="s">
        <v>84</v>
      </c>
      <c r="F619">
        <v>10002</v>
      </c>
      <c r="G619" t="s">
        <v>43</v>
      </c>
      <c r="H619" t="s">
        <v>44</v>
      </c>
      <c r="I619">
        <v>36</v>
      </c>
      <c r="J619" s="9">
        <v>938.42</v>
      </c>
      <c r="K619" s="9">
        <v>1100</v>
      </c>
      <c r="L619">
        <v>44450</v>
      </c>
      <c r="M619" s="10">
        <f>VENTAS[[#This Row],[CANTIDAD]]*VENTAS[[#This Row],[PRECIO_VENTAS]]</f>
        <v>39600</v>
      </c>
      <c r="N619" s="10">
        <f>VENTAS[[#This Row],[CANTIDAD]]*VENTAS[[#This Row],[PRECIO_COMPRA]]</f>
        <v>33783.119999999995</v>
      </c>
      <c r="O619" s="11">
        <f>VENTAS[[#This Row],[INGRESOS]]-VENTAS[[#This Row],[COSTO]]</f>
        <v>5816.8800000000047</v>
      </c>
      <c r="P619" s="12">
        <f>VENTAS[[#This Row],[MARGEN]]/VENTAS[[#This Row],[INGRESOS]]</f>
        <v>0.14689090909090921</v>
      </c>
    </row>
    <row r="620" spans="1:16" x14ac:dyDescent="0.25">
      <c r="A620">
        <v>619</v>
      </c>
      <c r="B620" t="s">
        <v>10</v>
      </c>
      <c r="C620">
        <v>15</v>
      </c>
      <c r="D620" t="s">
        <v>85</v>
      </c>
      <c r="E620" t="s">
        <v>86</v>
      </c>
      <c r="F620">
        <v>10003</v>
      </c>
      <c r="G620" t="s">
        <v>45</v>
      </c>
      <c r="H620" t="s">
        <v>46</v>
      </c>
      <c r="I620">
        <v>33</v>
      </c>
      <c r="J620" s="9">
        <v>572.95000000000005</v>
      </c>
      <c r="K620" s="9">
        <v>800</v>
      </c>
      <c r="L620">
        <v>44451</v>
      </c>
      <c r="M620" s="10">
        <f>VENTAS[[#This Row],[CANTIDAD]]*VENTAS[[#This Row],[PRECIO_VENTAS]]</f>
        <v>26400</v>
      </c>
      <c r="N620" s="10">
        <f>VENTAS[[#This Row],[CANTIDAD]]*VENTAS[[#This Row],[PRECIO_COMPRA]]</f>
        <v>18907.350000000002</v>
      </c>
      <c r="O620" s="11">
        <f>VENTAS[[#This Row],[INGRESOS]]-VENTAS[[#This Row],[COSTO]]</f>
        <v>7492.6499999999978</v>
      </c>
      <c r="P620" s="12">
        <f>VENTAS[[#This Row],[MARGEN]]/VENTAS[[#This Row],[INGRESOS]]</f>
        <v>0.28381249999999991</v>
      </c>
    </row>
    <row r="621" spans="1:16" x14ac:dyDescent="0.25">
      <c r="A621">
        <v>620</v>
      </c>
      <c r="B621" t="s">
        <v>5</v>
      </c>
      <c r="C621">
        <v>16</v>
      </c>
      <c r="D621" t="s">
        <v>87</v>
      </c>
      <c r="E621" t="s">
        <v>88</v>
      </c>
      <c r="F621">
        <v>10004</v>
      </c>
      <c r="G621" t="s">
        <v>47</v>
      </c>
      <c r="H621" t="s">
        <v>48</v>
      </c>
      <c r="I621">
        <v>4</v>
      </c>
      <c r="J621" s="9">
        <v>1667.47</v>
      </c>
      <c r="K621" s="9">
        <v>2200</v>
      </c>
      <c r="L621">
        <v>44452</v>
      </c>
      <c r="M621" s="10">
        <f>VENTAS[[#This Row],[CANTIDAD]]*VENTAS[[#This Row],[PRECIO_VENTAS]]</f>
        <v>8800</v>
      </c>
      <c r="N621" s="10">
        <f>VENTAS[[#This Row],[CANTIDAD]]*VENTAS[[#This Row],[PRECIO_COMPRA]]</f>
        <v>6669.88</v>
      </c>
      <c r="O621" s="11">
        <f>VENTAS[[#This Row],[INGRESOS]]-VENTAS[[#This Row],[COSTO]]</f>
        <v>2130.12</v>
      </c>
      <c r="P621" s="12">
        <f>VENTAS[[#This Row],[MARGEN]]/VENTAS[[#This Row],[INGRESOS]]</f>
        <v>0.24205909090909089</v>
      </c>
    </row>
    <row r="622" spans="1:16" x14ac:dyDescent="0.25">
      <c r="A622">
        <v>621</v>
      </c>
      <c r="B622" t="s">
        <v>21</v>
      </c>
      <c r="C622">
        <v>17</v>
      </c>
      <c r="D622" t="s">
        <v>89</v>
      </c>
      <c r="E622" t="s">
        <v>90</v>
      </c>
      <c r="F622">
        <v>10005</v>
      </c>
      <c r="G622" t="s">
        <v>49</v>
      </c>
      <c r="H622" t="s">
        <v>50</v>
      </c>
      <c r="I622">
        <v>11</v>
      </c>
      <c r="J622" s="9">
        <v>216.19</v>
      </c>
      <c r="K622" s="9">
        <v>300</v>
      </c>
      <c r="L622">
        <v>44453</v>
      </c>
      <c r="M622" s="10">
        <f>VENTAS[[#This Row],[CANTIDAD]]*VENTAS[[#This Row],[PRECIO_VENTAS]]</f>
        <v>3300</v>
      </c>
      <c r="N622" s="10">
        <f>VENTAS[[#This Row],[CANTIDAD]]*VENTAS[[#This Row],[PRECIO_COMPRA]]</f>
        <v>2378.09</v>
      </c>
      <c r="O622" s="11">
        <f>VENTAS[[#This Row],[INGRESOS]]-VENTAS[[#This Row],[COSTO]]</f>
        <v>921.90999999999985</v>
      </c>
      <c r="P622" s="12">
        <f>VENTAS[[#This Row],[MARGEN]]/VENTAS[[#This Row],[INGRESOS]]</f>
        <v>0.2793666666666666</v>
      </c>
    </row>
    <row r="623" spans="1:16" x14ac:dyDescent="0.25">
      <c r="A623">
        <v>622</v>
      </c>
      <c r="B623" t="s">
        <v>8</v>
      </c>
      <c r="C623">
        <v>18</v>
      </c>
      <c r="D623" t="s">
        <v>91</v>
      </c>
      <c r="E623" t="s">
        <v>92</v>
      </c>
      <c r="F623">
        <v>10006</v>
      </c>
      <c r="G623" t="s">
        <v>51</v>
      </c>
      <c r="H623" t="s">
        <v>52</v>
      </c>
      <c r="I623">
        <v>4</v>
      </c>
      <c r="J623" s="9">
        <v>1063.04</v>
      </c>
      <c r="K623" s="9">
        <v>1500</v>
      </c>
      <c r="L623">
        <v>44454</v>
      </c>
      <c r="M623" s="10">
        <f>VENTAS[[#This Row],[CANTIDAD]]*VENTAS[[#This Row],[PRECIO_VENTAS]]</f>
        <v>6000</v>
      </c>
      <c r="N623" s="10">
        <f>VENTAS[[#This Row],[CANTIDAD]]*VENTAS[[#This Row],[PRECIO_COMPRA]]</f>
        <v>4252.16</v>
      </c>
      <c r="O623" s="11">
        <f>VENTAS[[#This Row],[INGRESOS]]-VENTAS[[#This Row],[COSTO]]</f>
        <v>1747.8400000000001</v>
      </c>
      <c r="P623" s="12">
        <f>VENTAS[[#This Row],[MARGEN]]/VENTAS[[#This Row],[INGRESOS]]</f>
        <v>0.29130666666666671</v>
      </c>
    </row>
    <row r="624" spans="1:16" x14ac:dyDescent="0.25">
      <c r="A624">
        <v>623</v>
      </c>
      <c r="B624" t="s">
        <v>14</v>
      </c>
      <c r="C624">
        <v>19</v>
      </c>
      <c r="D624" t="s">
        <v>93</v>
      </c>
      <c r="E624" t="s">
        <v>94</v>
      </c>
      <c r="F624">
        <v>10007</v>
      </c>
      <c r="G624" t="s">
        <v>53</v>
      </c>
      <c r="H624" t="s">
        <v>54</v>
      </c>
      <c r="I624">
        <v>42</v>
      </c>
      <c r="J624" s="9">
        <v>757.81</v>
      </c>
      <c r="K624" s="9">
        <v>950</v>
      </c>
      <c r="L624">
        <v>44455</v>
      </c>
      <c r="M624" s="10">
        <f>VENTAS[[#This Row],[CANTIDAD]]*VENTAS[[#This Row],[PRECIO_VENTAS]]</f>
        <v>39900</v>
      </c>
      <c r="N624" s="10">
        <f>VENTAS[[#This Row],[CANTIDAD]]*VENTAS[[#This Row],[PRECIO_COMPRA]]</f>
        <v>31828.019999999997</v>
      </c>
      <c r="O624" s="11">
        <f>VENTAS[[#This Row],[INGRESOS]]-VENTAS[[#This Row],[COSTO]]</f>
        <v>8071.9800000000032</v>
      </c>
      <c r="P624" s="12">
        <f>VENTAS[[#This Row],[MARGEN]]/VENTAS[[#This Row],[INGRESOS]]</f>
        <v>0.20230526315789482</v>
      </c>
    </row>
    <row r="625" spans="1:16" x14ac:dyDescent="0.25">
      <c r="A625">
        <v>624</v>
      </c>
      <c r="B625" t="s">
        <v>29</v>
      </c>
      <c r="C625">
        <v>20</v>
      </c>
      <c r="D625" t="s">
        <v>95</v>
      </c>
      <c r="E625" t="s">
        <v>96</v>
      </c>
      <c r="F625">
        <v>10008</v>
      </c>
      <c r="G625" t="s">
        <v>73</v>
      </c>
      <c r="H625" t="s">
        <v>56</v>
      </c>
      <c r="I625">
        <v>40</v>
      </c>
      <c r="J625" s="9">
        <v>211.41</v>
      </c>
      <c r="K625" s="9">
        <v>300</v>
      </c>
      <c r="L625">
        <v>44456</v>
      </c>
      <c r="M625" s="10">
        <f>VENTAS[[#This Row],[CANTIDAD]]*VENTAS[[#This Row],[PRECIO_VENTAS]]</f>
        <v>12000</v>
      </c>
      <c r="N625" s="10">
        <f>VENTAS[[#This Row],[CANTIDAD]]*VENTAS[[#This Row],[PRECIO_COMPRA]]</f>
        <v>8456.4</v>
      </c>
      <c r="O625" s="11">
        <f>VENTAS[[#This Row],[INGRESOS]]-VENTAS[[#This Row],[COSTO]]</f>
        <v>3543.6000000000004</v>
      </c>
      <c r="P625" s="12">
        <f>VENTAS[[#This Row],[MARGEN]]/VENTAS[[#This Row],[INGRESOS]]</f>
        <v>0.29530000000000001</v>
      </c>
    </row>
    <row r="626" spans="1:16" x14ac:dyDescent="0.25">
      <c r="A626">
        <v>625</v>
      </c>
      <c r="B626" t="s">
        <v>6</v>
      </c>
      <c r="C626">
        <v>1</v>
      </c>
      <c r="D626" t="s">
        <v>30</v>
      </c>
      <c r="E626" t="s">
        <v>61</v>
      </c>
      <c r="F626">
        <v>10009</v>
      </c>
      <c r="G626" t="s">
        <v>57</v>
      </c>
      <c r="H626" t="s">
        <v>58</v>
      </c>
      <c r="I626">
        <v>41</v>
      </c>
      <c r="J626" s="9">
        <v>1483.61</v>
      </c>
      <c r="K626" s="9">
        <v>2000</v>
      </c>
      <c r="L626">
        <v>44457</v>
      </c>
      <c r="M626" s="10">
        <f>VENTAS[[#This Row],[CANTIDAD]]*VENTAS[[#This Row],[PRECIO_VENTAS]]</f>
        <v>82000</v>
      </c>
      <c r="N626" s="10">
        <f>VENTAS[[#This Row],[CANTIDAD]]*VENTAS[[#This Row],[PRECIO_COMPRA]]</f>
        <v>60828.009999999995</v>
      </c>
      <c r="O626" s="11">
        <f>VENTAS[[#This Row],[INGRESOS]]-VENTAS[[#This Row],[COSTO]]</f>
        <v>21171.990000000005</v>
      </c>
      <c r="P626" s="12">
        <f>VENTAS[[#This Row],[MARGEN]]/VENTAS[[#This Row],[INGRESOS]]</f>
        <v>0.25819500000000006</v>
      </c>
    </row>
    <row r="627" spans="1:16" x14ac:dyDescent="0.25">
      <c r="A627">
        <v>626</v>
      </c>
      <c r="B627" t="s">
        <v>20</v>
      </c>
      <c r="C627">
        <v>2</v>
      </c>
      <c r="D627" t="s">
        <v>31</v>
      </c>
      <c r="E627" t="s">
        <v>62</v>
      </c>
      <c r="F627">
        <v>10001</v>
      </c>
      <c r="G627" t="s">
        <v>41</v>
      </c>
      <c r="H627" t="s">
        <v>42</v>
      </c>
      <c r="I627">
        <v>21</v>
      </c>
      <c r="J627" s="9">
        <v>1049.51</v>
      </c>
      <c r="K627" s="9">
        <v>1300</v>
      </c>
      <c r="L627">
        <v>44458</v>
      </c>
      <c r="M627" s="10">
        <f>VENTAS[[#This Row],[CANTIDAD]]*VENTAS[[#This Row],[PRECIO_VENTAS]]</f>
        <v>27300</v>
      </c>
      <c r="N627" s="10">
        <f>VENTAS[[#This Row],[CANTIDAD]]*VENTAS[[#This Row],[PRECIO_COMPRA]]</f>
        <v>22039.71</v>
      </c>
      <c r="O627" s="11">
        <f>VENTAS[[#This Row],[INGRESOS]]-VENTAS[[#This Row],[COSTO]]</f>
        <v>5260.2900000000009</v>
      </c>
      <c r="P627" s="12">
        <f>VENTAS[[#This Row],[MARGEN]]/VENTAS[[#This Row],[INGRESOS]]</f>
        <v>0.19268461538461543</v>
      </c>
    </row>
    <row r="628" spans="1:16" x14ac:dyDescent="0.25">
      <c r="A628">
        <v>627</v>
      </c>
      <c r="B628" t="s">
        <v>13</v>
      </c>
      <c r="C628">
        <v>3</v>
      </c>
      <c r="D628" t="s">
        <v>32</v>
      </c>
      <c r="E628" t="s">
        <v>63</v>
      </c>
      <c r="F628">
        <v>10002</v>
      </c>
      <c r="G628" t="s">
        <v>43</v>
      </c>
      <c r="H628" t="s">
        <v>44</v>
      </c>
      <c r="I628">
        <v>13</v>
      </c>
      <c r="J628" s="9">
        <v>966.38</v>
      </c>
      <c r="K628" s="9">
        <v>1200</v>
      </c>
      <c r="L628">
        <v>44459</v>
      </c>
      <c r="M628" s="10">
        <f>VENTAS[[#This Row],[CANTIDAD]]*VENTAS[[#This Row],[PRECIO_VENTAS]]</f>
        <v>15600</v>
      </c>
      <c r="N628" s="10">
        <f>VENTAS[[#This Row],[CANTIDAD]]*VENTAS[[#This Row],[PRECIO_COMPRA]]</f>
        <v>12562.94</v>
      </c>
      <c r="O628" s="11">
        <f>VENTAS[[#This Row],[INGRESOS]]-VENTAS[[#This Row],[COSTO]]</f>
        <v>3037.0599999999995</v>
      </c>
      <c r="P628" s="12">
        <f>VENTAS[[#This Row],[MARGEN]]/VENTAS[[#This Row],[INGRESOS]]</f>
        <v>0.19468333333333329</v>
      </c>
    </row>
    <row r="629" spans="1:16" x14ac:dyDescent="0.25">
      <c r="A629">
        <v>628</v>
      </c>
      <c r="B629" t="s">
        <v>9</v>
      </c>
      <c r="C629">
        <v>4</v>
      </c>
      <c r="D629" t="s">
        <v>33</v>
      </c>
      <c r="E629" t="s">
        <v>64</v>
      </c>
      <c r="F629">
        <v>10003</v>
      </c>
      <c r="G629" t="s">
        <v>45</v>
      </c>
      <c r="H629" t="s">
        <v>46</v>
      </c>
      <c r="I629">
        <v>41</v>
      </c>
      <c r="J629" s="9">
        <v>938.42</v>
      </c>
      <c r="K629" s="9">
        <v>1100</v>
      </c>
      <c r="L629">
        <v>44460</v>
      </c>
      <c r="M629" s="10">
        <f>VENTAS[[#This Row],[CANTIDAD]]*VENTAS[[#This Row],[PRECIO_VENTAS]]</f>
        <v>45100</v>
      </c>
      <c r="N629" s="10">
        <f>VENTAS[[#This Row],[CANTIDAD]]*VENTAS[[#This Row],[PRECIO_COMPRA]]</f>
        <v>38475.22</v>
      </c>
      <c r="O629" s="11">
        <f>VENTAS[[#This Row],[INGRESOS]]-VENTAS[[#This Row],[COSTO]]</f>
        <v>6624.7799999999988</v>
      </c>
      <c r="P629" s="12">
        <f>VENTAS[[#This Row],[MARGEN]]/VENTAS[[#This Row],[INGRESOS]]</f>
        <v>0.14689090909090907</v>
      </c>
    </row>
    <row r="630" spans="1:16" x14ac:dyDescent="0.25">
      <c r="A630">
        <v>629</v>
      </c>
      <c r="B630" t="s">
        <v>5</v>
      </c>
      <c r="C630">
        <v>5</v>
      </c>
      <c r="D630" t="s">
        <v>34</v>
      </c>
      <c r="E630" t="s">
        <v>65</v>
      </c>
      <c r="F630">
        <v>10004</v>
      </c>
      <c r="G630" t="s">
        <v>47</v>
      </c>
      <c r="H630" t="s">
        <v>48</v>
      </c>
      <c r="I630">
        <v>4</v>
      </c>
      <c r="J630" s="9">
        <v>1053.78</v>
      </c>
      <c r="K630" s="9">
        <v>1500</v>
      </c>
      <c r="L630">
        <v>44461</v>
      </c>
      <c r="M630" s="10">
        <f>VENTAS[[#This Row],[CANTIDAD]]*VENTAS[[#This Row],[PRECIO_VENTAS]]</f>
        <v>6000</v>
      </c>
      <c r="N630" s="10">
        <f>VENTAS[[#This Row],[CANTIDAD]]*VENTAS[[#This Row],[PRECIO_COMPRA]]</f>
        <v>4215.12</v>
      </c>
      <c r="O630" s="11">
        <f>VENTAS[[#This Row],[INGRESOS]]-VENTAS[[#This Row],[COSTO]]</f>
        <v>1784.88</v>
      </c>
      <c r="P630" s="12">
        <f>VENTAS[[#This Row],[MARGEN]]/VENTAS[[#This Row],[INGRESOS]]</f>
        <v>0.29748000000000002</v>
      </c>
    </row>
    <row r="631" spans="1:16" x14ac:dyDescent="0.25">
      <c r="A631">
        <v>630</v>
      </c>
      <c r="B631" t="s">
        <v>19</v>
      </c>
      <c r="C631">
        <v>6</v>
      </c>
      <c r="D631" t="s">
        <v>35</v>
      </c>
      <c r="E631" t="s">
        <v>66</v>
      </c>
      <c r="F631">
        <v>10005</v>
      </c>
      <c r="G631" t="s">
        <v>49</v>
      </c>
      <c r="H631" t="s">
        <v>50</v>
      </c>
      <c r="I631">
        <v>7</v>
      </c>
      <c r="J631" s="9">
        <v>645.70000000000005</v>
      </c>
      <c r="K631" s="9">
        <v>900</v>
      </c>
      <c r="L631">
        <v>44462</v>
      </c>
      <c r="M631" s="10">
        <f>VENTAS[[#This Row],[CANTIDAD]]*VENTAS[[#This Row],[PRECIO_VENTAS]]</f>
        <v>6300</v>
      </c>
      <c r="N631" s="10">
        <f>VENTAS[[#This Row],[CANTIDAD]]*VENTAS[[#This Row],[PRECIO_COMPRA]]</f>
        <v>4519.9000000000005</v>
      </c>
      <c r="O631" s="11">
        <f>VENTAS[[#This Row],[INGRESOS]]-VENTAS[[#This Row],[COSTO]]</f>
        <v>1780.0999999999995</v>
      </c>
      <c r="P631" s="12">
        <f>VENTAS[[#This Row],[MARGEN]]/VENTAS[[#This Row],[INGRESOS]]</f>
        <v>0.28255555555555545</v>
      </c>
    </row>
    <row r="632" spans="1:16" x14ac:dyDescent="0.25">
      <c r="A632">
        <v>631</v>
      </c>
      <c r="B632" t="s">
        <v>28</v>
      </c>
      <c r="C632">
        <v>7</v>
      </c>
      <c r="D632" t="s">
        <v>36</v>
      </c>
      <c r="E632" t="s">
        <v>72</v>
      </c>
      <c r="F632">
        <v>10006</v>
      </c>
      <c r="G632" t="s">
        <v>51</v>
      </c>
      <c r="H632" t="s">
        <v>52</v>
      </c>
      <c r="I632">
        <v>28</v>
      </c>
      <c r="J632" s="9">
        <v>1063.04</v>
      </c>
      <c r="K632" s="9">
        <v>1500</v>
      </c>
      <c r="L632">
        <v>44463</v>
      </c>
      <c r="M632" s="10">
        <f>VENTAS[[#This Row],[CANTIDAD]]*VENTAS[[#This Row],[PRECIO_VENTAS]]</f>
        <v>42000</v>
      </c>
      <c r="N632" s="10">
        <f>VENTAS[[#This Row],[CANTIDAD]]*VENTAS[[#This Row],[PRECIO_COMPRA]]</f>
        <v>29765.119999999999</v>
      </c>
      <c r="O632" s="11">
        <f>VENTAS[[#This Row],[INGRESOS]]-VENTAS[[#This Row],[COSTO]]</f>
        <v>12234.880000000001</v>
      </c>
      <c r="P632" s="12">
        <f>VENTAS[[#This Row],[MARGEN]]/VENTAS[[#This Row],[INGRESOS]]</f>
        <v>0.29130666666666671</v>
      </c>
    </row>
    <row r="633" spans="1:16" x14ac:dyDescent="0.25">
      <c r="A633">
        <v>632</v>
      </c>
      <c r="B633" t="s">
        <v>6</v>
      </c>
      <c r="C633">
        <v>8</v>
      </c>
      <c r="D633" t="s">
        <v>37</v>
      </c>
      <c r="E633" t="s">
        <v>67</v>
      </c>
      <c r="F633">
        <v>10007</v>
      </c>
      <c r="G633" t="s">
        <v>53</v>
      </c>
      <c r="H633" t="s">
        <v>54</v>
      </c>
      <c r="I633">
        <v>37</v>
      </c>
      <c r="J633" s="9">
        <v>938.42</v>
      </c>
      <c r="K633" s="9">
        <v>1100</v>
      </c>
      <c r="L633">
        <v>44464</v>
      </c>
      <c r="M633" s="10">
        <f>VENTAS[[#This Row],[CANTIDAD]]*VENTAS[[#This Row],[PRECIO_VENTAS]]</f>
        <v>40700</v>
      </c>
      <c r="N633" s="10">
        <f>VENTAS[[#This Row],[CANTIDAD]]*VENTAS[[#This Row],[PRECIO_COMPRA]]</f>
        <v>34721.54</v>
      </c>
      <c r="O633" s="11">
        <f>VENTAS[[#This Row],[INGRESOS]]-VENTAS[[#This Row],[COSTO]]</f>
        <v>5978.4599999999991</v>
      </c>
      <c r="P633" s="12">
        <f>VENTAS[[#This Row],[MARGEN]]/VENTAS[[#This Row],[INGRESOS]]</f>
        <v>0.14689090909090907</v>
      </c>
    </row>
    <row r="634" spans="1:16" x14ac:dyDescent="0.25">
      <c r="A634">
        <v>633</v>
      </c>
      <c r="B634" t="s">
        <v>8</v>
      </c>
      <c r="C634">
        <v>9</v>
      </c>
      <c r="D634" t="s">
        <v>38</v>
      </c>
      <c r="E634" t="s">
        <v>68</v>
      </c>
      <c r="F634">
        <v>10008</v>
      </c>
      <c r="G634" t="s">
        <v>73</v>
      </c>
      <c r="H634" t="s">
        <v>56</v>
      </c>
      <c r="I634">
        <v>4</v>
      </c>
      <c r="J634" s="9">
        <v>836.75</v>
      </c>
      <c r="K634" s="9">
        <v>1000</v>
      </c>
      <c r="L634">
        <v>44465</v>
      </c>
      <c r="M634" s="10">
        <f>VENTAS[[#This Row],[CANTIDAD]]*VENTAS[[#This Row],[PRECIO_VENTAS]]</f>
        <v>4000</v>
      </c>
      <c r="N634" s="10">
        <f>VENTAS[[#This Row],[CANTIDAD]]*VENTAS[[#This Row],[PRECIO_COMPRA]]</f>
        <v>3347</v>
      </c>
      <c r="O634" s="11">
        <f>VENTAS[[#This Row],[INGRESOS]]-VENTAS[[#This Row],[COSTO]]</f>
        <v>653</v>
      </c>
      <c r="P634" s="12">
        <f>VENTAS[[#This Row],[MARGEN]]/VENTAS[[#This Row],[INGRESOS]]</f>
        <v>0.16325000000000001</v>
      </c>
    </row>
    <row r="635" spans="1:16" x14ac:dyDescent="0.25">
      <c r="A635">
        <v>634</v>
      </c>
      <c r="B635" t="s">
        <v>11</v>
      </c>
      <c r="C635">
        <v>10</v>
      </c>
      <c r="D635" t="s">
        <v>39</v>
      </c>
      <c r="E635" t="s">
        <v>69</v>
      </c>
      <c r="F635">
        <v>10009</v>
      </c>
      <c r="G635" t="s">
        <v>57</v>
      </c>
      <c r="H635" t="s">
        <v>58</v>
      </c>
      <c r="I635">
        <v>45</v>
      </c>
      <c r="J635" s="9">
        <v>966.38</v>
      </c>
      <c r="K635" s="9">
        <v>1200</v>
      </c>
      <c r="L635">
        <v>44466</v>
      </c>
      <c r="M635" s="10">
        <f>VENTAS[[#This Row],[CANTIDAD]]*VENTAS[[#This Row],[PRECIO_VENTAS]]</f>
        <v>54000</v>
      </c>
      <c r="N635" s="10">
        <f>VENTAS[[#This Row],[CANTIDAD]]*VENTAS[[#This Row],[PRECIO_COMPRA]]</f>
        <v>43487.1</v>
      </c>
      <c r="O635" s="11">
        <f>VENTAS[[#This Row],[INGRESOS]]-VENTAS[[#This Row],[COSTO]]</f>
        <v>10512.900000000001</v>
      </c>
      <c r="P635" s="12">
        <f>VENTAS[[#This Row],[MARGEN]]/VENTAS[[#This Row],[INGRESOS]]</f>
        <v>0.19468333333333335</v>
      </c>
    </row>
    <row r="636" spans="1:16" x14ac:dyDescent="0.25">
      <c r="A636">
        <v>635</v>
      </c>
      <c r="B636" t="s">
        <v>13</v>
      </c>
      <c r="C636">
        <v>11</v>
      </c>
      <c r="D636" t="s">
        <v>77</v>
      </c>
      <c r="E636" t="s">
        <v>78</v>
      </c>
      <c r="F636">
        <v>10001</v>
      </c>
      <c r="G636" t="s">
        <v>41</v>
      </c>
      <c r="H636" t="s">
        <v>42</v>
      </c>
      <c r="I636">
        <v>13</v>
      </c>
      <c r="J636" s="9">
        <v>638.27</v>
      </c>
      <c r="K636" s="9">
        <v>800</v>
      </c>
      <c r="L636">
        <v>44467</v>
      </c>
      <c r="M636" s="10">
        <f>VENTAS[[#This Row],[CANTIDAD]]*VENTAS[[#This Row],[PRECIO_VENTAS]]</f>
        <v>10400</v>
      </c>
      <c r="N636" s="10">
        <f>VENTAS[[#This Row],[CANTIDAD]]*VENTAS[[#This Row],[PRECIO_COMPRA]]</f>
        <v>8297.51</v>
      </c>
      <c r="O636" s="11">
        <f>VENTAS[[#This Row],[INGRESOS]]-VENTAS[[#This Row],[COSTO]]</f>
        <v>2102.4899999999998</v>
      </c>
      <c r="P636" s="12">
        <f>VENTAS[[#This Row],[MARGEN]]/VENTAS[[#This Row],[INGRESOS]]</f>
        <v>0.20216249999999997</v>
      </c>
    </row>
    <row r="637" spans="1:16" x14ac:dyDescent="0.25">
      <c r="A637">
        <v>636</v>
      </c>
      <c r="B637" t="s">
        <v>18</v>
      </c>
      <c r="C637">
        <v>12</v>
      </c>
      <c r="D637" t="s">
        <v>79</v>
      </c>
      <c r="E637" t="s">
        <v>80</v>
      </c>
      <c r="F637">
        <v>10002</v>
      </c>
      <c r="G637" t="s">
        <v>43</v>
      </c>
      <c r="H637" t="s">
        <v>44</v>
      </c>
      <c r="I637">
        <v>38</v>
      </c>
      <c r="J637" s="9">
        <v>1265.2</v>
      </c>
      <c r="K637" s="9">
        <v>1800</v>
      </c>
      <c r="L637">
        <v>44468</v>
      </c>
      <c r="M637" s="10">
        <f>VENTAS[[#This Row],[CANTIDAD]]*VENTAS[[#This Row],[PRECIO_VENTAS]]</f>
        <v>68400</v>
      </c>
      <c r="N637" s="10">
        <f>VENTAS[[#This Row],[CANTIDAD]]*VENTAS[[#This Row],[PRECIO_COMPRA]]</f>
        <v>48077.599999999999</v>
      </c>
      <c r="O637" s="11">
        <f>VENTAS[[#This Row],[INGRESOS]]-VENTAS[[#This Row],[COSTO]]</f>
        <v>20322.400000000001</v>
      </c>
      <c r="P637" s="12">
        <f>VENTAS[[#This Row],[MARGEN]]/VENTAS[[#This Row],[INGRESOS]]</f>
        <v>0.29711111111111116</v>
      </c>
    </row>
    <row r="638" spans="1:16" x14ac:dyDescent="0.25">
      <c r="A638">
        <v>637</v>
      </c>
      <c r="B638" t="s">
        <v>24</v>
      </c>
      <c r="C638">
        <v>13</v>
      </c>
      <c r="D638" t="s">
        <v>81</v>
      </c>
      <c r="E638" t="s">
        <v>82</v>
      </c>
      <c r="F638">
        <v>10003</v>
      </c>
      <c r="G638" t="s">
        <v>45</v>
      </c>
      <c r="H638" t="s">
        <v>46</v>
      </c>
      <c r="I638">
        <v>28</v>
      </c>
      <c r="J638" s="9">
        <v>352.49</v>
      </c>
      <c r="K638" s="9">
        <v>500</v>
      </c>
      <c r="L638">
        <v>44469</v>
      </c>
      <c r="M638" s="10">
        <f>VENTAS[[#This Row],[CANTIDAD]]*VENTAS[[#This Row],[PRECIO_VENTAS]]</f>
        <v>14000</v>
      </c>
      <c r="N638" s="10">
        <f>VENTAS[[#This Row],[CANTIDAD]]*VENTAS[[#This Row],[PRECIO_COMPRA]]</f>
        <v>9869.7200000000012</v>
      </c>
      <c r="O638" s="11">
        <f>VENTAS[[#This Row],[INGRESOS]]-VENTAS[[#This Row],[COSTO]]</f>
        <v>4130.2799999999988</v>
      </c>
      <c r="P638" s="12">
        <f>VENTAS[[#This Row],[MARGEN]]/VENTAS[[#This Row],[INGRESOS]]</f>
        <v>0.29501999999999989</v>
      </c>
    </row>
    <row r="639" spans="1:16" x14ac:dyDescent="0.25">
      <c r="A639">
        <v>638</v>
      </c>
      <c r="B639" t="s">
        <v>16</v>
      </c>
      <c r="C639">
        <v>14</v>
      </c>
      <c r="D639" t="s">
        <v>83</v>
      </c>
      <c r="E639" t="s">
        <v>84</v>
      </c>
      <c r="F639">
        <v>10004</v>
      </c>
      <c r="G639" t="s">
        <v>47</v>
      </c>
      <c r="H639" t="s">
        <v>48</v>
      </c>
      <c r="I639">
        <v>23</v>
      </c>
      <c r="J639" s="9">
        <v>938.42</v>
      </c>
      <c r="K639" s="9">
        <v>1100</v>
      </c>
      <c r="L639">
        <v>44470</v>
      </c>
      <c r="M639" s="10">
        <f>VENTAS[[#This Row],[CANTIDAD]]*VENTAS[[#This Row],[PRECIO_VENTAS]]</f>
        <v>25300</v>
      </c>
      <c r="N639" s="10">
        <f>VENTAS[[#This Row],[CANTIDAD]]*VENTAS[[#This Row],[PRECIO_COMPRA]]</f>
        <v>21583.66</v>
      </c>
      <c r="O639" s="11">
        <f>VENTAS[[#This Row],[INGRESOS]]-VENTAS[[#This Row],[COSTO]]</f>
        <v>3716.34</v>
      </c>
      <c r="P639" s="12">
        <f>VENTAS[[#This Row],[MARGEN]]/VENTAS[[#This Row],[INGRESOS]]</f>
        <v>0.1468909090909091</v>
      </c>
    </row>
    <row r="640" spans="1:16" x14ac:dyDescent="0.25">
      <c r="A640">
        <v>639</v>
      </c>
      <c r="B640" t="s">
        <v>6</v>
      </c>
      <c r="C640">
        <v>15</v>
      </c>
      <c r="D640" t="s">
        <v>85</v>
      </c>
      <c r="E640" t="s">
        <v>86</v>
      </c>
      <c r="F640">
        <v>10005</v>
      </c>
      <c r="G640" t="s">
        <v>49</v>
      </c>
      <c r="H640" t="s">
        <v>50</v>
      </c>
      <c r="I640">
        <v>37</v>
      </c>
      <c r="J640" s="9">
        <v>572.95000000000005</v>
      </c>
      <c r="K640" s="9">
        <v>800</v>
      </c>
      <c r="L640">
        <v>44471</v>
      </c>
      <c r="M640" s="10">
        <f>VENTAS[[#This Row],[CANTIDAD]]*VENTAS[[#This Row],[PRECIO_VENTAS]]</f>
        <v>29600</v>
      </c>
      <c r="N640" s="10">
        <f>VENTAS[[#This Row],[CANTIDAD]]*VENTAS[[#This Row],[PRECIO_COMPRA]]</f>
        <v>21199.15</v>
      </c>
      <c r="O640" s="11">
        <f>VENTAS[[#This Row],[INGRESOS]]-VENTAS[[#This Row],[COSTO]]</f>
        <v>8400.8499999999985</v>
      </c>
      <c r="P640" s="12">
        <f>VENTAS[[#This Row],[MARGEN]]/VENTAS[[#This Row],[INGRESOS]]</f>
        <v>0.28381249999999997</v>
      </c>
    </row>
    <row r="641" spans="1:16" x14ac:dyDescent="0.25">
      <c r="A641">
        <v>640</v>
      </c>
      <c r="B641" t="s">
        <v>11</v>
      </c>
      <c r="C641">
        <v>16</v>
      </c>
      <c r="D641" t="s">
        <v>87</v>
      </c>
      <c r="E641" t="s">
        <v>88</v>
      </c>
      <c r="F641">
        <v>10006</v>
      </c>
      <c r="G641" t="s">
        <v>51</v>
      </c>
      <c r="H641" t="s">
        <v>52</v>
      </c>
      <c r="I641">
        <v>45</v>
      </c>
      <c r="J641" s="9">
        <v>1667.47</v>
      </c>
      <c r="K641" s="9">
        <v>2200</v>
      </c>
      <c r="L641">
        <v>44472</v>
      </c>
      <c r="M641" s="10">
        <f>VENTAS[[#This Row],[CANTIDAD]]*VENTAS[[#This Row],[PRECIO_VENTAS]]</f>
        <v>99000</v>
      </c>
      <c r="N641" s="10">
        <f>VENTAS[[#This Row],[CANTIDAD]]*VENTAS[[#This Row],[PRECIO_COMPRA]]</f>
        <v>75036.149999999994</v>
      </c>
      <c r="O641" s="11">
        <f>VENTAS[[#This Row],[INGRESOS]]-VENTAS[[#This Row],[COSTO]]</f>
        <v>23963.850000000006</v>
      </c>
      <c r="P641" s="12">
        <f>VENTAS[[#This Row],[MARGEN]]/VENTAS[[#This Row],[INGRESOS]]</f>
        <v>0.24205909090909097</v>
      </c>
    </row>
    <row r="642" spans="1:16" x14ac:dyDescent="0.25">
      <c r="A642">
        <v>641</v>
      </c>
      <c r="B642" t="s">
        <v>28</v>
      </c>
      <c r="C642">
        <v>17</v>
      </c>
      <c r="D642" t="s">
        <v>89</v>
      </c>
      <c r="E642" t="s">
        <v>90</v>
      </c>
      <c r="F642">
        <v>10007</v>
      </c>
      <c r="G642" t="s">
        <v>53</v>
      </c>
      <c r="H642" t="s">
        <v>54</v>
      </c>
      <c r="I642">
        <v>28</v>
      </c>
      <c r="J642" s="9">
        <v>216.19</v>
      </c>
      <c r="K642" s="9">
        <v>300</v>
      </c>
      <c r="L642">
        <v>44473</v>
      </c>
      <c r="M642" s="10">
        <f>VENTAS[[#This Row],[CANTIDAD]]*VENTAS[[#This Row],[PRECIO_VENTAS]]</f>
        <v>8400</v>
      </c>
      <c r="N642" s="10">
        <f>VENTAS[[#This Row],[CANTIDAD]]*VENTAS[[#This Row],[PRECIO_COMPRA]]</f>
        <v>6053.32</v>
      </c>
      <c r="O642" s="11">
        <f>VENTAS[[#This Row],[INGRESOS]]-VENTAS[[#This Row],[COSTO]]</f>
        <v>2346.6800000000003</v>
      </c>
      <c r="P642" s="12">
        <f>VENTAS[[#This Row],[MARGEN]]/VENTAS[[#This Row],[INGRESOS]]</f>
        <v>0.27936666666666671</v>
      </c>
    </row>
    <row r="643" spans="1:16" x14ac:dyDescent="0.25">
      <c r="A643">
        <v>642</v>
      </c>
      <c r="B643" t="s">
        <v>16</v>
      </c>
      <c r="C643">
        <v>18</v>
      </c>
      <c r="D643" t="s">
        <v>91</v>
      </c>
      <c r="E643" t="s">
        <v>92</v>
      </c>
      <c r="F643">
        <v>10008</v>
      </c>
      <c r="G643" t="s">
        <v>73</v>
      </c>
      <c r="H643" t="s">
        <v>56</v>
      </c>
      <c r="I643">
        <v>23</v>
      </c>
      <c r="J643" s="9">
        <v>1063.04</v>
      </c>
      <c r="K643" s="9">
        <v>1500</v>
      </c>
      <c r="L643">
        <v>44474</v>
      </c>
      <c r="M643" s="10">
        <f>VENTAS[[#This Row],[CANTIDAD]]*VENTAS[[#This Row],[PRECIO_VENTAS]]</f>
        <v>34500</v>
      </c>
      <c r="N643" s="10">
        <f>VENTAS[[#This Row],[CANTIDAD]]*VENTAS[[#This Row],[PRECIO_COMPRA]]</f>
        <v>24449.919999999998</v>
      </c>
      <c r="O643" s="11">
        <f>VENTAS[[#This Row],[INGRESOS]]-VENTAS[[#This Row],[COSTO]]</f>
        <v>10050.080000000002</v>
      </c>
      <c r="P643" s="12">
        <f>VENTAS[[#This Row],[MARGEN]]/VENTAS[[#This Row],[INGRESOS]]</f>
        <v>0.29130666666666671</v>
      </c>
    </row>
    <row r="644" spans="1:16" x14ac:dyDescent="0.25">
      <c r="A644">
        <v>643</v>
      </c>
      <c r="B644" t="s">
        <v>23</v>
      </c>
      <c r="C644">
        <v>19</v>
      </c>
      <c r="D644" t="s">
        <v>93</v>
      </c>
      <c r="E644" t="s">
        <v>94</v>
      </c>
      <c r="F644">
        <v>10009</v>
      </c>
      <c r="G644" t="s">
        <v>57</v>
      </c>
      <c r="H644" t="s">
        <v>58</v>
      </c>
      <c r="I644">
        <v>14</v>
      </c>
      <c r="J644" s="9">
        <v>757.81</v>
      </c>
      <c r="K644" s="9">
        <v>950</v>
      </c>
      <c r="L644">
        <v>44475</v>
      </c>
      <c r="M644" s="10">
        <f>VENTAS[[#This Row],[CANTIDAD]]*VENTAS[[#This Row],[PRECIO_VENTAS]]</f>
        <v>13300</v>
      </c>
      <c r="N644" s="10">
        <f>VENTAS[[#This Row],[CANTIDAD]]*VENTAS[[#This Row],[PRECIO_COMPRA]]</f>
        <v>10609.34</v>
      </c>
      <c r="O644" s="11">
        <f>VENTAS[[#This Row],[INGRESOS]]-VENTAS[[#This Row],[COSTO]]</f>
        <v>2690.66</v>
      </c>
      <c r="P644" s="12">
        <f>VENTAS[[#This Row],[MARGEN]]/VENTAS[[#This Row],[INGRESOS]]</f>
        <v>0.20230526315789474</v>
      </c>
    </row>
    <row r="645" spans="1:16" x14ac:dyDescent="0.25">
      <c r="A645">
        <v>644</v>
      </c>
      <c r="B645" t="s">
        <v>24</v>
      </c>
      <c r="C645">
        <v>20</v>
      </c>
      <c r="D645" t="s">
        <v>95</v>
      </c>
      <c r="E645" t="s">
        <v>96</v>
      </c>
      <c r="F645">
        <v>10001</v>
      </c>
      <c r="G645" t="s">
        <v>41</v>
      </c>
      <c r="H645" t="s">
        <v>42</v>
      </c>
      <c r="I645">
        <v>28</v>
      </c>
      <c r="J645" s="9">
        <v>211.41</v>
      </c>
      <c r="K645" s="9">
        <v>300</v>
      </c>
      <c r="L645">
        <v>44476</v>
      </c>
      <c r="M645" s="10">
        <f>VENTAS[[#This Row],[CANTIDAD]]*VENTAS[[#This Row],[PRECIO_VENTAS]]</f>
        <v>8400</v>
      </c>
      <c r="N645" s="10">
        <f>VENTAS[[#This Row],[CANTIDAD]]*VENTAS[[#This Row],[PRECIO_COMPRA]]</f>
        <v>5919.48</v>
      </c>
      <c r="O645" s="11">
        <f>VENTAS[[#This Row],[INGRESOS]]-VENTAS[[#This Row],[COSTO]]</f>
        <v>2480.5200000000004</v>
      </c>
      <c r="P645" s="12">
        <f>VENTAS[[#This Row],[MARGEN]]/VENTAS[[#This Row],[INGRESOS]]</f>
        <v>0.29530000000000006</v>
      </c>
    </row>
    <row r="646" spans="1:16" x14ac:dyDescent="0.25">
      <c r="A646">
        <v>645</v>
      </c>
      <c r="B646" t="s">
        <v>26</v>
      </c>
      <c r="C646">
        <v>1</v>
      </c>
      <c r="D646" t="s">
        <v>30</v>
      </c>
      <c r="E646" t="s">
        <v>61</v>
      </c>
      <c r="F646">
        <v>10002</v>
      </c>
      <c r="G646" t="s">
        <v>43</v>
      </c>
      <c r="H646" t="s">
        <v>44</v>
      </c>
      <c r="I646">
        <v>36</v>
      </c>
      <c r="J646" s="9">
        <v>1483.61</v>
      </c>
      <c r="K646" s="9">
        <v>2000</v>
      </c>
      <c r="L646">
        <v>44477</v>
      </c>
      <c r="M646" s="10">
        <f>VENTAS[[#This Row],[CANTIDAD]]*VENTAS[[#This Row],[PRECIO_VENTAS]]</f>
        <v>72000</v>
      </c>
      <c r="N646" s="10">
        <f>VENTAS[[#This Row],[CANTIDAD]]*VENTAS[[#This Row],[PRECIO_COMPRA]]</f>
        <v>53409.96</v>
      </c>
      <c r="O646" s="11">
        <f>VENTAS[[#This Row],[INGRESOS]]-VENTAS[[#This Row],[COSTO]]</f>
        <v>18590.04</v>
      </c>
      <c r="P646" s="12">
        <f>VENTAS[[#This Row],[MARGEN]]/VENTAS[[#This Row],[INGRESOS]]</f>
        <v>0.25819500000000001</v>
      </c>
    </row>
    <row r="647" spans="1:16" x14ac:dyDescent="0.25">
      <c r="A647">
        <v>646</v>
      </c>
      <c r="B647" t="s">
        <v>29</v>
      </c>
      <c r="C647">
        <v>2</v>
      </c>
      <c r="D647" t="s">
        <v>31</v>
      </c>
      <c r="E647" t="s">
        <v>62</v>
      </c>
      <c r="F647">
        <v>10003</v>
      </c>
      <c r="G647" t="s">
        <v>45</v>
      </c>
      <c r="H647" t="s">
        <v>46</v>
      </c>
      <c r="I647">
        <v>40</v>
      </c>
      <c r="J647" s="9">
        <v>1049.51</v>
      </c>
      <c r="K647" s="9">
        <v>1300</v>
      </c>
      <c r="L647">
        <v>44478</v>
      </c>
      <c r="M647" s="10">
        <f>VENTAS[[#This Row],[CANTIDAD]]*VENTAS[[#This Row],[PRECIO_VENTAS]]</f>
        <v>52000</v>
      </c>
      <c r="N647" s="10">
        <f>VENTAS[[#This Row],[CANTIDAD]]*VENTAS[[#This Row],[PRECIO_COMPRA]]</f>
        <v>41980.4</v>
      </c>
      <c r="O647" s="11">
        <f>VENTAS[[#This Row],[INGRESOS]]-VENTAS[[#This Row],[COSTO]]</f>
        <v>10019.599999999999</v>
      </c>
      <c r="P647" s="12">
        <f>VENTAS[[#This Row],[MARGEN]]/VENTAS[[#This Row],[INGRESOS]]</f>
        <v>0.19268461538461534</v>
      </c>
    </row>
    <row r="648" spans="1:16" x14ac:dyDescent="0.25">
      <c r="A648">
        <v>647</v>
      </c>
      <c r="B648" t="s">
        <v>5</v>
      </c>
      <c r="C648">
        <v>3</v>
      </c>
      <c r="D648" t="s">
        <v>32</v>
      </c>
      <c r="E648" t="s">
        <v>63</v>
      </c>
      <c r="F648">
        <v>10004</v>
      </c>
      <c r="G648" t="s">
        <v>47</v>
      </c>
      <c r="H648" t="s">
        <v>48</v>
      </c>
      <c r="I648">
        <v>4</v>
      </c>
      <c r="J648" s="9">
        <v>966.38</v>
      </c>
      <c r="K648" s="9">
        <v>1200</v>
      </c>
      <c r="L648">
        <v>44479</v>
      </c>
      <c r="M648" s="10">
        <f>VENTAS[[#This Row],[CANTIDAD]]*VENTAS[[#This Row],[PRECIO_VENTAS]]</f>
        <v>4800</v>
      </c>
      <c r="N648" s="10">
        <f>VENTAS[[#This Row],[CANTIDAD]]*VENTAS[[#This Row],[PRECIO_COMPRA]]</f>
        <v>3865.52</v>
      </c>
      <c r="O648" s="11">
        <f>VENTAS[[#This Row],[INGRESOS]]-VENTAS[[#This Row],[COSTO]]</f>
        <v>934.48</v>
      </c>
      <c r="P648" s="12">
        <f>VENTAS[[#This Row],[MARGEN]]/VENTAS[[#This Row],[INGRESOS]]</f>
        <v>0.19468333333333335</v>
      </c>
    </row>
    <row r="649" spans="1:16" x14ac:dyDescent="0.25">
      <c r="A649">
        <v>648</v>
      </c>
      <c r="B649" t="s">
        <v>16</v>
      </c>
      <c r="C649">
        <v>4</v>
      </c>
      <c r="D649" t="s">
        <v>33</v>
      </c>
      <c r="E649" t="s">
        <v>64</v>
      </c>
      <c r="F649">
        <v>10005</v>
      </c>
      <c r="G649" t="s">
        <v>49</v>
      </c>
      <c r="H649" t="s">
        <v>50</v>
      </c>
      <c r="I649">
        <v>23</v>
      </c>
      <c r="J649" s="9">
        <v>938.42</v>
      </c>
      <c r="K649" s="9">
        <v>1100</v>
      </c>
      <c r="L649">
        <v>44480</v>
      </c>
      <c r="M649" s="10">
        <f>VENTAS[[#This Row],[CANTIDAD]]*VENTAS[[#This Row],[PRECIO_VENTAS]]</f>
        <v>25300</v>
      </c>
      <c r="N649" s="10">
        <f>VENTAS[[#This Row],[CANTIDAD]]*VENTAS[[#This Row],[PRECIO_COMPRA]]</f>
        <v>21583.66</v>
      </c>
      <c r="O649" s="11">
        <f>VENTAS[[#This Row],[INGRESOS]]-VENTAS[[#This Row],[COSTO]]</f>
        <v>3716.34</v>
      </c>
      <c r="P649" s="12">
        <f>VENTAS[[#This Row],[MARGEN]]/VENTAS[[#This Row],[INGRESOS]]</f>
        <v>0.1468909090909091</v>
      </c>
    </row>
    <row r="650" spans="1:16" x14ac:dyDescent="0.25">
      <c r="A650">
        <v>649</v>
      </c>
      <c r="B650" t="s">
        <v>8</v>
      </c>
      <c r="C650">
        <v>5</v>
      </c>
      <c r="D650" t="s">
        <v>34</v>
      </c>
      <c r="E650" t="s">
        <v>65</v>
      </c>
      <c r="F650">
        <v>10006</v>
      </c>
      <c r="G650" t="s">
        <v>51</v>
      </c>
      <c r="H650" t="s">
        <v>52</v>
      </c>
      <c r="I650">
        <v>4</v>
      </c>
      <c r="J650" s="9">
        <v>1053.78</v>
      </c>
      <c r="K650" s="9">
        <v>1500</v>
      </c>
      <c r="L650">
        <v>44481</v>
      </c>
      <c r="M650" s="10">
        <f>VENTAS[[#This Row],[CANTIDAD]]*VENTAS[[#This Row],[PRECIO_VENTAS]]</f>
        <v>6000</v>
      </c>
      <c r="N650" s="10">
        <f>VENTAS[[#This Row],[CANTIDAD]]*VENTAS[[#This Row],[PRECIO_COMPRA]]</f>
        <v>4215.12</v>
      </c>
      <c r="O650" s="11">
        <f>VENTAS[[#This Row],[INGRESOS]]-VENTAS[[#This Row],[COSTO]]</f>
        <v>1784.88</v>
      </c>
      <c r="P650" s="12">
        <f>VENTAS[[#This Row],[MARGEN]]/VENTAS[[#This Row],[INGRESOS]]</f>
        <v>0.29748000000000002</v>
      </c>
    </row>
    <row r="651" spans="1:16" x14ac:dyDescent="0.25">
      <c r="A651">
        <v>650</v>
      </c>
      <c r="B651" t="s">
        <v>25</v>
      </c>
      <c r="C651">
        <v>6</v>
      </c>
      <c r="D651" t="s">
        <v>35</v>
      </c>
      <c r="E651" t="s">
        <v>66</v>
      </c>
      <c r="F651">
        <v>10007</v>
      </c>
      <c r="G651" t="s">
        <v>53</v>
      </c>
      <c r="H651" t="s">
        <v>54</v>
      </c>
      <c r="I651">
        <v>19</v>
      </c>
      <c r="J651" s="9">
        <v>645.70000000000005</v>
      </c>
      <c r="K651" s="9">
        <v>900</v>
      </c>
      <c r="L651">
        <v>44482</v>
      </c>
      <c r="M651" s="10">
        <f>VENTAS[[#This Row],[CANTIDAD]]*VENTAS[[#This Row],[PRECIO_VENTAS]]</f>
        <v>17100</v>
      </c>
      <c r="N651" s="10">
        <f>VENTAS[[#This Row],[CANTIDAD]]*VENTAS[[#This Row],[PRECIO_COMPRA]]</f>
        <v>12268.300000000001</v>
      </c>
      <c r="O651" s="11">
        <f>VENTAS[[#This Row],[INGRESOS]]-VENTAS[[#This Row],[COSTO]]</f>
        <v>4831.6999999999989</v>
      </c>
      <c r="P651" s="12">
        <f>VENTAS[[#This Row],[MARGEN]]/VENTAS[[#This Row],[INGRESOS]]</f>
        <v>0.2825555555555555</v>
      </c>
    </row>
    <row r="652" spans="1:16" x14ac:dyDescent="0.25">
      <c r="A652">
        <v>651</v>
      </c>
      <c r="B652" t="s">
        <v>7</v>
      </c>
      <c r="C652">
        <v>7</v>
      </c>
      <c r="D652" t="s">
        <v>36</v>
      </c>
      <c r="E652" t="s">
        <v>72</v>
      </c>
      <c r="F652">
        <v>10008</v>
      </c>
      <c r="G652" t="s">
        <v>73</v>
      </c>
      <c r="H652" t="s">
        <v>56</v>
      </c>
      <c r="I652">
        <v>25</v>
      </c>
      <c r="J652" s="9">
        <v>1063.04</v>
      </c>
      <c r="K652" s="9">
        <v>1500</v>
      </c>
      <c r="L652">
        <v>44483</v>
      </c>
      <c r="M652" s="10">
        <f>VENTAS[[#This Row],[CANTIDAD]]*VENTAS[[#This Row],[PRECIO_VENTAS]]</f>
        <v>37500</v>
      </c>
      <c r="N652" s="10">
        <f>VENTAS[[#This Row],[CANTIDAD]]*VENTAS[[#This Row],[PRECIO_COMPRA]]</f>
        <v>26576</v>
      </c>
      <c r="O652" s="11">
        <f>VENTAS[[#This Row],[INGRESOS]]-VENTAS[[#This Row],[COSTO]]</f>
        <v>10924</v>
      </c>
      <c r="P652" s="12">
        <f>VENTAS[[#This Row],[MARGEN]]/VENTAS[[#This Row],[INGRESOS]]</f>
        <v>0.29130666666666666</v>
      </c>
    </row>
    <row r="653" spans="1:16" x14ac:dyDescent="0.25">
      <c r="A653">
        <v>652</v>
      </c>
      <c r="B653" t="s">
        <v>28</v>
      </c>
      <c r="C653">
        <v>8</v>
      </c>
      <c r="D653" t="s">
        <v>37</v>
      </c>
      <c r="E653" t="s">
        <v>67</v>
      </c>
      <c r="F653">
        <v>10009</v>
      </c>
      <c r="G653" t="s">
        <v>57</v>
      </c>
      <c r="H653" t="s">
        <v>58</v>
      </c>
      <c r="I653">
        <v>28</v>
      </c>
      <c r="J653" s="9">
        <v>938.42</v>
      </c>
      <c r="K653" s="9">
        <v>1100</v>
      </c>
      <c r="L653">
        <v>44484</v>
      </c>
      <c r="M653" s="10">
        <f>VENTAS[[#This Row],[CANTIDAD]]*VENTAS[[#This Row],[PRECIO_VENTAS]]</f>
        <v>30800</v>
      </c>
      <c r="N653" s="10">
        <f>VENTAS[[#This Row],[CANTIDAD]]*VENTAS[[#This Row],[PRECIO_COMPRA]]</f>
        <v>26275.759999999998</v>
      </c>
      <c r="O653" s="11">
        <f>VENTAS[[#This Row],[INGRESOS]]-VENTAS[[#This Row],[COSTO]]</f>
        <v>4524.2400000000016</v>
      </c>
      <c r="P653" s="12">
        <f>VENTAS[[#This Row],[MARGEN]]/VENTAS[[#This Row],[INGRESOS]]</f>
        <v>0.14689090909090916</v>
      </c>
    </row>
    <row r="654" spans="1:16" x14ac:dyDescent="0.25">
      <c r="A654">
        <v>653</v>
      </c>
      <c r="B654" t="s">
        <v>17</v>
      </c>
      <c r="C654">
        <v>9</v>
      </c>
      <c r="D654" t="s">
        <v>38</v>
      </c>
      <c r="E654" t="s">
        <v>68</v>
      </c>
      <c r="F654">
        <v>10001</v>
      </c>
      <c r="G654" t="s">
        <v>41</v>
      </c>
      <c r="H654" t="s">
        <v>42</v>
      </c>
      <c r="I654">
        <v>37</v>
      </c>
      <c r="J654" s="9">
        <v>836.75</v>
      </c>
      <c r="K654" s="9">
        <v>1000</v>
      </c>
      <c r="L654">
        <v>44485</v>
      </c>
      <c r="M654" s="10">
        <f>VENTAS[[#This Row],[CANTIDAD]]*VENTAS[[#This Row],[PRECIO_VENTAS]]</f>
        <v>37000</v>
      </c>
      <c r="N654" s="10">
        <f>VENTAS[[#This Row],[CANTIDAD]]*VENTAS[[#This Row],[PRECIO_COMPRA]]</f>
        <v>30959.75</v>
      </c>
      <c r="O654" s="11">
        <f>VENTAS[[#This Row],[INGRESOS]]-VENTAS[[#This Row],[COSTO]]</f>
        <v>6040.25</v>
      </c>
      <c r="P654" s="12">
        <f>VENTAS[[#This Row],[MARGEN]]/VENTAS[[#This Row],[INGRESOS]]</f>
        <v>0.16325000000000001</v>
      </c>
    </row>
    <row r="655" spans="1:16" x14ac:dyDescent="0.25">
      <c r="A655">
        <v>654</v>
      </c>
      <c r="B655" t="s">
        <v>7</v>
      </c>
      <c r="C655">
        <v>10</v>
      </c>
      <c r="D655" t="s">
        <v>39</v>
      </c>
      <c r="E655" t="s">
        <v>69</v>
      </c>
      <c r="F655">
        <v>10002</v>
      </c>
      <c r="G655" t="s">
        <v>43</v>
      </c>
      <c r="H655" t="s">
        <v>44</v>
      </c>
      <c r="I655">
        <v>37</v>
      </c>
      <c r="J655" s="9">
        <v>966.38</v>
      </c>
      <c r="K655" s="9">
        <v>1200</v>
      </c>
      <c r="L655">
        <v>44486</v>
      </c>
      <c r="M655" s="10">
        <f>VENTAS[[#This Row],[CANTIDAD]]*VENTAS[[#This Row],[PRECIO_VENTAS]]</f>
        <v>44400</v>
      </c>
      <c r="N655" s="10">
        <f>VENTAS[[#This Row],[CANTIDAD]]*VENTAS[[#This Row],[PRECIO_COMPRA]]</f>
        <v>35756.06</v>
      </c>
      <c r="O655" s="11">
        <f>VENTAS[[#This Row],[INGRESOS]]-VENTAS[[#This Row],[COSTO]]</f>
        <v>8643.9400000000023</v>
      </c>
      <c r="P655" s="12">
        <f>VENTAS[[#This Row],[MARGEN]]/VENTAS[[#This Row],[INGRESOS]]</f>
        <v>0.19468333333333337</v>
      </c>
    </row>
    <row r="656" spans="1:16" x14ac:dyDescent="0.25">
      <c r="A656">
        <v>655</v>
      </c>
      <c r="B656" t="s">
        <v>29</v>
      </c>
      <c r="C656">
        <v>11</v>
      </c>
      <c r="D656" t="s">
        <v>77</v>
      </c>
      <c r="E656" t="s">
        <v>78</v>
      </c>
      <c r="F656">
        <v>10003</v>
      </c>
      <c r="G656" t="s">
        <v>45</v>
      </c>
      <c r="H656" t="s">
        <v>46</v>
      </c>
      <c r="I656">
        <v>40</v>
      </c>
      <c r="J656" s="9">
        <v>638.27</v>
      </c>
      <c r="K656" s="9">
        <v>800</v>
      </c>
      <c r="L656">
        <v>44487</v>
      </c>
      <c r="M656" s="10">
        <f>VENTAS[[#This Row],[CANTIDAD]]*VENTAS[[#This Row],[PRECIO_VENTAS]]</f>
        <v>32000</v>
      </c>
      <c r="N656" s="10">
        <f>VENTAS[[#This Row],[CANTIDAD]]*VENTAS[[#This Row],[PRECIO_COMPRA]]</f>
        <v>25530.799999999999</v>
      </c>
      <c r="O656" s="11">
        <f>VENTAS[[#This Row],[INGRESOS]]-VENTAS[[#This Row],[COSTO]]</f>
        <v>6469.2000000000007</v>
      </c>
      <c r="P656" s="12">
        <f>VENTAS[[#This Row],[MARGEN]]/VENTAS[[#This Row],[INGRESOS]]</f>
        <v>0.20216250000000002</v>
      </c>
    </row>
    <row r="657" spans="1:16" x14ac:dyDescent="0.25">
      <c r="A657">
        <v>656</v>
      </c>
      <c r="B657" t="s">
        <v>12</v>
      </c>
      <c r="C657">
        <v>12</v>
      </c>
      <c r="D657" t="s">
        <v>79</v>
      </c>
      <c r="E657" t="s">
        <v>80</v>
      </c>
      <c r="F657">
        <v>10004</v>
      </c>
      <c r="G657" t="s">
        <v>47</v>
      </c>
      <c r="H657" t="s">
        <v>48</v>
      </c>
      <c r="I657">
        <v>44</v>
      </c>
      <c r="J657" s="9">
        <v>1265.2</v>
      </c>
      <c r="K657" s="9">
        <v>1800</v>
      </c>
      <c r="L657">
        <v>44488</v>
      </c>
      <c r="M657" s="10">
        <f>VENTAS[[#This Row],[CANTIDAD]]*VENTAS[[#This Row],[PRECIO_VENTAS]]</f>
        <v>79200</v>
      </c>
      <c r="N657" s="10">
        <f>VENTAS[[#This Row],[CANTIDAD]]*VENTAS[[#This Row],[PRECIO_COMPRA]]</f>
        <v>55668.800000000003</v>
      </c>
      <c r="O657" s="11">
        <f>VENTAS[[#This Row],[INGRESOS]]-VENTAS[[#This Row],[COSTO]]</f>
        <v>23531.199999999997</v>
      </c>
      <c r="P657" s="12">
        <f>VENTAS[[#This Row],[MARGEN]]/VENTAS[[#This Row],[INGRESOS]]</f>
        <v>0.29711111111111105</v>
      </c>
    </row>
    <row r="658" spans="1:16" x14ac:dyDescent="0.25">
      <c r="A658">
        <v>657</v>
      </c>
      <c r="B658" t="s">
        <v>28</v>
      </c>
      <c r="C658">
        <v>13</v>
      </c>
      <c r="D658" t="s">
        <v>81</v>
      </c>
      <c r="E658" t="s">
        <v>82</v>
      </c>
      <c r="F658">
        <v>10005</v>
      </c>
      <c r="G658" t="s">
        <v>49</v>
      </c>
      <c r="H658" t="s">
        <v>50</v>
      </c>
      <c r="I658">
        <v>28</v>
      </c>
      <c r="J658" s="9">
        <v>352.49</v>
      </c>
      <c r="K658" s="9">
        <v>500</v>
      </c>
      <c r="L658">
        <v>44489</v>
      </c>
      <c r="M658" s="10">
        <f>VENTAS[[#This Row],[CANTIDAD]]*VENTAS[[#This Row],[PRECIO_VENTAS]]</f>
        <v>14000</v>
      </c>
      <c r="N658" s="10">
        <f>VENTAS[[#This Row],[CANTIDAD]]*VENTAS[[#This Row],[PRECIO_COMPRA]]</f>
        <v>9869.7200000000012</v>
      </c>
      <c r="O658" s="11">
        <f>VENTAS[[#This Row],[INGRESOS]]-VENTAS[[#This Row],[COSTO]]</f>
        <v>4130.2799999999988</v>
      </c>
      <c r="P658" s="12">
        <f>VENTAS[[#This Row],[MARGEN]]/VENTAS[[#This Row],[INGRESOS]]</f>
        <v>0.29501999999999989</v>
      </c>
    </row>
    <row r="659" spans="1:16" x14ac:dyDescent="0.25">
      <c r="A659">
        <v>658</v>
      </c>
      <c r="B659" t="s">
        <v>12</v>
      </c>
      <c r="C659">
        <v>14</v>
      </c>
      <c r="D659" t="s">
        <v>83</v>
      </c>
      <c r="E659" t="s">
        <v>84</v>
      </c>
      <c r="F659">
        <v>10006</v>
      </c>
      <c r="G659" t="s">
        <v>51</v>
      </c>
      <c r="H659" t="s">
        <v>52</v>
      </c>
      <c r="I659">
        <v>44</v>
      </c>
      <c r="J659" s="9">
        <v>938.42</v>
      </c>
      <c r="K659" s="9">
        <v>1100</v>
      </c>
      <c r="L659">
        <v>44490</v>
      </c>
      <c r="M659" s="10">
        <f>VENTAS[[#This Row],[CANTIDAD]]*VENTAS[[#This Row],[PRECIO_VENTAS]]</f>
        <v>48400</v>
      </c>
      <c r="N659" s="10">
        <f>VENTAS[[#This Row],[CANTIDAD]]*VENTAS[[#This Row],[PRECIO_COMPRA]]</f>
        <v>41290.479999999996</v>
      </c>
      <c r="O659" s="11">
        <f>VENTAS[[#This Row],[INGRESOS]]-VENTAS[[#This Row],[COSTO]]</f>
        <v>7109.5200000000041</v>
      </c>
      <c r="P659" s="12">
        <f>VENTAS[[#This Row],[MARGEN]]/VENTAS[[#This Row],[INGRESOS]]</f>
        <v>0.14689090909090918</v>
      </c>
    </row>
    <row r="660" spans="1:16" x14ac:dyDescent="0.25">
      <c r="A660">
        <v>659</v>
      </c>
      <c r="B660" t="s">
        <v>9</v>
      </c>
      <c r="C660">
        <v>15</v>
      </c>
      <c r="D660" t="s">
        <v>85</v>
      </c>
      <c r="E660" t="s">
        <v>86</v>
      </c>
      <c r="F660">
        <v>10007</v>
      </c>
      <c r="G660" t="s">
        <v>53</v>
      </c>
      <c r="H660" t="s">
        <v>54</v>
      </c>
      <c r="I660">
        <v>29</v>
      </c>
      <c r="J660" s="9">
        <v>572.95000000000005</v>
      </c>
      <c r="K660" s="9">
        <v>800</v>
      </c>
      <c r="L660">
        <v>44491</v>
      </c>
      <c r="M660" s="10">
        <f>VENTAS[[#This Row],[CANTIDAD]]*VENTAS[[#This Row],[PRECIO_VENTAS]]</f>
        <v>23200</v>
      </c>
      <c r="N660" s="10">
        <f>VENTAS[[#This Row],[CANTIDAD]]*VENTAS[[#This Row],[PRECIO_COMPRA]]</f>
        <v>16615.550000000003</v>
      </c>
      <c r="O660" s="11">
        <f>VENTAS[[#This Row],[INGRESOS]]-VENTAS[[#This Row],[COSTO]]</f>
        <v>6584.4499999999971</v>
      </c>
      <c r="P660" s="12">
        <f>VENTAS[[#This Row],[MARGEN]]/VENTAS[[#This Row],[INGRESOS]]</f>
        <v>0.28381249999999986</v>
      </c>
    </row>
    <row r="661" spans="1:16" x14ac:dyDescent="0.25">
      <c r="A661">
        <v>660</v>
      </c>
      <c r="B661" t="s">
        <v>18</v>
      </c>
      <c r="C661">
        <v>16</v>
      </c>
      <c r="D661" t="s">
        <v>87</v>
      </c>
      <c r="E661" t="s">
        <v>88</v>
      </c>
      <c r="F661">
        <v>10008</v>
      </c>
      <c r="G661" t="s">
        <v>73</v>
      </c>
      <c r="H661" t="s">
        <v>56</v>
      </c>
      <c r="I661">
        <v>38</v>
      </c>
      <c r="J661" s="9">
        <v>1667.47</v>
      </c>
      <c r="K661" s="9">
        <v>2200</v>
      </c>
      <c r="L661">
        <v>44492</v>
      </c>
      <c r="M661" s="10">
        <f>VENTAS[[#This Row],[CANTIDAD]]*VENTAS[[#This Row],[PRECIO_VENTAS]]</f>
        <v>83600</v>
      </c>
      <c r="N661" s="10">
        <f>VENTAS[[#This Row],[CANTIDAD]]*VENTAS[[#This Row],[PRECIO_COMPRA]]</f>
        <v>63363.86</v>
      </c>
      <c r="O661" s="11">
        <f>VENTAS[[#This Row],[INGRESOS]]-VENTAS[[#This Row],[COSTO]]</f>
        <v>20236.14</v>
      </c>
      <c r="P661" s="12">
        <f>VENTAS[[#This Row],[MARGEN]]/VENTAS[[#This Row],[INGRESOS]]</f>
        <v>0.24205909090909089</v>
      </c>
    </row>
    <row r="662" spans="1:16" x14ac:dyDescent="0.25">
      <c r="A662">
        <v>661</v>
      </c>
      <c r="B662" t="s">
        <v>9</v>
      </c>
      <c r="C662">
        <v>17</v>
      </c>
      <c r="D662" t="s">
        <v>89</v>
      </c>
      <c r="E662" t="s">
        <v>90</v>
      </c>
      <c r="F662">
        <v>10009</v>
      </c>
      <c r="G662" t="s">
        <v>57</v>
      </c>
      <c r="H662" t="s">
        <v>58</v>
      </c>
      <c r="I662">
        <v>29</v>
      </c>
      <c r="J662" s="9">
        <v>216.19</v>
      </c>
      <c r="K662" s="9">
        <v>300</v>
      </c>
      <c r="L662">
        <v>44493</v>
      </c>
      <c r="M662" s="10">
        <f>VENTAS[[#This Row],[CANTIDAD]]*VENTAS[[#This Row],[PRECIO_VENTAS]]</f>
        <v>8700</v>
      </c>
      <c r="N662" s="10">
        <f>VENTAS[[#This Row],[CANTIDAD]]*VENTAS[[#This Row],[PRECIO_COMPRA]]</f>
        <v>6269.51</v>
      </c>
      <c r="O662" s="11">
        <f>VENTAS[[#This Row],[INGRESOS]]-VENTAS[[#This Row],[COSTO]]</f>
        <v>2430.4899999999998</v>
      </c>
      <c r="P662" s="12">
        <f>VENTAS[[#This Row],[MARGEN]]/VENTAS[[#This Row],[INGRESOS]]</f>
        <v>0.27936666666666665</v>
      </c>
    </row>
    <row r="663" spans="1:16" x14ac:dyDescent="0.25">
      <c r="A663">
        <v>662</v>
      </c>
      <c r="B663" t="s">
        <v>10</v>
      </c>
      <c r="C663">
        <v>18</v>
      </c>
      <c r="D663" t="s">
        <v>91</v>
      </c>
      <c r="E663" t="s">
        <v>92</v>
      </c>
      <c r="F663">
        <v>10001</v>
      </c>
      <c r="G663" t="s">
        <v>41</v>
      </c>
      <c r="H663" t="s">
        <v>42</v>
      </c>
      <c r="I663">
        <v>33</v>
      </c>
      <c r="J663" s="9">
        <v>1063.04</v>
      </c>
      <c r="K663" s="9">
        <v>1500</v>
      </c>
      <c r="L663">
        <v>44494</v>
      </c>
      <c r="M663" s="10">
        <f>VENTAS[[#This Row],[CANTIDAD]]*VENTAS[[#This Row],[PRECIO_VENTAS]]</f>
        <v>49500</v>
      </c>
      <c r="N663" s="10">
        <f>VENTAS[[#This Row],[CANTIDAD]]*VENTAS[[#This Row],[PRECIO_COMPRA]]</f>
        <v>35080.32</v>
      </c>
      <c r="O663" s="11">
        <f>VENTAS[[#This Row],[INGRESOS]]-VENTAS[[#This Row],[COSTO]]</f>
        <v>14419.68</v>
      </c>
      <c r="P663" s="12">
        <f>VENTAS[[#This Row],[MARGEN]]/VENTAS[[#This Row],[INGRESOS]]</f>
        <v>0.29130666666666666</v>
      </c>
    </row>
    <row r="664" spans="1:16" x14ac:dyDescent="0.25">
      <c r="A664">
        <v>663</v>
      </c>
      <c r="B664" t="s">
        <v>5</v>
      </c>
      <c r="C664">
        <v>19</v>
      </c>
      <c r="D664" t="s">
        <v>93</v>
      </c>
      <c r="E664" t="s">
        <v>94</v>
      </c>
      <c r="F664">
        <v>10002</v>
      </c>
      <c r="G664" t="s">
        <v>43</v>
      </c>
      <c r="H664" t="s">
        <v>44</v>
      </c>
      <c r="I664">
        <v>10</v>
      </c>
      <c r="J664" s="9">
        <v>757.81</v>
      </c>
      <c r="K664" s="9">
        <v>950</v>
      </c>
      <c r="L664">
        <v>44495</v>
      </c>
      <c r="M664" s="10">
        <f>VENTAS[[#This Row],[CANTIDAD]]*VENTAS[[#This Row],[PRECIO_VENTAS]]</f>
        <v>9500</v>
      </c>
      <c r="N664" s="10">
        <f>VENTAS[[#This Row],[CANTIDAD]]*VENTAS[[#This Row],[PRECIO_COMPRA]]</f>
        <v>7578.0999999999995</v>
      </c>
      <c r="O664" s="11">
        <f>VENTAS[[#This Row],[INGRESOS]]-VENTAS[[#This Row],[COSTO]]</f>
        <v>1921.9000000000005</v>
      </c>
      <c r="P664" s="12">
        <f>VENTAS[[#This Row],[MARGEN]]/VENTAS[[#This Row],[INGRESOS]]</f>
        <v>0.20230526315789479</v>
      </c>
    </row>
    <row r="665" spans="1:16" x14ac:dyDescent="0.25">
      <c r="A665">
        <v>664</v>
      </c>
      <c r="B665" t="s">
        <v>19</v>
      </c>
      <c r="C665">
        <v>20</v>
      </c>
      <c r="D665" t="s">
        <v>95</v>
      </c>
      <c r="E665" t="s">
        <v>96</v>
      </c>
      <c r="F665">
        <v>10003</v>
      </c>
      <c r="G665" t="s">
        <v>45</v>
      </c>
      <c r="H665" t="s">
        <v>46</v>
      </c>
      <c r="I665">
        <v>7</v>
      </c>
      <c r="J665" s="9">
        <v>211.41</v>
      </c>
      <c r="K665" s="9">
        <v>300</v>
      </c>
      <c r="L665">
        <v>44496</v>
      </c>
      <c r="M665" s="10">
        <f>VENTAS[[#This Row],[CANTIDAD]]*VENTAS[[#This Row],[PRECIO_VENTAS]]</f>
        <v>2100</v>
      </c>
      <c r="N665" s="10">
        <f>VENTAS[[#This Row],[CANTIDAD]]*VENTAS[[#This Row],[PRECIO_COMPRA]]</f>
        <v>1479.87</v>
      </c>
      <c r="O665" s="11">
        <f>VENTAS[[#This Row],[INGRESOS]]-VENTAS[[#This Row],[COSTO]]</f>
        <v>620.13000000000011</v>
      </c>
      <c r="P665" s="12">
        <f>VENTAS[[#This Row],[MARGEN]]/VENTAS[[#This Row],[INGRESOS]]</f>
        <v>0.29530000000000006</v>
      </c>
    </row>
    <row r="666" spans="1:16" x14ac:dyDescent="0.25">
      <c r="A666">
        <v>665</v>
      </c>
      <c r="B666" t="s">
        <v>5</v>
      </c>
      <c r="C666">
        <v>1</v>
      </c>
      <c r="D666" t="s">
        <v>30</v>
      </c>
      <c r="E666" t="s">
        <v>61</v>
      </c>
      <c r="F666">
        <v>10004</v>
      </c>
      <c r="G666" t="s">
        <v>47</v>
      </c>
      <c r="H666" t="s">
        <v>48</v>
      </c>
      <c r="I666">
        <v>4</v>
      </c>
      <c r="J666" s="9">
        <v>1483.61</v>
      </c>
      <c r="K666" s="9">
        <v>2000</v>
      </c>
      <c r="L666">
        <v>44497</v>
      </c>
      <c r="M666" s="10">
        <f>VENTAS[[#This Row],[CANTIDAD]]*VENTAS[[#This Row],[PRECIO_VENTAS]]</f>
        <v>8000</v>
      </c>
      <c r="N666" s="10">
        <f>VENTAS[[#This Row],[CANTIDAD]]*VENTAS[[#This Row],[PRECIO_COMPRA]]</f>
        <v>5934.44</v>
      </c>
      <c r="O666" s="11">
        <f>VENTAS[[#This Row],[INGRESOS]]-VENTAS[[#This Row],[COSTO]]</f>
        <v>2065.5600000000004</v>
      </c>
      <c r="P666" s="12">
        <f>VENTAS[[#This Row],[MARGEN]]/VENTAS[[#This Row],[INGRESOS]]</f>
        <v>0.25819500000000006</v>
      </c>
    </row>
    <row r="667" spans="1:16" x14ac:dyDescent="0.25">
      <c r="A667">
        <v>666</v>
      </c>
      <c r="B667" t="s">
        <v>19</v>
      </c>
      <c r="C667">
        <v>2</v>
      </c>
      <c r="D667" t="s">
        <v>31</v>
      </c>
      <c r="E667" t="s">
        <v>62</v>
      </c>
      <c r="F667">
        <v>10005</v>
      </c>
      <c r="G667" t="s">
        <v>49</v>
      </c>
      <c r="H667" t="s">
        <v>50</v>
      </c>
      <c r="I667">
        <v>7</v>
      </c>
      <c r="J667" s="9">
        <v>1049.51</v>
      </c>
      <c r="K667" s="9">
        <v>1300</v>
      </c>
      <c r="L667">
        <v>44498</v>
      </c>
      <c r="M667" s="10">
        <f>VENTAS[[#This Row],[CANTIDAD]]*VENTAS[[#This Row],[PRECIO_VENTAS]]</f>
        <v>9100</v>
      </c>
      <c r="N667" s="10">
        <f>VENTAS[[#This Row],[CANTIDAD]]*VENTAS[[#This Row],[PRECIO_COMPRA]]</f>
        <v>7346.57</v>
      </c>
      <c r="O667" s="11">
        <f>VENTAS[[#This Row],[INGRESOS]]-VENTAS[[#This Row],[COSTO]]</f>
        <v>1753.4300000000003</v>
      </c>
      <c r="P667" s="12">
        <f>VENTAS[[#This Row],[MARGEN]]/VENTAS[[#This Row],[INGRESOS]]</f>
        <v>0.19268461538461543</v>
      </c>
    </row>
    <row r="668" spans="1:16" x14ac:dyDescent="0.25">
      <c r="A668">
        <v>667</v>
      </c>
      <c r="B668" t="s">
        <v>12</v>
      </c>
      <c r="C668">
        <v>3</v>
      </c>
      <c r="D668" t="s">
        <v>32</v>
      </c>
      <c r="E668" t="s">
        <v>63</v>
      </c>
      <c r="F668">
        <v>10006</v>
      </c>
      <c r="G668" t="s">
        <v>51</v>
      </c>
      <c r="H668" t="s">
        <v>52</v>
      </c>
      <c r="I668">
        <v>44</v>
      </c>
      <c r="J668" s="9">
        <v>966.38</v>
      </c>
      <c r="K668" s="9">
        <v>1200</v>
      </c>
      <c r="L668">
        <v>44499</v>
      </c>
      <c r="M668" s="10">
        <f>VENTAS[[#This Row],[CANTIDAD]]*VENTAS[[#This Row],[PRECIO_VENTAS]]</f>
        <v>52800</v>
      </c>
      <c r="N668" s="10">
        <f>VENTAS[[#This Row],[CANTIDAD]]*VENTAS[[#This Row],[PRECIO_COMPRA]]</f>
        <v>42520.72</v>
      </c>
      <c r="O668" s="11">
        <f>VENTAS[[#This Row],[INGRESOS]]-VENTAS[[#This Row],[COSTO]]</f>
        <v>10279.279999999999</v>
      </c>
      <c r="P668" s="12">
        <f>VENTAS[[#This Row],[MARGEN]]/VENTAS[[#This Row],[INGRESOS]]</f>
        <v>0.19468333333333332</v>
      </c>
    </row>
    <row r="669" spans="1:16" x14ac:dyDescent="0.25">
      <c r="A669">
        <v>668</v>
      </c>
      <c r="B669" t="s">
        <v>6</v>
      </c>
      <c r="C669">
        <v>4</v>
      </c>
      <c r="D669" t="s">
        <v>33</v>
      </c>
      <c r="E669" t="s">
        <v>64</v>
      </c>
      <c r="F669">
        <v>10007</v>
      </c>
      <c r="G669" t="s">
        <v>53</v>
      </c>
      <c r="H669" t="s">
        <v>54</v>
      </c>
      <c r="I669">
        <v>41</v>
      </c>
      <c r="J669" s="9">
        <v>938.42</v>
      </c>
      <c r="K669" s="9">
        <v>1100</v>
      </c>
      <c r="L669">
        <v>44500</v>
      </c>
      <c r="M669" s="10">
        <f>VENTAS[[#This Row],[CANTIDAD]]*VENTAS[[#This Row],[PRECIO_VENTAS]]</f>
        <v>45100</v>
      </c>
      <c r="N669" s="10">
        <f>VENTAS[[#This Row],[CANTIDAD]]*VENTAS[[#This Row],[PRECIO_COMPRA]]</f>
        <v>38475.22</v>
      </c>
      <c r="O669" s="11">
        <f>VENTAS[[#This Row],[INGRESOS]]-VENTAS[[#This Row],[COSTO]]</f>
        <v>6624.7799999999988</v>
      </c>
      <c r="P669" s="12">
        <f>VENTAS[[#This Row],[MARGEN]]/VENTAS[[#This Row],[INGRESOS]]</f>
        <v>0.14689090909090907</v>
      </c>
    </row>
    <row r="670" spans="1:16" x14ac:dyDescent="0.25">
      <c r="A670">
        <v>669</v>
      </c>
      <c r="B670" t="s">
        <v>5</v>
      </c>
      <c r="C670">
        <v>5</v>
      </c>
      <c r="D670" t="s">
        <v>34</v>
      </c>
      <c r="E670" t="s">
        <v>65</v>
      </c>
      <c r="F670">
        <v>10008</v>
      </c>
      <c r="G670" t="s">
        <v>73</v>
      </c>
      <c r="H670" t="s">
        <v>56</v>
      </c>
      <c r="I670">
        <v>10</v>
      </c>
      <c r="J670" s="9">
        <v>1053.78</v>
      </c>
      <c r="K670" s="9">
        <v>1500</v>
      </c>
      <c r="L670">
        <v>44501</v>
      </c>
      <c r="M670" s="10">
        <f>VENTAS[[#This Row],[CANTIDAD]]*VENTAS[[#This Row],[PRECIO_VENTAS]]</f>
        <v>15000</v>
      </c>
      <c r="N670" s="10">
        <f>VENTAS[[#This Row],[CANTIDAD]]*VENTAS[[#This Row],[PRECIO_COMPRA]]</f>
        <v>10537.8</v>
      </c>
      <c r="O670" s="11">
        <f>VENTAS[[#This Row],[INGRESOS]]-VENTAS[[#This Row],[COSTO]]</f>
        <v>4462.2000000000007</v>
      </c>
      <c r="P670" s="12">
        <f>VENTAS[[#This Row],[MARGEN]]/VENTAS[[#This Row],[INGRESOS]]</f>
        <v>0.29748000000000002</v>
      </c>
    </row>
    <row r="671" spans="1:16" x14ac:dyDescent="0.25">
      <c r="A671">
        <v>670</v>
      </c>
      <c r="B671" t="s">
        <v>12</v>
      </c>
      <c r="C671">
        <v>6</v>
      </c>
      <c r="D671" t="s">
        <v>35</v>
      </c>
      <c r="E671" t="s">
        <v>66</v>
      </c>
      <c r="F671">
        <v>10009</v>
      </c>
      <c r="G671" t="s">
        <v>57</v>
      </c>
      <c r="H671" t="s">
        <v>58</v>
      </c>
      <c r="I671">
        <v>44</v>
      </c>
      <c r="J671" s="9">
        <v>645.70000000000005</v>
      </c>
      <c r="K671" s="9">
        <v>900</v>
      </c>
      <c r="L671">
        <v>44502</v>
      </c>
      <c r="M671" s="10">
        <f>VENTAS[[#This Row],[CANTIDAD]]*VENTAS[[#This Row],[PRECIO_VENTAS]]</f>
        <v>39600</v>
      </c>
      <c r="N671" s="10">
        <f>VENTAS[[#This Row],[CANTIDAD]]*VENTAS[[#This Row],[PRECIO_COMPRA]]</f>
        <v>28410.800000000003</v>
      </c>
      <c r="O671" s="11">
        <f>VENTAS[[#This Row],[INGRESOS]]-VENTAS[[#This Row],[COSTO]]</f>
        <v>11189.199999999997</v>
      </c>
      <c r="P671" s="12">
        <f>VENTAS[[#This Row],[MARGEN]]/VENTAS[[#This Row],[INGRESOS]]</f>
        <v>0.2825555555555555</v>
      </c>
    </row>
    <row r="672" spans="1:16" x14ac:dyDescent="0.25">
      <c r="A672">
        <v>671</v>
      </c>
      <c r="B672" t="s">
        <v>9</v>
      </c>
      <c r="C672">
        <v>7</v>
      </c>
      <c r="D672" t="s">
        <v>36</v>
      </c>
      <c r="E672" t="s">
        <v>72</v>
      </c>
      <c r="F672">
        <v>10001</v>
      </c>
      <c r="G672" t="s">
        <v>41</v>
      </c>
      <c r="H672" t="s">
        <v>42</v>
      </c>
      <c r="I672">
        <v>29</v>
      </c>
      <c r="J672" s="9">
        <v>1063.04</v>
      </c>
      <c r="K672" s="9">
        <v>1500</v>
      </c>
      <c r="L672">
        <v>44503</v>
      </c>
      <c r="M672" s="10">
        <f>VENTAS[[#This Row],[CANTIDAD]]*VENTAS[[#This Row],[PRECIO_VENTAS]]</f>
        <v>43500</v>
      </c>
      <c r="N672" s="10">
        <f>VENTAS[[#This Row],[CANTIDAD]]*VENTAS[[#This Row],[PRECIO_COMPRA]]</f>
        <v>30828.16</v>
      </c>
      <c r="O672" s="11">
        <f>VENTAS[[#This Row],[INGRESOS]]-VENTAS[[#This Row],[COSTO]]</f>
        <v>12671.84</v>
      </c>
      <c r="P672" s="12">
        <f>VENTAS[[#This Row],[MARGEN]]/VENTAS[[#This Row],[INGRESOS]]</f>
        <v>0.29130666666666666</v>
      </c>
    </row>
    <row r="673" spans="1:16" x14ac:dyDescent="0.25">
      <c r="A673">
        <v>672</v>
      </c>
      <c r="B673" t="s">
        <v>7</v>
      </c>
      <c r="C673">
        <v>8</v>
      </c>
      <c r="D673" t="s">
        <v>37</v>
      </c>
      <c r="E673" t="s">
        <v>67</v>
      </c>
      <c r="F673">
        <v>10002</v>
      </c>
      <c r="G673" t="s">
        <v>43</v>
      </c>
      <c r="H673" t="s">
        <v>44</v>
      </c>
      <c r="I673">
        <v>25</v>
      </c>
      <c r="J673" s="9">
        <v>938.42</v>
      </c>
      <c r="K673" s="9">
        <v>1100</v>
      </c>
      <c r="L673">
        <v>44504</v>
      </c>
      <c r="M673" s="10">
        <f>VENTAS[[#This Row],[CANTIDAD]]*VENTAS[[#This Row],[PRECIO_VENTAS]]</f>
        <v>27500</v>
      </c>
      <c r="N673" s="10">
        <f>VENTAS[[#This Row],[CANTIDAD]]*VENTAS[[#This Row],[PRECIO_COMPRA]]</f>
        <v>23460.5</v>
      </c>
      <c r="O673" s="11">
        <f>VENTAS[[#This Row],[INGRESOS]]-VENTAS[[#This Row],[COSTO]]</f>
        <v>4039.5</v>
      </c>
      <c r="P673" s="12">
        <f>VENTAS[[#This Row],[MARGEN]]/VENTAS[[#This Row],[INGRESOS]]</f>
        <v>0.1468909090909091</v>
      </c>
    </row>
    <row r="674" spans="1:16" x14ac:dyDescent="0.25">
      <c r="A674">
        <v>673</v>
      </c>
      <c r="B674" t="s">
        <v>8</v>
      </c>
      <c r="C674">
        <v>9</v>
      </c>
      <c r="D674" t="s">
        <v>38</v>
      </c>
      <c r="E674" t="s">
        <v>68</v>
      </c>
      <c r="F674">
        <v>10003</v>
      </c>
      <c r="G674" t="s">
        <v>45</v>
      </c>
      <c r="H674" t="s">
        <v>46</v>
      </c>
      <c r="I674">
        <v>4</v>
      </c>
      <c r="J674" s="9">
        <v>836.75</v>
      </c>
      <c r="K674" s="9">
        <v>1000</v>
      </c>
      <c r="L674">
        <v>44505</v>
      </c>
      <c r="M674" s="10">
        <f>VENTAS[[#This Row],[CANTIDAD]]*VENTAS[[#This Row],[PRECIO_VENTAS]]</f>
        <v>4000</v>
      </c>
      <c r="N674" s="10">
        <f>VENTAS[[#This Row],[CANTIDAD]]*VENTAS[[#This Row],[PRECIO_COMPRA]]</f>
        <v>3347</v>
      </c>
      <c r="O674" s="11">
        <f>VENTAS[[#This Row],[INGRESOS]]-VENTAS[[#This Row],[COSTO]]</f>
        <v>653</v>
      </c>
      <c r="P674" s="12">
        <f>VENTAS[[#This Row],[MARGEN]]/VENTAS[[#This Row],[INGRESOS]]</f>
        <v>0.16325000000000001</v>
      </c>
    </row>
    <row r="675" spans="1:16" x14ac:dyDescent="0.25">
      <c r="A675">
        <v>674</v>
      </c>
      <c r="B675" t="s">
        <v>23</v>
      </c>
      <c r="C675">
        <v>10</v>
      </c>
      <c r="D675" t="s">
        <v>39</v>
      </c>
      <c r="E675" t="s">
        <v>69</v>
      </c>
      <c r="F675">
        <v>10004</v>
      </c>
      <c r="G675" t="s">
        <v>47</v>
      </c>
      <c r="H675" t="s">
        <v>48</v>
      </c>
      <c r="I675">
        <v>14</v>
      </c>
      <c r="J675" s="9">
        <v>966.38</v>
      </c>
      <c r="K675" s="9">
        <v>1200</v>
      </c>
      <c r="L675">
        <v>44506</v>
      </c>
      <c r="M675" s="10">
        <f>VENTAS[[#This Row],[CANTIDAD]]*VENTAS[[#This Row],[PRECIO_VENTAS]]</f>
        <v>16800</v>
      </c>
      <c r="N675" s="10">
        <f>VENTAS[[#This Row],[CANTIDAD]]*VENTAS[[#This Row],[PRECIO_COMPRA]]</f>
        <v>13529.32</v>
      </c>
      <c r="O675" s="11">
        <f>VENTAS[[#This Row],[INGRESOS]]-VENTAS[[#This Row],[COSTO]]</f>
        <v>3270.6800000000003</v>
      </c>
      <c r="P675" s="12">
        <f>VENTAS[[#This Row],[MARGEN]]/VENTAS[[#This Row],[INGRESOS]]</f>
        <v>0.19468333333333335</v>
      </c>
    </row>
    <row r="676" spans="1:16" x14ac:dyDescent="0.25">
      <c r="A676">
        <v>675</v>
      </c>
      <c r="B676" t="s">
        <v>5</v>
      </c>
      <c r="C676">
        <v>11</v>
      </c>
      <c r="D676" t="s">
        <v>77</v>
      </c>
      <c r="E676" t="s">
        <v>78</v>
      </c>
      <c r="F676">
        <v>10005</v>
      </c>
      <c r="G676" t="s">
        <v>49</v>
      </c>
      <c r="H676" t="s">
        <v>50</v>
      </c>
      <c r="I676">
        <v>4</v>
      </c>
      <c r="J676" s="9">
        <v>638.27</v>
      </c>
      <c r="K676" s="9">
        <v>800</v>
      </c>
      <c r="L676">
        <v>44507</v>
      </c>
      <c r="M676" s="10">
        <f>VENTAS[[#This Row],[CANTIDAD]]*VENTAS[[#This Row],[PRECIO_VENTAS]]</f>
        <v>3200</v>
      </c>
      <c r="N676" s="10">
        <f>VENTAS[[#This Row],[CANTIDAD]]*VENTAS[[#This Row],[PRECIO_COMPRA]]</f>
        <v>2553.08</v>
      </c>
      <c r="O676" s="11">
        <f>VENTAS[[#This Row],[INGRESOS]]-VENTAS[[#This Row],[COSTO]]</f>
        <v>646.92000000000007</v>
      </c>
      <c r="P676" s="12">
        <f>VENTAS[[#This Row],[MARGEN]]/VENTAS[[#This Row],[INGRESOS]]</f>
        <v>0.20216250000000002</v>
      </c>
    </row>
    <row r="677" spans="1:16" x14ac:dyDescent="0.25">
      <c r="A677">
        <v>676</v>
      </c>
      <c r="B677" t="s">
        <v>7</v>
      </c>
      <c r="C677">
        <v>12</v>
      </c>
      <c r="D677" t="s">
        <v>79</v>
      </c>
      <c r="E677" t="s">
        <v>80</v>
      </c>
      <c r="F677">
        <v>10006</v>
      </c>
      <c r="G677" t="s">
        <v>51</v>
      </c>
      <c r="H677" t="s">
        <v>52</v>
      </c>
      <c r="I677">
        <v>37</v>
      </c>
      <c r="J677" s="9">
        <v>1265.2</v>
      </c>
      <c r="K677" s="9">
        <v>1800</v>
      </c>
      <c r="L677">
        <v>44508</v>
      </c>
      <c r="M677" s="10">
        <f>VENTAS[[#This Row],[CANTIDAD]]*VENTAS[[#This Row],[PRECIO_VENTAS]]</f>
        <v>66600</v>
      </c>
      <c r="N677" s="10">
        <f>VENTAS[[#This Row],[CANTIDAD]]*VENTAS[[#This Row],[PRECIO_COMPRA]]</f>
        <v>46812.4</v>
      </c>
      <c r="O677" s="11">
        <f>VENTAS[[#This Row],[INGRESOS]]-VENTAS[[#This Row],[COSTO]]</f>
        <v>19787.599999999999</v>
      </c>
      <c r="P677" s="12">
        <f>VENTAS[[#This Row],[MARGEN]]/VENTAS[[#This Row],[INGRESOS]]</f>
        <v>0.2971111111111111</v>
      </c>
    </row>
    <row r="678" spans="1:16" x14ac:dyDescent="0.25">
      <c r="A678">
        <v>677</v>
      </c>
      <c r="B678" t="s">
        <v>10</v>
      </c>
      <c r="C678">
        <v>13</v>
      </c>
      <c r="D678" t="s">
        <v>81</v>
      </c>
      <c r="E678" t="s">
        <v>82</v>
      </c>
      <c r="F678">
        <v>10007</v>
      </c>
      <c r="G678" t="s">
        <v>53</v>
      </c>
      <c r="H678" t="s">
        <v>54</v>
      </c>
      <c r="I678">
        <v>33</v>
      </c>
      <c r="J678" s="9">
        <v>352.49</v>
      </c>
      <c r="K678" s="9">
        <v>500</v>
      </c>
      <c r="L678">
        <v>44509</v>
      </c>
      <c r="M678" s="10">
        <f>VENTAS[[#This Row],[CANTIDAD]]*VENTAS[[#This Row],[PRECIO_VENTAS]]</f>
        <v>16500</v>
      </c>
      <c r="N678" s="10">
        <f>VENTAS[[#This Row],[CANTIDAD]]*VENTAS[[#This Row],[PRECIO_COMPRA]]</f>
        <v>11632.17</v>
      </c>
      <c r="O678" s="11">
        <f>VENTAS[[#This Row],[INGRESOS]]-VENTAS[[#This Row],[COSTO]]</f>
        <v>4867.83</v>
      </c>
      <c r="P678" s="12">
        <f>VENTAS[[#This Row],[MARGEN]]/VENTAS[[#This Row],[INGRESOS]]</f>
        <v>0.29502</v>
      </c>
    </row>
    <row r="679" spans="1:16" x14ac:dyDescent="0.25">
      <c r="A679">
        <v>678</v>
      </c>
      <c r="B679" t="s">
        <v>28</v>
      </c>
      <c r="C679">
        <v>14</v>
      </c>
      <c r="D679" t="s">
        <v>83</v>
      </c>
      <c r="E679" t="s">
        <v>84</v>
      </c>
      <c r="F679">
        <v>10008</v>
      </c>
      <c r="G679" t="s">
        <v>73</v>
      </c>
      <c r="H679" t="s">
        <v>56</v>
      </c>
      <c r="I679">
        <v>28</v>
      </c>
      <c r="J679" s="9">
        <v>938.42</v>
      </c>
      <c r="K679" s="9">
        <v>1100</v>
      </c>
      <c r="L679">
        <v>44510</v>
      </c>
      <c r="M679" s="10">
        <f>VENTAS[[#This Row],[CANTIDAD]]*VENTAS[[#This Row],[PRECIO_VENTAS]]</f>
        <v>30800</v>
      </c>
      <c r="N679" s="10">
        <f>VENTAS[[#This Row],[CANTIDAD]]*VENTAS[[#This Row],[PRECIO_COMPRA]]</f>
        <v>26275.759999999998</v>
      </c>
      <c r="O679" s="11">
        <f>VENTAS[[#This Row],[INGRESOS]]-VENTAS[[#This Row],[COSTO]]</f>
        <v>4524.2400000000016</v>
      </c>
      <c r="P679" s="12">
        <f>VENTAS[[#This Row],[MARGEN]]/VENTAS[[#This Row],[INGRESOS]]</f>
        <v>0.14689090909090916</v>
      </c>
    </row>
    <row r="680" spans="1:16" x14ac:dyDescent="0.25">
      <c r="A680">
        <v>679</v>
      </c>
      <c r="B680" t="s">
        <v>26</v>
      </c>
      <c r="C680">
        <v>15</v>
      </c>
      <c r="D680" t="s">
        <v>85</v>
      </c>
      <c r="E680" t="s">
        <v>86</v>
      </c>
      <c r="F680">
        <v>10009</v>
      </c>
      <c r="G680" t="s">
        <v>57</v>
      </c>
      <c r="H680" t="s">
        <v>58</v>
      </c>
      <c r="I680">
        <v>36</v>
      </c>
      <c r="J680" s="9">
        <v>572.95000000000005</v>
      </c>
      <c r="K680" s="9">
        <v>800</v>
      </c>
      <c r="L680">
        <v>44511</v>
      </c>
      <c r="M680" s="10">
        <f>VENTAS[[#This Row],[CANTIDAD]]*VENTAS[[#This Row],[PRECIO_VENTAS]]</f>
        <v>28800</v>
      </c>
      <c r="N680" s="10">
        <f>VENTAS[[#This Row],[CANTIDAD]]*VENTAS[[#This Row],[PRECIO_COMPRA]]</f>
        <v>20626.2</v>
      </c>
      <c r="O680" s="11">
        <f>VENTAS[[#This Row],[INGRESOS]]-VENTAS[[#This Row],[COSTO]]</f>
        <v>8173.7999999999993</v>
      </c>
      <c r="P680" s="12">
        <f>VENTAS[[#This Row],[MARGEN]]/VENTAS[[#This Row],[INGRESOS]]</f>
        <v>0.28381249999999997</v>
      </c>
    </row>
    <row r="681" spans="1:16" x14ac:dyDescent="0.25">
      <c r="A681">
        <v>680</v>
      </c>
      <c r="B681" t="s">
        <v>25</v>
      </c>
      <c r="C681">
        <v>16</v>
      </c>
      <c r="D681" t="s">
        <v>87</v>
      </c>
      <c r="E681" t="s">
        <v>88</v>
      </c>
      <c r="F681">
        <v>10001</v>
      </c>
      <c r="G681" t="s">
        <v>41</v>
      </c>
      <c r="H681" t="s">
        <v>42</v>
      </c>
      <c r="I681">
        <v>19</v>
      </c>
      <c r="J681" s="9">
        <v>1667.47</v>
      </c>
      <c r="K681" s="9">
        <v>2200</v>
      </c>
      <c r="L681">
        <v>44512</v>
      </c>
      <c r="M681" s="10">
        <f>VENTAS[[#This Row],[CANTIDAD]]*VENTAS[[#This Row],[PRECIO_VENTAS]]</f>
        <v>41800</v>
      </c>
      <c r="N681" s="10">
        <f>VENTAS[[#This Row],[CANTIDAD]]*VENTAS[[#This Row],[PRECIO_COMPRA]]</f>
        <v>31681.93</v>
      </c>
      <c r="O681" s="11">
        <f>VENTAS[[#This Row],[INGRESOS]]-VENTAS[[#This Row],[COSTO]]</f>
        <v>10118.07</v>
      </c>
      <c r="P681" s="12">
        <f>VENTAS[[#This Row],[MARGEN]]/VENTAS[[#This Row],[INGRESOS]]</f>
        <v>0.24205909090909089</v>
      </c>
    </row>
    <row r="682" spans="1:16" x14ac:dyDescent="0.25">
      <c r="A682">
        <v>681</v>
      </c>
      <c r="B682" t="s">
        <v>9</v>
      </c>
      <c r="C682">
        <v>17</v>
      </c>
      <c r="D682" t="s">
        <v>89</v>
      </c>
      <c r="E682" t="s">
        <v>90</v>
      </c>
      <c r="F682">
        <v>10002</v>
      </c>
      <c r="G682" t="s">
        <v>43</v>
      </c>
      <c r="H682" t="s">
        <v>44</v>
      </c>
      <c r="I682">
        <v>41</v>
      </c>
      <c r="J682" s="9">
        <v>216.19</v>
      </c>
      <c r="K682" s="9">
        <v>300</v>
      </c>
      <c r="L682">
        <v>44513</v>
      </c>
      <c r="M682" s="10">
        <f>VENTAS[[#This Row],[CANTIDAD]]*VENTAS[[#This Row],[PRECIO_VENTAS]]</f>
        <v>12300</v>
      </c>
      <c r="N682" s="10">
        <f>VENTAS[[#This Row],[CANTIDAD]]*VENTAS[[#This Row],[PRECIO_COMPRA]]</f>
        <v>8863.7899999999991</v>
      </c>
      <c r="O682" s="11">
        <f>VENTAS[[#This Row],[INGRESOS]]-VENTAS[[#This Row],[COSTO]]</f>
        <v>3436.2100000000009</v>
      </c>
      <c r="P682" s="12">
        <f>VENTAS[[#This Row],[MARGEN]]/VENTAS[[#This Row],[INGRESOS]]</f>
        <v>0.27936666666666676</v>
      </c>
    </row>
    <row r="683" spans="1:16" x14ac:dyDescent="0.25">
      <c r="A683">
        <v>682</v>
      </c>
      <c r="B683" t="s">
        <v>22</v>
      </c>
      <c r="C683">
        <v>18</v>
      </c>
      <c r="D683" t="s">
        <v>91</v>
      </c>
      <c r="E683" t="s">
        <v>92</v>
      </c>
      <c r="F683">
        <v>10003</v>
      </c>
      <c r="G683" t="s">
        <v>45</v>
      </c>
      <c r="H683" t="s">
        <v>46</v>
      </c>
      <c r="I683">
        <v>4</v>
      </c>
      <c r="J683" s="9">
        <v>1063.04</v>
      </c>
      <c r="K683" s="9">
        <v>1500</v>
      </c>
      <c r="L683">
        <v>44514</v>
      </c>
      <c r="M683" s="10">
        <f>VENTAS[[#This Row],[CANTIDAD]]*VENTAS[[#This Row],[PRECIO_VENTAS]]</f>
        <v>6000</v>
      </c>
      <c r="N683" s="10">
        <f>VENTAS[[#This Row],[CANTIDAD]]*VENTAS[[#This Row],[PRECIO_COMPRA]]</f>
        <v>4252.16</v>
      </c>
      <c r="O683" s="11">
        <f>VENTAS[[#This Row],[INGRESOS]]-VENTAS[[#This Row],[COSTO]]</f>
        <v>1747.8400000000001</v>
      </c>
      <c r="P683" s="12">
        <f>VENTAS[[#This Row],[MARGEN]]/VENTAS[[#This Row],[INGRESOS]]</f>
        <v>0.29130666666666671</v>
      </c>
    </row>
    <row r="684" spans="1:16" x14ac:dyDescent="0.25">
      <c r="A684">
        <v>683</v>
      </c>
      <c r="B684" t="s">
        <v>13</v>
      </c>
      <c r="C684">
        <v>19</v>
      </c>
      <c r="D684" t="s">
        <v>93</v>
      </c>
      <c r="E684" t="s">
        <v>94</v>
      </c>
      <c r="F684">
        <v>10004</v>
      </c>
      <c r="G684" t="s">
        <v>47</v>
      </c>
      <c r="H684" t="s">
        <v>48</v>
      </c>
      <c r="I684">
        <v>13</v>
      </c>
      <c r="J684" s="9">
        <v>757.81</v>
      </c>
      <c r="K684" s="9">
        <v>950</v>
      </c>
      <c r="L684">
        <v>44515</v>
      </c>
      <c r="M684" s="10">
        <f>VENTAS[[#This Row],[CANTIDAD]]*VENTAS[[#This Row],[PRECIO_VENTAS]]</f>
        <v>12350</v>
      </c>
      <c r="N684" s="10">
        <f>VENTAS[[#This Row],[CANTIDAD]]*VENTAS[[#This Row],[PRECIO_COMPRA]]</f>
        <v>9851.5299999999988</v>
      </c>
      <c r="O684" s="11">
        <f>VENTAS[[#This Row],[INGRESOS]]-VENTAS[[#This Row],[COSTO]]</f>
        <v>2498.4700000000012</v>
      </c>
      <c r="P684" s="12">
        <f>VENTAS[[#This Row],[MARGEN]]/VENTAS[[#This Row],[INGRESOS]]</f>
        <v>0.20230526315789482</v>
      </c>
    </row>
    <row r="685" spans="1:16" x14ac:dyDescent="0.25">
      <c r="A685">
        <v>684</v>
      </c>
      <c r="B685" t="s">
        <v>27</v>
      </c>
      <c r="C685">
        <v>20</v>
      </c>
      <c r="D685" t="s">
        <v>95</v>
      </c>
      <c r="E685" t="s">
        <v>96</v>
      </c>
      <c r="F685">
        <v>10005</v>
      </c>
      <c r="G685" t="s">
        <v>49</v>
      </c>
      <c r="H685" t="s">
        <v>50</v>
      </c>
      <c r="I685">
        <v>21</v>
      </c>
      <c r="J685" s="9">
        <v>211.41</v>
      </c>
      <c r="K685" s="9">
        <v>300</v>
      </c>
      <c r="L685">
        <v>44516</v>
      </c>
      <c r="M685" s="10">
        <f>VENTAS[[#This Row],[CANTIDAD]]*VENTAS[[#This Row],[PRECIO_VENTAS]]</f>
        <v>6300</v>
      </c>
      <c r="N685" s="10">
        <f>VENTAS[[#This Row],[CANTIDAD]]*VENTAS[[#This Row],[PRECIO_COMPRA]]</f>
        <v>4439.6099999999997</v>
      </c>
      <c r="O685" s="11">
        <f>VENTAS[[#This Row],[INGRESOS]]-VENTAS[[#This Row],[COSTO]]</f>
        <v>1860.3900000000003</v>
      </c>
      <c r="P685" s="12">
        <f>VENTAS[[#This Row],[MARGEN]]/VENTAS[[#This Row],[INGRESOS]]</f>
        <v>0.29530000000000006</v>
      </c>
    </row>
    <row r="686" spans="1:16" x14ac:dyDescent="0.25">
      <c r="A686">
        <v>685</v>
      </c>
      <c r="B686" t="s">
        <v>6</v>
      </c>
      <c r="C686">
        <v>1</v>
      </c>
      <c r="D686" t="s">
        <v>30</v>
      </c>
      <c r="E686" t="s">
        <v>61</v>
      </c>
      <c r="F686">
        <v>10006</v>
      </c>
      <c r="G686" t="s">
        <v>51</v>
      </c>
      <c r="H686" t="s">
        <v>52</v>
      </c>
      <c r="I686">
        <v>41</v>
      </c>
      <c r="J686" s="9">
        <v>1483.61</v>
      </c>
      <c r="K686" s="9">
        <v>2000</v>
      </c>
      <c r="L686">
        <v>44517</v>
      </c>
      <c r="M686" s="10">
        <f>VENTAS[[#This Row],[CANTIDAD]]*VENTAS[[#This Row],[PRECIO_VENTAS]]</f>
        <v>82000</v>
      </c>
      <c r="N686" s="10">
        <f>VENTAS[[#This Row],[CANTIDAD]]*VENTAS[[#This Row],[PRECIO_COMPRA]]</f>
        <v>60828.009999999995</v>
      </c>
      <c r="O686" s="11">
        <f>VENTAS[[#This Row],[INGRESOS]]-VENTAS[[#This Row],[COSTO]]</f>
        <v>21171.990000000005</v>
      </c>
      <c r="P686" s="12">
        <f>VENTAS[[#This Row],[MARGEN]]/VENTAS[[#This Row],[INGRESOS]]</f>
        <v>0.25819500000000006</v>
      </c>
    </row>
    <row r="687" spans="1:16" x14ac:dyDescent="0.25">
      <c r="A687">
        <v>686</v>
      </c>
      <c r="B687" t="s">
        <v>19</v>
      </c>
      <c r="C687">
        <v>2</v>
      </c>
      <c r="D687" t="s">
        <v>31</v>
      </c>
      <c r="E687" t="s">
        <v>62</v>
      </c>
      <c r="F687">
        <v>10007</v>
      </c>
      <c r="G687" t="s">
        <v>53</v>
      </c>
      <c r="H687" t="s">
        <v>54</v>
      </c>
      <c r="I687">
        <v>7</v>
      </c>
      <c r="J687" s="9">
        <v>1049.51</v>
      </c>
      <c r="K687" s="9">
        <v>1300</v>
      </c>
      <c r="L687">
        <v>44518</v>
      </c>
      <c r="M687" s="10">
        <f>VENTAS[[#This Row],[CANTIDAD]]*VENTAS[[#This Row],[PRECIO_VENTAS]]</f>
        <v>9100</v>
      </c>
      <c r="N687" s="10">
        <f>VENTAS[[#This Row],[CANTIDAD]]*VENTAS[[#This Row],[PRECIO_COMPRA]]</f>
        <v>7346.57</v>
      </c>
      <c r="O687" s="11">
        <f>VENTAS[[#This Row],[INGRESOS]]-VENTAS[[#This Row],[COSTO]]</f>
        <v>1753.4300000000003</v>
      </c>
      <c r="P687" s="12">
        <f>VENTAS[[#This Row],[MARGEN]]/VENTAS[[#This Row],[INGRESOS]]</f>
        <v>0.19268461538461543</v>
      </c>
    </row>
    <row r="688" spans="1:16" x14ac:dyDescent="0.25">
      <c r="A688">
        <v>687</v>
      </c>
      <c r="B688" t="s">
        <v>28</v>
      </c>
      <c r="C688">
        <v>3</v>
      </c>
      <c r="D688" t="s">
        <v>32</v>
      </c>
      <c r="E688" t="s">
        <v>63</v>
      </c>
      <c r="F688">
        <v>10008</v>
      </c>
      <c r="G688" t="s">
        <v>73</v>
      </c>
      <c r="H688" t="s">
        <v>56</v>
      </c>
      <c r="I688">
        <v>28</v>
      </c>
      <c r="J688" s="9">
        <v>966.38</v>
      </c>
      <c r="K688" s="9">
        <v>1200</v>
      </c>
      <c r="L688">
        <v>44519</v>
      </c>
      <c r="M688" s="10">
        <f>VENTAS[[#This Row],[CANTIDAD]]*VENTAS[[#This Row],[PRECIO_VENTAS]]</f>
        <v>33600</v>
      </c>
      <c r="N688" s="10">
        <f>VENTAS[[#This Row],[CANTIDAD]]*VENTAS[[#This Row],[PRECIO_COMPRA]]</f>
        <v>27058.639999999999</v>
      </c>
      <c r="O688" s="11">
        <f>VENTAS[[#This Row],[INGRESOS]]-VENTAS[[#This Row],[COSTO]]</f>
        <v>6541.3600000000006</v>
      </c>
      <c r="P688" s="12">
        <f>VENTAS[[#This Row],[MARGEN]]/VENTAS[[#This Row],[INGRESOS]]</f>
        <v>0.19468333333333335</v>
      </c>
    </row>
    <row r="689" spans="1:16" x14ac:dyDescent="0.25">
      <c r="A689">
        <v>688</v>
      </c>
      <c r="B689" t="s">
        <v>15</v>
      </c>
      <c r="C689">
        <v>4</v>
      </c>
      <c r="D689" t="s">
        <v>33</v>
      </c>
      <c r="E689" t="s">
        <v>64</v>
      </c>
      <c r="F689">
        <v>10009</v>
      </c>
      <c r="G689" t="s">
        <v>57</v>
      </c>
      <c r="H689" t="s">
        <v>58</v>
      </c>
      <c r="I689">
        <v>32</v>
      </c>
      <c r="J689" s="9">
        <v>938.42</v>
      </c>
      <c r="K689" s="9">
        <v>1100</v>
      </c>
      <c r="L689">
        <v>44520</v>
      </c>
      <c r="M689" s="10">
        <f>VENTAS[[#This Row],[CANTIDAD]]*VENTAS[[#This Row],[PRECIO_VENTAS]]</f>
        <v>35200</v>
      </c>
      <c r="N689" s="10">
        <f>VENTAS[[#This Row],[CANTIDAD]]*VENTAS[[#This Row],[PRECIO_COMPRA]]</f>
        <v>30029.439999999999</v>
      </c>
      <c r="O689" s="11">
        <f>VENTAS[[#This Row],[INGRESOS]]-VENTAS[[#This Row],[COSTO]]</f>
        <v>5170.5600000000013</v>
      </c>
      <c r="P689" s="12">
        <f>VENTAS[[#This Row],[MARGEN]]/VENTAS[[#This Row],[INGRESOS]]</f>
        <v>0.14689090909090913</v>
      </c>
    </row>
    <row r="690" spans="1:16" x14ac:dyDescent="0.25">
      <c r="A690">
        <v>689</v>
      </c>
      <c r="B690" t="s">
        <v>6</v>
      </c>
      <c r="C690">
        <v>5</v>
      </c>
      <c r="D690" t="s">
        <v>34</v>
      </c>
      <c r="E690" t="s">
        <v>65</v>
      </c>
      <c r="F690">
        <v>10001</v>
      </c>
      <c r="G690" t="s">
        <v>41</v>
      </c>
      <c r="H690" t="s">
        <v>42</v>
      </c>
      <c r="I690">
        <v>37</v>
      </c>
      <c r="J690" s="9">
        <v>1053.78</v>
      </c>
      <c r="K690" s="9">
        <v>1500</v>
      </c>
      <c r="L690">
        <v>44521</v>
      </c>
      <c r="M690" s="10">
        <f>VENTAS[[#This Row],[CANTIDAD]]*VENTAS[[#This Row],[PRECIO_VENTAS]]</f>
        <v>55500</v>
      </c>
      <c r="N690" s="10">
        <f>VENTAS[[#This Row],[CANTIDAD]]*VENTAS[[#This Row],[PRECIO_COMPRA]]</f>
        <v>38989.86</v>
      </c>
      <c r="O690" s="11">
        <f>VENTAS[[#This Row],[INGRESOS]]-VENTAS[[#This Row],[COSTO]]</f>
        <v>16510.14</v>
      </c>
      <c r="P690" s="12">
        <f>VENTAS[[#This Row],[MARGEN]]/VENTAS[[#This Row],[INGRESOS]]</f>
        <v>0.29747999999999997</v>
      </c>
    </row>
    <row r="691" spans="1:16" x14ac:dyDescent="0.25">
      <c r="A691">
        <v>690</v>
      </c>
      <c r="B691" t="s">
        <v>29</v>
      </c>
      <c r="C691">
        <v>6</v>
      </c>
      <c r="D691" t="s">
        <v>35</v>
      </c>
      <c r="E691" t="s">
        <v>66</v>
      </c>
      <c r="F691">
        <v>10002</v>
      </c>
      <c r="G691" t="s">
        <v>43</v>
      </c>
      <c r="H691" t="s">
        <v>44</v>
      </c>
      <c r="I691">
        <v>40</v>
      </c>
      <c r="J691" s="9">
        <v>645.70000000000005</v>
      </c>
      <c r="K691" s="9">
        <v>900</v>
      </c>
      <c r="L691">
        <v>44522</v>
      </c>
      <c r="M691" s="10">
        <f>VENTAS[[#This Row],[CANTIDAD]]*VENTAS[[#This Row],[PRECIO_VENTAS]]</f>
        <v>36000</v>
      </c>
      <c r="N691" s="10">
        <f>VENTAS[[#This Row],[CANTIDAD]]*VENTAS[[#This Row],[PRECIO_COMPRA]]</f>
        <v>25828</v>
      </c>
      <c r="O691" s="11">
        <f>VENTAS[[#This Row],[INGRESOS]]-VENTAS[[#This Row],[COSTO]]</f>
        <v>10172</v>
      </c>
      <c r="P691" s="12">
        <f>VENTAS[[#This Row],[MARGEN]]/VENTAS[[#This Row],[INGRESOS]]</f>
        <v>0.28255555555555556</v>
      </c>
    </row>
    <row r="692" spans="1:16" x14ac:dyDescent="0.25">
      <c r="A692">
        <v>691</v>
      </c>
      <c r="B692" t="s">
        <v>5</v>
      </c>
      <c r="C692">
        <v>7</v>
      </c>
      <c r="D692" t="s">
        <v>36</v>
      </c>
      <c r="E692" t="s">
        <v>72</v>
      </c>
      <c r="F692">
        <v>10003</v>
      </c>
      <c r="G692" t="s">
        <v>45</v>
      </c>
      <c r="H692" t="s">
        <v>46</v>
      </c>
      <c r="I692">
        <v>10</v>
      </c>
      <c r="J692" s="9">
        <v>1063.04</v>
      </c>
      <c r="K692" s="9">
        <v>1500</v>
      </c>
      <c r="L692">
        <v>44523</v>
      </c>
      <c r="M692" s="10">
        <f>VENTAS[[#This Row],[CANTIDAD]]*VENTAS[[#This Row],[PRECIO_VENTAS]]</f>
        <v>15000</v>
      </c>
      <c r="N692" s="10">
        <f>VENTAS[[#This Row],[CANTIDAD]]*VENTAS[[#This Row],[PRECIO_COMPRA]]</f>
        <v>10630.4</v>
      </c>
      <c r="O692" s="11">
        <f>VENTAS[[#This Row],[INGRESOS]]-VENTAS[[#This Row],[COSTO]]</f>
        <v>4369.6000000000004</v>
      </c>
      <c r="P692" s="12">
        <f>VENTAS[[#This Row],[MARGEN]]/VENTAS[[#This Row],[INGRESOS]]</f>
        <v>0.29130666666666671</v>
      </c>
    </row>
    <row r="693" spans="1:16" x14ac:dyDescent="0.25">
      <c r="A693">
        <v>692</v>
      </c>
      <c r="B693" t="s">
        <v>14</v>
      </c>
      <c r="C693">
        <v>8</v>
      </c>
      <c r="D693" t="s">
        <v>37</v>
      </c>
      <c r="E693" t="s">
        <v>67</v>
      </c>
      <c r="F693">
        <v>10004</v>
      </c>
      <c r="G693" t="s">
        <v>47</v>
      </c>
      <c r="H693" t="s">
        <v>48</v>
      </c>
      <c r="I693">
        <v>42</v>
      </c>
      <c r="J693" s="9">
        <v>938.42</v>
      </c>
      <c r="K693" s="9">
        <v>1100</v>
      </c>
      <c r="L693">
        <v>44524</v>
      </c>
      <c r="M693" s="10">
        <f>VENTAS[[#This Row],[CANTIDAD]]*VENTAS[[#This Row],[PRECIO_VENTAS]]</f>
        <v>46200</v>
      </c>
      <c r="N693" s="10">
        <f>VENTAS[[#This Row],[CANTIDAD]]*VENTAS[[#This Row],[PRECIO_COMPRA]]</f>
        <v>39413.64</v>
      </c>
      <c r="O693" s="11">
        <f>VENTAS[[#This Row],[INGRESOS]]-VENTAS[[#This Row],[COSTO]]</f>
        <v>6786.3600000000006</v>
      </c>
      <c r="P693" s="12">
        <f>VENTAS[[#This Row],[MARGEN]]/VENTAS[[#This Row],[INGRESOS]]</f>
        <v>0.1468909090909091</v>
      </c>
    </row>
    <row r="694" spans="1:16" x14ac:dyDescent="0.25">
      <c r="A694">
        <v>693</v>
      </c>
      <c r="B694" t="s">
        <v>23</v>
      </c>
      <c r="C694">
        <v>9</v>
      </c>
      <c r="D694" t="s">
        <v>38</v>
      </c>
      <c r="E694" t="s">
        <v>68</v>
      </c>
      <c r="F694">
        <v>10005</v>
      </c>
      <c r="G694" t="s">
        <v>49</v>
      </c>
      <c r="H694" t="s">
        <v>50</v>
      </c>
      <c r="I694">
        <v>14</v>
      </c>
      <c r="J694" s="9">
        <v>836.75</v>
      </c>
      <c r="K694" s="9">
        <v>1000</v>
      </c>
      <c r="L694">
        <v>44525</v>
      </c>
      <c r="M694" s="10">
        <f>VENTAS[[#This Row],[CANTIDAD]]*VENTAS[[#This Row],[PRECIO_VENTAS]]</f>
        <v>14000</v>
      </c>
      <c r="N694" s="10">
        <f>VENTAS[[#This Row],[CANTIDAD]]*VENTAS[[#This Row],[PRECIO_COMPRA]]</f>
        <v>11714.5</v>
      </c>
      <c r="O694" s="11">
        <f>VENTAS[[#This Row],[INGRESOS]]-VENTAS[[#This Row],[COSTO]]</f>
        <v>2285.5</v>
      </c>
      <c r="P694" s="12">
        <f>VENTAS[[#This Row],[MARGEN]]/VENTAS[[#This Row],[INGRESOS]]</f>
        <v>0.16325000000000001</v>
      </c>
    </row>
    <row r="695" spans="1:16" x14ac:dyDescent="0.25">
      <c r="A695">
        <v>694</v>
      </c>
      <c r="B695" t="s">
        <v>17</v>
      </c>
      <c r="C695">
        <v>10</v>
      </c>
      <c r="D695" t="s">
        <v>39</v>
      </c>
      <c r="E695" t="s">
        <v>69</v>
      </c>
      <c r="F695">
        <v>10006</v>
      </c>
      <c r="G695" t="s">
        <v>51</v>
      </c>
      <c r="H695" t="s">
        <v>52</v>
      </c>
      <c r="I695">
        <v>37</v>
      </c>
      <c r="J695" s="9">
        <v>966.38</v>
      </c>
      <c r="K695" s="9">
        <v>1200</v>
      </c>
      <c r="L695">
        <v>44526</v>
      </c>
      <c r="M695" s="10">
        <f>VENTAS[[#This Row],[CANTIDAD]]*VENTAS[[#This Row],[PRECIO_VENTAS]]</f>
        <v>44400</v>
      </c>
      <c r="N695" s="10">
        <f>VENTAS[[#This Row],[CANTIDAD]]*VENTAS[[#This Row],[PRECIO_COMPRA]]</f>
        <v>35756.06</v>
      </c>
      <c r="O695" s="11">
        <f>VENTAS[[#This Row],[INGRESOS]]-VENTAS[[#This Row],[COSTO]]</f>
        <v>8643.9400000000023</v>
      </c>
      <c r="P695" s="12">
        <f>VENTAS[[#This Row],[MARGEN]]/VENTAS[[#This Row],[INGRESOS]]</f>
        <v>0.19468333333333337</v>
      </c>
    </row>
    <row r="696" spans="1:16" x14ac:dyDescent="0.25">
      <c r="A696">
        <v>695</v>
      </c>
      <c r="B696" t="s">
        <v>8</v>
      </c>
      <c r="C696">
        <v>11</v>
      </c>
      <c r="D696" t="s">
        <v>77</v>
      </c>
      <c r="E696" t="s">
        <v>78</v>
      </c>
      <c r="F696">
        <v>10007</v>
      </c>
      <c r="G696" t="s">
        <v>53</v>
      </c>
      <c r="H696" t="s">
        <v>54</v>
      </c>
      <c r="I696">
        <v>34</v>
      </c>
      <c r="J696" s="9">
        <v>638.27</v>
      </c>
      <c r="K696" s="9">
        <v>800</v>
      </c>
      <c r="L696">
        <v>44527</v>
      </c>
      <c r="M696" s="10">
        <f>VENTAS[[#This Row],[CANTIDAD]]*VENTAS[[#This Row],[PRECIO_VENTAS]]</f>
        <v>27200</v>
      </c>
      <c r="N696" s="10">
        <f>VENTAS[[#This Row],[CANTIDAD]]*VENTAS[[#This Row],[PRECIO_COMPRA]]</f>
        <v>21701.18</v>
      </c>
      <c r="O696" s="11">
        <f>VENTAS[[#This Row],[INGRESOS]]-VENTAS[[#This Row],[COSTO]]</f>
        <v>5498.82</v>
      </c>
      <c r="P696" s="12">
        <f>VENTAS[[#This Row],[MARGEN]]/VENTAS[[#This Row],[INGRESOS]]</f>
        <v>0.20216249999999999</v>
      </c>
    </row>
    <row r="697" spans="1:16" x14ac:dyDescent="0.25">
      <c r="A697">
        <v>696</v>
      </c>
      <c r="B697" t="s">
        <v>23</v>
      </c>
      <c r="C697">
        <v>12</v>
      </c>
      <c r="D697" t="s">
        <v>79</v>
      </c>
      <c r="E697" t="s">
        <v>80</v>
      </c>
      <c r="F697">
        <v>10008</v>
      </c>
      <c r="G697" t="s">
        <v>73</v>
      </c>
      <c r="H697" t="s">
        <v>56</v>
      </c>
      <c r="I697">
        <v>14</v>
      </c>
      <c r="J697" s="9">
        <v>1265.2</v>
      </c>
      <c r="K697" s="9">
        <v>1800</v>
      </c>
      <c r="L697">
        <v>44528</v>
      </c>
      <c r="M697" s="10">
        <f>VENTAS[[#This Row],[CANTIDAD]]*VENTAS[[#This Row],[PRECIO_VENTAS]]</f>
        <v>25200</v>
      </c>
      <c r="N697" s="10">
        <f>VENTAS[[#This Row],[CANTIDAD]]*VENTAS[[#This Row],[PRECIO_COMPRA]]</f>
        <v>17712.8</v>
      </c>
      <c r="O697" s="11">
        <f>VENTAS[[#This Row],[INGRESOS]]-VENTAS[[#This Row],[COSTO]]</f>
        <v>7487.2000000000007</v>
      </c>
      <c r="P697" s="12">
        <f>VENTAS[[#This Row],[MARGEN]]/VENTAS[[#This Row],[INGRESOS]]</f>
        <v>0.29711111111111116</v>
      </c>
    </row>
    <row r="698" spans="1:16" x14ac:dyDescent="0.25">
      <c r="A698">
        <v>697</v>
      </c>
      <c r="B698" t="s">
        <v>7</v>
      </c>
      <c r="C698">
        <v>13</v>
      </c>
      <c r="D698" t="s">
        <v>81</v>
      </c>
      <c r="E698" t="s">
        <v>82</v>
      </c>
      <c r="F698">
        <v>10009</v>
      </c>
      <c r="G698" t="s">
        <v>57</v>
      </c>
      <c r="H698" t="s">
        <v>58</v>
      </c>
      <c r="I698">
        <v>37</v>
      </c>
      <c r="J698" s="9">
        <v>352.49</v>
      </c>
      <c r="K698" s="9">
        <v>500</v>
      </c>
      <c r="L698">
        <v>44529</v>
      </c>
      <c r="M698" s="10">
        <f>VENTAS[[#This Row],[CANTIDAD]]*VENTAS[[#This Row],[PRECIO_VENTAS]]</f>
        <v>18500</v>
      </c>
      <c r="N698" s="10">
        <f>VENTAS[[#This Row],[CANTIDAD]]*VENTAS[[#This Row],[PRECIO_COMPRA]]</f>
        <v>13042.130000000001</v>
      </c>
      <c r="O698" s="11">
        <f>VENTAS[[#This Row],[INGRESOS]]-VENTAS[[#This Row],[COSTO]]</f>
        <v>5457.869999999999</v>
      </c>
      <c r="P698" s="12">
        <f>VENTAS[[#This Row],[MARGEN]]/VENTAS[[#This Row],[INGRESOS]]</f>
        <v>0.29501999999999995</v>
      </c>
    </row>
    <row r="699" spans="1:16" x14ac:dyDescent="0.25">
      <c r="A699">
        <v>698</v>
      </c>
      <c r="B699" t="s">
        <v>8</v>
      </c>
      <c r="C699">
        <v>14</v>
      </c>
      <c r="D699" t="s">
        <v>83</v>
      </c>
      <c r="E699" t="s">
        <v>84</v>
      </c>
      <c r="F699">
        <v>10001</v>
      </c>
      <c r="G699" t="s">
        <v>41</v>
      </c>
      <c r="H699" t="s">
        <v>42</v>
      </c>
      <c r="I699">
        <v>34</v>
      </c>
      <c r="J699" s="9">
        <v>938.42</v>
      </c>
      <c r="K699" s="9">
        <v>1100</v>
      </c>
      <c r="L699">
        <v>44530</v>
      </c>
      <c r="M699" s="10">
        <f>VENTAS[[#This Row],[CANTIDAD]]*VENTAS[[#This Row],[PRECIO_VENTAS]]</f>
        <v>37400</v>
      </c>
      <c r="N699" s="10">
        <f>VENTAS[[#This Row],[CANTIDAD]]*VENTAS[[#This Row],[PRECIO_COMPRA]]</f>
        <v>31906.28</v>
      </c>
      <c r="O699" s="11">
        <f>VENTAS[[#This Row],[INGRESOS]]-VENTAS[[#This Row],[COSTO]]</f>
        <v>5493.7200000000012</v>
      </c>
      <c r="P699" s="12">
        <f>VENTAS[[#This Row],[MARGEN]]/VENTAS[[#This Row],[INGRESOS]]</f>
        <v>0.14689090909090913</v>
      </c>
    </row>
    <row r="700" spans="1:16" x14ac:dyDescent="0.25">
      <c r="A700">
        <v>699</v>
      </c>
      <c r="B700" t="s">
        <v>16</v>
      </c>
      <c r="C700">
        <v>15</v>
      </c>
      <c r="D700" t="s">
        <v>85</v>
      </c>
      <c r="E700" t="s">
        <v>86</v>
      </c>
      <c r="F700">
        <v>10002</v>
      </c>
      <c r="G700" t="s">
        <v>43</v>
      </c>
      <c r="H700" t="s">
        <v>44</v>
      </c>
      <c r="I700">
        <v>23</v>
      </c>
      <c r="J700" s="9">
        <v>572.95000000000005</v>
      </c>
      <c r="K700" s="9">
        <v>800</v>
      </c>
      <c r="L700">
        <v>44531</v>
      </c>
      <c r="M700" s="10">
        <f>VENTAS[[#This Row],[CANTIDAD]]*VENTAS[[#This Row],[PRECIO_VENTAS]]</f>
        <v>18400</v>
      </c>
      <c r="N700" s="10">
        <f>VENTAS[[#This Row],[CANTIDAD]]*VENTAS[[#This Row],[PRECIO_COMPRA]]</f>
        <v>13177.85</v>
      </c>
      <c r="O700" s="11">
        <f>VENTAS[[#This Row],[INGRESOS]]-VENTAS[[#This Row],[COSTO]]</f>
        <v>5222.1499999999996</v>
      </c>
      <c r="P700" s="12">
        <f>VENTAS[[#This Row],[MARGEN]]/VENTAS[[#This Row],[INGRESOS]]</f>
        <v>0.28381249999999997</v>
      </c>
    </row>
    <row r="701" spans="1:16" x14ac:dyDescent="0.25">
      <c r="A701">
        <v>700</v>
      </c>
      <c r="B701" t="s">
        <v>9</v>
      </c>
      <c r="C701">
        <v>16</v>
      </c>
      <c r="D701" t="s">
        <v>87</v>
      </c>
      <c r="E701" t="s">
        <v>88</v>
      </c>
      <c r="F701">
        <v>10003</v>
      </c>
      <c r="G701" t="s">
        <v>45</v>
      </c>
      <c r="H701" t="s">
        <v>46</v>
      </c>
      <c r="I701">
        <v>29</v>
      </c>
      <c r="J701" s="9">
        <v>1667.47</v>
      </c>
      <c r="K701" s="9">
        <v>2200</v>
      </c>
      <c r="L701">
        <v>44532</v>
      </c>
      <c r="M701" s="10">
        <f>VENTAS[[#This Row],[CANTIDAD]]*VENTAS[[#This Row],[PRECIO_VENTAS]]</f>
        <v>63800</v>
      </c>
      <c r="N701" s="10">
        <f>VENTAS[[#This Row],[CANTIDAD]]*VENTAS[[#This Row],[PRECIO_COMPRA]]</f>
        <v>48356.63</v>
      </c>
      <c r="O701" s="11">
        <f>VENTAS[[#This Row],[INGRESOS]]-VENTAS[[#This Row],[COSTO]]</f>
        <v>15443.370000000003</v>
      </c>
      <c r="P701" s="12">
        <f>VENTAS[[#This Row],[MARGEN]]/VENTAS[[#This Row],[INGRESOS]]</f>
        <v>0.24205909090909095</v>
      </c>
    </row>
    <row r="702" spans="1:16" x14ac:dyDescent="0.25">
      <c r="A702">
        <v>701</v>
      </c>
      <c r="B702" t="s">
        <v>25</v>
      </c>
      <c r="C702">
        <v>17</v>
      </c>
      <c r="D702" t="s">
        <v>89</v>
      </c>
      <c r="E702" t="s">
        <v>90</v>
      </c>
      <c r="F702">
        <v>10004</v>
      </c>
      <c r="G702" t="s">
        <v>47</v>
      </c>
      <c r="H702" t="s">
        <v>48</v>
      </c>
      <c r="I702">
        <v>19</v>
      </c>
      <c r="J702" s="9">
        <v>216.19</v>
      </c>
      <c r="K702" s="9">
        <v>300</v>
      </c>
      <c r="L702">
        <v>44533</v>
      </c>
      <c r="M702" s="10">
        <f>VENTAS[[#This Row],[CANTIDAD]]*VENTAS[[#This Row],[PRECIO_VENTAS]]</f>
        <v>5700</v>
      </c>
      <c r="N702" s="10">
        <f>VENTAS[[#This Row],[CANTIDAD]]*VENTAS[[#This Row],[PRECIO_COMPRA]]</f>
        <v>4107.6099999999997</v>
      </c>
      <c r="O702" s="11">
        <f>VENTAS[[#This Row],[INGRESOS]]-VENTAS[[#This Row],[COSTO]]</f>
        <v>1592.3900000000003</v>
      </c>
      <c r="P702" s="12">
        <f>VENTAS[[#This Row],[MARGEN]]/VENTAS[[#This Row],[INGRESOS]]</f>
        <v>0.27936666666666671</v>
      </c>
    </row>
    <row r="703" spans="1:16" x14ac:dyDescent="0.25">
      <c r="A703">
        <v>702</v>
      </c>
      <c r="B703" t="s">
        <v>25</v>
      </c>
      <c r="C703">
        <v>18</v>
      </c>
      <c r="D703" t="s">
        <v>91</v>
      </c>
      <c r="E703" t="s">
        <v>92</v>
      </c>
      <c r="F703">
        <v>10005</v>
      </c>
      <c r="G703" t="s">
        <v>49</v>
      </c>
      <c r="H703" t="s">
        <v>50</v>
      </c>
      <c r="I703">
        <v>19</v>
      </c>
      <c r="J703" s="9">
        <v>1063.04</v>
      </c>
      <c r="K703" s="9">
        <v>1500</v>
      </c>
      <c r="L703">
        <v>44534</v>
      </c>
      <c r="M703" s="10">
        <f>VENTAS[[#This Row],[CANTIDAD]]*VENTAS[[#This Row],[PRECIO_VENTAS]]</f>
        <v>28500</v>
      </c>
      <c r="N703" s="10">
        <f>VENTAS[[#This Row],[CANTIDAD]]*VENTAS[[#This Row],[PRECIO_COMPRA]]</f>
        <v>20197.759999999998</v>
      </c>
      <c r="O703" s="11">
        <f>VENTAS[[#This Row],[INGRESOS]]-VENTAS[[#This Row],[COSTO]]</f>
        <v>8302.2400000000016</v>
      </c>
      <c r="P703" s="12">
        <f>VENTAS[[#This Row],[MARGEN]]/VENTAS[[#This Row],[INGRESOS]]</f>
        <v>0.29130666666666671</v>
      </c>
    </row>
    <row r="704" spans="1:16" x14ac:dyDescent="0.25">
      <c r="A704">
        <v>703</v>
      </c>
      <c r="B704" t="s">
        <v>14</v>
      </c>
      <c r="C704">
        <v>19</v>
      </c>
      <c r="D704" t="s">
        <v>93</v>
      </c>
      <c r="E704" t="s">
        <v>94</v>
      </c>
      <c r="F704">
        <v>10006</v>
      </c>
      <c r="G704" t="s">
        <v>51</v>
      </c>
      <c r="H704" t="s">
        <v>52</v>
      </c>
      <c r="I704">
        <v>42</v>
      </c>
      <c r="J704" s="9">
        <v>757.81</v>
      </c>
      <c r="K704" s="9">
        <v>950</v>
      </c>
      <c r="L704">
        <v>44535</v>
      </c>
      <c r="M704" s="10">
        <f>VENTAS[[#This Row],[CANTIDAD]]*VENTAS[[#This Row],[PRECIO_VENTAS]]</f>
        <v>39900</v>
      </c>
      <c r="N704" s="10">
        <f>VENTAS[[#This Row],[CANTIDAD]]*VENTAS[[#This Row],[PRECIO_COMPRA]]</f>
        <v>31828.019999999997</v>
      </c>
      <c r="O704" s="11">
        <f>VENTAS[[#This Row],[INGRESOS]]-VENTAS[[#This Row],[COSTO]]</f>
        <v>8071.9800000000032</v>
      </c>
      <c r="P704" s="12">
        <f>VENTAS[[#This Row],[MARGEN]]/VENTAS[[#This Row],[INGRESOS]]</f>
        <v>0.20230526315789482</v>
      </c>
    </row>
    <row r="705" spans="1:16" x14ac:dyDescent="0.25">
      <c r="A705">
        <v>704</v>
      </c>
      <c r="B705" t="s">
        <v>15</v>
      </c>
      <c r="C705">
        <v>20</v>
      </c>
      <c r="D705" t="s">
        <v>95</v>
      </c>
      <c r="E705" t="s">
        <v>96</v>
      </c>
      <c r="F705">
        <v>10007</v>
      </c>
      <c r="G705" t="s">
        <v>53</v>
      </c>
      <c r="H705" t="s">
        <v>54</v>
      </c>
      <c r="I705">
        <v>32</v>
      </c>
      <c r="J705" s="9">
        <v>211.41</v>
      </c>
      <c r="K705" s="9">
        <v>300</v>
      </c>
      <c r="L705">
        <v>44536</v>
      </c>
      <c r="M705" s="10">
        <f>VENTAS[[#This Row],[CANTIDAD]]*VENTAS[[#This Row],[PRECIO_VENTAS]]</f>
        <v>9600</v>
      </c>
      <c r="N705" s="10">
        <f>VENTAS[[#This Row],[CANTIDAD]]*VENTAS[[#This Row],[PRECIO_COMPRA]]</f>
        <v>6765.12</v>
      </c>
      <c r="O705" s="11">
        <f>VENTAS[[#This Row],[INGRESOS]]-VENTAS[[#This Row],[COSTO]]</f>
        <v>2834.88</v>
      </c>
      <c r="P705" s="12">
        <f>VENTAS[[#This Row],[MARGEN]]/VENTAS[[#This Row],[INGRESOS]]</f>
        <v>0.29530000000000001</v>
      </c>
    </row>
    <row r="706" spans="1:16" x14ac:dyDescent="0.25">
      <c r="A706">
        <v>705</v>
      </c>
      <c r="B706" t="s">
        <v>26</v>
      </c>
      <c r="C706">
        <v>1</v>
      </c>
      <c r="D706" t="s">
        <v>30</v>
      </c>
      <c r="E706" t="s">
        <v>61</v>
      </c>
      <c r="F706">
        <v>10008</v>
      </c>
      <c r="G706" t="s">
        <v>73</v>
      </c>
      <c r="H706" t="s">
        <v>56</v>
      </c>
      <c r="I706">
        <v>36</v>
      </c>
      <c r="J706" s="9">
        <v>1483.61</v>
      </c>
      <c r="K706" s="9">
        <v>2000</v>
      </c>
      <c r="L706">
        <v>44537</v>
      </c>
      <c r="M706" s="10">
        <f>VENTAS[[#This Row],[CANTIDAD]]*VENTAS[[#This Row],[PRECIO_VENTAS]]</f>
        <v>72000</v>
      </c>
      <c r="N706" s="10">
        <f>VENTAS[[#This Row],[CANTIDAD]]*VENTAS[[#This Row],[PRECIO_COMPRA]]</f>
        <v>53409.96</v>
      </c>
      <c r="O706" s="11">
        <f>VENTAS[[#This Row],[INGRESOS]]-VENTAS[[#This Row],[COSTO]]</f>
        <v>18590.04</v>
      </c>
      <c r="P706" s="12">
        <f>VENTAS[[#This Row],[MARGEN]]/VENTAS[[#This Row],[INGRESOS]]</f>
        <v>0.25819500000000001</v>
      </c>
    </row>
    <row r="707" spans="1:16" x14ac:dyDescent="0.25">
      <c r="A707">
        <v>706</v>
      </c>
      <c r="B707" t="s">
        <v>11</v>
      </c>
      <c r="C707">
        <v>2</v>
      </c>
      <c r="D707" t="s">
        <v>31</v>
      </c>
      <c r="E707" t="s">
        <v>62</v>
      </c>
      <c r="F707">
        <v>10009</v>
      </c>
      <c r="G707" t="s">
        <v>57</v>
      </c>
      <c r="H707" t="s">
        <v>58</v>
      </c>
      <c r="I707">
        <v>45</v>
      </c>
      <c r="J707" s="9">
        <v>1049.51</v>
      </c>
      <c r="K707" s="9">
        <v>1300</v>
      </c>
      <c r="L707">
        <v>44538</v>
      </c>
      <c r="M707" s="10">
        <f>VENTAS[[#This Row],[CANTIDAD]]*VENTAS[[#This Row],[PRECIO_VENTAS]]</f>
        <v>58500</v>
      </c>
      <c r="N707" s="10">
        <f>VENTAS[[#This Row],[CANTIDAD]]*VENTAS[[#This Row],[PRECIO_COMPRA]]</f>
        <v>47227.95</v>
      </c>
      <c r="O707" s="11">
        <f>VENTAS[[#This Row],[INGRESOS]]-VENTAS[[#This Row],[COSTO]]</f>
        <v>11272.050000000003</v>
      </c>
      <c r="P707" s="12">
        <f>VENTAS[[#This Row],[MARGEN]]/VENTAS[[#This Row],[INGRESOS]]</f>
        <v>0.19268461538461543</v>
      </c>
    </row>
    <row r="708" spans="1:16" x14ac:dyDescent="0.25">
      <c r="A708">
        <v>707</v>
      </c>
      <c r="B708" t="s">
        <v>18</v>
      </c>
      <c r="C708">
        <v>3</v>
      </c>
      <c r="D708" t="s">
        <v>32</v>
      </c>
      <c r="E708" t="s">
        <v>63</v>
      </c>
      <c r="F708">
        <v>10001</v>
      </c>
      <c r="G708" t="s">
        <v>41</v>
      </c>
      <c r="H708" t="s">
        <v>42</v>
      </c>
      <c r="I708">
        <v>38</v>
      </c>
      <c r="J708" s="9">
        <v>966.38</v>
      </c>
      <c r="K708" s="9">
        <v>1200</v>
      </c>
      <c r="L708">
        <v>44539</v>
      </c>
      <c r="M708" s="10">
        <f>VENTAS[[#This Row],[CANTIDAD]]*VENTAS[[#This Row],[PRECIO_VENTAS]]</f>
        <v>45600</v>
      </c>
      <c r="N708" s="10">
        <f>VENTAS[[#This Row],[CANTIDAD]]*VENTAS[[#This Row],[PRECIO_COMPRA]]</f>
        <v>36722.44</v>
      </c>
      <c r="O708" s="11">
        <f>VENTAS[[#This Row],[INGRESOS]]-VENTAS[[#This Row],[COSTO]]</f>
        <v>8877.5599999999977</v>
      </c>
      <c r="P708" s="12">
        <f>VENTAS[[#This Row],[MARGEN]]/VENTAS[[#This Row],[INGRESOS]]</f>
        <v>0.19468333333333329</v>
      </c>
    </row>
    <row r="709" spans="1:16" x14ac:dyDescent="0.25">
      <c r="A709">
        <v>708</v>
      </c>
      <c r="B709" t="s">
        <v>18</v>
      </c>
      <c r="C709">
        <v>4</v>
      </c>
      <c r="D709" t="s">
        <v>33</v>
      </c>
      <c r="E709" t="s">
        <v>64</v>
      </c>
      <c r="F709">
        <v>10002</v>
      </c>
      <c r="G709" t="s">
        <v>43</v>
      </c>
      <c r="H709" t="s">
        <v>44</v>
      </c>
      <c r="I709">
        <v>38</v>
      </c>
      <c r="J709" s="9">
        <v>938.42</v>
      </c>
      <c r="K709" s="9">
        <v>1100</v>
      </c>
      <c r="L709">
        <v>44540</v>
      </c>
      <c r="M709" s="10">
        <f>VENTAS[[#This Row],[CANTIDAD]]*VENTAS[[#This Row],[PRECIO_VENTAS]]</f>
        <v>41800</v>
      </c>
      <c r="N709" s="10">
        <f>VENTAS[[#This Row],[CANTIDAD]]*VENTAS[[#This Row],[PRECIO_COMPRA]]</f>
        <v>35659.96</v>
      </c>
      <c r="O709" s="11">
        <f>VENTAS[[#This Row],[INGRESOS]]-VENTAS[[#This Row],[COSTO]]</f>
        <v>6140.0400000000009</v>
      </c>
      <c r="P709" s="12">
        <f>VENTAS[[#This Row],[MARGEN]]/VENTAS[[#This Row],[INGRESOS]]</f>
        <v>0.1468909090909091</v>
      </c>
    </row>
    <row r="710" spans="1:16" x14ac:dyDescent="0.25">
      <c r="A710">
        <v>709</v>
      </c>
      <c r="B710" t="s">
        <v>13</v>
      </c>
      <c r="C710">
        <v>5</v>
      </c>
      <c r="D710" t="s">
        <v>34</v>
      </c>
      <c r="E710" t="s">
        <v>65</v>
      </c>
      <c r="F710">
        <v>10003</v>
      </c>
      <c r="G710" t="s">
        <v>45</v>
      </c>
      <c r="H710" t="s">
        <v>46</v>
      </c>
      <c r="I710">
        <v>13</v>
      </c>
      <c r="J710" s="9">
        <v>1053.78</v>
      </c>
      <c r="K710" s="9">
        <v>1500</v>
      </c>
      <c r="L710">
        <v>44541</v>
      </c>
      <c r="M710" s="10">
        <f>VENTAS[[#This Row],[CANTIDAD]]*VENTAS[[#This Row],[PRECIO_VENTAS]]</f>
        <v>19500</v>
      </c>
      <c r="N710" s="10">
        <f>VENTAS[[#This Row],[CANTIDAD]]*VENTAS[[#This Row],[PRECIO_COMPRA]]</f>
        <v>13699.14</v>
      </c>
      <c r="O710" s="11">
        <f>VENTAS[[#This Row],[INGRESOS]]-VENTAS[[#This Row],[COSTO]]</f>
        <v>5800.8600000000006</v>
      </c>
      <c r="P710" s="12">
        <f>VENTAS[[#This Row],[MARGEN]]/VENTAS[[#This Row],[INGRESOS]]</f>
        <v>0.29748000000000002</v>
      </c>
    </row>
    <row r="711" spans="1:16" x14ac:dyDescent="0.25">
      <c r="A711">
        <v>710</v>
      </c>
      <c r="B711" t="s">
        <v>14</v>
      </c>
      <c r="C711">
        <v>6</v>
      </c>
      <c r="D711" t="s">
        <v>35</v>
      </c>
      <c r="E711" t="s">
        <v>66</v>
      </c>
      <c r="F711">
        <v>10004</v>
      </c>
      <c r="G711" t="s">
        <v>47</v>
      </c>
      <c r="H711" t="s">
        <v>48</v>
      </c>
      <c r="I711">
        <v>42</v>
      </c>
      <c r="J711" s="9">
        <v>645.70000000000005</v>
      </c>
      <c r="K711" s="9">
        <v>900</v>
      </c>
      <c r="L711">
        <v>44542</v>
      </c>
      <c r="M711" s="10">
        <f>VENTAS[[#This Row],[CANTIDAD]]*VENTAS[[#This Row],[PRECIO_VENTAS]]</f>
        <v>37800</v>
      </c>
      <c r="N711" s="10">
        <f>VENTAS[[#This Row],[CANTIDAD]]*VENTAS[[#This Row],[PRECIO_COMPRA]]</f>
        <v>27119.4</v>
      </c>
      <c r="O711" s="11">
        <f>VENTAS[[#This Row],[INGRESOS]]-VENTAS[[#This Row],[COSTO]]</f>
        <v>10680.599999999999</v>
      </c>
      <c r="P711" s="12">
        <f>VENTAS[[#This Row],[MARGEN]]/VENTAS[[#This Row],[INGRESOS]]</f>
        <v>0.2825555555555555</v>
      </c>
    </row>
    <row r="712" spans="1:16" x14ac:dyDescent="0.25">
      <c r="A712">
        <v>711</v>
      </c>
      <c r="B712" t="s">
        <v>22</v>
      </c>
      <c r="C712">
        <v>7</v>
      </c>
      <c r="D712" t="s">
        <v>36</v>
      </c>
      <c r="E712" t="s">
        <v>72</v>
      </c>
      <c r="F712">
        <v>10005</v>
      </c>
      <c r="G712" t="s">
        <v>49</v>
      </c>
      <c r="H712" t="s">
        <v>50</v>
      </c>
      <c r="I712">
        <v>4</v>
      </c>
      <c r="J712" s="9">
        <v>1063.04</v>
      </c>
      <c r="K712" s="9">
        <v>1500</v>
      </c>
      <c r="L712">
        <v>44543</v>
      </c>
      <c r="M712" s="10">
        <f>VENTAS[[#This Row],[CANTIDAD]]*VENTAS[[#This Row],[PRECIO_VENTAS]]</f>
        <v>6000</v>
      </c>
      <c r="N712" s="10">
        <f>VENTAS[[#This Row],[CANTIDAD]]*VENTAS[[#This Row],[PRECIO_COMPRA]]</f>
        <v>4252.16</v>
      </c>
      <c r="O712" s="11">
        <f>VENTAS[[#This Row],[INGRESOS]]-VENTAS[[#This Row],[COSTO]]</f>
        <v>1747.8400000000001</v>
      </c>
      <c r="P712" s="12">
        <f>VENTAS[[#This Row],[MARGEN]]/VENTAS[[#This Row],[INGRESOS]]</f>
        <v>0.29130666666666671</v>
      </c>
    </row>
    <row r="713" spans="1:16" x14ac:dyDescent="0.25">
      <c r="A713">
        <v>712</v>
      </c>
      <c r="B713" t="s">
        <v>26</v>
      </c>
      <c r="C713">
        <v>8</v>
      </c>
      <c r="D713" t="s">
        <v>37</v>
      </c>
      <c r="E713" t="s">
        <v>67</v>
      </c>
      <c r="F713">
        <v>10006</v>
      </c>
      <c r="G713" t="s">
        <v>51</v>
      </c>
      <c r="H713" t="s">
        <v>52</v>
      </c>
      <c r="I713">
        <v>36</v>
      </c>
      <c r="J713" s="9">
        <v>938.42</v>
      </c>
      <c r="K713" s="9">
        <v>1100</v>
      </c>
      <c r="L713">
        <v>44544</v>
      </c>
      <c r="M713" s="10">
        <f>VENTAS[[#This Row],[CANTIDAD]]*VENTAS[[#This Row],[PRECIO_VENTAS]]</f>
        <v>39600</v>
      </c>
      <c r="N713" s="10">
        <f>VENTAS[[#This Row],[CANTIDAD]]*VENTAS[[#This Row],[PRECIO_COMPRA]]</f>
        <v>33783.119999999995</v>
      </c>
      <c r="O713" s="11">
        <f>VENTAS[[#This Row],[INGRESOS]]-VENTAS[[#This Row],[COSTO]]</f>
        <v>5816.8800000000047</v>
      </c>
      <c r="P713" s="12">
        <f>VENTAS[[#This Row],[MARGEN]]/VENTAS[[#This Row],[INGRESOS]]</f>
        <v>0.14689090909090921</v>
      </c>
    </row>
    <row r="714" spans="1:16" x14ac:dyDescent="0.25">
      <c r="A714">
        <v>713</v>
      </c>
      <c r="B714" t="s">
        <v>18</v>
      </c>
      <c r="C714">
        <v>9</v>
      </c>
      <c r="D714" t="s">
        <v>38</v>
      </c>
      <c r="E714" t="s">
        <v>68</v>
      </c>
      <c r="F714">
        <v>10007</v>
      </c>
      <c r="G714" t="s">
        <v>53</v>
      </c>
      <c r="H714" t="s">
        <v>54</v>
      </c>
      <c r="I714">
        <v>38</v>
      </c>
      <c r="J714" s="9">
        <v>836.75</v>
      </c>
      <c r="K714" s="9">
        <v>1000</v>
      </c>
      <c r="L714">
        <v>44545</v>
      </c>
      <c r="M714" s="10">
        <f>VENTAS[[#This Row],[CANTIDAD]]*VENTAS[[#This Row],[PRECIO_VENTAS]]</f>
        <v>38000</v>
      </c>
      <c r="N714" s="10">
        <f>VENTAS[[#This Row],[CANTIDAD]]*VENTAS[[#This Row],[PRECIO_COMPRA]]</f>
        <v>31796.5</v>
      </c>
      <c r="O714" s="11">
        <f>VENTAS[[#This Row],[INGRESOS]]-VENTAS[[#This Row],[COSTO]]</f>
        <v>6203.5</v>
      </c>
      <c r="P714" s="12">
        <f>VENTAS[[#This Row],[MARGEN]]/VENTAS[[#This Row],[INGRESOS]]</f>
        <v>0.16325000000000001</v>
      </c>
    </row>
    <row r="715" spans="1:16" x14ac:dyDescent="0.25">
      <c r="A715">
        <v>714</v>
      </c>
      <c r="B715" t="s">
        <v>7</v>
      </c>
      <c r="C715">
        <v>10</v>
      </c>
      <c r="D715" t="s">
        <v>39</v>
      </c>
      <c r="E715" t="s">
        <v>69</v>
      </c>
      <c r="F715">
        <v>10008</v>
      </c>
      <c r="G715" t="s">
        <v>73</v>
      </c>
      <c r="H715" t="s">
        <v>56</v>
      </c>
      <c r="I715">
        <v>37</v>
      </c>
      <c r="J715" s="9">
        <v>966.38</v>
      </c>
      <c r="K715" s="9">
        <v>1200</v>
      </c>
      <c r="L715">
        <v>44546</v>
      </c>
      <c r="M715" s="10">
        <f>VENTAS[[#This Row],[CANTIDAD]]*VENTAS[[#This Row],[PRECIO_VENTAS]]</f>
        <v>44400</v>
      </c>
      <c r="N715" s="10">
        <f>VENTAS[[#This Row],[CANTIDAD]]*VENTAS[[#This Row],[PRECIO_COMPRA]]</f>
        <v>35756.06</v>
      </c>
      <c r="O715" s="11">
        <f>VENTAS[[#This Row],[INGRESOS]]-VENTAS[[#This Row],[COSTO]]</f>
        <v>8643.9400000000023</v>
      </c>
      <c r="P715" s="12">
        <f>VENTAS[[#This Row],[MARGEN]]/VENTAS[[#This Row],[INGRESOS]]</f>
        <v>0.19468333333333337</v>
      </c>
    </row>
    <row r="716" spans="1:16" x14ac:dyDescent="0.25">
      <c r="A716">
        <v>715</v>
      </c>
      <c r="B716" t="s">
        <v>8</v>
      </c>
      <c r="C716">
        <v>11</v>
      </c>
      <c r="D716" t="s">
        <v>77</v>
      </c>
      <c r="E716" t="s">
        <v>78</v>
      </c>
      <c r="F716">
        <v>10009</v>
      </c>
      <c r="G716" t="s">
        <v>57</v>
      </c>
      <c r="H716" t="s">
        <v>58</v>
      </c>
      <c r="I716">
        <v>34</v>
      </c>
      <c r="J716" s="9">
        <v>638.27</v>
      </c>
      <c r="K716" s="9">
        <v>800</v>
      </c>
      <c r="L716">
        <v>44547</v>
      </c>
      <c r="M716" s="10">
        <f>VENTAS[[#This Row],[CANTIDAD]]*VENTAS[[#This Row],[PRECIO_VENTAS]]</f>
        <v>27200</v>
      </c>
      <c r="N716" s="10">
        <f>VENTAS[[#This Row],[CANTIDAD]]*VENTAS[[#This Row],[PRECIO_COMPRA]]</f>
        <v>21701.18</v>
      </c>
      <c r="O716" s="11">
        <f>VENTAS[[#This Row],[INGRESOS]]-VENTAS[[#This Row],[COSTO]]</f>
        <v>5498.82</v>
      </c>
      <c r="P716" s="12">
        <f>VENTAS[[#This Row],[MARGEN]]/VENTAS[[#This Row],[INGRESOS]]</f>
        <v>0.20216249999999999</v>
      </c>
    </row>
    <row r="717" spans="1:16" x14ac:dyDescent="0.25">
      <c r="A717">
        <v>716</v>
      </c>
      <c r="B717" t="s">
        <v>27</v>
      </c>
      <c r="C717">
        <v>12</v>
      </c>
      <c r="D717" t="s">
        <v>79</v>
      </c>
      <c r="E717" t="s">
        <v>80</v>
      </c>
      <c r="F717">
        <v>10001</v>
      </c>
      <c r="G717" t="s">
        <v>41</v>
      </c>
      <c r="H717" t="s">
        <v>42</v>
      </c>
      <c r="I717">
        <v>21</v>
      </c>
      <c r="J717" s="9">
        <v>1265.2</v>
      </c>
      <c r="K717" s="9">
        <v>1800</v>
      </c>
      <c r="L717">
        <v>44548</v>
      </c>
      <c r="M717" s="10">
        <f>VENTAS[[#This Row],[CANTIDAD]]*VENTAS[[#This Row],[PRECIO_VENTAS]]</f>
        <v>37800</v>
      </c>
      <c r="N717" s="10">
        <f>VENTAS[[#This Row],[CANTIDAD]]*VENTAS[[#This Row],[PRECIO_COMPRA]]</f>
        <v>26569.200000000001</v>
      </c>
      <c r="O717" s="11">
        <f>VENTAS[[#This Row],[INGRESOS]]-VENTAS[[#This Row],[COSTO]]</f>
        <v>11230.8</v>
      </c>
      <c r="P717" s="12">
        <f>VENTAS[[#This Row],[MARGEN]]/VENTAS[[#This Row],[INGRESOS]]</f>
        <v>0.2971111111111111</v>
      </c>
    </row>
    <row r="718" spans="1:16" x14ac:dyDescent="0.25">
      <c r="A718">
        <v>717</v>
      </c>
      <c r="B718" t="s">
        <v>15</v>
      </c>
      <c r="C718">
        <v>13</v>
      </c>
      <c r="D718" t="s">
        <v>81</v>
      </c>
      <c r="E718" t="s">
        <v>82</v>
      </c>
      <c r="F718">
        <v>10002</v>
      </c>
      <c r="G718" t="s">
        <v>43</v>
      </c>
      <c r="H718" t="s">
        <v>44</v>
      </c>
      <c r="I718">
        <v>32</v>
      </c>
      <c r="J718" s="9">
        <v>352.49</v>
      </c>
      <c r="K718" s="9">
        <v>500</v>
      </c>
      <c r="L718">
        <v>44549</v>
      </c>
      <c r="M718" s="10">
        <f>VENTAS[[#This Row],[CANTIDAD]]*VENTAS[[#This Row],[PRECIO_VENTAS]]</f>
        <v>16000</v>
      </c>
      <c r="N718" s="10">
        <f>VENTAS[[#This Row],[CANTIDAD]]*VENTAS[[#This Row],[PRECIO_COMPRA]]</f>
        <v>11279.68</v>
      </c>
      <c r="O718" s="11">
        <f>VENTAS[[#This Row],[INGRESOS]]-VENTAS[[#This Row],[COSTO]]</f>
        <v>4720.32</v>
      </c>
      <c r="P718" s="12">
        <f>VENTAS[[#This Row],[MARGEN]]/VENTAS[[#This Row],[INGRESOS]]</f>
        <v>0.29502</v>
      </c>
    </row>
    <row r="719" spans="1:16" x14ac:dyDescent="0.25">
      <c r="A719">
        <v>718</v>
      </c>
      <c r="B719" t="s">
        <v>21</v>
      </c>
      <c r="C719">
        <v>14</v>
      </c>
      <c r="D719" t="s">
        <v>83</v>
      </c>
      <c r="E719" t="s">
        <v>84</v>
      </c>
      <c r="F719">
        <v>10003</v>
      </c>
      <c r="G719" t="s">
        <v>45</v>
      </c>
      <c r="H719" t="s">
        <v>46</v>
      </c>
      <c r="I719">
        <v>11</v>
      </c>
      <c r="J719" s="9">
        <v>938.42</v>
      </c>
      <c r="K719" s="9">
        <v>1100</v>
      </c>
      <c r="L719">
        <v>44550</v>
      </c>
      <c r="M719" s="10">
        <f>VENTAS[[#This Row],[CANTIDAD]]*VENTAS[[#This Row],[PRECIO_VENTAS]]</f>
        <v>12100</v>
      </c>
      <c r="N719" s="10">
        <f>VENTAS[[#This Row],[CANTIDAD]]*VENTAS[[#This Row],[PRECIO_COMPRA]]</f>
        <v>10322.619999999999</v>
      </c>
      <c r="O719" s="11">
        <f>VENTAS[[#This Row],[INGRESOS]]-VENTAS[[#This Row],[COSTO]]</f>
        <v>1777.380000000001</v>
      </c>
      <c r="P719" s="12">
        <f>VENTAS[[#This Row],[MARGEN]]/VENTAS[[#This Row],[INGRESOS]]</f>
        <v>0.14689090909090918</v>
      </c>
    </row>
    <row r="720" spans="1:16" x14ac:dyDescent="0.25">
      <c r="A720">
        <v>719</v>
      </c>
      <c r="B720" t="s">
        <v>25</v>
      </c>
      <c r="C720">
        <v>15</v>
      </c>
      <c r="D720" t="s">
        <v>85</v>
      </c>
      <c r="E720" t="s">
        <v>86</v>
      </c>
      <c r="F720">
        <v>10004</v>
      </c>
      <c r="G720" t="s">
        <v>47</v>
      </c>
      <c r="H720" t="s">
        <v>48</v>
      </c>
      <c r="I720">
        <v>19</v>
      </c>
      <c r="J720" s="9">
        <v>572.95000000000005</v>
      </c>
      <c r="K720" s="9">
        <v>800</v>
      </c>
      <c r="L720">
        <v>44551</v>
      </c>
      <c r="M720" s="10">
        <f>VENTAS[[#This Row],[CANTIDAD]]*VENTAS[[#This Row],[PRECIO_VENTAS]]</f>
        <v>15200</v>
      </c>
      <c r="N720" s="10">
        <f>VENTAS[[#This Row],[CANTIDAD]]*VENTAS[[#This Row],[PRECIO_COMPRA]]</f>
        <v>10886.050000000001</v>
      </c>
      <c r="O720" s="11">
        <f>VENTAS[[#This Row],[INGRESOS]]-VENTAS[[#This Row],[COSTO]]</f>
        <v>4313.9499999999989</v>
      </c>
      <c r="P720" s="12">
        <f>VENTAS[[#This Row],[MARGEN]]/VENTAS[[#This Row],[INGRESOS]]</f>
        <v>0.28381249999999991</v>
      </c>
    </row>
    <row r="721" spans="1:16" x14ac:dyDescent="0.25">
      <c r="A721">
        <v>720</v>
      </c>
      <c r="B721" t="s">
        <v>13</v>
      </c>
      <c r="C721">
        <v>16</v>
      </c>
      <c r="D721" t="s">
        <v>87</v>
      </c>
      <c r="E721" t="s">
        <v>88</v>
      </c>
      <c r="F721">
        <v>10005</v>
      </c>
      <c r="G721" t="s">
        <v>49</v>
      </c>
      <c r="H721" t="s">
        <v>50</v>
      </c>
      <c r="I721">
        <v>13</v>
      </c>
      <c r="J721" s="9">
        <v>1667.47</v>
      </c>
      <c r="K721" s="9">
        <v>2200</v>
      </c>
      <c r="L721">
        <v>44552</v>
      </c>
      <c r="M721" s="10">
        <f>VENTAS[[#This Row],[CANTIDAD]]*VENTAS[[#This Row],[PRECIO_VENTAS]]</f>
        <v>28600</v>
      </c>
      <c r="N721" s="10">
        <f>VENTAS[[#This Row],[CANTIDAD]]*VENTAS[[#This Row],[PRECIO_COMPRA]]</f>
        <v>21677.11</v>
      </c>
      <c r="O721" s="11">
        <f>VENTAS[[#This Row],[INGRESOS]]-VENTAS[[#This Row],[COSTO]]</f>
        <v>6922.8899999999994</v>
      </c>
      <c r="P721" s="12">
        <f>VENTAS[[#This Row],[MARGEN]]/VENTAS[[#This Row],[INGRESOS]]</f>
        <v>0.24205909090909089</v>
      </c>
    </row>
    <row r="722" spans="1:16" x14ac:dyDescent="0.25">
      <c r="A722">
        <v>721</v>
      </c>
      <c r="B722" t="s">
        <v>9</v>
      </c>
      <c r="C722">
        <v>17</v>
      </c>
      <c r="D722" t="s">
        <v>89</v>
      </c>
      <c r="E722" t="s">
        <v>90</v>
      </c>
      <c r="F722">
        <v>10006</v>
      </c>
      <c r="G722" t="s">
        <v>51</v>
      </c>
      <c r="H722" t="s">
        <v>52</v>
      </c>
      <c r="I722">
        <v>41</v>
      </c>
      <c r="J722" s="9">
        <v>216.19</v>
      </c>
      <c r="K722" s="9">
        <v>300</v>
      </c>
      <c r="L722">
        <v>44553</v>
      </c>
      <c r="M722" s="10">
        <f>VENTAS[[#This Row],[CANTIDAD]]*VENTAS[[#This Row],[PRECIO_VENTAS]]</f>
        <v>12300</v>
      </c>
      <c r="N722" s="10">
        <f>VENTAS[[#This Row],[CANTIDAD]]*VENTAS[[#This Row],[PRECIO_COMPRA]]</f>
        <v>8863.7899999999991</v>
      </c>
      <c r="O722" s="11">
        <f>VENTAS[[#This Row],[INGRESOS]]-VENTAS[[#This Row],[COSTO]]</f>
        <v>3436.2100000000009</v>
      </c>
      <c r="P722" s="12">
        <f>VENTAS[[#This Row],[MARGEN]]/VENTAS[[#This Row],[INGRESOS]]</f>
        <v>0.27936666666666676</v>
      </c>
    </row>
    <row r="723" spans="1:16" x14ac:dyDescent="0.25">
      <c r="A723">
        <v>722</v>
      </c>
      <c r="B723" t="s">
        <v>20</v>
      </c>
      <c r="C723">
        <v>18</v>
      </c>
      <c r="D723" t="s">
        <v>91</v>
      </c>
      <c r="E723" t="s">
        <v>92</v>
      </c>
      <c r="F723">
        <v>10007</v>
      </c>
      <c r="G723" t="s">
        <v>53</v>
      </c>
      <c r="H723" t="s">
        <v>54</v>
      </c>
      <c r="I723">
        <v>21</v>
      </c>
      <c r="J723" s="9">
        <v>1063.04</v>
      </c>
      <c r="K723" s="9">
        <v>1500</v>
      </c>
      <c r="L723">
        <v>44554</v>
      </c>
      <c r="M723" s="10">
        <f>VENTAS[[#This Row],[CANTIDAD]]*VENTAS[[#This Row],[PRECIO_VENTAS]]</f>
        <v>31500</v>
      </c>
      <c r="N723" s="10">
        <f>VENTAS[[#This Row],[CANTIDAD]]*VENTAS[[#This Row],[PRECIO_COMPRA]]</f>
        <v>22323.84</v>
      </c>
      <c r="O723" s="11">
        <f>VENTAS[[#This Row],[INGRESOS]]-VENTAS[[#This Row],[COSTO]]</f>
        <v>9176.16</v>
      </c>
      <c r="P723" s="12">
        <f>VENTAS[[#This Row],[MARGEN]]/VENTAS[[#This Row],[INGRESOS]]</f>
        <v>0.29130666666666666</v>
      </c>
    </row>
    <row r="724" spans="1:16" x14ac:dyDescent="0.25">
      <c r="A724">
        <v>723</v>
      </c>
      <c r="B724" t="s">
        <v>8</v>
      </c>
      <c r="C724">
        <v>19</v>
      </c>
      <c r="D724" t="s">
        <v>93</v>
      </c>
      <c r="E724" t="s">
        <v>94</v>
      </c>
      <c r="F724">
        <v>10008</v>
      </c>
      <c r="G724" t="s">
        <v>73</v>
      </c>
      <c r="H724" t="s">
        <v>56</v>
      </c>
      <c r="I724">
        <v>4</v>
      </c>
      <c r="J724" s="9">
        <v>757.81</v>
      </c>
      <c r="K724" s="9">
        <v>950</v>
      </c>
      <c r="L724">
        <v>44555</v>
      </c>
      <c r="M724" s="10">
        <f>VENTAS[[#This Row],[CANTIDAD]]*VENTAS[[#This Row],[PRECIO_VENTAS]]</f>
        <v>3800</v>
      </c>
      <c r="N724" s="10">
        <f>VENTAS[[#This Row],[CANTIDAD]]*VENTAS[[#This Row],[PRECIO_COMPRA]]</f>
        <v>3031.24</v>
      </c>
      <c r="O724" s="11">
        <f>VENTAS[[#This Row],[INGRESOS]]-VENTAS[[#This Row],[COSTO]]</f>
        <v>768.76000000000022</v>
      </c>
      <c r="P724" s="12">
        <f>VENTAS[[#This Row],[MARGEN]]/VENTAS[[#This Row],[INGRESOS]]</f>
        <v>0.20230526315789479</v>
      </c>
    </row>
    <row r="725" spans="1:16" x14ac:dyDescent="0.25">
      <c r="A725">
        <v>724</v>
      </c>
      <c r="B725" t="s">
        <v>24</v>
      </c>
      <c r="C725">
        <v>20</v>
      </c>
      <c r="D725" t="s">
        <v>95</v>
      </c>
      <c r="E725" t="s">
        <v>96</v>
      </c>
      <c r="F725">
        <v>10009</v>
      </c>
      <c r="G725" t="s">
        <v>57</v>
      </c>
      <c r="H725" t="s">
        <v>58</v>
      </c>
      <c r="I725">
        <v>28</v>
      </c>
      <c r="J725" s="9">
        <v>211.41</v>
      </c>
      <c r="K725" s="9">
        <v>300</v>
      </c>
      <c r="L725">
        <v>44556</v>
      </c>
      <c r="M725" s="10">
        <f>VENTAS[[#This Row],[CANTIDAD]]*VENTAS[[#This Row],[PRECIO_VENTAS]]</f>
        <v>8400</v>
      </c>
      <c r="N725" s="10">
        <f>VENTAS[[#This Row],[CANTIDAD]]*VENTAS[[#This Row],[PRECIO_COMPRA]]</f>
        <v>5919.48</v>
      </c>
      <c r="O725" s="11">
        <f>VENTAS[[#This Row],[INGRESOS]]-VENTAS[[#This Row],[COSTO]]</f>
        <v>2480.5200000000004</v>
      </c>
      <c r="P725" s="12">
        <f>VENTAS[[#This Row],[MARGEN]]/VENTAS[[#This Row],[INGRESOS]]</f>
        <v>0.29530000000000006</v>
      </c>
    </row>
    <row r="726" spans="1:16" x14ac:dyDescent="0.25">
      <c r="A726">
        <v>725</v>
      </c>
      <c r="B726" t="s">
        <v>23</v>
      </c>
      <c r="C726">
        <v>1</v>
      </c>
      <c r="D726" t="s">
        <v>30</v>
      </c>
      <c r="E726" t="s">
        <v>61</v>
      </c>
      <c r="F726">
        <v>10001</v>
      </c>
      <c r="G726" t="s">
        <v>41</v>
      </c>
      <c r="H726" t="s">
        <v>42</v>
      </c>
      <c r="I726">
        <v>14</v>
      </c>
      <c r="J726" s="9">
        <v>1483.61</v>
      </c>
      <c r="K726" s="9">
        <v>2000</v>
      </c>
      <c r="L726">
        <v>44557</v>
      </c>
      <c r="M726" s="10">
        <f>VENTAS[[#This Row],[CANTIDAD]]*VENTAS[[#This Row],[PRECIO_VENTAS]]</f>
        <v>28000</v>
      </c>
      <c r="N726" s="10">
        <f>VENTAS[[#This Row],[CANTIDAD]]*VENTAS[[#This Row],[PRECIO_COMPRA]]</f>
        <v>20770.539999999997</v>
      </c>
      <c r="O726" s="11">
        <f>VENTAS[[#This Row],[INGRESOS]]-VENTAS[[#This Row],[COSTO]]</f>
        <v>7229.4600000000028</v>
      </c>
      <c r="P726" s="12">
        <f>VENTAS[[#This Row],[MARGEN]]/VENTAS[[#This Row],[INGRESOS]]</f>
        <v>0.25819500000000012</v>
      </c>
    </row>
    <row r="727" spans="1:16" x14ac:dyDescent="0.25">
      <c r="A727">
        <v>726</v>
      </c>
      <c r="B727" t="s">
        <v>29</v>
      </c>
      <c r="C727">
        <v>2</v>
      </c>
      <c r="D727" t="s">
        <v>31</v>
      </c>
      <c r="E727" t="s">
        <v>62</v>
      </c>
      <c r="F727">
        <v>10002</v>
      </c>
      <c r="G727" t="s">
        <v>43</v>
      </c>
      <c r="H727" t="s">
        <v>44</v>
      </c>
      <c r="I727">
        <v>40</v>
      </c>
      <c r="J727" s="9">
        <v>1049.51</v>
      </c>
      <c r="K727" s="9">
        <v>1300</v>
      </c>
      <c r="L727">
        <v>44558</v>
      </c>
      <c r="M727" s="10">
        <f>VENTAS[[#This Row],[CANTIDAD]]*VENTAS[[#This Row],[PRECIO_VENTAS]]</f>
        <v>52000</v>
      </c>
      <c r="N727" s="10">
        <f>VENTAS[[#This Row],[CANTIDAD]]*VENTAS[[#This Row],[PRECIO_COMPRA]]</f>
        <v>41980.4</v>
      </c>
      <c r="O727" s="11">
        <f>VENTAS[[#This Row],[INGRESOS]]-VENTAS[[#This Row],[COSTO]]</f>
        <v>10019.599999999999</v>
      </c>
      <c r="P727" s="12">
        <f>VENTAS[[#This Row],[MARGEN]]/VENTAS[[#This Row],[INGRESOS]]</f>
        <v>0.19268461538461534</v>
      </c>
    </row>
    <row r="728" spans="1:16" x14ac:dyDescent="0.25">
      <c r="A728">
        <v>727</v>
      </c>
      <c r="B728" t="s">
        <v>6</v>
      </c>
      <c r="C728">
        <v>3</v>
      </c>
      <c r="D728" t="s">
        <v>32</v>
      </c>
      <c r="E728" t="s">
        <v>63</v>
      </c>
      <c r="F728">
        <v>10003</v>
      </c>
      <c r="G728" t="s">
        <v>45</v>
      </c>
      <c r="H728" t="s">
        <v>46</v>
      </c>
      <c r="I728">
        <v>37</v>
      </c>
      <c r="J728" s="9">
        <v>966.38</v>
      </c>
      <c r="K728" s="9">
        <v>1200</v>
      </c>
      <c r="L728">
        <v>44559</v>
      </c>
      <c r="M728" s="10">
        <f>VENTAS[[#This Row],[CANTIDAD]]*VENTAS[[#This Row],[PRECIO_VENTAS]]</f>
        <v>44400</v>
      </c>
      <c r="N728" s="10">
        <f>VENTAS[[#This Row],[CANTIDAD]]*VENTAS[[#This Row],[PRECIO_COMPRA]]</f>
        <v>35756.06</v>
      </c>
      <c r="O728" s="11">
        <f>VENTAS[[#This Row],[INGRESOS]]-VENTAS[[#This Row],[COSTO]]</f>
        <v>8643.9400000000023</v>
      </c>
      <c r="P728" s="12">
        <f>VENTAS[[#This Row],[MARGEN]]/VENTAS[[#This Row],[INGRESOS]]</f>
        <v>0.19468333333333337</v>
      </c>
    </row>
    <row r="729" spans="1:16" x14ac:dyDescent="0.25">
      <c r="A729">
        <v>728</v>
      </c>
      <c r="B729" t="s">
        <v>7</v>
      </c>
      <c r="C729">
        <v>4</v>
      </c>
      <c r="D729" t="s">
        <v>33</v>
      </c>
      <c r="E729" t="s">
        <v>64</v>
      </c>
      <c r="F729">
        <v>10004</v>
      </c>
      <c r="G729" t="s">
        <v>47</v>
      </c>
      <c r="H729" t="s">
        <v>48</v>
      </c>
      <c r="I729">
        <v>25</v>
      </c>
      <c r="J729" s="9">
        <v>938.42</v>
      </c>
      <c r="K729" s="9">
        <v>1100</v>
      </c>
      <c r="L729">
        <v>44560</v>
      </c>
      <c r="M729" s="10">
        <f>VENTAS[[#This Row],[CANTIDAD]]*VENTAS[[#This Row],[PRECIO_VENTAS]]</f>
        <v>27500</v>
      </c>
      <c r="N729" s="10">
        <f>VENTAS[[#This Row],[CANTIDAD]]*VENTAS[[#This Row],[PRECIO_COMPRA]]</f>
        <v>23460.5</v>
      </c>
      <c r="O729" s="11">
        <f>VENTAS[[#This Row],[INGRESOS]]-VENTAS[[#This Row],[COSTO]]</f>
        <v>4039.5</v>
      </c>
      <c r="P729" s="12">
        <f>VENTAS[[#This Row],[MARGEN]]/VENTAS[[#This Row],[INGRESOS]]</f>
        <v>0.1468909090909091</v>
      </c>
    </row>
    <row r="730" spans="1:16" x14ac:dyDescent="0.25">
      <c r="A730">
        <v>729</v>
      </c>
      <c r="B730" t="s">
        <v>8</v>
      </c>
      <c r="C730">
        <v>5</v>
      </c>
      <c r="D730" t="s">
        <v>34</v>
      </c>
      <c r="E730" t="s">
        <v>65</v>
      </c>
      <c r="F730">
        <v>10005</v>
      </c>
      <c r="G730" t="s">
        <v>49</v>
      </c>
      <c r="H730" t="s">
        <v>50</v>
      </c>
      <c r="I730">
        <v>34</v>
      </c>
      <c r="J730" s="9">
        <v>1053.78</v>
      </c>
      <c r="K730" s="9">
        <v>1500</v>
      </c>
      <c r="L730">
        <v>44561</v>
      </c>
      <c r="M730" s="10">
        <f>VENTAS[[#This Row],[CANTIDAD]]*VENTAS[[#This Row],[PRECIO_VENTAS]]</f>
        <v>51000</v>
      </c>
      <c r="N730" s="10">
        <f>VENTAS[[#This Row],[CANTIDAD]]*VENTAS[[#This Row],[PRECIO_COMPRA]]</f>
        <v>35828.519999999997</v>
      </c>
      <c r="O730" s="11">
        <f>VENTAS[[#This Row],[INGRESOS]]-VENTAS[[#This Row],[COSTO]]</f>
        <v>15171.480000000003</v>
      </c>
      <c r="P730" s="12">
        <f>VENTAS[[#This Row],[MARGEN]]/VENTAS[[#This Row],[INGRESOS]]</f>
        <v>0.29748000000000008</v>
      </c>
    </row>
    <row r="731" spans="1:16" x14ac:dyDescent="0.25">
      <c r="A731">
        <v>730</v>
      </c>
      <c r="B731" t="s">
        <v>12</v>
      </c>
      <c r="C731">
        <v>6</v>
      </c>
      <c r="D731" t="s">
        <v>35</v>
      </c>
      <c r="E731" t="s">
        <v>66</v>
      </c>
      <c r="F731">
        <v>10006</v>
      </c>
      <c r="G731" t="s">
        <v>51</v>
      </c>
      <c r="H731" t="s">
        <v>52</v>
      </c>
      <c r="I731">
        <v>44</v>
      </c>
      <c r="J731" s="9">
        <v>645.70000000000005</v>
      </c>
      <c r="K731" s="9">
        <v>900</v>
      </c>
      <c r="L731">
        <v>44562</v>
      </c>
      <c r="M731" s="10">
        <f>VENTAS[[#This Row],[CANTIDAD]]*VENTAS[[#This Row],[PRECIO_VENTAS]]</f>
        <v>39600</v>
      </c>
      <c r="N731" s="10">
        <f>VENTAS[[#This Row],[CANTIDAD]]*VENTAS[[#This Row],[PRECIO_COMPRA]]</f>
        <v>28410.800000000003</v>
      </c>
      <c r="O731" s="11">
        <f>VENTAS[[#This Row],[INGRESOS]]-VENTAS[[#This Row],[COSTO]]</f>
        <v>11189.199999999997</v>
      </c>
      <c r="P731" s="12">
        <f>VENTAS[[#This Row],[MARGEN]]/VENTAS[[#This Row],[INGRESOS]]</f>
        <v>0.2825555555555555</v>
      </c>
    </row>
    <row r="732" spans="1:16" x14ac:dyDescent="0.25">
      <c r="A732">
        <v>731</v>
      </c>
      <c r="B732" t="s">
        <v>27</v>
      </c>
      <c r="C732">
        <v>7</v>
      </c>
      <c r="D732" t="s">
        <v>36</v>
      </c>
      <c r="E732" t="s">
        <v>72</v>
      </c>
      <c r="F732">
        <v>10007</v>
      </c>
      <c r="G732" t="s">
        <v>53</v>
      </c>
      <c r="H732" t="s">
        <v>54</v>
      </c>
      <c r="I732">
        <v>21</v>
      </c>
      <c r="J732" s="9">
        <v>1063.04</v>
      </c>
      <c r="K732" s="9">
        <v>1500</v>
      </c>
      <c r="L732">
        <v>44563</v>
      </c>
      <c r="M732" s="10">
        <f>VENTAS[[#This Row],[CANTIDAD]]*VENTAS[[#This Row],[PRECIO_VENTAS]]</f>
        <v>31500</v>
      </c>
      <c r="N732" s="10">
        <f>VENTAS[[#This Row],[CANTIDAD]]*VENTAS[[#This Row],[PRECIO_COMPRA]]</f>
        <v>22323.84</v>
      </c>
      <c r="O732" s="11">
        <f>VENTAS[[#This Row],[INGRESOS]]-VENTAS[[#This Row],[COSTO]]</f>
        <v>9176.16</v>
      </c>
      <c r="P732" s="12">
        <f>VENTAS[[#This Row],[MARGEN]]/VENTAS[[#This Row],[INGRESOS]]</f>
        <v>0.29130666666666666</v>
      </c>
    </row>
    <row r="733" spans="1:16" x14ac:dyDescent="0.25">
      <c r="A733">
        <v>732</v>
      </c>
      <c r="B733" t="s">
        <v>22</v>
      </c>
      <c r="C733">
        <v>8</v>
      </c>
      <c r="D733" t="s">
        <v>37</v>
      </c>
      <c r="E733" t="s">
        <v>67</v>
      </c>
      <c r="F733">
        <v>10008</v>
      </c>
      <c r="G733" t="s">
        <v>73</v>
      </c>
      <c r="H733" t="s">
        <v>56</v>
      </c>
      <c r="I733">
        <v>4</v>
      </c>
      <c r="J733" s="9">
        <v>938.42</v>
      </c>
      <c r="K733" s="9">
        <v>1100</v>
      </c>
      <c r="L733">
        <v>44564</v>
      </c>
      <c r="M733" s="10">
        <f>VENTAS[[#This Row],[CANTIDAD]]*VENTAS[[#This Row],[PRECIO_VENTAS]]</f>
        <v>4400</v>
      </c>
      <c r="N733" s="10">
        <f>VENTAS[[#This Row],[CANTIDAD]]*VENTAS[[#This Row],[PRECIO_COMPRA]]</f>
        <v>3753.68</v>
      </c>
      <c r="O733" s="11">
        <f>VENTAS[[#This Row],[INGRESOS]]-VENTAS[[#This Row],[COSTO]]</f>
        <v>646.32000000000016</v>
      </c>
      <c r="P733" s="12">
        <f>VENTAS[[#This Row],[MARGEN]]/VENTAS[[#This Row],[INGRESOS]]</f>
        <v>0.14689090909090913</v>
      </c>
    </row>
    <row r="734" spans="1:16" x14ac:dyDescent="0.25">
      <c r="A734">
        <v>733</v>
      </c>
      <c r="B734" t="s">
        <v>14</v>
      </c>
      <c r="C734">
        <v>9</v>
      </c>
      <c r="D734" t="s">
        <v>38</v>
      </c>
      <c r="E734" t="s">
        <v>68</v>
      </c>
      <c r="F734">
        <v>10009</v>
      </c>
      <c r="G734" t="s">
        <v>57</v>
      </c>
      <c r="H734" t="s">
        <v>58</v>
      </c>
      <c r="I734">
        <v>42</v>
      </c>
      <c r="J734" s="9">
        <v>836.75</v>
      </c>
      <c r="K734" s="9">
        <v>1000</v>
      </c>
      <c r="L734">
        <v>44565</v>
      </c>
      <c r="M734" s="10">
        <f>VENTAS[[#This Row],[CANTIDAD]]*VENTAS[[#This Row],[PRECIO_VENTAS]]</f>
        <v>42000</v>
      </c>
      <c r="N734" s="10">
        <f>VENTAS[[#This Row],[CANTIDAD]]*VENTAS[[#This Row],[PRECIO_COMPRA]]</f>
        <v>35143.5</v>
      </c>
      <c r="O734" s="11">
        <f>VENTAS[[#This Row],[INGRESOS]]-VENTAS[[#This Row],[COSTO]]</f>
        <v>6856.5</v>
      </c>
      <c r="P734" s="12">
        <f>VENTAS[[#This Row],[MARGEN]]/VENTAS[[#This Row],[INGRESOS]]</f>
        <v>0.16325000000000001</v>
      </c>
    </row>
    <row r="735" spans="1:16" x14ac:dyDescent="0.25">
      <c r="A735">
        <v>734</v>
      </c>
      <c r="B735" t="s">
        <v>8</v>
      </c>
      <c r="C735">
        <v>10</v>
      </c>
      <c r="D735" t="s">
        <v>39</v>
      </c>
      <c r="E735" t="s">
        <v>69</v>
      </c>
      <c r="F735">
        <v>10001</v>
      </c>
      <c r="G735" t="s">
        <v>41</v>
      </c>
      <c r="H735" t="s">
        <v>42</v>
      </c>
      <c r="I735">
        <v>4</v>
      </c>
      <c r="J735" s="9">
        <v>966.38</v>
      </c>
      <c r="K735" s="9">
        <v>1200</v>
      </c>
      <c r="L735">
        <v>44566</v>
      </c>
      <c r="M735" s="10">
        <f>VENTAS[[#This Row],[CANTIDAD]]*VENTAS[[#This Row],[PRECIO_VENTAS]]</f>
        <v>4800</v>
      </c>
      <c r="N735" s="10">
        <f>VENTAS[[#This Row],[CANTIDAD]]*VENTAS[[#This Row],[PRECIO_COMPRA]]</f>
        <v>3865.52</v>
      </c>
      <c r="O735" s="11">
        <f>VENTAS[[#This Row],[INGRESOS]]-VENTAS[[#This Row],[COSTO]]</f>
        <v>934.48</v>
      </c>
      <c r="P735" s="12">
        <f>VENTAS[[#This Row],[MARGEN]]/VENTAS[[#This Row],[INGRESOS]]</f>
        <v>0.19468333333333335</v>
      </c>
    </row>
    <row r="736" spans="1:16" x14ac:dyDescent="0.25">
      <c r="A736">
        <v>735</v>
      </c>
      <c r="B736" t="s">
        <v>14</v>
      </c>
      <c r="C736">
        <v>11</v>
      </c>
      <c r="D736" t="s">
        <v>77</v>
      </c>
      <c r="E736" t="s">
        <v>78</v>
      </c>
      <c r="F736">
        <v>10002</v>
      </c>
      <c r="G736" t="s">
        <v>43</v>
      </c>
      <c r="H736" t="s">
        <v>44</v>
      </c>
      <c r="I736">
        <v>42</v>
      </c>
      <c r="J736" s="9">
        <v>638.27</v>
      </c>
      <c r="K736" s="9">
        <v>800</v>
      </c>
      <c r="L736">
        <v>44567</v>
      </c>
      <c r="M736" s="10">
        <f>VENTAS[[#This Row],[CANTIDAD]]*VENTAS[[#This Row],[PRECIO_VENTAS]]</f>
        <v>33600</v>
      </c>
      <c r="N736" s="10">
        <f>VENTAS[[#This Row],[CANTIDAD]]*VENTAS[[#This Row],[PRECIO_COMPRA]]</f>
        <v>26807.34</v>
      </c>
      <c r="O736" s="11">
        <f>VENTAS[[#This Row],[INGRESOS]]-VENTAS[[#This Row],[COSTO]]</f>
        <v>6792.66</v>
      </c>
      <c r="P736" s="12">
        <f>VENTAS[[#This Row],[MARGEN]]/VENTAS[[#This Row],[INGRESOS]]</f>
        <v>0.20216249999999999</v>
      </c>
    </row>
    <row r="737" spans="1:16" x14ac:dyDescent="0.25">
      <c r="A737">
        <v>736</v>
      </c>
      <c r="B737" t="s">
        <v>26</v>
      </c>
      <c r="C737">
        <v>12</v>
      </c>
      <c r="D737" t="s">
        <v>79</v>
      </c>
      <c r="E737" t="s">
        <v>80</v>
      </c>
      <c r="F737">
        <v>10003</v>
      </c>
      <c r="G737" t="s">
        <v>45</v>
      </c>
      <c r="H737" t="s">
        <v>46</v>
      </c>
      <c r="I737">
        <v>36</v>
      </c>
      <c r="J737" s="9">
        <v>1265.2</v>
      </c>
      <c r="K737" s="9">
        <v>1800</v>
      </c>
      <c r="L737">
        <v>44568</v>
      </c>
      <c r="M737" s="10">
        <f>VENTAS[[#This Row],[CANTIDAD]]*VENTAS[[#This Row],[PRECIO_VENTAS]]</f>
        <v>64800</v>
      </c>
      <c r="N737" s="10">
        <f>VENTAS[[#This Row],[CANTIDAD]]*VENTAS[[#This Row],[PRECIO_COMPRA]]</f>
        <v>45547.200000000004</v>
      </c>
      <c r="O737" s="11">
        <f>VENTAS[[#This Row],[INGRESOS]]-VENTAS[[#This Row],[COSTO]]</f>
        <v>19252.799999999996</v>
      </c>
      <c r="P737" s="12">
        <f>VENTAS[[#This Row],[MARGEN]]/VENTAS[[#This Row],[INGRESOS]]</f>
        <v>0.29711111111111105</v>
      </c>
    </row>
    <row r="738" spans="1:16" x14ac:dyDescent="0.25">
      <c r="A738">
        <v>737</v>
      </c>
      <c r="B738" t="s">
        <v>15</v>
      </c>
      <c r="C738">
        <v>13</v>
      </c>
      <c r="D738" t="s">
        <v>81</v>
      </c>
      <c r="E738" t="s">
        <v>82</v>
      </c>
      <c r="F738">
        <v>10004</v>
      </c>
      <c r="G738" t="s">
        <v>47</v>
      </c>
      <c r="H738" t="s">
        <v>48</v>
      </c>
      <c r="I738">
        <v>32</v>
      </c>
      <c r="J738" s="9">
        <v>352.49</v>
      </c>
      <c r="K738" s="9">
        <v>500</v>
      </c>
      <c r="L738">
        <v>44569</v>
      </c>
      <c r="M738" s="10">
        <f>VENTAS[[#This Row],[CANTIDAD]]*VENTAS[[#This Row],[PRECIO_VENTAS]]</f>
        <v>16000</v>
      </c>
      <c r="N738" s="10">
        <f>VENTAS[[#This Row],[CANTIDAD]]*VENTAS[[#This Row],[PRECIO_COMPRA]]</f>
        <v>11279.68</v>
      </c>
      <c r="O738" s="11">
        <f>VENTAS[[#This Row],[INGRESOS]]-VENTAS[[#This Row],[COSTO]]</f>
        <v>4720.32</v>
      </c>
      <c r="P738" s="12">
        <f>VENTAS[[#This Row],[MARGEN]]/VENTAS[[#This Row],[INGRESOS]]</f>
        <v>0.29502</v>
      </c>
    </row>
    <row r="739" spans="1:16" x14ac:dyDescent="0.25">
      <c r="A739">
        <v>738</v>
      </c>
      <c r="B739" t="s">
        <v>10</v>
      </c>
      <c r="C739">
        <v>14</v>
      </c>
      <c r="D739" t="s">
        <v>83</v>
      </c>
      <c r="E739" t="s">
        <v>84</v>
      </c>
      <c r="F739">
        <v>10005</v>
      </c>
      <c r="G739" t="s">
        <v>49</v>
      </c>
      <c r="H739" t="s">
        <v>50</v>
      </c>
      <c r="I739">
        <v>33</v>
      </c>
      <c r="J739" s="9">
        <v>938.42</v>
      </c>
      <c r="K739" s="9">
        <v>1100</v>
      </c>
      <c r="L739">
        <v>44570</v>
      </c>
      <c r="M739" s="10">
        <f>VENTAS[[#This Row],[CANTIDAD]]*VENTAS[[#This Row],[PRECIO_VENTAS]]</f>
        <v>36300</v>
      </c>
      <c r="N739" s="10">
        <f>VENTAS[[#This Row],[CANTIDAD]]*VENTAS[[#This Row],[PRECIO_COMPRA]]</f>
        <v>30967.859999999997</v>
      </c>
      <c r="O739" s="11">
        <f>VENTAS[[#This Row],[INGRESOS]]-VENTAS[[#This Row],[COSTO]]</f>
        <v>5332.1400000000031</v>
      </c>
      <c r="P739" s="12">
        <f>VENTAS[[#This Row],[MARGEN]]/VENTAS[[#This Row],[INGRESOS]]</f>
        <v>0.14689090909090918</v>
      </c>
    </row>
    <row r="740" spans="1:16" x14ac:dyDescent="0.25">
      <c r="A740">
        <v>739</v>
      </c>
      <c r="B740" t="s">
        <v>5</v>
      </c>
      <c r="C740">
        <v>15</v>
      </c>
      <c r="D740" t="s">
        <v>85</v>
      </c>
      <c r="E740" t="s">
        <v>86</v>
      </c>
      <c r="F740">
        <v>10006</v>
      </c>
      <c r="G740" t="s">
        <v>51</v>
      </c>
      <c r="H740" t="s">
        <v>52</v>
      </c>
      <c r="I740">
        <v>10</v>
      </c>
      <c r="J740" s="9">
        <v>572.95000000000005</v>
      </c>
      <c r="K740" s="9">
        <v>800</v>
      </c>
      <c r="L740">
        <v>44571</v>
      </c>
      <c r="M740" s="10">
        <f>VENTAS[[#This Row],[CANTIDAD]]*VENTAS[[#This Row],[PRECIO_VENTAS]]</f>
        <v>8000</v>
      </c>
      <c r="N740" s="10">
        <f>VENTAS[[#This Row],[CANTIDAD]]*VENTAS[[#This Row],[PRECIO_COMPRA]]</f>
        <v>5729.5</v>
      </c>
      <c r="O740" s="11">
        <f>VENTAS[[#This Row],[INGRESOS]]-VENTAS[[#This Row],[COSTO]]</f>
        <v>2270.5</v>
      </c>
      <c r="P740" s="12">
        <f>VENTAS[[#This Row],[MARGEN]]/VENTAS[[#This Row],[INGRESOS]]</f>
        <v>0.28381250000000002</v>
      </c>
    </row>
    <row r="741" spans="1:16" x14ac:dyDescent="0.25">
      <c r="A741">
        <v>740</v>
      </c>
      <c r="B741" t="s">
        <v>21</v>
      </c>
      <c r="C741">
        <v>16</v>
      </c>
      <c r="D741" t="s">
        <v>87</v>
      </c>
      <c r="E741" t="s">
        <v>88</v>
      </c>
      <c r="F741">
        <v>10007</v>
      </c>
      <c r="G741" t="s">
        <v>53</v>
      </c>
      <c r="H741" t="s">
        <v>54</v>
      </c>
      <c r="I741">
        <v>11</v>
      </c>
      <c r="J741" s="9">
        <v>1667.47</v>
      </c>
      <c r="K741" s="9">
        <v>2200</v>
      </c>
      <c r="L741">
        <v>44572</v>
      </c>
      <c r="M741" s="10">
        <f>VENTAS[[#This Row],[CANTIDAD]]*VENTAS[[#This Row],[PRECIO_VENTAS]]</f>
        <v>24200</v>
      </c>
      <c r="N741" s="10">
        <f>VENTAS[[#This Row],[CANTIDAD]]*VENTAS[[#This Row],[PRECIO_COMPRA]]</f>
        <v>18342.170000000002</v>
      </c>
      <c r="O741" s="11">
        <f>VENTAS[[#This Row],[INGRESOS]]-VENTAS[[#This Row],[COSTO]]</f>
        <v>5857.8299999999981</v>
      </c>
      <c r="P741" s="12">
        <f>VENTAS[[#This Row],[MARGEN]]/VENTAS[[#This Row],[INGRESOS]]</f>
        <v>0.24205909090909083</v>
      </c>
    </row>
    <row r="742" spans="1:16" x14ac:dyDescent="0.25">
      <c r="A742">
        <v>741</v>
      </c>
      <c r="B742" t="s">
        <v>5</v>
      </c>
      <c r="C742">
        <v>17</v>
      </c>
      <c r="D742" t="s">
        <v>89</v>
      </c>
      <c r="E742" t="s">
        <v>90</v>
      </c>
      <c r="F742">
        <v>10008</v>
      </c>
      <c r="G742" t="s">
        <v>73</v>
      </c>
      <c r="H742" t="s">
        <v>56</v>
      </c>
      <c r="I742">
        <v>4</v>
      </c>
      <c r="J742" s="9">
        <v>216.19</v>
      </c>
      <c r="K742" s="9">
        <v>300</v>
      </c>
      <c r="L742">
        <v>44573</v>
      </c>
      <c r="M742" s="10">
        <f>VENTAS[[#This Row],[CANTIDAD]]*VENTAS[[#This Row],[PRECIO_VENTAS]]</f>
        <v>1200</v>
      </c>
      <c r="N742" s="10">
        <f>VENTAS[[#This Row],[CANTIDAD]]*VENTAS[[#This Row],[PRECIO_COMPRA]]</f>
        <v>864.76</v>
      </c>
      <c r="O742" s="11">
        <f>VENTAS[[#This Row],[INGRESOS]]-VENTAS[[#This Row],[COSTO]]</f>
        <v>335.24</v>
      </c>
      <c r="P742" s="12">
        <f>VENTAS[[#This Row],[MARGEN]]/VENTAS[[#This Row],[INGRESOS]]</f>
        <v>0.27936666666666665</v>
      </c>
    </row>
    <row r="743" spans="1:16" x14ac:dyDescent="0.25">
      <c r="A743">
        <v>742</v>
      </c>
      <c r="B743" t="s">
        <v>8</v>
      </c>
      <c r="C743">
        <v>18</v>
      </c>
      <c r="D743" t="s">
        <v>91</v>
      </c>
      <c r="E743" t="s">
        <v>92</v>
      </c>
      <c r="F743">
        <v>10009</v>
      </c>
      <c r="G743" t="s">
        <v>57</v>
      </c>
      <c r="H743" t="s">
        <v>58</v>
      </c>
      <c r="I743">
        <v>4</v>
      </c>
      <c r="J743" s="9">
        <v>1063.04</v>
      </c>
      <c r="K743" s="9">
        <v>1500</v>
      </c>
      <c r="L743">
        <v>44574</v>
      </c>
      <c r="M743" s="10">
        <f>VENTAS[[#This Row],[CANTIDAD]]*VENTAS[[#This Row],[PRECIO_VENTAS]]</f>
        <v>6000</v>
      </c>
      <c r="N743" s="10">
        <f>VENTAS[[#This Row],[CANTIDAD]]*VENTAS[[#This Row],[PRECIO_COMPRA]]</f>
        <v>4252.16</v>
      </c>
      <c r="O743" s="11">
        <f>VENTAS[[#This Row],[INGRESOS]]-VENTAS[[#This Row],[COSTO]]</f>
        <v>1747.8400000000001</v>
      </c>
      <c r="P743" s="12">
        <f>VENTAS[[#This Row],[MARGEN]]/VENTAS[[#This Row],[INGRESOS]]</f>
        <v>0.29130666666666671</v>
      </c>
    </row>
    <row r="744" spans="1:16" x14ac:dyDescent="0.25">
      <c r="A744">
        <v>743</v>
      </c>
      <c r="B744" t="s">
        <v>20</v>
      </c>
      <c r="C744">
        <v>19</v>
      </c>
      <c r="D744" t="s">
        <v>93</v>
      </c>
      <c r="E744" t="s">
        <v>94</v>
      </c>
      <c r="F744">
        <v>10001</v>
      </c>
      <c r="G744" t="s">
        <v>41</v>
      </c>
      <c r="H744" t="s">
        <v>42</v>
      </c>
      <c r="I744">
        <v>21</v>
      </c>
      <c r="J744" s="9">
        <v>757.81</v>
      </c>
      <c r="K744" s="9">
        <v>950</v>
      </c>
      <c r="L744">
        <v>44575</v>
      </c>
      <c r="M744" s="10">
        <f>VENTAS[[#This Row],[CANTIDAD]]*VENTAS[[#This Row],[PRECIO_VENTAS]]</f>
        <v>19950</v>
      </c>
      <c r="N744" s="10">
        <f>VENTAS[[#This Row],[CANTIDAD]]*VENTAS[[#This Row],[PRECIO_COMPRA]]</f>
        <v>15914.009999999998</v>
      </c>
      <c r="O744" s="11">
        <f>VENTAS[[#This Row],[INGRESOS]]-VENTAS[[#This Row],[COSTO]]</f>
        <v>4035.9900000000016</v>
      </c>
      <c r="P744" s="12">
        <f>VENTAS[[#This Row],[MARGEN]]/VENTAS[[#This Row],[INGRESOS]]</f>
        <v>0.20230526315789482</v>
      </c>
    </row>
    <row r="745" spans="1:16" x14ac:dyDescent="0.25">
      <c r="A745">
        <v>744</v>
      </c>
      <c r="B745" t="s">
        <v>5</v>
      </c>
      <c r="C745">
        <v>20</v>
      </c>
      <c r="D745" t="s">
        <v>95</v>
      </c>
      <c r="E745" t="s">
        <v>96</v>
      </c>
      <c r="F745">
        <v>10002</v>
      </c>
      <c r="G745" t="s">
        <v>43</v>
      </c>
      <c r="H745" t="s">
        <v>44</v>
      </c>
      <c r="I745">
        <v>4</v>
      </c>
      <c r="J745" s="9">
        <v>211.41</v>
      </c>
      <c r="K745" s="9">
        <v>300</v>
      </c>
      <c r="L745">
        <v>44576</v>
      </c>
      <c r="M745" s="10">
        <f>VENTAS[[#This Row],[CANTIDAD]]*VENTAS[[#This Row],[PRECIO_VENTAS]]</f>
        <v>1200</v>
      </c>
      <c r="N745" s="10">
        <f>VENTAS[[#This Row],[CANTIDAD]]*VENTAS[[#This Row],[PRECIO_COMPRA]]</f>
        <v>845.64</v>
      </c>
      <c r="O745" s="11">
        <f>VENTAS[[#This Row],[INGRESOS]]-VENTAS[[#This Row],[COSTO]]</f>
        <v>354.36</v>
      </c>
      <c r="P745" s="12">
        <f>VENTAS[[#This Row],[MARGEN]]/VENTAS[[#This Row],[INGRESOS]]</f>
        <v>0.29530000000000001</v>
      </c>
    </row>
    <row r="746" spans="1:16" x14ac:dyDescent="0.25">
      <c r="A746">
        <v>745</v>
      </c>
      <c r="B746" t="s">
        <v>11</v>
      </c>
      <c r="C746">
        <v>1</v>
      </c>
      <c r="D746" t="s">
        <v>30</v>
      </c>
      <c r="E746" t="s">
        <v>61</v>
      </c>
      <c r="F746">
        <v>10003</v>
      </c>
      <c r="G746" t="s">
        <v>45</v>
      </c>
      <c r="H746" t="s">
        <v>46</v>
      </c>
      <c r="I746">
        <v>45</v>
      </c>
      <c r="J746" s="9">
        <v>1483.61</v>
      </c>
      <c r="K746" s="9">
        <v>2000</v>
      </c>
      <c r="L746">
        <v>44577</v>
      </c>
      <c r="M746" s="10">
        <f>VENTAS[[#This Row],[CANTIDAD]]*VENTAS[[#This Row],[PRECIO_VENTAS]]</f>
        <v>90000</v>
      </c>
      <c r="N746" s="10">
        <f>VENTAS[[#This Row],[CANTIDAD]]*VENTAS[[#This Row],[PRECIO_COMPRA]]</f>
        <v>66762.45</v>
      </c>
      <c r="O746" s="11">
        <f>VENTAS[[#This Row],[INGRESOS]]-VENTAS[[#This Row],[COSTO]]</f>
        <v>23237.550000000003</v>
      </c>
      <c r="P746" s="12">
        <f>VENTAS[[#This Row],[MARGEN]]/VENTAS[[#This Row],[INGRESOS]]</f>
        <v>0.25819500000000001</v>
      </c>
    </row>
    <row r="747" spans="1:16" x14ac:dyDescent="0.25">
      <c r="A747">
        <v>746</v>
      </c>
      <c r="B747" t="s">
        <v>8</v>
      </c>
      <c r="C747">
        <v>2</v>
      </c>
      <c r="D747" t="s">
        <v>31</v>
      </c>
      <c r="E747" t="s">
        <v>62</v>
      </c>
      <c r="F747">
        <v>10004</v>
      </c>
      <c r="G747" t="s">
        <v>47</v>
      </c>
      <c r="H747" t="s">
        <v>48</v>
      </c>
      <c r="I747">
        <v>4</v>
      </c>
      <c r="J747" s="9">
        <v>1049.51</v>
      </c>
      <c r="K747" s="9">
        <v>1300</v>
      </c>
      <c r="L747">
        <v>44578</v>
      </c>
      <c r="M747" s="10">
        <f>VENTAS[[#This Row],[CANTIDAD]]*VENTAS[[#This Row],[PRECIO_VENTAS]]</f>
        <v>5200</v>
      </c>
      <c r="N747" s="10">
        <f>VENTAS[[#This Row],[CANTIDAD]]*VENTAS[[#This Row],[PRECIO_COMPRA]]</f>
        <v>4198.04</v>
      </c>
      <c r="O747" s="11">
        <f>VENTAS[[#This Row],[INGRESOS]]-VENTAS[[#This Row],[COSTO]]</f>
        <v>1001.96</v>
      </c>
      <c r="P747" s="12">
        <f>VENTAS[[#This Row],[MARGEN]]/VENTAS[[#This Row],[INGRESOS]]</f>
        <v>0.1926846153846154</v>
      </c>
    </row>
    <row r="748" spans="1:16" x14ac:dyDescent="0.25">
      <c r="A748">
        <v>747</v>
      </c>
      <c r="B748" t="s">
        <v>5</v>
      </c>
      <c r="C748">
        <v>3</v>
      </c>
      <c r="D748" t="s">
        <v>32</v>
      </c>
      <c r="E748" t="s">
        <v>63</v>
      </c>
      <c r="F748">
        <v>10005</v>
      </c>
      <c r="G748" t="s">
        <v>49</v>
      </c>
      <c r="H748" t="s">
        <v>50</v>
      </c>
      <c r="I748">
        <v>10</v>
      </c>
      <c r="J748" s="9">
        <v>966.38</v>
      </c>
      <c r="K748" s="9">
        <v>1200</v>
      </c>
      <c r="L748">
        <v>44579</v>
      </c>
      <c r="M748" s="10">
        <f>VENTAS[[#This Row],[CANTIDAD]]*VENTAS[[#This Row],[PRECIO_VENTAS]]</f>
        <v>12000</v>
      </c>
      <c r="N748" s="10">
        <f>VENTAS[[#This Row],[CANTIDAD]]*VENTAS[[#This Row],[PRECIO_COMPRA]]</f>
        <v>9663.7999999999993</v>
      </c>
      <c r="O748" s="11">
        <f>VENTAS[[#This Row],[INGRESOS]]-VENTAS[[#This Row],[COSTO]]</f>
        <v>2336.2000000000007</v>
      </c>
      <c r="P748" s="12">
        <f>VENTAS[[#This Row],[MARGEN]]/VENTAS[[#This Row],[INGRESOS]]</f>
        <v>0.1946833333333334</v>
      </c>
    </row>
    <row r="749" spans="1:16" x14ac:dyDescent="0.25">
      <c r="A749">
        <v>748</v>
      </c>
      <c r="B749" t="s">
        <v>9</v>
      </c>
      <c r="C749">
        <v>4</v>
      </c>
      <c r="D749" t="s">
        <v>33</v>
      </c>
      <c r="E749" t="s">
        <v>64</v>
      </c>
      <c r="F749">
        <v>10006</v>
      </c>
      <c r="G749" t="s">
        <v>51</v>
      </c>
      <c r="H749" t="s">
        <v>52</v>
      </c>
      <c r="I749">
        <v>41</v>
      </c>
      <c r="J749" s="9">
        <v>938.42</v>
      </c>
      <c r="K749" s="9">
        <v>1100</v>
      </c>
      <c r="L749">
        <v>44580</v>
      </c>
      <c r="M749" s="10">
        <f>VENTAS[[#This Row],[CANTIDAD]]*VENTAS[[#This Row],[PRECIO_VENTAS]]</f>
        <v>45100</v>
      </c>
      <c r="N749" s="10">
        <f>VENTAS[[#This Row],[CANTIDAD]]*VENTAS[[#This Row],[PRECIO_COMPRA]]</f>
        <v>38475.22</v>
      </c>
      <c r="O749" s="11">
        <f>VENTAS[[#This Row],[INGRESOS]]-VENTAS[[#This Row],[COSTO]]</f>
        <v>6624.7799999999988</v>
      </c>
      <c r="P749" s="12">
        <f>VENTAS[[#This Row],[MARGEN]]/VENTAS[[#This Row],[INGRESOS]]</f>
        <v>0.14689090909090907</v>
      </c>
    </row>
    <row r="750" spans="1:16" x14ac:dyDescent="0.25">
      <c r="A750">
        <v>749</v>
      </c>
      <c r="B750" t="s">
        <v>9</v>
      </c>
      <c r="C750">
        <v>5</v>
      </c>
      <c r="D750" t="s">
        <v>34</v>
      </c>
      <c r="E750" t="s">
        <v>65</v>
      </c>
      <c r="F750">
        <v>10007</v>
      </c>
      <c r="G750" t="s">
        <v>53</v>
      </c>
      <c r="H750" t="s">
        <v>54</v>
      </c>
      <c r="I750">
        <v>41</v>
      </c>
      <c r="J750" s="9">
        <v>1053.78</v>
      </c>
      <c r="K750" s="9">
        <v>1500</v>
      </c>
      <c r="L750">
        <v>44581</v>
      </c>
      <c r="M750" s="10">
        <f>VENTAS[[#This Row],[CANTIDAD]]*VENTAS[[#This Row],[PRECIO_VENTAS]]</f>
        <v>61500</v>
      </c>
      <c r="N750" s="10">
        <f>VENTAS[[#This Row],[CANTIDAD]]*VENTAS[[#This Row],[PRECIO_COMPRA]]</f>
        <v>43204.979999999996</v>
      </c>
      <c r="O750" s="11">
        <f>VENTAS[[#This Row],[INGRESOS]]-VENTAS[[#This Row],[COSTO]]</f>
        <v>18295.020000000004</v>
      </c>
      <c r="P750" s="12">
        <f>VENTAS[[#This Row],[MARGEN]]/VENTAS[[#This Row],[INGRESOS]]</f>
        <v>0.29748000000000008</v>
      </c>
    </row>
    <row r="751" spans="1:16" x14ac:dyDescent="0.25">
      <c r="A751">
        <v>750</v>
      </c>
      <c r="B751" t="s">
        <v>6</v>
      </c>
      <c r="C751">
        <v>6</v>
      </c>
      <c r="D751" t="s">
        <v>35</v>
      </c>
      <c r="E751" t="s">
        <v>66</v>
      </c>
      <c r="F751">
        <v>10008</v>
      </c>
      <c r="G751" t="s">
        <v>73</v>
      </c>
      <c r="H751" t="s">
        <v>56</v>
      </c>
      <c r="I751">
        <v>41</v>
      </c>
      <c r="J751" s="9">
        <v>645.70000000000005</v>
      </c>
      <c r="K751" s="9">
        <v>900</v>
      </c>
      <c r="L751">
        <v>44582</v>
      </c>
      <c r="M751" s="10">
        <f>VENTAS[[#This Row],[CANTIDAD]]*VENTAS[[#This Row],[PRECIO_VENTAS]]</f>
        <v>36900</v>
      </c>
      <c r="N751" s="10">
        <f>VENTAS[[#This Row],[CANTIDAD]]*VENTAS[[#This Row],[PRECIO_COMPRA]]</f>
        <v>26473.7</v>
      </c>
      <c r="O751" s="11">
        <f>VENTAS[[#This Row],[INGRESOS]]-VENTAS[[#This Row],[COSTO]]</f>
        <v>10426.299999999999</v>
      </c>
      <c r="P751" s="12">
        <f>VENTAS[[#This Row],[MARGEN]]/VENTAS[[#This Row],[INGRESOS]]</f>
        <v>0.28255555555555556</v>
      </c>
    </row>
    <row r="752" spans="1:16" x14ac:dyDescent="0.25">
      <c r="A752">
        <v>751</v>
      </c>
      <c r="B752" t="s">
        <v>26</v>
      </c>
      <c r="C752">
        <v>7</v>
      </c>
      <c r="D752" t="s">
        <v>36</v>
      </c>
      <c r="E752" t="s">
        <v>72</v>
      </c>
      <c r="F752">
        <v>10009</v>
      </c>
      <c r="G752" t="s">
        <v>57</v>
      </c>
      <c r="H752" t="s">
        <v>58</v>
      </c>
      <c r="I752">
        <v>36</v>
      </c>
      <c r="J752" s="9">
        <v>1063.04</v>
      </c>
      <c r="K752" s="9">
        <v>1500</v>
      </c>
      <c r="L752">
        <v>44583</v>
      </c>
      <c r="M752" s="10">
        <f>VENTAS[[#This Row],[CANTIDAD]]*VENTAS[[#This Row],[PRECIO_VENTAS]]</f>
        <v>54000</v>
      </c>
      <c r="N752" s="10">
        <f>VENTAS[[#This Row],[CANTIDAD]]*VENTAS[[#This Row],[PRECIO_COMPRA]]</f>
        <v>38269.440000000002</v>
      </c>
      <c r="O752" s="11">
        <f>VENTAS[[#This Row],[INGRESOS]]-VENTAS[[#This Row],[COSTO]]</f>
        <v>15730.559999999998</v>
      </c>
      <c r="P752" s="12">
        <f>VENTAS[[#This Row],[MARGEN]]/VENTAS[[#This Row],[INGRESOS]]</f>
        <v>0.2913066666666666</v>
      </c>
    </row>
    <row r="753" spans="1:16" x14ac:dyDescent="0.25">
      <c r="A753">
        <v>752</v>
      </c>
      <c r="B753" t="s">
        <v>27</v>
      </c>
      <c r="C753">
        <v>8</v>
      </c>
      <c r="D753" t="s">
        <v>37</v>
      </c>
      <c r="E753" t="s">
        <v>67</v>
      </c>
      <c r="F753">
        <v>10001</v>
      </c>
      <c r="G753" t="s">
        <v>41</v>
      </c>
      <c r="H753" t="s">
        <v>42</v>
      </c>
      <c r="I753">
        <v>21</v>
      </c>
      <c r="J753" s="9">
        <v>938.42</v>
      </c>
      <c r="K753" s="9">
        <v>1100</v>
      </c>
      <c r="L753">
        <v>44584</v>
      </c>
      <c r="M753" s="10">
        <f>VENTAS[[#This Row],[CANTIDAD]]*VENTAS[[#This Row],[PRECIO_VENTAS]]</f>
        <v>23100</v>
      </c>
      <c r="N753" s="10">
        <f>VENTAS[[#This Row],[CANTIDAD]]*VENTAS[[#This Row],[PRECIO_COMPRA]]</f>
        <v>19706.82</v>
      </c>
      <c r="O753" s="11">
        <f>VENTAS[[#This Row],[INGRESOS]]-VENTAS[[#This Row],[COSTO]]</f>
        <v>3393.1800000000003</v>
      </c>
      <c r="P753" s="12">
        <f>VENTAS[[#This Row],[MARGEN]]/VENTAS[[#This Row],[INGRESOS]]</f>
        <v>0.1468909090909091</v>
      </c>
    </row>
    <row r="754" spans="1:16" x14ac:dyDescent="0.25">
      <c r="A754">
        <v>753</v>
      </c>
      <c r="B754" t="s">
        <v>10</v>
      </c>
      <c r="C754">
        <v>9</v>
      </c>
      <c r="D754" t="s">
        <v>38</v>
      </c>
      <c r="E754" t="s">
        <v>68</v>
      </c>
      <c r="F754">
        <v>10002</v>
      </c>
      <c r="G754" t="s">
        <v>43</v>
      </c>
      <c r="H754" t="s">
        <v>44</v>
      </c>
      <c r="I754">
        <v>33</v>
      </c>
      <c r="J754" s="9">
        <v>836.75</v>
      </c>
      <c r="K754" s="9">
        <v>1000</v>
      </c>
      <c r="L754">
        <v>44585</v>
      </c>
      <c r="M754" s="10">
        <f>VENTAS[[#This Row],[CANTIDAD]]*VENTAS[[#This Row],[PRECIO_VENTAS]]</f>
        <v>33000</v>
      </c>
      <c r="N754" s="10">
        <f>VENTAS[[#This Row],[CANTIDAD]]*VENTAS[[#This Row],[PRECIO_COMPRA]]</f>
        <v>27612.75</v>
      </c>
      <c r="O754" s="11">
        <f>VENTAS[[#This Row],[INGRESOS]]-VENTAS[[#This Row],[COSTO]]</f>
        <v>5387.25</v>
      </c>
      <c r="P754" s="12">
        <f>VENTAS[[#This Row],[MARGEN]]/VENTAS[[#This Row],[INGRESOS]]</f>
        <v>0.16325000000000001</v>
      </c>
    </row>
    <row r="755" spans="1:16" x14ac:dyDescent="0.25">
      <c r="A755">
        <v>754</v>
      </c>
      <c r="B755" t="s">
        <v>15</v>
      </c>
      <c r="C755">
        <v>10</v>
      </c>
      <c r="D755" t="s">
        <v>39</v>
      </c>
      <c r="E755" t="s">
        <v>69</v>
      </c>
      <c r="F755">
        <v>10003</v>
      </c>
      <c r="G755" t="s">
        <v>45</v>
      </c>
      <c r="H755" t="s">
        <v>46</v>
      </c>
      <c r="I755">
        <v>32</v>
      </c>
      <c r="J755" s="9">
        <v>966.38</v>
      </c>
      <c r="K755" s="9">
        <v>1200</v>
      </c>
      <c r="L755">
        <v>44586</v>
      </c>
      <c r="M755" s="10">
        <f>VENTAS[[#This Row],[CANTIDAD]]*VENTAS[[#This Row],[PRECIO_VENTAS]]</f>
        <v>38400</v>
      </c>
      <c r="N755" s="10">
        <f>VENTAS[[#This Row],[CANTIDAD]]*VENTAS[[#This Row],[PRECIO_COMPRA]]</f>
        <v>30924.16</v>
      </c>
      <c r="O755" s="11">
        <f>VENTAS[[#This Row],[INGRESOS]]-VENTAS[[#This Row],[COSTO]]</f>
        <v>7475.84</v>
      </c>
      <c r="P755" s="12">
        <f>VENTAS[[#This Row],[MARGEN]]/VENTAS[[#This Row],[INGRESOS]]</f>
        <v>0.19468333333333335</v>
      </c>
    </row>
    <row r="756" spans="1:16" x14ac:dyDescent="0.25">
      <c r="A756">
        <v>755</v>
      </c>
      <c r="B756" t="s">
        <v>16</v>
      </c>
      <c r="C756">
        <v>11</v>
      </c>
      <c r="D756" t="s">
        <v>77</v>
      </c>
      <c r="E756" t="s">
        <v>78</v>
      </c>
      <c r="F756">
        <v>10004</v>
      </c>
      <c r="G756" t="s">
        <v>47</v>
      </c>
      <c r="H756" t="s">
        <v>48</v>
      </c>
      <c r="I756">
        <v>23</v>
      </c>
      <c r="J756" s="9">
        <v>638.27</v>
      </c>
      <c r="K756" s="9">
        <v>800</v>
      </c>
      <c r="L756">
        <v>44587</v>
      </c>
      <c r="M756" s="10">
        <f>VENTAS[[#This Row],[CANTIDAD]]*VENTAS[[#This Row],[PRECIO_VENTAS]]</f>
        <v>18400</v>
      </c>
      <c r="N756" s="10">
        <f>VENTAS[[#This Row],[CANTIDAD]]*VENTAS[[#This Row],[PRECIO_COMPRA]]</f>
        <v>14680.21</v>
      </c>
      <c r="O756" s="11">
        <f>VENTAS[[#This Row],[INGRESOS]]-VENTAS[[#This Row],[COSTO]]</f>
        <v>3719.7900000000009</v>
      </c>
      <c r="P756" s="12">
        <f>VENTAS[[#This Row],[MARGEN]]/VENTAS[[#This Row],[INGRESOS]]</f>
        <v>0.20216250000000005</v>
      </c>
    </row>
    <row r="757" spans="1:16" x14ac:dyDescent="0.25">
      <c r="A757">
        <v>756</v>
      </c>
      <c r="B757" t="s">
        <v>19</v>
      </c>
      <c r="C757">
        <v>12</v>
      </c>
      <c r="D757" t="s">
        <v>79</v>
      </c>
      <c r="E757" t="s">
        <v>80</v>
      </c>
      <c r="F757">
        <v>10005</v>
      </c>
      <c r="G757" t="s">
        <v>49</v>
      </c>
      <c r="H757" t="s">
        <v>50</v>
      </c>
      <c r="I757">
        <v>7</v>
      </c>
      <c r="J757" s="9">
        <v>1265.2</v>
      </c>
      <c r="K757" s="9">
        <v>1800</v>
      </c>
      <c r="L757">
        <v>44588</v>
      </c>
      <c r="M757" s="10">
        <f>VENTAS[[#This Row],[CANTIDAD]]*VENTAS[[#This Row],[PRECIO_VENTAS]]</f>
        <v>12600</v>
      </c>
      <c r="N757" s="10">
        <f>VENTAS[[#This Row],[CANTIDAD]]*VENTAS[[#This Row],[PRECIO_COMPRA]]</f>
        <v>8856.4</v>
      </c>
      <c r="O757" s="11">
        <f>VENTAS[[#This Row],[INGRESOS]]-VENTAS[[#This Row],[COSTO]]</f>
        <v>3743.6000000000004</v>
      </c>
      <c r="P757" s="12">
        <f>VENTAS[[#This Row],[MARGEN]]/VENTAS[[#This Row],[INGRESOS]]</f>
        <v>0.29711111111111116</v>
      </c>
    </row>
    <row r="758" spans="1:16" x14ac:dyDescent="0.25">
      <c r="A758">
        <v>757</v>
      </c>
      <c r="B758" t="s">
        <v>7</v>
      </c>
      <c r="C758">
        <v>13</v>
      </c>
      <c r="D758" t="s">
        <v>81</v>
      </c>
      <c r="E758" t="s">
        <v>82</v>
      </c>
      <c r="F758">
        <v>10006</v>
      </c>
      <c r="G758" t="s">
        <v>51</v>
      </c>
      <c r="H758" t="s">
        <v>52</v>
      </c>
      <c r="I758">
        <v>37</v>
      </c>
      <c r="J758" s="9">
        <v>352.49</v>
      </c>
      <c r="K758" s="9">
        <v>500</v>
      </c>
      <c r="L758">
        <v>44589</v>
      </c>
      <c r="M758" s="10">
        <f>VENTAS[[#This Row],[CANTIDAD]]*VENTAS[[#This Row],[PRECIO_VENTAS]]</f>
        <v>18500</v>
      </c>
      <c r="N758" s="10">
        <f>VENTAS[[#This Row],[CANTIDAD]]*VENTAS[[#This Row],[PRECIO_COMPRA]]</f>
        <v>13042.130000000001</v>
      </c>
      <c r="O758" s="11">
        <f>VENTAS[[#This Row],[INGRESOS]]-VENTAS[[#This Row],[COSTO]]</f>
        <v>5457.869999999999</v>
      </c>
      <c r="P758" s="12">
        <f>VENTAS[[#This Row],[MARGEN]]/VENTAS[[#This Row],[INGRESOS]]</f>
        <v>0.29501999999999995</v>
      </c>
    </row>
    <row r="759" spans="1:16" x14ac:dyDescent="0.25">
      <c r="A759">
        <v>758</v>
      </c>
      <c r="B759" t="s">
        <v>6</v>
      </c>
      <c r="C759">
        <v>14</v>
      </c>
      <c r="D759" t="s">
        <v>83</v>
      </c>
      <c r="E759" t="s">
        <v>84</v>
      </c>
      <c r="F759">
        <v>10007</v>
      </c>
      <c r="G759" t="s">
        <v>53</v>
      </c>
      <c r="H759" t="s">
        <v>54</v>
      </c>
      <c r="I759">
        <v>41</v>
      </c>
      <c r="J759" s="9">
        <v>938.42</v>
      </c>
      <c r="K759" s="9">
        <v>1100</v>
      </c>
      <c r="L759">
        <v>44590</v>
      </c>
      <c r="M759" s="10">
        <f>VENTAS[[#This Row],[CANTIDAD]]*VENTAS[[#This Row],[PRECIO_VENTAS]]</f>
        <v>45100</v>
      </c>
      <c r="N759" s="10">
        <f>VENTAS[[#This Row],[CANTIDAD]]*VENTAS[[#This Row],[PRECIO_COMPRA]]</f>
        <v>38475.22</v>
      </c>
      <c r="O759" s="11">
        <f>VENTAS[[#This Row],[INGRESOS]]-VENTAS[[#This Row],[COSTO]]</f>
        <v>6624.7799999999988</v>
      </c>
      <c r="P759" s="12">
        <f>VENTAS[[#This Row],[MARGEN]]/VENTAS[[#This Row],[INGRESOS]]</f>
        <v>0.14689090909090907</v>
      </c>
    </row>
    <row r="760" spans="1:16" x14ac:dyDescent="0.25">
      <c r="A760">
        <v>759</v>
      </c>
      <c r="B760" t="s">
        <v>7</v>
      </c>
      <c r="C760">
        <v>15</v>
      </c>
      <c r="D760" t="s">
        <v>85</v>
      </c>
      <c r="E760" t="s">
        <v>86</v>
      </c>
      <c r="F760">
        <v>10008</v>
      </c>
      <c r="G760" t="s">
        <v>73</v>
      </c>
      <c r="H760" t="s">
        <v>56</v>
      </c>
      <c r="I760">
        <v>37</v>
      </c>
      <c r="J760" s="9">
        <v>572.95000000000005</v>
      </c>
      <c r="K760" s="9">
        <v>800</v>
      </c>
      <c r="L760">
        <v>44591</v>
      </c>
      <c r="M760" s="10">
        <f>VENTAS[[#This Row],[CANTIDAD]]*VENTAS[[#This Row],[PRECIO_VENTAS]]</f>
        <v>29600</v>
      </c>
      <c r="N760" s="10">
        <f>VENTAS[[#This Row],[CANTIDAD]]*VENTAS[[#This Row],[PRECIO_COMPRA]]</f>
        <v>21199.15</v>
      </c>
      <c r="O760" s="11">
        <f>VENTAS[[#This Row],[INGRESOS]]-VENTAS[[#This Row],[COSTO]]</f>
        <v>8400.8499999999985</v>
      </c>
      <c r="P760" s="12">
        <f>VENTAS[[#This Row],[MARGEN]]/VENTAS[[#This Row],[INGRESOS]]</f>
        <v>0.28381249999999997</v>
      </c>
    </row>
    <row r="761" spans="1:16" x14ac:dyDescent="0.25">
      <c r="A761">
        <v>760</v>
      </c>
      <c r="B761" t="s">
        <v>24</v>
      </c>
      <c r="C761">
        <v>16</v>
      </c>
      <c r="D761" t="s">
        <v>87</v>
      </c>
      <c r="E761" t="s">
        <v>88</v>
      </c>
      <c r="F761">
        <v>10009</v>
      </c>
      <c r="G761" t="s">
        <v>57</v>
      </c>
      <c r="H761" t="s">
        <v>58</v>
      </c>
      <c r="I761">
        <v>28</v>
      </c>
      <c r="J761" s="9">
        <v>1667.47</v>
      </c>
      <c r="K761" s="9">
        <v>2200</v>
      </c>
      <c r="L761">
        <v>44592</v>
      </c>
      <c r="M761" s="10">
        <f>VENTAS[[#This Row],[CANTIDAD]]*VENTAS[[#This Row],[PRECIO_VENTAS]]</f>
        <v>61600</v>
      </c>
      <c r="N761" s="10">
        <f>VENTAS[[#This Row],[CANTIDAD]]*VENTAS[[#This Row],[PRECIO_COMPRA]]</f>
        <v>46689.16</v>
      </c>
      <c r="O761" s="11">
        <f>VENTAS[[#This Row],[INGRESOS]]-VENTAS[[#This Row],[COSTO]]</f>
        <v>14910.839999999997</v>
      </c>
      <c r="P761" s="12">
        <f>VENTAS[[#This Row],[MARGEN]]/VENTAS[[#This Row],[INGRESOS]]</f>
        <v>0.24205909090909086</v>
      </c>
    </row>
    <row r="762" spans="1:16" x14ac:dyDescent="0.25">
      <c r="A762">
        <v>761</v>
      </c>
      <c r="B762" t="s">
        <v>9</v>
      </c>
      <c r="C762">
        <v>17</v>
      </c>
      <c r="D762" t="s">
        <v>89</v>
      </c>
      <c r="E762" t="s">
        <v>90</v>
      </c>
      <c r="F762">
        <v>10001</v>
      </c>
      <c r="G762" t="s">
        <v>41</v>
      </c>
      <c r="H762" t="s">
        <v>42</v>
      </c>
      <c r="I762">
        <v>41</v>
      </c>
      <c r="J762" s="9">
        <v>216.19</v>
      </c>
      <c r="K762" s="9">
        <v>300</v>
      </c>
      <c r="L762">
        <v>44593</v>
      </c>
      <c r="M762" s="10">
        <f>VENTAS[[#This Row],[CANTIDAD]]*VENTAS[[#This Row],[PRECIO_VENTAS]]</f>
        <v>12300</v>
      </c>
      <c r="N762" s="10">
        <f>VENTAS[[#This Row],[CANTIDAD]]*VENTAS[[#This Row],[PRECIO_COMPRA]]</f>
        <v>8863.7899999999991</v>
      </c>
      <c r="O762" s="11">
        <f>VENTAS[[#This Row],[INGRESOS]]-VENTAS[[#This Row],[COSTO]]</f>
        <v>3436.2100000000009</v>
      </c>
      <c r="P762" s="12">
        <f>VENTAS[[#This Row],[MARGEN]]/VENTAS[[#This Row],[INGRESOS]]</f>
        <v>0.27936666666666676</v>
      </c>
    </row>
    <row r="763" spans="1:16" x14ac:dyDescent="0.25">
      <c r="A763">
        <v>762</v>
      </c>
      <c r="B763" t="s">
        <v>24</v>
      </c>
      <c r="C763">
        <v>18</v>
      </c>
      <c r="D763" t="s">
        <v>91</v>
      </c>
      <c r="E763" t="s">
        <v>92</v>
      </c>
      <c r="F763">
        <v>10002</v>
      </c>
      <c r="G763" t="s">
        <v>43</v>
      </c>
      <c r="H763" t="s">
        <v>44</v>
      </c>
      <c r="I763">
        <v>28</v>
      </c>
      <c r="J763" s="9">
        <v>1063.04</v>
      </c>
      <c r="K763" s="9">
        <v>1500</v>
      </c>
      <c r="L763">
        <v>44594</v>
      </c>
      <c r="M763" s="10">
        <f>VENTAS[[#This Row],[CANTIDAD]]*VENTAS[[#This Row],[PRECIO_VENTAS]]</f>
        <v>42000</v>
      </c>
      <c r="N763" s="10">
        <f>VENTAS[[#This Row],[CANTIDAD]]*VENTAS[[#This Row],[PRECIO_COMPRA]]</f>
        <v>29765.119999999999</v>
      </c>
      <c r="O763" s="11">
        <f>VENTAS[[#This Row],[INGRESOS]]-VENTAS[[#This Row],[COSTO]]</f>
        <v>12234.880000000001</v>
      </c>
      <c r="P763" s="12">
        <f>VENTAS[[#This Row],[MARGEN]]/VENTAS[[#This Row],[INGRESOS]]</f>
        <v>0.29130666666666671</v>
      </c>
    </row>
    <row r="764" spans="1:16" x14ac:dyDescent="0.25">
      <c r="A764">
        <v>763</v>
      </c>
      <c r="B764" t="s">
        <v>9</v>
      </c>
      <c r="C764">
        <v>19</v>
      </c>
      <c r="D764" t="s">
        <v>93</v>
      </c>
      <c r="E764" t="s">
        <v>94</v>
      </c>
      <c r="F764">
        <v>10003</v>
      </c>
      <c r="G764" t="s">
        <v>45</v>
      </c>
      <c r="H764" t="s">
        <v>46</v>
      </c>
      <c r="I764">
        <v>29</v>
      </c>
      <c r="J764" s="9">
        <v>757.81</v>
      </c>
      <c r="K764" s="9">
        <v>950</v>
      </c>
      <c r="L764">
        <v>44595</v>
      </c>
      <c r="M764" s="10">
        <f>VENTAS[[#This Row],[CANTIDAD]]*VENTAS[[#This Row],[PRECIO_VENTAS]]</f>
        <v>27550</v>
      </c>
      <c r="N764" s="10">
        <f>VENTAS[[#This Row],[CANTIDAD]]*VENTAS[[#This Row],[PRECIO_COMPRA]]</f>
        <v>21976.489999999998</v>
      </c>
      <c r="O764" s="11">
        <f>VENTAS[[#This Row],[INGRESOS]]-VENTAS[[#This Row],[COSTO]]</f>
        <v>5573.510000000002</v>
      </c>
      <c r="P764" s="12">
        <f>VENTAS[[#This Row],[MARGEN]]/VENTAS[[#This Row],[INGRESOS]]</f>
        <v>0.20230526315789482</v>
      </c>
    </row>
    <row r="765" spans="1:16" x14ac:dyDescent="0.25">
      <c r="A765">
        <v>764</v>
      </c>
      <c r="B765" t="s">
        <v>27</v>
      </c>
      <c r="C765">
        <v>20</v>
      </c>
      <c r="D765" t="s">
        <v>95</v>
      </c>
      <c r="E765" t="s">
        <v>96</v>
      </c>
      <c r="F765">
        <v>10004</v>
      </c>
      <c r="G765" t="s">
        <v>47</v>
      </c>
      <c r="H765" t="s">
        <v>48</v>
      </c>
      <c r="I765">
        <v>21</v>
      </c>
      <c r="J765" s="9">
        <v>211.41</v>
      </c>
      <c r="K765" s="9">
        <v>300</v>
      </c>
      <c r="L765">
        <v>44596</v>
      </c>
      <c r="M765" s="10">
        <f>VENTAS[[#This Row],[CANTIDAD]]*VENTAS[[#This Row],[PRECIO_VENTAS]]</f>
        <v>6300</v>
      </c>
      <c r="N765" s="10">
        <f>VENTAS[[#This Row],[CANTIDAD]]*VENTAS[[#This Row],[PRECIO_COMPRA]]</f>
        <v>4439.6099999999997</v>
      </c>
      <c r="O765" s="11">
        <f>VENTAS[[#This Row],[INGRESOS]]-VENTAS[[#This Row],[COSTO]]</f>
        <v>1860.3900000000003</v>
      </c>
      <c r="P765" s="12">
        <f>VENTAS[[#This Row],[MARGEN]]/VENTAS[[#This Row],[INGRESOS]]</f>
        <v>0.29530000000000006</v>
      </c>
    </row>
    <row r="766" spans="1:16" x14ac:dyDescent="0.25">
      <c r="A766">
        <v>765</v>
      </c>
      <c r="B766" t="s">
        <v>6</v>
      </c>
      <c r="C766">
        <v>1</v>
      </c>
      <c r="D766" t="s">
        <v>30</v>
      </c>
      <c r="E766" t="s">
        <v>61</v>
      </c>
      <c r="F766">
        <v>10005</v>
      </c>
      <c r="G766" t="s">
        <v>49</v>
      </c>
      <c r="H766" t="s">
        <v>50</v>
      </c>
      <c r="I766">
        <v>37</v>
      </c>
      <c r="J766" s="9">
        <v>1483.61</v>
      </c>
      <c r="K766" s="9">
        <v>2000</v>
      </c>
      <c r="L766">
        <v>44597</v>
      </c>
      <c r="M766" s="10">
        <f>VENTAS[[#This Row],[CANTIDAD]]*VENTAS[[#This Row],[PRECIO_VENTAS]]</f>
        <v>74000</v>
      </c>
      <c r="N766" s="10">
        <f>VENTAS[[#This Row],[CANTIDAD]]*VENTAS[[#This Row],[PRECIO_COMPRA]]</f>
        <v>54893.57</v>
      </c>
      <c r="O766" s="11">
        <f>VENTAS[[#This Row],[INGRESOS]]-VENTAS[[#This Row],[COSTO]]</f>
        <v>19106.43</v>
      </c>
      <c r="P766" s="12">
        <f>VENTAS[[#This Row],[MARGEN]]/VENTAS[[#This Row],[INGRESOS]]</f>
        <v>0.25819500000000001</v>
      </c>
    </row>
    <row r="767" spans="1:16" x14ac:dyDescent="0.25">
      <c r="A767">
        <v>766</v>
      </c>
      <c r="B767" t="s">
        <v>6</v>
      </c>
      <c r="C767">
        <v>2</v>
      </c>
      <c r="D767" t="s">
        <v>31</v>
      </c>
      <c r="E767" t="s">
        <v>62</v>
      </c>
      <c r="F767">
        <v>10006</v>
      </c>
      <c r="G767" t="s">
        <v>51</v>
      </c>
      <c r="H767" t="s">
        <v>52</v>
      </c>
      <c r="I767">
        <v>37</v>
      </c>
      <c r="J767" s="9">
        <v>1049.51</v>
      </c>
      <c r="K767" s="9">
        <v>1300</v>
      </c>
      <c r="L767">
        <v>44598</v>
      </c>
      <c r="M767" s="10">
        <f>VENTAS[[#This Row],[CANTIDAD]]*VENTAS[[#This Row],[PRECIO_VENTAS]]</f>
        <v>48100</v>
      </c>
      <c r="N767" s="10">
        <f>VENTAS[[#This Row],[CANTIDAD]]*VENTAS[[#This Row],[PRECIO_COMPRA]]</f>
        <v>38831.870000000003</v>
      </c>
      <c r="O767" s="11">
        <f>VENTAS[[#This Row],[INGRESOS]]-VENTAS[[#This Row],[COSTO]]</f>
        <v>9268.1299999999974</v>
      </c>
      <c r="P767" s="12">
        <f>VENTAS[[#This Row],[MARGEN]]/VENTAS[[#This Row],[INGRESOS]]</f>
        <v>0.19268461538461534</v>
      </c>
    </row>
    <row r="768" spans="1:16" x14ac:dyDescent="0.25">
      <c r="A768">
        <v>767</v>
      </c>
      <c r="B768" t="s">
        <v>19</v>
      </c>
      <c r="C768">
        <v>3</v>
      </c>
      <c r="D768" t="s">
        <v>32</v>
      </c>
      <c r="E768" t="s">
        <v>63</v>
      </c>
      <c r="F768">
        <v>10007</v>
      </c>
      <c r="G768" t="s">
        <v>53</v>
      </c>
      <c r="H768" t="s">
        <v>54</v>
      </c>
      <c r="I768">
        <v>7</v>
      </c>
      <c r="J768" s="9">
        <v>966.38</v>
      </c>
      <c r="K768" s="9">
        <v>1200</v>
      </c>
      <c r="L768">
        <v>44599</v>
      </c>
      <c r="M768" s="10">
        <f>VENTAS[[#This Row],[CANTIDAD]]*VENTAS[[#This Row],[PRECIO_VENTAS]]</f>
        <v>8400</v>
      </c>
      <c r="N768" s="10">
        <f>VENTAS[[#This Row],[CANTIDAD]]*VENTAS[[#This Row],[PRECIO_COMPRA]]</f>
        <v>6764.66</v>
      </c>
      <c r="O768" s="11">
        <f>VENTAS[[#This Row],[INGRESOS]]-VENTAS[[#This Row],[COSTO]]</f>
        <v>1635.3400000000001</v>
      </c>
      <c r="P768" s="12">
        <f>VENTAS[[#This Row],[MARGEN]]/VENTAS[[#This Row],[INGRESOS]]</f>
        <v>0.19468333333333335</v>
      </c>
    </row>
    <row r="769" spans="1:16" x14ac:dyDescent="0.25">
      <c r="A769">
        <v>768</v>
      </c>
      <c r="B769" t="s">
        <v>7</v>
      </c>
      <c r="C769">
        <v>4</v>
      </c>
      <c r="D769" t="s">
        <v>33</v>
      </c>
      <c r="E769" t="s">
        <v>64</v>
      </c>
      <c r="F769">
        <v>10008</v>
      </c>
      <c r="G769" t="s">
        <v>73</v>
      </c>
      <c r="H769" t="s">
        <v>56</v>
      </c>
      <c r="I769">
        <v>25</v>
      </c>
      <c r="J769" s="9">
        <v>938.42</v>
      </c>
      <c r="K769" s="9">
        <v>1100</v>
      </c>
      <c r="L769">
        <v>44600</v>
      </c>
      <c r="M769" s="10">
        <f>VENTAS[[#This Row],[CANTIDAD]]*VENTAS[[#This Row],[PRECIO_VENTAS]]</f>
        <v>27500</v>
      </c>
      <c r="N769" s="10">
        <f>VENTAS[[#This Row],[CANTIDAD]]*VENTAS[[#This Row],[PRECIO_COMPRA]]</f>
        <v>23460.5</v>
      </c>
      <c r="O769" s="11">
        <f>VENTAS[[#This Row],[INGRESOS]]-VENTAS[[#This Row],[COSTO]]</f>
        <v>4039.5</v>
      </c>
      <c r="P769" s="12">
        <f>VENTAS[[#This Row],[MARGEN]]/VENTAS[[#This Row],[INGRESOS]]</f>
        <v>0.1468909090909091</v>
      </c>
    </row>
    <row r="770" spans="1:16" x14ac:dyDescent="0.25">
      <c r="A770">
        <v>769</v>
      </c>
      <c r="B770" t="s">
        <v>28</v>
      </c>
      <c r="C770">
        <v>5</v>
      </c>
      <c r="D770" t="s">
        <v>34</v>
      </c>
      <c r="E770" t="s">
        <v>65</v>
      </c>
      <c r="F770">
        <v>10009</v>
      </c>
      <c r="G770" t="s">
        <v>57</v>
      </c>
      <c r="H770" t="s">
        <v>58</v>
      </c>
      <c r="I770">
        <v>28</v>
      </c>
      <c r="J770" s="9">
        <v>1053.78</v>
      </c>
      <c r="K770" s="9">
        <v>1500</v>
      </c>
      <c r="L770">
        <v>44601</v>
      </c>
      <c r="M770" s="10">
        <f>VENTAS[[#This Row],[CANTIDAD]]*VENTAS[[#This Row],[PRECIO_VENTAS]]</f>
        <v>42000</v>
      </c>
      <c r="N770" s="10">
        <f>VENTAS[[#This Row],[CANTIDAD]]*VENTAS[[#This Row],[PRECIO_COMPRA]]</f>
        <v>29505.84</v>
      </c>
      <c r="O770" s="11">
        <f>VENTAS[[#This Row],[INGRESOS]]-VENTAS[[#This Row],[COSTO]]</f>
        <v>12494.16</v>
      </c>
      <c r="P770" s="12">
        <f>VENTAS[[#This Row],[MARGEN]]/VENTAS[[#This Row],[INGRESOS]]</f>
        <v>0.29748000000000002</v>
      </c>
    </row>
    <row r="771" spans="1:16" x14ac:dyDescent="0.25">
      <c r="A771">
        <v>770</v>
      </c>
      <c r="B771" t="s">
        <v>20</v>
      </c>
      <c r="C771">
        <v>6</v>
      </c>
      <c r="D771" t="s">
        <v>35</v>
      </c>
      <c r="E771" t="s">
        <v>66</v>
      </c>
      <c r="F771">
        <v>10001</v>
      </c>
      <c r="G771" t="s">
        <v>41</v>
      </c>
      <c r="H771" t="s">
        <v>42</v>
      </c>
      <c r="I771">
        <v>21</v>
      </c>
      <c r="J771" s="9">
        <v>645.70000000000005</v>
      </c>
      <c r="K771" s="9">
        <v>900</v>
      </c>
      <c r="L771">
        <v>44602</v>
      </c>
      <c r="M771" s="10">
        <f>VENTAS[[#This Row],[CANTIDAD]]*VENTAS[[#This Row],[PRECIO_VENTAS]]</f>
        <v>18900</v>
      </c>
      <c r="N771" s="10">
        <f>VENTAS[[#This Row],[CANTIDAD]]*VENTAS[[#This Row],[PRECIO_COMPRA]]</f>
        <v>13559.7</v>
      </c>
      <c r="O771" s="11">
        <f>VENTAS[[#This Row],[INGRESOS]]-VENTAS[[#This Row],[COSTO]]</f>
        <v>5340.2999999999993</v>
      </c>
      <c r="P771" s="12">
        <f>VENTAS[[#This Row],[MARGEN]]/VENTAS[[#This Row],[INGRESOS]]</f>
        <v>0.2825555555555555</v>
      </c>
    </row>
    <row r="772" spans="1:16" x14ac:dyDescent="0.25">
      <c r="A772">
        <v>771</v>
      </c>
      <c r="B772" t="s">
        <v>17</v>
      </c>
      <c r="C772">
        <v>7</v>
      </c>
      <c r="D772" t="s">
        <v>36</v>
      </c>
      <c r="E772" t="s">
        <v>72</v>
      </c>
      <c r="F772">
        <v>10002</v>
      </c>
      <c r="G772" t="s">
        <v>43</v>
      </c>
      <c r="H772" t="s">
        <v>44</v>
      </c>
      <c r="I772">
        <v>37</v>
      </c>
      <c r="J772" s="9">
        <v>1063.04</v>
      </c>
      <c r="K772" s="9">
        <v>1500</v>
      </c>
      <c r="L772">
        <v>44603</v>
      </c>
      <c r="M772" s="10">
        <f>VENTAS[[#This Row],[CANTIDAD]]*VENTAS[[#This Row],[PRECIO_VENTAS]]</f>
        <v>55500</v>
      </c>
      <c r="N772" s="10">
        <f>VENTAS[[#This Row],[CANTIDAD]]*VENTAS[[#This Row],[PRECIO_COMPRA]]</f>
        <v>39332.479999999996</v>
      </c>
      <c r="O772" s="11">
        <f>VENTAS[[#This Row],[INGRESOS]]-VENTAS[[#This Row],[COSTO]]</f>
        <v>16167.520000000004</v>
      </c>
      <c r="P772" s="12">
        <f>VENTAS[[#This Row],[MARGEN]]/VENTAS[[#This Row],[INGRESOS]]</f>
        <v>0.29130666666666671</v>
      </c>
    </row>
    <row r="773" spans="1:16" x14ac:dyDescent="0.25">
      <c r="A773">
        <v>772</v>
      </c>
      <c r="B773" t="s">
        <v>20</v>
      </c>
      <c r="C773">
        <v>8</v>
      </c>
      <c r="D773" t="s">
        <v>37</v>
      </c>
      <c r="E773" t="s">
        <v>67</v>
      </c>
      <c r="F773">
        <v>10003</v>
      </c>
      <c r="G773" t="s">
        <v>45</v>
      </c>
      <c r="H773" t="s">
        <v>46</v>
      </c>
      <c r="I773">
        <v>21</v>
      </c>
      <c r="J773" s="9">
        <v>938.42</v>
      </c>
      <c r="K773" s="9">
        <v>1100</v>
      </c>
      <c r="L773">
        <v>44604</v>
      </c>
      <c r="M773" s="10">
        <f>VENTAS[[#This Row],[CANTIDAD]]*VENTAS[[#This Row],[PRECIO_VENTAS]]</f>
        <v>23100</v>
      </c>
      <c r="N773" s="10">
        <f>VENTAS[[#This Row],[CANTIDAD]]*VENTAS[[#This Row],[PRECIO_COMPRA]]</f>
        <v>19706.82</v>
      </c>
      <c r="O773" s="11">
        <f>VENTAS[[#This Row],[INGRESOS]]-VENTAS[[#This Row],[COSTO]]</f>
        <v>3393.1800000000003</v>
      </c>
      <c r="P773" s="12">
        <f>VENTAS[[#This Row],[MARGEN]]/VENTAS[[#This Row],[INGRESOS]]</f>
        <v>0.1468909090909091</v>
      </c>
    </row>
    <row r="774" spans="1:16" x14ac:dyDescent="0.25">
      <c r="A774">
        <v>773</v>
      </c>
      <c r="B774" t="s">
        <v>21</v>
      </c>
      <c r="C774">
        <v>9</v>
      </c>
      <c r="D774" t="s">
        <v>38</v>
      </c>
      <c r="E774" t="s">
        <v>68</v>
      </c>
      <c r="F774">
        <v>10004</v>
      </c>
      <c r="G774" t="s">
        <v>47</v>
      </c>
      <c r="H774" t="s">
        <v>48</v>
      </c>
      <c r="I774">
        <v>11</v>
      </c>
      <c r="J774" s="9">
        <v>836.75</v>
      </c>
      <c r="K774" s="9">
        <v>1000</v>
      </c>
      <c r="L774">
        <v>44605</v>
      </c>
      <c r="M774" s="10">
        <f>VENTAS[[#This Row],[CANTIDAD]]*VENTAS[[#This Row],[PRECIO_VENTAS]]</f>
        <v>11000</v>
      </c>
      <c r="N774" s="10">
        <f>VENTAS[[#This Row],[CANTIDAD]]*VENTAS[[#This Row],[PRECIO_COMPRA]]</f>
        <v>9204.25</v>
      </c>
      <c r="O774" s="11">
        <f>VENTAS[[#This Row],[INGRESOS]]-VENTAS[[#This Row],[COSTO]]</f>
        <v>1795.75</v>
      </c>
      <c r="P774" s="12">
        <f>VENTAS[[#This Row],[MARGEN]]/VENTAS[[#This Row],[INGRESOS]]</f>
        <v>0.16325000000000001</v>
      </c>
    </row>
    <row r="775" spans="1:16" x14ac:dyDescent="0.25">
      <c r="A775">
        <v>774</v>
      </c>
      <c r="B775" t="s">
        <v>22</v>
      </c>
      <c r="C775">
        <v>10</v>
      </c>
      <c r="D775" t="s">
        <v>39</v>
      </c>
      <c r="E775" t="s">
        <v>69</v>
      </c>
      <c r="F775">
        <v>10005</v>
      </c>
      <c r="G775" t="s">
        <v>49</v>
      </c>
      <c r="H775" t="s">
        <v>50</v>
      </c>
      <c r="I775">
        <v>4</v>
      </c>
      <c r="J775" s="9">
        <v>966.38</v>
      </c>
      <c r="K775" s="9">
        <v>1200</v>
      </c>
      <c r="L775">
        <v>44606</v>
      </c>
      <c r="M775" s="10">
        <f>VENTAS[[#This Row],[CANTIDAD]]*VENTAS[[#This Row],[PRECIO_VENTAS]]</f>
        <v>4800</v>
      </c>
      <c r="N775" s="10">
        <f>VENTAS[[#This Row],[CANTIDAD]]*VENTAS[[#This Row],[PRECIO_COMPRA]]</f>
        <v>3865.52</v>
      </c>
      <c r="O775" s="11">
        <f>VENTAS[[#This Row],[INGRESOS]]-VENTAS[[#This Row],[COSTO]]</f>
        <v>934.48</v>
      </c>
      <c r="P775" s="12">
        <f>VENTAS[[#This Row],[MARGEN]]/VENTAS[[#This Row],[INGRESOS]]</f>
        <v>0.19468333333333335</v>
      </c>
    </row>
    <row r="776" spans="1:16" x14ac:dyDescent="0.25">
      <c r="A776">
        <v>775</v>
      </c>
      <c r="B776" t="s">
        <v>27</v>
      </c>
      <c r="C776">
        <v>11</v>
      </c>
      <c r="D776" t="s">
        <v>77</v>
      </c>
      <c r="E776" t="s">
        <v>78</v>
      </c>
      <c r="F776">
        <v>10006</v>
      </c>
      <c r="G776" t="s">
        <v>51</v>
      </c>
      <c r="H776" t="s">
        <v>52</v>
      </c>
      <c r="I776">
        <v>21</v>
      </c>
      <c r="J776" s="9">
        <v>638.27</v>
      </c>
      <c r="K776" s="9">
        <v>800</v>
      </c>
      <c r="L776">
        <v>44607</v>
      </c>
      <c r="M776" s="10">
        <f>VENTAS[[#This Row],[CANTIDAD]]*VENTAS[[#This Row],[PRECIO_VENTAS]]</f>
        <v>16800</v>
      </c>
      <c r="N776" s="10">
        <f>VENTAS[[#This Row],[CANTIDAD]]*VENTAS[[#This Row],[PRECIO_COMPRA]]</f>
        <v>13403.67</v>
      </c>
      <c r="O776" s="11">
        <f>VENTAS[[#This Row],[INGRESOS]]-VENTAS[[#This Row],[COSTO]]</f>
        <v>3396.33</v>
      </c>
      <c r="P776" s="12">
        <f>VENTAS[[#This Row],[MARGEN]]/VENTAS[[#This Row],[INGRESOS]]</f>
        <v>0.20216249999999999</v>
      </c>
    </row>
    <row r="777" spans="1:16" x14ac:dyDescent="0.25">
      <c r="A777">
        <v>776</v>
      </c>
      <c r="B777" t="s">
        <v>25</v>
      </c>
      <c r="C777">
        <v>12</v>
      </c>
      <c r="D777" t="s">
        <v>79</v>
      </c>
      <c r="E777" t="s">
        <v>80</v>
      </c>
      <c r="F777">
        <v>10007</v>
      </c>
      <c r="G777" t="s">
        <v>53</v>
      </c>
      <c r="H777" t="s">
        <v>54</v>
      </c>
      <c r="I777">
        <v>19</v>
      </c>
      <c r="J777" s="9">
        <v>1265.2</v>
      </c>
      <c r="K777" s="9">
        <v>1800</v>
      </c>
      <c r="L777">
        <v>44608</v>
      </c>
      <c r="M777" s="10">
        <f>VENTAS[[#This Row],[CANTIDAD]]*VENTAS[[#This Row],[PRECIO_VENTAS]]</f>
        <v>34200</v>
      </c>
      <c r="N777" s="10">
        <f>VENTAS[[#This Row],[CANTIDAD]]*VENTAS[[#This Row],[PRECIO_COMPRA]]</f>
        <v>24038.799999999999</v>
      </c>
      <c r="O777" s="11">
        <f>VENTAS[[#This Row],[INGRESOS]]-VENTAS[[#This Row],[COSTO]]</f>
        <v>10161.200000000001</v>
      </c>
      <c r="P777" s="12">
        <f>VENTAS[[#This Row],[MARGEN]]/VENTAS[[#This Row],[INGRESOS]]</f>
        <v>0.29711111111111116</v>
      </c>
    </row>
    <row r="778" spans="1:16" x14ac:dyDescent="0.25">
      <c r="A778">
        <v>777</v>
      </c>
      <c r="B778" t="s">
        <v>5</v>
      </c>
      <c r="C778">
        <v>13</v>
      </c>
      <c r="D778" t="s">
        <v>81</v>
      </c>
      <c r="E778" t="s">
        <v>82</v>
      </c>
      <c r="F778">
        <v>10008</v>
      </c>
      <c r="G778" t="s">
        <v>73</v>
      </c>
      <c r="H778" t="s">
        <v>56</v>
      </c>
      <c r="I778">
        <v>4</v>
      </c>
      <c r="J778" s="9">
        <v>352.49</v>
      </c>
      <c r="K778" s="9">
        <v>500</v>
      </c>
      <c r="L778">
        <v>44609</v>
      </c>
      <c r="M778" s="10">
        <f>VENTAS[[#This Row],[CANTIDAD]]*VENTAS[[#This Row],[PRECIO_VENTAS]]</f>
        <v>2000</v>
      </c>
      <c r="N778" s="10">
        <f>VENTAS[[#This Row],[CANTIDAD]]*VENTAS[[#This Row],[PRECIO_COMPRA]]</f>
        <v>1409.96</v>
      </c>
      <c r="O778" s="11">
        <f>VENTAS[[#This Row],[INGRESOS]]-VENTAS[[#This Row],[COSTO]]</f>
        <v>590.04</v>
      </c>
      <c r="P778" s="12">
        <f>VENTAS[[#This Row],[MARGEN]]/VENTAS[[#This Row],[INGRESOS]]</f>
        <v>0.29502</v>
      </c>
    </row>
    <row r="779" spans="1:16" x14ac:dyDescent="0.25">
      <c r="A779">
        <v>778</v>
      </c>
      <c r="B779" t="s">
        <v>7</v>
      </c>
      <c r="C779">
        <v>14</v>
      </c>
      <c r="D779" t="s">
        <v>83</v>
      </c>
      <c r="E779" t="s">
        <v>84</v>
      </c>
      <c r="F779">
        <v>10009</v>
      </c>
      <c r="G779" t="s">
        <v>57</v>
      </c>
      <c r="H779" t="s">
        <v>58</v>
      </c>
      <c r="I779">
        <v>25</v>
      </c>
      <c r="J779" s="9">
        <v>938.42</v>
      </c>
      <c r="K779" s="9">
        <v>1100</v>
      </c>
      <c r="L779">
        <v>44610</v>
      </c>
      <c r="M779" s="10">
        <f>VENTAS[[#This Row],[CANTIDAD]]*VENTAS[[#This Row],[PRECIO_VENTAS]]</f>
        <v>27500</v>
      </c>
      <c r="N779" s="10">
        <f>VENTAS[[#This Row],[CANTIDAD]]*VENTAS[[#This Row],[PRECIO_COMPRA]]</f>
        <v>23460.5</v>
      </c>
      <c r="O779" s="11">
        <f>VENTAS[[#This Row],[INGRESOS]]-VENTAS[[#This Row],[COSTO]]</f>
        <v>4039.5</v>
      </c>
      <c r="P779" s="12">
        <f>VENTAS[[#This Row],[MARGEN]]/VENTAS[[#This Row],[INGRESOS]]</f>
        <v>0.1468909090909091</v>
      </c>
    </row>
    <row r="780" spans="1:16" x14ac:dyDescent="0.25">
      <c r="A780">
        <v>779</v>
      </c>
      <c r="B780" t="s">
        <v>29</v>
      </c>
      <c r="C780">
        <v>15</v>
      </c>
      <c r="D780" t="s">
        <v>85</v>
      </c>
      <c r="E780" t="s">
        <v>86</v>
      </c>
      <c r="F780">
        <v>10001</v>
      </c>
      <c r="G780" t="s">
        <v>41</v>
      </c>
      <c r="H780" t="s">
        <v>42</v>
      </c>
      <c r="I780">
        <v>40</v>
      </c>
      <c r="J780" s="9">
        <v>572.95000000000005</v>
      </c>
      <c r="K780" s="9">
        <v>800</v>
      </c>
      <c r="L780">
        <v>44611</v>
      </c>
      <c r="M780" s="10">
        <f>VENTAS[[#This Row],[CANTIDAD]]*VENTAS[[#This Row],[PRECIO_VENTAS]]</f>
        <v>32000</v>
      </c>
      <c r="N780" s="10">
        <f>VENTAS[[#This Row],[CANTIDAD]]*VENTAS[[#This Row],[PRECIO_COMPRA]]</f>
        <v>22918</v>
      </c>
      <c r="O780" s="11">
        <f>VENTAS[[#This Row],[INGRESOS]]-VENTAS[[#This Row],[COSTO]]</f>
        <v>9082</v>
      </c>
      <c r="P780" s="12">
        <f>VENTAS[[#This Row],[MARGEN]]/VENTAS[[#This Row],[INGRESOS]]</f>
        <v>0.28381250000000002</v>
      </c>
    </row>
    <row r="781" spans="1:16" x14ac:dyDescent="0.25">
      <c r="A781">
        <v>780</v>
      </c>
      <c r="B781" t="s">
        <v>23</v>
      </c>
      <c r="C781">
        <v>16</v>
      </c>
      <c r="D781" t="s">
        <v>87</v>
      </c>
      <c r="E781" t="s">
        <v>88</v>
      </c>
      <c r="F781">
        <v>10002</v>
      </c>
      <c r="G781" t="s">
        <v>43</v>
      </c>
      <c r="H781" t="s">
        <v>44</v>
      </c>
      <c r="I781">
        <v>14</v>
      </c>
      <c r="J781" s="9">
        <v>1667.47</v>
      </c>
      <c r="K781" s="9">
        <v>2200</v>
      </c>
      <c r="L781">
        <v>44612</v>
      </c>
      <c r="M781" s="10">
        <f>VENTAS[[#This Row],[CANTIDAD]]*VENTAS[[#This Row],[PRECIO_VENTAS]]</f>
        <v>30800</v>
      </c>
      <c r="N781" s="10">
        <f>VENTAS[[#This Row],[CANTIDAD]]*VENTAS[[#This Row],[PRECIO_COMPRA]]</f>
        <v>23344.58</v>
      </c>
      <c r="O781" s="11">
        <f>VENTAS[[#This Row],[INGRESOS]]-VENTAS[[#This Row],[COSTO]]</f>
        <v>7455.4199999999983</v>
      </c>
      <c r="P781" s="12">
        <f>VENTAS[[#This Row],[MARGEN]]/VENTAS[[#This Row],[INGRESOS]]</f>
        <v>0.24205909090909086</v>
      </c>
    </row>
    <row r="782" spans="1:16" x14ac:dyDescent="0.25">
      <c r="A782">
        <v>781</v>
      </c>
      <c r="B782" t="s">
        <v>20</v>
      </c>
      <c r="C782">
        <v>17</v>
      </c>
      <c r="D782" t="s">
        <v>89</v>
      </c>
      <c r="E782" t="s">
        <v>90</v>
      </c>
      <c r="F782">
        <v>10003</v>
      </c>
      <c r="G782" t="s">
        <v>45</v>
      </c>
      <c r="H782" t="s">
        <v>46</v>
      </c>
      <c r="I782">
        <v>21</v>
      </c>
      <c r="J782" s="9">
        <v>216.19</v>
      </c>
      <c r="K782" s="9">
        <v>300</v>
      </c>
      <c r="L782">
        <v>44613</v>
      </c>
      <c r="M782" s="10">
        <f>VENTAS[[#This Row],[CANTIDAD]]*VENTAS[[#This Row],[PRECIO_VENTAS]]</f>
        <v>6300</v>
      </c>
      <c r="N782" s="10">
        <f>VENTAS[[#This Row],[CANTIDAD]]*VENTAS[[#This Row],[PRECIO_COMPRA]]</f>
        <v>4539.99</v>
      </c>
      <c r="O782" s="11">
        <f>VENTAS[[#This Row],[INGRESOS]]-VENTAS[[#This Row],[COSTO]]</f>
        <v>1760.0100000000002</v>
      </c>
      <c r="P782" s="12">
        <f>VENTAS[[#This Row],[MARGEN]]/VENTAS[[#This Row],[INGRESOS]]</f>
        <v>0.27936666666666671</v>
      </c>
    </row>
    <row r="783" spans="1:16" x14ac:dyDescent="0.25">
      <c r="A783">
        <v>782</v>
      </c>
      <c r="B783" t="s">
        <v>10</v>
      </c>
      <c r="C783">
        <v>18</v>
      </c>
      <c r="D783" t="s">
        <v>91</v>
      </c>
      <c r="E783" t="s">
        <v>92</v>
      </c>
      <c r="F783">
        <v>10004</v>
      </c>
      <c r="G783" t="s">
        <v>47</v>
      </c>
      <c r="H783" t="s">
        <v>48</v>
      </c>
      <c r="I783">
        <v>33</v>
      </c>
      <c r="J783" s="9">
        <v>1063.04</v>
      </c>
      <c r="K783" s="9">
        <v>1500</v>
      </c>
      <c r="L783">
        <v>44614</v>
      </c>
      <c r="M783" s="10">
        <f>VENTAS[[#This Row],[CANTIDAD]]*VENTAS[[#This Row],[PRECIO_VENTAS]]</f>
        <v>49500</v>
      </c>
      <c r="N783" s="10">
        <f>VENTAS[[#This Row],[CANTIDAD]]*VENTAS[[#This Row],[PRECIO_COMPRA]]</f>
        <v>35080.32</v>
      </c>
      <c r="O783" s="11">
        <f>VENTAS[[#This Row],[INGRESOS]]-VENTAS[[#This Row],[COSTO]]</f>
        <v>14419.68</v>
      </c>
      <c r="P783" s="12">
        <f>VENTAS[[#This Row],[MARGEN]]/VENTAS[[#This Row],[INGRESOS]]</f>
        <v>0.29130666666666666</v>
      </c>
    </row>
    <row r="784" spans="1:16" x14ac:dyDescent="0.25">
      <c r="A784">
        <v>783</v>
      </c>
      <c r="B784" t="s">
        <v>6</v>
      </c>
      <c r="C784">
        <v>19</v>
      </c>
      <c r="D784" t="s">
        <v>93</v>
      </c>
      <c r="E784" t="s">
        <v>94</v>
      </c>
      <c r="F784">
        <v>10005</v>
      </c>
      <c r="G784" t="s">
        <v>49</v>
      </c>
      <c r="H784" t="s">
        <v>50</v>
      </c>
      <c r="I784">
        <v>41</v>
      </c>
      <c r="J784" s="9">
        <v>757.81</v>
      </c>
      <c r="K784" s="9">
        <v>950</v>
      </c>
      <c r="L784">
        <v>44615</v>
      </c>
      <c r="M784" s="10">
        <f>VENTAS[[#This Row],[CANTIDAD]]*VENTAS[[#This Row],[PRECIO_VENTAS]]</f>
        <v>38950</v>
      </c>
      <c r="N784" s="10">
        <f>VENTAS[[#This Row],[CANTIDAD]]*VENTAS[[#This Row],[PRECIO_COMPRA]]</f>
        <v>31070.21</v>
      </c>
      <c r="O784" s="11">
        <f>VENTAS[[#This Row],[INGRESOS]]-VENTAS[[#This Row],[COSTO]]</f>
        <v>7879.7900000000009</v>
      </c>
      <c r="P784" s="12">
        <f>VENTAS[[#This Row],[MARGEN]]/VENTAS[[#This Row],[INGRESOS]]</f>
        <v>0.20230526315789477</v>
      </c>
    </row>
    <row r="785" spans="1:16" x14ac:dyDescent="0.25">
      <c r="A785">
        <v>784</v>
      </c>
      <c r="B785" t="s">
        <v>22</v>
      </c>
      <c r="C785">
        <v>20</v>
      </c>
      <c r="D785" t="s">
        <v>95</v>
      </c>
      <c r="E785" t="s">
        <v>96</v>
      </c>
      <c r="F785">
        <v>10006</v>
      </c>
      <c r="G785" t="s">
        <v>51</v>
      </c>
      <c r="H785" t="s">
        <v>52</v>
      </c>
      <c r="I785">
        <v>4</v>
      </c>
      <c r="J785" s="9">
        <v>211.41</v>
      </c>
      <c r="K785" s="9">
        <v>300</v>
      </c>
      <c r="L785">
        <v>44616</v>
      </c>
      <c r="M785" s="10">
        <f>VENTAS[[#This Row],[CANTIDAD]]*VENTAS[[#This Row],[PRECIO_VENTAS]]</f>
        <v>1200</v>
      </c>
      <c r="N785" s="10">
        <f>VENTAS[[#This Row],[CANTIDAD]]*VENTAS[[#This Row],[PRECIO_COMPRA]]</f>
        <v>845.64</v>
      </c>
      <c r="O785" s="11">
        <f>VENTAS[[#This Row],[INGRESOS]]-VENTAS[[#This Row],[COSTO]]</f>
        <v>354.36</v>
      </c>
      <c r="P785" s="12">
        <f>VENTAS[[#This Row],[MARGEN]]/VENTAS[[#This Row],[INGRESOS]]</f>
        <v>0.29530000000000001</v>
      </c>
    </row>
    <row r="786" spans="1:16" x14ac:dyDescent="0.25">
      <c r="A786">
        <v>785</v>
      </c>
      <c r="B786" t="s">
        <v>15</v>
      </c>
      <c r="C786">
        <v>1</v>
      </c>
      <c r="D786" t="s">
        <v>30</v>
      </c>
      <c r="E786" t="s">
        <v>61</v>
      </c>
      <c r="F786">
        <v>10007</v>
      </c>
      <c r="G786" t="s">
        <v>53</v>
      </c>
      <c r="H786" t="s">
        <v>54</v>
      </c>
      <c r="I786">
        <v>32</v>
      </c>
      <c r="J786" s="9">
        <v>1483.61</v>
      </c>
      <c r="K786" s="9">
        <v>2000</v>
      </c>
      <c r="L786">
        <v>44617</v>
      </c>
      <c r="M786" s="10">
        <f>VENTAS[[#This Row],[CANTIDAD]]*VENTAS[[#This Row],[PRECIO_VENTAS]]</f>
        <v>64000</v>
      </c>
      <c r="N786" s="10">
        <f>VENTAS[[#This Row],[CANTIDAD]]*VENTAS[[#This Row],[PRECIO_COMPRA]]</f>
        <v>47475.519999999997</v>
      </c>
      <c r="O786" s="11">
        <f>VENTAS[[#This Row],[INGRESOS]]-VENTAS[[#This Row],[COSTO]]</f>
        <v>16524.480000000003</v>
      </c>
      <c r="P786" s="12">
        <f>VENTAS[[#This Row],[MARGEN]]/VENTAS[[#This Row],[INGRESOS]]</f>
        <v>0.25819500000000006</v>
      </c>
    </row>
    <row r="787" spans="1:16" x14ac:dyDescent="0.25">
      <c r="A787">
        <v>786</v>
      </c>
      <c r="B787" t="s">
        <v>17</v>
      </c>
      <c r="C787">
        <v>2</v>
      </c>
      <c r="D787" t="s">
        <v>31</v>
      </c>
      <c r="E787" t="s">
        <v>62</v>
      </c>
      <c r="F787">
        <v>10008</v>
      </c>
      <c r="G787" t="s">
        <v>73</v>
      </c>
      <c r="H787" t="s">
        <v>56</v>
      </c>
      <c r="I787">
        <v>37</v>
      </c>
      <c r="J787" s="9">
        <v>1049.51</v>
      </c>
      <c r="K787" s="9">
        <v>1300</v>
      </c>
      <c r="L787">
        <v>44618</v>
      </c>
      <c r="M787" s="10">
        <f>VENTAS[[#This Row],[CANTIDAD]]*VENTAS[[#This Row],[PRECIO_VENTAS]]</f>
        <v>48100</v>
      </c>
      <c r="N787" s="10">
        <f>VENTAS[[#This Row],[CANTIDAD]]*VENTAS[[#This Row],[PRECIO_COMPRA]]</f>
        <v>38831.870000000003</v>
      </c>
      <c r="O787" s="11">
        <f>VENTAS[[#This Row],[INGRESOS]]-VENTAS[[#This Row],[COSTO]]</f>
        <v>9268.1299999999974</v>
      </c>
      <c r="P787" s="12">
        <f>VENTAS[[#This Row],[MARGEN]]/VENTAS[[#This Row],[INGRESOS]]</f>
        <v>0.19268461538461534</v>
      </c>
    </row>
    <row r="788" spans="1:16" x14ac:dyDescent="0.25">
      <c r="A788">
        <v>787</v>
      </c>
      <c r="B788" t="s">
        <v>10</v>
      </c>
      <c r="C788">
        <v>3</v>
      </c>
      <c r="D788" t="s">
        <v>32</v>
      </c>
      <c r="E788" t="s">
        <v>63</v>
      </c>
      <c r="F788">
        <v>10009</v>
      </c>
      <c r="G788" t="s">
        <v>57</v>
      </c>
      <c r="H788" t="s">
        <v>58</v>
      </c>
      <c r="I788">
        <v>33</v>
      </c>
      <c r="J788" s="9">
        <v>966.38</v>
      </c>
      <c r="K788" s="9">
        <v>1200</v>
      </c>
      <c r="L788">
        <v>44619</v>
      </c>
      <c r="M788" s="10">
        <f>VENTAS[[#This Row],[CANTIDAD]]*VENTAS[[#This Row],[PRECIO_VENTAS]]</f>
        <v>39600</v>
      </c>
      <c r="N788" s="10">
        <f>VENTAS[[#This Row],[CANTIDAD]]*VENTAS[[#This Row],[PRECIO_COMPRA]]</f>
        <v>31890.54</v>
      </c>
      <c r="O788" s="11">
        <f>VENTAS[[#This Row],[INGRESOS]]-VENTAS[[#This Row],[COSTO]]</f>
        <v>7709.4599999999991</v>
      </c>
      <c r="P788" s="12">
        <f>VENTAS[[#This Row],[MARGEN]]/VENTAS[[#This Row],[INGRESOS]]</f>
        <v>0.19468333333333332</v>
      </c>
    </row>
    <row r="789" spans="1:16" x14ac:dyDescent="0.25">
      <c r="A789">
        <v>788</v>
      </c>
      <c r="B789" t="s">
        <v>5</v>
      </c>
      <c r="C789">
        <v>4</v>
      </c>
      <c r="D789" t="s">
        <v>33</v>
      </c>
      <c r="E789" t="s">
        <v>64</v>
      </c>
      <c r="F789">
        <v>10001</v>
      </c>
      <c r="G789" t="s">
        <v>41</v>
      </c>
      <c r="H789" t="s">
        <v>42</v>
      </c>
      <c r="I789">
        <v>10</v>
      </c>
      <c r="J789" s="9">
        <v>938.42</v>
      </c>
      <c r="K789" s="9">
        <v>1100</v>
      </c>
      <c r="L789">
        <v>44620</v>
      </c>
      <c r="M789" s="10">
        <f>VENTAS[[#This Row],[CANTIDAD]]*VENTAS[[#This Row],[PRECIO_VENTAS]]</f>
        <v>11000</v>
      </c>
      <c r="N789" s="10">
        <f>VENTAS[[#This Row],[CANTIDAD]]*VENTAS[[#This Row],[PRECIO_COMPRA]]</f>
        <v>9384.1999999999989</v>
      </c>
      <c r="O789" s="11">
        <f>VENTAS[[#This Row],[INGRESOS]]-VENTAS[[#This Row],[COSTO]]</f>
        <v>1615.8000000000011</v>
      </c>
      <c r="P789" s="12">
        <f>VENTAS[[#This Row],[MARGEN]]/VENTAS[[#This Row],[INGRESOS]]</f>
        <v>0.14689090909090918</v>
      </c>
    </row>
    <row r="790" spans="1:16" x14ac:dyDescent="0.25">
      <c r="A790">
        <v>789</v>
      </c>
      <c r="B790" t="s">
        <v>21</v>
      </c>
      <c r="C790">
        <v>5</v>
      </c>
      <c r="D790" t="s">
        <v>34</v>
      </c>
      <c r="E790" t="s">
        <v>65</v>
      </c>
      <c r="F790">
        <v>10002</v>
      </c>
      <c r="G790" t="s">
        <v>43</v>
      </c>
      <c r="H790" t="s">
        <v>44</v>
      </c>
      <c r="I790">
        <v>11</v>
      </c>
      <c r="J790" s="9">
        <v>1053.78</v>
      </c>
      <c r="K790" s="9">
        <v>1500</v>
      </c>
      <c r="L790">
        <v>44621</v>
      </c>
      <c r="M790" s="10">
        <f>VENTAS[[#This Row],[CANTIDAD]]*VENTAS[[#This Row],[PRECIO_VENTAS]]</f>
        <v>16500</v>
      </c>
      <c r="N790" s="10">
        <f>VENTAS[[#This Row],[CANTIDAD]]*VENTAS[[#This Row],[PRECIO_COMPRA]]</f>
        <v>11591.58</v>
      </c>
      <c r="O790" s="11">
        <f>VENTAS[[#This Row],[INGRESOS]]-VENTAS[[#This Row],[COSTO]]</f>
        <v>4908.42</v>
      </c>
      <c r="P790" s="12">
        <f>VENTAS[[#This Row],[MARGEN]]/VENTAS[[#This Row],[INGRESOS]]</f>
        <v>0.29748000000000002</v>
      </c>
    </row>
    <row r="791" spans="1:16" x14ac:dyDescent="0.25">
      <c r="A791">
        <v>790</v>
      </c>
      <c r="B791" t="s">
        <v>16</v>
      </c>
      <c r="C791">
        <v>6</v>
      </c>
      <c r="D791" t="s">
        <v>35</v>
      </c>
      <c r="E791" t="s">
        <v>66</v>
      </c>
      <c r="F791">
        <v>10003</v>
      </c>
      <c r="G791" t="s">
        <v>45</v>
      </c>
      <c r="H791" t="s">
        <v>46</v>
      </c>
      <c r="I791">
        <v>23</v>
      </c>
      <c r="J791" s="9">
        <v>645.70000000000005</v>
      </c>
      <c r="K791" s="9">
        <v>900</v>
      </c>
      <c r="L791">
        <v>44622</v>
      </c>
      <c r="M791" s="10">
        <f>VENTAS[[#This Row],[CANTIDAD]]*VENTAS[[#This Row],[PRECIO_VENTAS]]</f>
        <v>20700</v>
      </c>
      <c r="N791" s="10">
        <f>VENTAS[[#This Row],[CANTIDAD]]*VENTAS[[#This Row],[PRECIO_COMPRA]]</f>
        <v>14851.1</v>
      </c>
      <c r="O791" s="11">
        <f>VENTAS[[#This Row],[INGRESOS]]-VENTAS[[#This Row],[COSTO]]</f>
        <v>5848.9</v>
      </c>
      <c r="P791" s="12">
        <f>VENTAS[[#This Row],[MARGEN]]/VENTAS[[#This Row],[INGRESOS]]</f>
        <v>0.28255555555555556</v>
      </c>
    </row>
    <row r="792" spans="1:16" x14ac:dyDescent="0.25">
      <c r="A792">
        <v>791</v>
      </c>
      <c r="B792" t="s">
        <v>17</v>
      </c>
      <c r="C792">
        <v>7</v>
      </c>
      <c r="D792" t="s">
        <v>36</v>
      </c>
      <c r="E792" t="s">
        <v>72</v>
      </c>
      <c r="F792">
        <v>10004</v>
      </c>
      <c r="G792" t="s">
        <v>47</v>
      </c>
      <c r="H792" t="s">
        <v>48</v>
      </c>
      <c r="I792">
        <v>37</v>
      </c>
      <c r="J792" s="9">
        <v>1063.04</v>
      </c>
      <c r="K792" s="9">
        <v>1500</v>
      </c>
      <c r="L792">
        <v>44623</v>
      </c>
      <c r="M792" s="10">
        <f>VENTAS[[#This Row],[CANTIDAD]]*VENTAS[[#This Row],[PRECIO_VENTAS]]</f>
        <v>55500</v>
      </c>
      <c r="N792" s="10">
        <f>VENTAS[[#This Row],[CANTIDAD]]*VENTAS[[#This Row],[PRECIO_COMPRA]]</f>
        <v>39332.479999999996</v>
      </c>
      <c r="O792" s="11">
        <f>VENTAS[[#This Row],[INGRESOS]]-VENTAS[[#This Row],[COSTO]]</f>
        <v>16167.520000000004</v>
      </c>
      <c r="P792" s="12">
        <f>VENTAS[[#This Row],[MARGEN]]/VENTAS[[#This Row],[INGRESOS]]</f>
        <v>0.29130666666666671</v>
      </c>
    </row>
    <row r="793" spans="1:16" x14ac:dyDescent="0.25">
      <c r="A793">
        <v>792</v>
      </c>
      <c r="B793" t="s">
        <v>6</v>
      </c>
      <c r="C793">
        <v>8</v>
      </c>
      <c r="D793" t="s">
        <v>37</v>
      </c>
      <c r="E793" t="s">
        <v>67</v>
      </c>
      <c r="F793">
        <v>10005</v>
      </c>
      <c r="G793" t="s">
        <v>49</v>
      </c>
      <c r="H793" t="s">
        <v>50</v>
      </c>
      <c r="I793">
        <v>41</v>
      </c>
      <c r="J793" s="9">
        <v>938.42</v>
      </c>
      <c r="K793" s="9">
        <v>1100</v>
      </c>
      <c r="L793">
        <v>44624</v>
      </c>
      <c r="M793" s="10">
        <f>VENTAS[[#This Row],[CANTIDAD]]*VENTAS[[#This Row],[PRECIO_VENTAS]]</f>
        <v>45100</v>
      </c>
      <c r="N793" s="10">
        <f>VENTAS[[#This Row],[CANTIDAD]]*VENTAS[[#This Row],[PRECIO_COMPRA]]</f>
        <v>38475.22</v>
      </c>
      <c r="O793" s="11">
        <f>VENTAS[[#This Row],[INGRESOS]]-VENTAS[[#This Row],[COSTO]]</f>
        <v>6624.7799999999988</v>
      </c>
      <c r="P793" s="12">
        <f>VENTAS[[#This Row],[MARGEN]]/VENTAS[[#This Row],[INGRESOS]]</f>
        <v>0.14689090909090907</v>
      </c>
    </row>
    <row r="794" spans="1:16" x14ac:dyDescent="0.25">
      <c r="A794">
        <v>793</v>
      </c>
      <c r="B794" t="s">
        <v>17</v>
      </c>
      <c r="C794">
        <v>9</v>
      </c>
      <c r="D794" t="s">
        <v>38</v>
      </c>
      <c r="E794" t="s">
        <v>68</v>
      </c>
      <c r="F794">
        <v>10006</v>
      </c>
      <c r="G794" t="s">
        <v>51</v>
      </c>
      <c r="H794" t="s">
        <v>52</v>
      </c>
      <c r="I794">
        <v>37</v>
      </c>
      <c r="J794" s="9">
        <v>836.75</v>
      </c>
      <c r="K794" s="9">
        <v>1000</v>
      </c>
      <c r="L794">
        <v>44625</v>
      </c>
      <c r="M794" s="10">
        <f>VENTAS[[#This Row],[CANTIDAD]]*VENTAS[[#This Row],[PRECIO_VENTAS]]</f>
        <v>37000</v>
      </c>
      <c r="N794" s="10">
        <f>VENTAS[[#This Row],[CANTIDAD]]*VENTAS[[#This Row],[PRECIO_COMPRA]]</f>
        <v>30959.75</v>
      </c>
      <c r="O794" s="11">
        <f>VENTAS[[#This Row],[INGRESOS]]-VENTAS[[#This Row],[COSTO]]</f>
        <v>6040.25</v>
      </c>
      <c r="P794" s="12">
        <f>VENTAS[[#This Row],[MARGEN]]/VENTAS[[#This Row],[INGRESOS]]</f>
        <v>0.16325000000000001</v>
      </c>
    </row>
    <row r="795" spans="1:16" x14ac:dyDescent="0.25">
      <c r="A795">
        <v>794</v>
      </c>
      <c r="B795" t="s">
        <v>20</v>
      </c>
      <c r="C795">
        <v>10</v>
      </c>
      <c r="D795" t="s">
        <v>39</v>
      </c>
      <c r="E795" t="s">
        <v>69</v>
      </c>
      <c r="F795">
        <v>10007</v>
      </c>
      <c r="G795" t="s">
        <v>53</v>
      </c>
      <c r="H795" t="s">
        <v>54</v>
      </c>
      <c r="I795">
        <v>21</v>
      </c>
      <c r="J795" s="9">
        <v>966.38</v>
      </c>
      <c r="K795" s="9">
        <v>1200</v>
      </c>
      <c r="L795">
        <v>44626</v>
      </c>
      <c r="M795" s="10">
        <f>VENTAS[[#This Row],[CANTIDAD]]*VENTAS[[#This Row],[PRECIO_VENTAS]]</f>
        <v>25200</v>
      </c>
      <c r="N795" s="10">
        <f>VENTAS[[#This Row],[CANTIDAD]]*VENTAS[[#This Row],[PRECIO_COMPRA]]</f>
        <v>20293.98</v>
      </c>
      <c r="O795" s="11">
        <f>VENTAS[[#This Row],[INGRESOS]]-VENTAS[[#This Row],[COSTO]]</f>
        <v>4906.0200000000004</v>
      </c>
      <c r="P795" s="12">
        <f>VENTAS[[#This Row],[MARGEN]]/VENTAS[[#This Row],[INGRESOS]]</f>
        <v>0.19468333333333335</v>
      </c>
    </row>
    <row r="796" spans="1:16" x14ac:dyDescent="0.25">
      <c r="A796">
        <v>795</v>
      </c>
      <c r="B796" t="s">
        <v>11</v>
      </c>
      <c r="C796">
        <v>11</v>
      </c>
      <c r="D796" t="s">
        <v>77</v>
      </c>
      <c r="E796" t="s">
        <v>78</v>
      </c>
      <c r="F796">
        <v>10008</v>
      </c>
      <c r="G796" t="s">
        <v>73</v>
      </c>
      <c r="H796" t="s">
        <v>56</v>
      </c>
      <c r="I796">
        <v>45</v>
      </c>
      <c r="J796" s="9">
        <v>638.27</v>
      </c>
      <c r="K796" s="9">
        <v>800</v>
      </c>
      <c r="L796">
        <v>44627</v>
      </c>
      <c r="M796" s="10">
        <f>VENTAS[[#This Row],[CANTIDAD]]*VENTAS[[#This Row],[PRECIO_VENTAS]]</f>
        <v>36000</v>
      </c>
      <c r="N796" s="10">
        <f>VENTAS[[#This Row],[CANTIDAD]]*VENTAS[[#This Row],[PRECIO_COMPRA]]</f>
        <v>28722.149999999998</v>
      </c>
      <c r="O796" s="11">
        <f>VENTAS[[#This Row],[INGRESOS]]-VENTAS[[#This Row],[COSTO]]</f>
        <v>7277.8500000000022</v>
      </c>
      <c r="P796" s="12">
        <f>VENTAS[[#This Row],[MARGEN]]/VENTAS[[#This Row],[INGRESOS]]</f>
        <v>0.20216250000000005</v>
      </c>
    </row>
    <row r="797" spans="1:16" x14ac:dyDescent="0.25">
      <c r="A797">
        <v>796</v>
      </c>
      <c r="B797" t="s">
        <v>19</v>
      </c>
      <c r="C797">
        <v>12</v>
      </c>
      <c r="D797" t="s">
        <v>79</v>
      </c>
      <c r="E797" t="s">
        <v>80</v>
      </c>
      <c r="F797">
        <v>10009</v>
      </c>
      <c r="G797" t="s">
        <v>57</v>
      </c>
      <c r="H797" t="s">
        <v>58</v>
      </c>
      <c r="I797">
        <v>7</v>
      </c>
      <c r="J797" s="9">
        <v>1265.2</v>
      </c>
      <c r="K797" s="9">
        <v>1800</v>
      </c>
      <c r="L797">
        <v>44628</v>
      </c>
      <c r="M797" s="10">
        <f>VENTAS[[#This Row],[CANTIDAD]]*VENTAS[[#This Row],[PRECIO_VENTAS]]</f>
        <v>12600</v>
      </c>
      <c r="N797" s="10">
        <f>VENTAS[[#This Row],[CANTIDAD]]*VENTAS[[#This Row],[PRECIO_COMPRA]]</f>
        <v>8856.4</v>
      </c>
      <c r="O797" s="11">
        <f>VENTAS[[#This Row],[INGRESOS]]-VENTAS[[#This Row],[COSTO]]</f>
        <v>3743.6000000000004</v>
      </c>
      <c r="P797" s="12">
        <f>VENTAS[[#This Row],[MARGEN]]/VENTAS[[#This Row],[INGRESOS]]</f>
        <v>0.29711111111111116</v>
      </c>
    </row>
    <row r="798" spans="1:16" x14ac:dyDescent="0.25">
      <c r="A798">
        <v>797</v>
      </c>
      <c r="B798" t="s">
        <v>11</v>
      </c>
      <c r="C798">
        <v>13</v>
      </c>
      <c r="D798" t="s">
        <v>81</v>
      </c>
      <c r="E798" t="s">
        <v>82</v>
      </c>
      <c r="F798">
        <v>10001</v>
      </c>
      <c r="G798" t="s">
        <v>41</v>
      </c>
      <c r="H798" t="s">
        <v>42</v>
      </c>
      <c r="I798">
        <v>45</v>
      </c>
      <c r="J798" s="9">
        <v>352.49</v>
      </c>
      <c r="K798" s="9">
        <v>500</v>
      </c>
      <c r="L798">
        <v>44629</v>
      </c>
      <c r="M798" s="10">
        <f>VENTAS[[#This Row],[CANTIDAD]]*VENTAS[[#This Row],[PRECIO_VENTAS]]</f>
        <v>22500</v>
      </c>
      <c r="N798" s="10">
        <f>VENTAS[[#This Row],[CANTIDAD]]*VENTAS[[#This Row],[PRECIO_COMPRA]]</f>
        <v>15862.050000000001</v>
      </c>
      <c r="O798" s="11">
        <f>VENTAS[[#This Row],[INGRESOS]]-VENTAS[[#This Row],[COSTO]]</f>
        <v>6637.9499999999989</v>
      </c>
      <c r="P798" s="12">
        <f>VENTAS[[#This Row],[MARGEN]]/VENTAS[[#This Row],[INGRESOS]]</f>
        <v>0.29501999999999995</v>
      </c>
    </row>
    <row r="799" spans="1:16" x14ac:dyDescent="0.25">
      <c r="A799">
        <v>798</v>
      </c>
      <c r="B799" t="s">
        <v>6</v>
      </c>
      <c r="C799">
        <v>14</v>
      </c>
      <c r="D799" t="s">
        <v>83</v>
      </c>
      <c r="E799" t="s">
        <v>84</v>
      </c>
      <c r="F799">
        <v>10002</v>
      </c>
      <c r="G799" t="s">
        <v>43</v>
      </c>
      <c r="H799" t="s">
        <v>44</v>
      </c>
      <c r="I799">
        <v>37</v>
      </c>
      <c r="J799" s="9">
        <v>938.42</v>
      </c>
      <c r="K799" s="9">
        <v>1100</v>
      </c>
      <c r="L799">
        <v>44630</v>
      </c>
      <c r="M799" s="10">
        <f>VENTAS[[#This Row],[CANTIDAD]]*VENTAS[[#This Row],[PRECIO_VENTAS]]</f>
        <v>40700</v>
      </c>
      <c r="N799" s="10">
        <f>VENTAS[[#This Row],[CANTIDAD]]*VENTAS[[#This Row],[PRECIO_COMPRA]]</f>
        <v>34721.54</v>
      </c>
      <c r="O799" s="11">
        <f>VENTAS[[#This Row],[INGRESOS]]-VENTAS[[#This Row],[COSTO]]</f>
        <v>5978.4599999999991</v>
      </c>
      <c r="P799" s="12">
        <f>VENTAS[[#This Row],[MARGEN]]/VENTAS[[#This Row],[INGRESOS]]</f>
        <v>0.14689090909090907</v>
      </c>
    </row>
    <row r="800" spans="1:16" x14ac:dyDescent="0.25">
      <c r="A800">
        <v>799</v>
      </c>
      <c r="B800" t="s">
        <v>8</v>
      </c>
      <c r="C800">
        <v>15</v>
      </c>
      <c r="D800" t="s">
        <v>85</v>
      </c>
      <c r="E800" t="s">
        <v>86</v>
      </c>
      <c r="F800">
        <v>10003</v>
      </c>
      <c r="G800" t="s">
        <v>45</v>
      </c>
      <c r="H800" t="s">
        <v>46</v>
      </c>
      <c r="I800">
        <v>34</v>
      </c>
      <c r="J800" s="9">
        <v>572.95000000000005</v>
      </c>
      <c r="K800" s="9">
        <v>800</v>
      </c>
      <c r="L800">
        <v>44631</v>
      </c>
      <c r="M800" s="10">
        <f>VENTAS[[#This Row],[CANTIDAD]]*VENTAS[[#This Row],[PRECIO_VENTAS]]</f>
        <v>27200</v>
      </c>
      <c r="N800" s="10">
        <f>VENTAS[[#This Row],[CANTIDAD]]*VENTAS[[#This Row],[PRECIO_COMPRA]]</f>
        <v>19480.300000000003</v>
      </c>
      <c r="O800" s="11">
        <f>VENTAS[[#This Row],[INGRESOS]]-VENTAS[[#This Row],[COSTO]]</f>
        <v>7719.6999999999971</v>
      </c>
      <c r="P800" s="12">
        <f>VENTAS[[#This Row],[MARGEN]]/VENTAS[[#This Row],[INGRESOS]]</f>
        <v>0.28381249999999991</v>
      </c>
    </row>
    <row r="801" spans="1:16" x14ac:dyDescent="0.25">
      <c r="A801">
        <v>800</v>
      </c>
      <c r="B801" t="s">
        <v>13</v>
      </c>
      <c r="C801">
        <v>16</v>
      </c>
      <c r="D801" t="s">
        <v>87</v>
      </c>
      <c r="E801" t="s">
        <v>88</v>
      </c>
      <c r="F801">
        <v>10004</v>
      </c>
      <c r="G801" t="s">
        <v>47</v>
      </c>
      <c r="H801" t="s">
        <v>48</v>
      </c>
      <c r="I801">
        <v>13</v>
      </c>
      <c r="J801" s="9">
        <v>1667.47</v>
      </c>
      <c r="K801" s="9">
        <v>2200</v>
      </c>
      <c r="L801">
        <v>44632</v>
      </c>
      <c r="M801" s="10">
        <f>VENTAS[[#This Row],[CANTIDAD]]*VENTAS[[#This Row],[PRECIO_VENTAS]]</f>
        <v>28600</v>
      </c>
      <c r="N801" s="10">
        <f>VENTAS[[#This Row],[CANTIDAD]]*VENTAS[[#This Row],[PRECIO_COMPRA]]</f>
        <v>21677.11</v>
      </c>
      <c r="O801" s="11">
        <f>VENTAS[[#This Row],[INGRESOS]]-VENTAS[[#This Row],[COSTO]]</f>
        <v>6922.8899999999994</v>
      </c>
      <c r="P801" s="12">
        <f>VENTAS[[#This Row],[MARGEN]]/VENTAS[[#This Row],[INGRESOS]]</f>
        <v>0.24205909090909089</v>
      </c>
    </row>
    <row r="802" spans="1:16" x14ac:dyDescent="0.25">
      <c r="A802">
        <v>801</v>
      </c>
      <c r="B802" t="s">
        <v>24</v>
      </c>
      <c r="C802">
        <v>17</v>
      </c>
      <c r="D802" t="s">
        <v>89</v>
      </c>
      <c r="E802" t="s">
        <v>90</v>
      </c>
      <c r="F802">
        <v>10005</v>
      </c>
      <c r="G802" t="s">
        <v>49</v>
      </c>
      <c r="H802" t="s">
        <v>50</v>
      </c>
      <c r="I802">
        <v>28</v>
      </c>
      <c r="J802" s="9">
        <v>216.19</v>
      </c>
      <c r="K802" s="9">
        <v>300</v>
      </c>
      <c r="L802">
        <v>44633</v>
      </c>
      <c r="M802" s="10">
        <f>VENTAS[[#This Row],[CANTIDAD]]*VENTAS[[#This Row],[PRECIO_VENTAS]]</f>
        <v>8400</v>
      </c>
      <c r="N802" s="10">
        <f>VENTAS[[#This Row],[CANTIDAD]]*VENTAS[[#This Row],[PRECIO_COMPRA]]</f>
        <v>6053.32</v>
      </c>
      <c r="O802" s="11">
        <f>VENTAS[[#This Row],[INGRESOS]]-VENTAS[[#This Row],[COSTO]]</f>
        <v>2346.6800000000003</v>
      </c>
      <c r="P802" s="12">
        <f>VENTAS[[#This Row],[MARGEN]]/VENTAS[[#This Row],[INGRESOS]]</f>
        <v>0.27936666666666671</v>
      </c>
    </row>
    <row r="803" spans="1:16" x14ac:dyDescent="0.25">
      <c r="A803">
        <v>802</v>
      </c>
      <c r="B803" t="s">
        <v>22</v>
      </c>
      <c r="C803">
        <v>18</v>
      </c>
      <c r="D803" t="s">
        <v>91</v>
      </c>
      <c r="E803" t="s">
        <v>92</v>
      </c>
      <c r="F803">
        <v>10006</v>
      </c>
      <c r="G803" t="s">
        <v>51</v>
      </c>
      <c r="H803" t="s">
        <v>52</v>
      </c>
      <c r="I803">
        <v>4</v>
      </c>
      <c r="J803" s="9">
        <v>1063.04</v>
      </c>
      <c r="K803" s="9">
        <v>1500</v>
      </c>
      <c r="L803">
        <v>44634</v>
      </c>
      <c r="M803" s="10">
        <f>VENTAS[[#This Row],[CANTIDAD]]*VENTAS[[#This Row],[PRECIO_VENTAS]]</f>
        <v>6000</v>
      </c>
      <c r="N803" s="10">
        <f>VENTAS[[#This Row],[CANTIDAD]]*VENTAS[[#This Row],[PRECIO_COMPRA]]</f>
        <v>4252.16</v>
      </c>
      <c r="O803" s="11">
        <f>VENTAS[[#This Row],[INGRESOS]]-VENTAS[[#This Row],[COSTO]]</f>
        <v>1747.8400000000001</v>
      </c>
      <c r="P803" s="12">
        <f>VENTAS[[#This Row],[MARGEN]]/VENTAS[[#This Row],[INGRESOS]]</f>
        <v>0.29130666666666671</v>
      </c>
    </row>
    <row r="804" spans="1:16" x14ac:dyDescent="0.25">
      <c r="A804">
        <v>803</v>
      </c>
      <c r="B804" t="s">
        <v>29</v>
      </c>
      <c r="C804">
        <v>19</v>
      </c>
      <c r="D804" t="s">
        <v>93</v>
      </c>
      <c r="E804" t="s">
        <v>94</v>
      </c>
      <c r="F804">
        <v>10007</v>
      </c>
      <c r="G804" t="s">
        <v>53</v>
      </c>
      <c r="H804" t="s">
        <v>54</v>
      </c>
      <c r="I804">
        <v>40</v>
      </c>
      <c r="J804" s="9">
        <v>757.81</v>
      </c>
      <c r="K804" s="9">
        <v>950</v>
      </c>
      <c r="L804">
        <v>44635</v>
      </c>
      <c r="M804" s="10">
        <f>VENTAS[[#This Row],[CANTIDAD]]*VENTAS[[#This Row],[PRECIO_VENTAS]]</f>
        <v>38000</v>
      </c>
      <c r="N804" s="10">
        <f>VENTAS[[#This Row],[CANTIDAD]]*VENTAS[[#This Row],[PRECIO_COMPRA]]</f>
        <v>30312.399999999998</v>
      </c>
      <c r="O804" s="11">
        <f>VENTAS[[#This Row],[INGRESOS]]-VENTAS[[#This Row],[COSTO]]</f>
        <v>7687.6000000000022</v>
      </c>
      <c r="P804" s="12">
        <f>VENTAS[[#This Row],[MARGEN]]/VENTAS[[#This Row],[INGRESOS]]</f>
        <v>0.20230526315789479</v>
      </c>
    </row>
    <row r="805" spans="1:16" x14ac:dyDescent="0.25">
      <c r="A805">
        <v>804</v>
      </c>
      <c r="B805" t="s">
        <v>9</v>
      </c>
      <c r="C805">
        <v>20</v>
      </c>
      <c r="D805" t="s">
        <v>95</v>
      </c>
      <c r="E805" t="s">
        <v>96</v>
      </c>
      <c r="F805">
        <v>10008</v>
      </c>
      <c r="G805" t="s">
        <v>73</v>
      </c>
      <c r="H805" t="s">
        <v>56</v>
      </c>
      <c r="I805">
        <v>29</v>
      </c>
      <c r="J805" s="9">
        <v>211.41</v>
      </c>
      <c r="K805" s="9">
        <v>300</v>
      </c>
      <c r="L805">
        <v>44636</v>
      </c>
      <c r="M805" s="10">
        <f>VENTAS[[#This Row],[CANTIDAD]]*VENTAS[[#This Row],[PRECIO_VENTAS]]</f>
        <v>8700</v>
      </c>
      <c r="N805" s="10">
        <f>VENTAS[[#This Row],[CANTIDAD]]*VENTAS[[#This Row],[PRECIO_COMPRA]]</f>
        <v>6130.89</v>
      </c>
      <c r="O805" s="11">
        <f>VENTAS[[#This Row],[INGRESOS]]-VENTAS[[#This Row],[COSTO]]</f>
        <v>2569.1099999999997</v>
      </c>
      <c r="P805" s="12">
        <f>VENTAS[[#This Row],[MARGEN]]/VENTAS[[#This Row],[INGRESOS]]</f>
        <v>0.29529999999999995</v>
      </c>
    </row>
    <row r="806" spans="1:16" x14ac:dyDescent="0.25">
      <c r="A806">
        <v>805</v>
      </c>
      <c r="B806" t="s">
        <v>11</v>
      </c>
      <c r="C806">
        <v>1</v>
      </c>
      <c r="D806" t="s">
        <v>30</v>
      </c>
      <c r="E806" t="s">
        <v>61</v>
      </c>
      <c r="F806">
        <v>10009</v>
      </c>
      <c r="G806" t="s">
        <v>57</v>
      </c>
      <c r="H806" t="s">
        <v>58</v>
      </c>
      <c r="I806">
        <v>45</v>
      </c>
      <c r="J806" s="9">
        <v>1483.61</v>
      </c>
      <c r="K806" s="9">
        <v>2000</v>
      </c>
      <c r="L806">
        <v>44637</v>
      </c>
      <c r="M806" s="10">
        <f>VENTAS[[#This Row],[CANTIDAD]]*VENTAS[[#This Row],[PRECIO_VENTAS]]</f>
        <v>90000</v>
      </c>
      <c r="N806" s="10">
        <f>VENTAS[[#This Row],[CANTIDAD]]*VENTAS[[#This Row],[PRECIO_COMPRA]]</f>
        <v>66762.45</v>
      </c>
      <c r="O806" s="11">
        <f>VENTAS[[#This Row],[INGRESOS]]-VENTAS[[#This Row],[COSTO]]</f>
        <v>23237.550000000003</v>
      </c>
      <c r="P806" s="12">
        <f>VENTAS[[#This Row],[MARGEN]]/VENTAS[[#This Row],[INGRESOS]]</f>
        <v>0.25819500000000001</v>
      </c>
    </row>
    <row r="807" spans="1:16" x14ac:dyDescent="0.25">
      <c r="A807">
        <v>806</v>
      </c>
      <c r="B807" t="s">
        <v>14</v>
      </c>
      <c r="C807">
        <v>2</v>
      </c>
      <c r="D807" t="s">
        <v>31</v>
      </c>
      <c r="E807" t="s">
        <v>62</v>
      </c>
      <c r="F807">
        <v>10001</v>
      </c>
      <c r="G807" t="s">
        <v>41</v>
      </c>
      <c r="H807" t="s">
        <v>42</v>
      </c>
      <c r="I807">
        <v>42</v>
      </c>
      <c r="J807" s="9">
        <v>1049.51</v>
      </c>
      <c r="K807" s="9">
        <v>1300</v>
      </c>
      <c r="L807">
        <v>44638</v>
      </c>
      <c r="M807" s="10">
        <f>VENTAS[[#This Row],[CANTIDAD]]*VENTAS[[#This Row],[PRECIO_VENTAS]]</f>
        <v>54600</v>
      </c>
      <c r="N807" s="10">
        <f>VENTAS[[#This Row],[CANTIDAD]]*VENTAS[[#This Row],[PRECIO_COMPRA]]</f>
        <v>44079.42</v>
      </c>
      <c r="O807" s="11">
        <f>VENTAS[[#This Row],[INGRESOS]]-VENTAS[[#This Row],[COSTO]]</f>
        <v>10520.580000000002</v>
      </c>
      <c r="P807" s="12">
        <f>VENTAS[[#This Row],[MARGEN]]/VENTAS[[#This Row],[INGRESOS]]</f>
        <v>0.19268461538461543</v>
      </c>
    </row>
    <row r="808" spans="1:16" x14ac:dyDescent="0.25">
      <c r="A808">
        <v>807</v>
      </c>
      <c r="B808" t="s">
        <v>12</v>
      </c>
      <c r="C808">
        <v>3</v>
      </c>
      <c r="D808" t="s">
        <v>32</v>
      </c>
      <c r="E808" t="s">
        <v>63</v>
      </c>
      <c r="F808">
        <v>10002</v>
      </c>
      <c r="G808" t="s">
        <v>43</v>
      </c>
      <c r="H808" t="s">
        <v>44</v>
      </c>
      <c r="I808">
        <v>44</v>
      </c>
      <c r="J808" s="9">
        <v>966.38</v>
      </c>
      <c r="K808" s="9">
        <v>1200</v>
      </c>
      <c r="L808">
        <v>44639</v>
      </c>
      <c r="M808" s="10">
        <f>VENTAS[[#This Row],[CANTIDAD]]*VENTAS[[#This Row],[PRECIO_VENTAS]]</f>
        <v>52800</v>
      </c>
      <c r="N808" s="10">
        <f>VENTAS[[#This Row],[CANTIDAD]]*VENTAS[[#This Row],[PRECIO_COMPRA]]</f>
        <v>42520.72</v>
      </c>
      <c r="O808" s="11">
        <f>VENTAS[[#This Row],[INGRESOS]]-VENTAS[[#This Row],[COSTO]]</f>
        <v>10279.279999999999</v>
      </c>
      <c r="P808" s="12">
        <f>VENTAS[[#This Row],[MARGEN]]/VENTAS[[#This Row],[INGRESOS]]</f>
        <v>0.19468333333333332</v>
      </c>
    </row>
    <row r="809" spans="1:16" x14ac:dyDescent="0.25">
      <c r="A809">
        <v>808</v>
      </c>
      <c r="B809" t="s">
        <v>13</v>
      </c>
      <c r="C809">
        <v>4</v>
      </c>
      <c r="D809" t="s">
        <v>33</v>
      </c>
      <c r="E809" t="s">
        <v>64</v>
      </c>
      <c r="F809">
        <v>10003</v>
      </c>
      <c r="G809" t="s">
        <v>45</v>
      </c>
      <c r="H809" t="s">
        <v>46</v>
      </c>
      <c r="I809">
        <v>13</v>
      </c>
      <c r="J809" s="9">
        <v>938.42</v>
      </c>
      <c r="K809" s="9">
        <v>1100</v>
      </c>
      <c r="L809">
        <v>44640</v>
      </c>
      <c r="M809" s="10">
        <f>VENTAS[[#This Row],[CANTIDAD]]*VENTAS[[#This Row],[PRECIO_VENTAS]]</f>
        <v>14300</v>
      </c>
      <c r="N809" s="10">
        <f>VENTAS[[#This Row],[CANTIDAD]]*VENTAS[[#This Row],[PRECIO_COMPRA]]</f>
        <v>12199.46</v>
      </c>
      <c r="O809" s="11">
        <f>VENTAS[[#This Row],[INGRESOS]]-VENTAS[[#This Row],[COSTO]]</f>
        <v>2100.5400000000009</v>
      </c>
      <c r="P809" s="12">
        <f>VENTAS[[#This Row],[MARGEN]]/VENTAS[[#This Row],[INGRESOS]]</f>
        <v>0.14689090909090916</v>
      </c>
    </row>
    <row r="810" spans="1:16" x14ac:dyDescent="0.25">
      <c r="A810">
        <v>809</v>
      </c>
      <c r="B810" t="s">
        <v>9</v>
      </c>
      <c r="C810">
        <v>5</v>
      </c>
      <c r="D810" t="s">
        <v>34</v>
      </c>
      <c r="E810" t="s">
        <v>65</v>
      </c>
      <c r="F810">
        <v>10004</v>
      </c>
      <c r="G810" t="s">
        <v>47</v>
      </c>
      <c r="H810" t="s">
        <v>48</v>
      </c>
      <c r="I810">
        <v>41</v>
      </c>
      <c r="J810" s="9">
        <v>1053.78</v>
      </c>
      <c r="K810" s="9">
        <v>1500</v>
      </c>
      <c r="L810">
        <v>44641</v>
      </c>
      <c r="M810" s="10">
        <f>VENTAS[[#This Row],[CANTIDAD]]*VENTAS[[#This Row],[PRECIO_VENTAS]]</f>
        <v>61500</v>
      </c>
      <c r="N810" s="10">
        <f>VENTAS[[#This Row],[CANTIDAD]]*VENTAS[[#This Row],[PRECIO_COMPRA]]</f>
        <v>43204.979999999996</v>
      </c>
      <c r="O810" s="11">
        <f>VENTAS[[#This Row],[INGRESOS]]-VENTAS[[#This Row],[COSTO]]</f>
        <v>18295.020000000004</v>
      </c>
      <c r="P810" s="12">
        <f>VENTAS[[#This Row],[MARGEN]]/VENTAS[[#This Row],[INGRESOS]]</f>
        <v>0.29748000000000008</v>
      </c>
    </row>
    <row r="811" spans="1:16" x14ac:dyDescent="0.25">
      <c r="A811">
        <v>810</v>
      </c>
      <c r="B811" t="s">
        <v>7</v>
      </c>
      <c r="C811">
        <v>6</v>
      </c>
      <c r="D811" t="s">
        <v>35</v>
      </c>
      <c r="E811" t="s">
        <v>66</v>
      </c>
      <c r="F811">
        <v>10005</v>
      </c>
      <c r="G811" t="s">
        <v>49</v>
      </c>
      <c r="H811" t="s">
        <v>50</v>
      </c>
      <c r="I811">
        <v>25</v>
      </c>
      <c r="J811" s="9">
        <v>645.70000000000005</v>
      </c>
      <c r="K811" s="9">
        <v>900</v>
      </c>
      <c r="L811">
        <v>44642</v>
      </c>
      <c r="M811" s="10">
        <f>VENTAS[[#This Row],[CANTIDAD]]*VENTAS[[#This Row],[PRECIO_VENTAS]]</f>
        <v>22500</v>
      </c>
      <c r="N811" s="10">
        <f>VENTAS[[#This Row],[CANTIDAD]]*VENTAS[[#This Row],[PRECIO_COMPRA]]</f>
        <v>16142.500000000002</v>
      </c>
      <c r="O811" s="11">
        <f>VENTAS[[#This Row],[INGRESOS]]-VENTAS[[#This Row],[COSTO]]</f>
        <v>6357.4999999999982</v>
      </c>
      <c r="P811" s="12">
        <f>VENTAS[[#This Row],[MARGEN]]/VENTAS[[#This Row],[INGRESOS]]</f>
        <v>0.28255555555555545</v>
      </c>
    </row>
    <row r="812" spans="1:16" x14ac:dyDescent="0.25">
      <c r="A812">
        <v>811</v>
      </c>
      <c r="B812" t="s">
        <v>21</v>
      </c>
      <c r="C812">
        <v>7</v>
      </c>
      <c r="D812" t="s">
        <v>36</v>
      </c>
      <c r="E812" t="s">
        <v>72</v>
      </c>
      <c r="F812">
        <v>10006</v>
      </c>
      <c r="G812" t="s">
        <v>51</v>
      </c>
      <c r="H812" t="s">
        <v>52</v>
      </c>
      <c r="I812">
        <v>11</v>
      </c>
      <c r="J812" s="9">
        <v>1063.04</v>
      </c>
      <c r="K812" s="9">
        <v>1500</v>
      </c>
      <c r="L812">
        <v>44643</v>
      </c>
      <c r="M812" s="10">
        <f>VENTAS[[#This Row],[CANTIDAD]]*VENTAS[[#This Row],[PRECIO_VENTAS]]</f>
        <v>16500</v>
      </c>
      <c r="N812" s="10">
        <f>VENTAS[[#This Row],[CANTIDAD]]*VENTAS[[#This Row],[PRECIO_COMPRA]]</f>
        <v>11693.439999999999</v>
      </c>
      <c r="O812" s="11">
        <f>VENTAS[[#This Row],[INGRESOS]]-VENTAS[[#This Row],[COSTO]]</f>
        <v>4806.5600000000013</v>
      </c>
      <c r="P812" s="12">
        <f>VENTAS[[#This Row],[MARGEN]]/VENTAS[[#This Row],[INGRESOS]]</f>
        <v>0.29130666666666677</v>
      </c>
    </row>
    <row r="813" spans="1:16" x14ac:dyDescent="0.25">
      <c r="A813">
        <v>812</v>
      </c>
      <c r="B813" t="s">
        <v>21</v>
      </c>
      <c r="C813">
        <v>8</v>
      </c>
      <c r="D813" t="s">
        <v>37</v>
      </c>
      <c r="E813" t="s">
        <v>67</v>
      </c>
      <c r="F813">
        <v>10007</v>
      </c>
      <c r="G813" t="s">
        <v>53</v>
      </c>
      <c r="H813" t="s">
        <v>54</v>
      </c>
      <c r="I813">
        <v>11</v>
      </c>
      <c r="J813" s="9">
        <v>938.42</v>
      </c>
      <c r="K813" s="9">
        <v>1100</v>
      </c>
      <c r="L813">
        <v>44644</v>
      </c>
      <c r="M813" s="10">
        <f>VENTAS[[#This Row],[CANTIDAD]]*VENTAS[[#This Row],[PRECIO_VENTAS]]</f>
        <v>12100</v>
      </c>
      <c r="N813" s="10">
        <f>VENTAS[[#This Row],[CANTIDAD]]*VENTAS[[#This Row],[PRECIO_COMPRA]]</f>
        <v>10322.619999999999</v>
      </c>
      <c r="O813" s="11">
        <f>VENTAS[[#This Row],[INGRESOS]]-VENTAS[[#This Row],[COSTO]]</f>
        <v>1777.380000000001</v>
      </c>
      <c r="P813" s="12">
        <f>VENTAS[[#This Row],[MARGEN]]/VENTAS[[#This Row],[INGRESOS]]</f>
        <v>0.14689090909090918</v>
      </c>
    </row>
    <row r="814" spans="1:16" x14ac:dyDescent="0.25">
      <c r="A814">
        <v>813</v>
      </c>
      <c r="B814" t="s">
        <v>8</v>
      </c>
      <c r="C814">
        <v>9</v>
      </c>
      <c r="D814" t="s">
        <v>38</v>
      </c>
      <c r="E814" t="s">
        <v>68</v>
      </c>
      <c r="F814">
        <v>10008</v>
      </c>
      <c r="G814" t="s">
        <v>73</v>
      </c>
      <c r="H814" t="s">
        <v>56</v>
      </c>
      <c r="I814">
        <v>34</v>
      </c>
      <c r="J814" s="9">
        <v>836.75</v>
      </c>
      <c r="K814" s="9">
        <v>1000</v>
      </c>
      <c r="L814">
        <v>44645</v>
      </c>
      <c r="M814" s="10">
        <f>VENTAS[[#This Row],[CANTIDAD]]*VENTAS[[#This Row],[PRECIO_VENTAS]]</f>
        <v>34000</v>
      </c>
      <c r="N814" s="10">
        <f>VENTAS[[#This Row],[CANTIDAD]]*VENTAS[[#This Row],[PRECIO_COMPRA]]</f>
        <v>28449.5</v>
      </c>
      <c r="O814" s="11">
        <f>VENTAS[[#This Row],[INGRESOS]]-VENTAS[[#This Row],[COSTO]]</f>
        <v>5550.5</v>
      </c>
      <c r="P814" s="12">
        <f>VENTAS[[#This Row],[MARGEN]]/VENTAS[[#This Row],[INGRESOS]]</f>
        <v>0.16325000000000001</v>
      </c>
    </row>
    <row r="815" spans="1:16" x14ac:dyDescent="0.25">
      <c r="A815">
        <v>814</v>
      </c>
      <c r="B815" t="s">
        <v>18</v>
      </c>
      <c r="C815">
        <v>10</v>
      </c>
      <c r="D815" t="s">
        <v>39</v>
      </c>
      <c r="E815" t="s">
        <v>69</v>
      </c>
      <c r="F815">
        <v>10009</v>
      </c>
      <c r="G815" t="s">
        <v>57</v>
      </c>
      <c r="H815" t="s">
        <v>58</v>
      </c>
      <c r="I815">
        <v>38</v>
      </c>
      <c r="J815" s="9">
        <v>966.38</v>
      </c>
      <c r="K815" s="9">
        <v>1200</v>
      </c>
      <c r="L815">
        <v>44646</v>
      </c>
      <c r="M815" s="10">
        <f>VENTAS[[#This Row],[CANTIDAD]]*VENTAS[[#This Row],[PRECIO_VENTAS]]</f>
        <v>45600</v>
      </c>
      <c r="N815" s="10">
        <f>VENTAS[[#This Row],[CANTIDAD]]*VENTAS[[#This Row],[PRECIO_COMPRA]]</f>
        <v>36722.44</v>
      </c>
      <c r="O815" s="11">
        <f>VENTAS[[#This Row],[INGRESOS]]-VENTAS[[#This Row],[COSTO]]</f>
        <v>8877.5599999999977</v>
      </c>
      <c r="P815" s="12">
        <f>VENTAS[[#This Row],[MARGEN]]/VENTAS[[#This Row],[INGRESOS]]</f>
        <v>0.19468333333333329</v>
      </c>
    </row>
    <row r="816" spans="1:16" x14ac:dyDescent="0.25">
      <c r="A816">
        <v>815</v>
      </c>
      <c r="B816" t="s">
        <v>7</v>
      </c>
      <c r="C816">
        <v>11</v>
      </c>
      <c r="D816" t="s">
        <v>77</v>
      </c>
      <c r="E816" t="s">
        <v>78</v>
      </c>
      <c r="F816">
        <v>10001</v>
      </c>
      <c r="G816" t="s">
        <v>41</v>
      </c>
      <c r="H816" t="s">
        <v>42</v>
      </c>
      <c r="I816">
        <v>37</v>
      </c>
      <c r="J816" s="9">
        <v>638.27</v>
      </c>
      <c r="K816" s="9">
        <v>800</v>
      </c>
      <c r="L816">
        <v>44647</v>
      </c>
      <c r="M816" s="10">
        <f>VENTAS[[#This Row],[CANTIDAD]]*VENTAS[[#This Row],[PRECIO_VENTAS]]</f>
        <v>29600</v>
      </c>
      <c r="N816" s="10">
        <f>VENTAS[[#This Row],[CANTIDAD]]*VENTAS[[#This Row],[PRECIO_COMPRA]]</f>
        <v>23615.989999999998</v>
      </c>
      <c r="O816" s="11">
        <f>VENTAS[[#This Row],[INGRESOS]]-VENTAS[[#This Row],[COSTO]]</f>
        <v>5984.010000000002</v>
      </c>
      <c r="P816" s="12">
        <f>VENTAS[[#This Row],[MARGEN]]/VENTAS[[#This Row],[INGRESOS]]</f>
        <v>0.20216250000000008</v>
      </c>
    </row>
    <row r="817" spans="1:16" x14ac:dyDescent="0.25">
      <c r="A817">
        <v>816</v>
      </c>
      <c r="B817" t="s">
        <v>7</v>
      </c>
      <c r="C817">
        <v>12</v>
      </c>
      <c r="D817" t="s">
        <v>79</v>
      </c>
      <c r="E817" t="s">
        <v>80</v>
      </c>
      <c r="F817">
        <v>10002</v>
      </c>
      <c r="G817" t="s">
        <v>43</v>
      </c>
      <c r="H817" t="s">
        <v>44</v>
      </c>
      <c r="I817">
        <v>37</v>
      </c>
      <c r="J817" s="9">
        <v>1265.2</v>
      </c>
      <c r="K817" s="9">
        <v>1800</v>
      </c>
      <c r="L817">
        <v>44648</v>
      </c>
      <c r="M817" s="10">
        <f>VENTAS[[#This Row],[CANTIDAD]]*VENTAS[[#This Row],[PRECIO_VENTAS]]</f>
        <v>66600</v>
      </c>
      <c r="N817" s="10">
        <f>VENTAS[[#This Row],[CANTIDAD]]*VENTAS[[#This Row],[PRECIO_COMPRA]]</f>
        <v>46812.4</v>
      </c>
      <c r="O817" s="11">
        <f>VENTAS[[#This Row],[INGRESOS]]-VENTAS[[#This Row],[COSTO]]</f>
        <v>19787.599999999999</v>
      </c>
      <c r="P817" s="12">
        <f>VENTAS[[#This Row],[MARGEN]]/VENTAS[[#This Row],[INGRESOS]]</f>
        <v>0.2971111111111111</v>
      </c>
    </row>
    <row r="818" spans="1:16" x14ac:dyDescent="0.25">
      <c r="A818">
        <v>817</v>
      </c>
      <c r="B818" t="s">
        <v>21</v>
      </c>
      <c r="C818">
        <v>13</v>
      </c>
      <c r="D818" t="s">
        <v>81</v>
      </c>
      <c r="E818" t="s">
        <v>82</v>
      </c>
      <c r="F818">
        <v>10003</v>
      </c>
      <c r="G818" t="s">
        <v>45</v>
      </c>
      <c r="H818" t="s">
        <v>46</v>
      </c>
      <c r="I818">
        <v>11</v>
      </c>
      <c r="J818" s="9">
        <v>352.49</v>
      </c>
      <c r="K818" s="9">
        <v>500</v>
      </c>
      <c r="L818">
        <v>44649</v>
      </c>
      <c r="M818" s="10">
        <f>VENTAS[[#This Row],[CANTIDAD]]*VENTAS[[#This Row],[PRECIO_VENTAS]]</f>
        <v>5500</v>
      </c>
      <c r="N818" s="10">
        <f>VENTAS[[#This Row],[CANTIDAD]]*VENTAS[[#This Row],[PRECIO_COMPRA]]</f>
        <v>3877.3900000000003</v>
      </c>
      <c r="O818" s="11">
        <f>VENTAS[[#This Row],[INGRESOS]]-VENTAS[[#This Row],[COSTO]]</f>
        <v>1622.6099999999997</v>
      </c>
      <c r="P818" s="12">
        <f>VENTAS[[#This Row],[MARGEN]]/VENTAS[[#This Row],[INGRESOS]]</f>
        <v>0.29501999999999995</v>
      </c>
    </row>
    <row r="819" spans="1:16" x14ac:dyDescent="0.25">
      <c r="A819">
        <v>818</v>
      </c>
      <c r="B819" t="s">
        <v>11</v>
      </c>
      <c r="C819">
        <v>14</v>
      </c>
      <c r="D819" t="s">
        <v>83</v>
      </c>
      <c r="E819" t="s">
        <v>84</v>
      </c>
      <c r="F819">
        <v>10004</v>
      </c>
      <c r="G819" t="s">
        <v>47</v>
      </c>
      <c r="H819" t="s">
        <v>48</v>
      </c>
      <c r="I819">
        <v>45</v>
      </c>
      <c r="J819" s="9">
        <v>938.42</v>
      </c>
      <c r="K819" s="9">
        <v>1100</v>
      </c>
      <c r="L819">
        <v>44650</v>
      </c>
      <c r="M819" s="10">
        <f>VENTAS[[#This Row],[CANTIDAD]]*VENTAS[[#This Row],[PRECIO_VENTAS]]</f>
        <v>49500</v>
      </c>
      <c r="N819" s="10">
        <f>VENTAS[[#This Row],[CANTIDAD]]*VENTAS[[#This Row],[PRECIO_COMPRA]]</f>
        <v>42228.9</v>
      </c>
      <c r="O819" s="11">
        <f>VENTAS[[#This Row],[INGRESOS]]-VENTAS[[#This Row],[COSTO]]</f>
        <v>7271.0999999999985</v>
      </c>
      <c r="P819" s="12">
        <f>VENTAS[[#This Row],[MARGEN]]/VENTAS[[#This Row],[INGRESOS]]</f>
        <v>0.14689090909090907</v>
      </c>
    </row>
    <row r="820" spans="1:16" x14ac:dyDescent="0.25">
      <c r="A820">
        <v>819</v>
      </c>
      <c r="B820" t="s">
        <v>24</v>
      </c>
      <c r="C820">
        <v>15</v>
      </c>
      <c r="D820" t="s">
        <v>85</v>
      </c>
      <c r="E820" t="s">
        <v>86</v>
      </c>
      <c r="F820">
        <v>10005</v>
      </c>
      <c r="G820" t="s">
        <v>49</v>
      </c>
      <c r="H820" t="s">
        <v>50</v>
      </c>
      <c r="I820">
        <v>28</v>
      </c>
      <c r="J820" s="9">
        <v>572.95000000000005</v>
      </c>
      <c r="K820" s="9">
        <v>800</v>
      </c>
      <c r="L820">
        <v>44651</v>
      </c>
      <c r="M820" s="10">
        <f>VENTAS[[#This Row],[CANTIDAD]]*VENTAS[[#This Row],[PRECIO_VENTAS]]</f>
        <v>22400</v>
      </c>
      <c r="N820" s="10">
        <f>VENTAS[[#This Row],[CANTIDAD]]*VENTAS[[#This Row],[PRECIO_COMPRA]]</f>
        <v>16042.600000000002</v>
      </c>
      <c r="O820" s="11">
        <f>VENTAS[[#This Row],[INGRESOS]]-VENTAS[[#This Row],[COSTO]]</f>
        <v>6357.3999999999978</v>
      </c>
      <c r="P820" s="12">
        <f>VENTAS[[#This Row],[MARGEN]]/VENTAS[[#This Row],[INGRESOS]]</f>
        <v>0.28381249999999991</v>
      </c>
    </row>
    <row r="821" spans="1:16" x14ac:dyDescent="0.25">
      <c r="A821">
        <v>820</v>
      </c>
      <c r="B821" t="s">
        <v>21</v>
      </c>
      <c r="C821">
        <v>16</v>
      </c>
      <c r="D821" t="s">
        <v>87</v>
      </c>
      <c r="E821" t="s">
        <v>88</v>
      </c>
      <c r="F821">
        <v>10006</v>
      </c>
      <c r="G821" t="s">
        <v>51</v>
      </c>
      <c r="H821" t="s">
        <v>52</v>
      </c>
      <c r="I821">
        <v>11</v>
      </c>
      <c r="J821" s="9">
        <v>1667.47</v>
      </c>
      <c r="K821" s="9">
        <v>2200</v>
      </c>
      <c r="L821">
        <v>44652</v>
      </c>
      <c r="M821" s="10">
        <f>VENTAS[[#This Row],[CANTIDAD]]*VENTAS[[#This Row],[PRECIO_VENTAS]]</f>
        <v>24200</v>
      </c>
      <c r="N821" s="10">
        <f>VENTAS[[#This Row],[CANTIDAD]]*VENTAS[[#This Row],[PRECIO_COMPRA]]</f>
        <v>18342.170000000002</v>
      </c>
      <c r="O821" s="11">
        <f>VENTAS[[#This Row],[INGRESOS]]-VENTAS[[#This Row],[COSTO]]</f>
        <v>5857.8299999999981</v>
      </c>
      <c r="P821" s="12">
        <f>VENTAS[[#This Row],[MARGEN]]/VENTAS[[#This Row],[INGRESOS]]</f>
        <v>0.24205909090909083</v>
      </c>
    </row>
    <row r="822" spans="1:16" x14ac:dyDescent="0.25">
      <c r="A822">
        <v>821</v>
      </c>
      <c r="B822" t="s">
        <v>9</v>
      </c>
      <c r="C822">
        <v>17</v>
      </c>
      <c r="D822" t="s">
        <v>89</v>
      </c>
      <c r="E822" t="s">
        <v>90</v>
      </c>
      <c r="F822">
        <v>10007</v>
      </c>
      <c r="G822" t="s">
        <v>53</v>
      </c>
      <c r="H822" t="s">
        <v>54</v>
      </c>
      <c r="I822">
        <v>29</v>
      </c>
      <c r="J822" s="9">
        <v>216.19</v>
      </c>
      <c r="K822" s="9">
        <v>300</v>
      </c>
      <c r="L822">
        <v>44653</v>
      </c>
      <c r="M822" s="10">
        <f>VENTAS[[#This Row],[CANTIDAD]]*VENTAS[[#This Row],[PRECIO_VENTAS]]</f>
        <v>8700</v>
      </c>
      <c r="N822" s="10">
        <f>VENTAS[[#This Row],[CANTIDAD]]*VENTAS[[#This Row],[PRECIO_COMPRA]]</f>
        <v>6269.51</v>
      </c>
      <c r="O822" s="11">
        <f>VENTAS[[#This Row],[INGRESOS]]-VENTAS[[#This Row],[COSTO]]</f>
        <v>2430.4899999999998</v>
      </c>
      <c r="P822" s="12">
        <f>VENTAS[[#This Row],[MARGEN]]/VENTAS[[#This Row],[INGRESOS]]</f>
        <v>0.27936666666666665</v>
      </c>
    </row>
    <row r="823" spans="1:16" x14ac:dyDescent="0.25">
      <c r="A823">
        <v>822</v>
      </c>
      <c r="B823" t="s">
        <v>10</v>
      </c>
      <c r="C823">
        <v>18</v>
      </c>
      <c r="D823" t="s">
        <v>91</v>
      </c>
      <c r="E823" t="s">
        <v>92</v>
      </c>
      <c r="F823">
        <v>10008</v>
      </c>
      <c r="G823" t="s">
        <v>73</v>
      </c>
      <c r="H823" t="s">
        <v>56</v>
      </c>
      <c r="I823">
        <v>33</v>
      </c>
      <c r="J823" s="9">
        <v>1063.04</v>
      </c>
      <c r="K823" s="9">
        <v>1500</v>
      </c>
      <c r="L823">
        <v>44654</v>
      </c>
      <c r="M823" s="10">
        <f>VENTAS[[#This Row],[CANTIDAD]]*VENTAS[[#This Row],[PRECIO_VENTAS]]</f>
        <v>49500</v>
      </c>
      <c r="N823" s="10">
        <f>VENTAS[[#This Row],[CANTIDAD]]*VENTAS[[#This Row],[PRECIO_COMPRA]]</f>
        <v>35080.32</v>
      </c>
      <c r="O823" s="11">
        <f>VENTAS[[#This Row],[INGRESOS]]-VENTAS[[#This Row],[COSTO]]</f>
        <v>14419.68</v>
      </c>
      <c r="P823" s="12">
        <f>VENTAS[[#This Row],[MARGEN]]/VENTAS[[#This Row],[INGRESOS]]</f>
        <v>0.29130666666666666</v>
      </c>
    </row>
    <row r="824" spans="1:16" x14ac:dyDescent="0.25">
      <c r="A824">
        <v>823</v>
      </c>
      <c r="B824" t="s">
        <v>6</v>
      </c>
      <c r="C824">
        <v>19</v>
      </c>
      <c r="D824" t="s">
        <v>93</v>
      </c>
      <c r="E824" t="s">
        <v>94</v>
      </c>
      <c r="F824">
        <v>10009</v>
      </c>
      <c r="G824" t="s">
        <v>57</v>
      </c>
      <c r="H824" t="s">
        <v>58</v>
      </c>
      <c r="I824">
        <v>41</v>
      </c>
      <c r="J824" s="9">
        <v>757.81</v>
      </c>
      <c r="K824" s="9">
        <v>950</v>
      </c>
      <c r="L824">
        <v>44655</v>
      </c>
      <c r="M824" s="10">
        <f>VENTAS[[#This Row],[CANTIDAD]]*VENTAS[[#This Row],[PRECIO_VENTAS]]</f>
        <v>38950</v>
      </c>
      <c r="N824" s="10">
        <f>VENTAS[[#This Row],[CANTIDAD]]*VENTAS[[#This Row],[PRECIO_COMPRA]]</f>
        <v>31070.21</v>
      </c>
      <c r="O824" s="11">
        <f>VENTAS[[#This Row],[INGRESOS]]-VENTAS[[#This Row],[COSTO]]</f>
        <v>7879.7900000000009</v>
      </c>
      <c r="P824" s="12">
        <f>VENTAS[[#This Row],[MARGEN]]/VENTAS[[#This Row],[INGRESOS]]</f>
        <v>0.20230526315789477</v>
      </c>
    </row>
    <row r="825" spans="1:16" x14ac:dyDescent="0.25">
      <c r="A825">
        <v>824</v>
      </c>
      <c r="B825" t="s">
        <v>13</v>
      </c>
      <c r="C825">
        <v>20</v>
      </c>
      <c r="D825" t="s">
        <v>95</v>
      </c>
      <c r="E825" t="s">
        <v>96</v>
      </c>
      <c r="F825">
        <v>10001</v>
      </c>
      <c r="G825" t="s">
        <v>41</v>
      </c>
      <c r="H825" t="s">
        <v>42</v>
      </c>
      <c r="I825">
        <v>13</v>
      </c>
      <c r="J825" s="9">
        <v>211.41</v>
      </c>
      <c r="K825" s="9">
        <v>300</v>
      </c>
      <c r="L825">
        <v>44656</v>
      </c>
      <c r="M825" s="10">
        <f>VENTAS[[#This Row],[CANTIDAD]]*VENTAS[[#This Row],[PRECIO_VENTAS]]</f>
        <v>3900</v>
      </c>
      <c r="N825" s="10">
        <f>VENTAS[[#This Row],[CANTIDAD]]*VENTAS[[#This Row],[PRECIO_COMPRA]]</f>
        <v>2748.33</v>
      </c>
      <c r="O825" s="11">
        <f>VENTAS[[#This Row],[INGRESOS]]-VENTAS[[#This Row],[COSTO]]</f>
        <v>1151.67</v>
      </c>
      <c r="P825" s="12">
        <f>VENTAS[[#This Row],[MARGEN]]/VENTAS[[#This Row],[INGRESOS]]</f>
        <v>0.29530000000000001</v>
      </c>
    </row>
    <row r="826" spans="1:16" x14ac:dyDescent="0.25">
      <c r="A826">
        <v>825</v>
      </c>
      <c r="B826" t="s">
        <v>6</v>
      </c>
      <c r="C826">
        <v>1</v>
      </c>
      <c r="D826" t="s">
        <v>30</v>
      </c>
      <c r="E826" t="s">
        <v>61</v>
      </c>
      <c r="F826">
        <v>10002</v>
      </c>
      <c r="G826" t="s">
        <v>43</v>
      </c>
      <c r="H826" t="s">
        <v>44</v>
      </c>
      <c r="I826">
        <v>41</v>
      </c>
      <c r="J826" s="9">
        <v>1483.61</v>
      </c>
      <c r="K826" s="9">
        <v>2000</v>
      </c>
      <c r="L826">
        <v>44657</v>
      </c>
      <c r="M826" s="10">
        <f>VENTAS[[#This Row],[CANTIDAD]]*VENTAS[[#This Row],[PRECIO_VENTAS]]</f>
        <v>82000</v>
      </c>
      <c r="N826" s="10">
        <f>VENTAS[[#This Row],[CANTIDAD]]*VENTAS[[#This Row],[PRECIO_COMPRA]]</f>
        <v>60828.009999999995</v>
      </c>
      <c r="O826" s="11">
        <f>VENTAS[[#This Row],[INGRESOS]]-VENTAS[[#This Row],[COSTO]]</f>
        <v>21171.990000000005</v>
      </c>
      <c r="P826" s="12">
        <f>VENTAS[[#This Row],[MARGEN]]/VENTAS[[#This Row],[INGRESOS]]</f>
        <v>0.25819500000000006</v>
      </c>
    </row>
    <row r="827" spans="1:16" x14ac:dyDescent="0.25">
      <c r="A827">
        <v>826</v>
      </c>
      <c r="B827" t="s">
        <v>18</v>
      </c>
      <c r="C827">
        <v>2</v>
      </c>
      <c r="D827" t="s">
        <v>31</v>
      </c>
      <c r="E827" t="s">
        <v>62</v>
      </c>
      <c r="F827">
        <v>10003</v>
      </c>
      <c r="G827" t="s">
        <v>45</v>
      </c>
      <c r="H827" t="s">
        <v>46</v>
      </c>
      <c r="I827">
        <v>38</v>
      </c>
      <c r="J827" s="9">
        <v>1049.51</v>
      </c>
      <c r="K827" s="9">
        <v>1300</v>
      </c>
      <c r="L827">
        <v>44658</v>
      </c>
      <c r="M827" s="10">
        <f>VENTAS[[#This Row],[CANTIDAD]]*VENTAS[[#This Row],[PRECIO_VENTAS]]</f>
        <v>49400</v>
      </c>
      <c r="N827" s="10">
        <f>VENTAS[[#This Row],[CANTIDAD]]*VENTAS[[#This Row],[PRECIO_COMPRA]]</f>
        <v>39881.379999999997</v>
      </c>
      <c r="O827" s="11">
        <f>VENTAS[[#This Row],[INGRESOS]]-VENTAS[[#This Row],[COSTO]]</f>
        <v>9518.6200000000026</v>
      </c>
      <c r="P827" s="12">
        <f>VENTAS[[#This Row],[MARGEN]]/VENTAS[[#This Row],[INGRESOS]]</f>
        <v>0.19268461538461543</v>
      </c>
    </row>
    <row r="828" spans="1:16" x14ac:dyDescent="0.25">
      <c r="A828">
        <v>827</v>
      </c>
      <c r="B828" t="s">
        <v>5</v>
      </c>
      <c r="C828">
        <v>3</v>
      </c>
      <c r="D828" t="s">
        <v>32</v>
      </c>
      <c r="E828" t="s">
        <v>63</v>
      </c>
      <c r="F828">
        <v>10004</v>
      </c>
      <c r="G828" t="s">
        <v>47</v>
      </c>
      <c r="H828" t="s">
        <v>48</v>
      </c>
      <c r="I828">
        <v>4</v>
      </c>
      <c r="J828" s="9">
        <v>966.38</v>
      </c>
      <c r="K828" s="9">
        <v>1200</v>
      </c>
      <c r="L828">
        <v>44659</v>
      </c>
      <c r="M828" s="10">
        <f>VENTAS[[#This Row],[CANTIDAD]]*VENTAS[[#This Row],[PRECIO_VENTAS]]</f>
        <v>4800</v>
      </c>
      <c r="N828" s="10">
        <f>VENTAS[[#This Row],[CANTIDAD]]*VENTAS[[#This Row],[PRECIO_COMPRA]]</f>
        <v>3865.52</v>
      </c>
      <c r="O828" s="11">
        <f>VENTAS[[#This Row],[INGRESOS]]-VENTAS[[#This Row],[COSTO]]</f>
        <v>934.48</v>
      </c>
      <c r="P828" s="12">
        <f>VENTAS[[#This Row],[MARGEN]]/VENTAS[[#This Row],[INGRESOS]]</f>
        <v>0.19468333333333335</v>
      </c>
    </row>
    <row r="829" spans="1:16" x14ac:dyDescent="0.25">
      <c r="A829">
        <v>828</v>
      </c>
      <c r="B829" t="s">
        <v>18</v>
      </c>
      <c r="C829">
        <v>4</v>
      </c>
      <c r="D829" t="s">
        <v>33</v>
      </c>
      <c r="E829" t="s">
        <v>64</v>
      </c>
      <c r="F829">
        <v>10005</v>
      </c>
      <c r="G829" t="s">
        <v>49</v>
      </c>
      <c r="H829" t="s">
        <v>50</v>
      </c>
      <c r="I829">
        <v>38</v>
      </c>
      <c r="J829" s="9">
        <v>938.42</v>
      </c>
      <c r="K829" s="9">
        <v>1100</v>
      </c>
      <c r="L829">
        <v>44660</v>
      </c>
      <c r="M829" s="10">
        <f>VENTAS[[#This Row],[CANTIDAD]]*VENTAS[[#This Row],[PRECIO_VENTAS]]</f>
        <v>41800</v>
      </c>
      <c r="N829" s="10">
        <f>VENTAS[[#This Row],[CANTIDAD]]*VENTAS[[#This Row],[PRECIO_COMPRA]]</f>
        <v>35659.96</v>
      </c>
      <c r="O829" s="11">
        <f>VENTAS[[#This Row],[INGRESOS]]-VENTAS[[#This Row],[COSTO]]</f>
        <v>6140.0400000000009</v>
      </c>
      <c r="P829" s="12">
        <f>VENTAS[[#This Row],[MARGEN]]/VENTAS[[#This Row],[INGRESOS]]</f>
        <v>0.1468909090909091</v>
      </c>
    </row>
    <row r="830" spans="1:16" x14ac:dyDescent="0.25">
      <c r="A830">
        <v>829</v>
      </c>
      <c r="B830" t="s">
        <v>10</v>
      </c>
      <c r="C830">
        <v>5</v>
      </c>
      <c r="D830" t="s">
        <v>34</v>
      </c>
      <c r="E830" t="s">
        <v>65</v>
      </c>
      <c r="F830">
        <v>10006</v>
      </c>
      <c r="G830" t="s">
        <v>51</v>
      </c>
      <c r="H830" t="s">
        <v>52</v>
      </c>
      <c r="I830">
        <v>33</v>
      </c>
      <c r="J830" s="9">
        <v>1053.78</v>
      </c>
      <c r="K830" s="9">
        <v>1500</v>
      </c>
      <c r="L830">
        <v>44661</v>
      </c>
      <c r="M830" s="10">
        <f>VENTAS[[#This Row],[CANTIDAD]]*VENTAS[[#This Row],[PRECIO_VENTAS]]</f>
        <v>49500</v>
      </c>
      <c r="N830" s="10">
        <f>VENTAS[[#This Row],[CANTIDAD]]*VENTAS[[#This Row],[PRECIO_COMPRA]]</f>
        <v>34774.74</v>
      </c>
      <c r="O830" s="11">
        <f>VENTAS[[#This Row],[INGRESOS]]-VENTAS[[#This Row],[COSTO]]</f>
        <v>14725.260000000002</v>
      </c>
      <c r="P830" s="12">
        <f>VENTAS[[#This Row],[MARGEN]]/VENTAS[[#This Row],[INGRESOS]]</f>
        <v>0.29748000000000002</v>
      </c>
    </row>
    <row r="831" spans="1:16" x14ac:dyDescent="0.25">
      <c r="A831">
        <v>830</v>
      </c>
      <c r="B831" t="s">
        <v>12</v>
      </c>
      <c r="C831">
        <v>6</v>
      </c>
      <c r="D831" t="s">
        <v>35</v>
      </c>
      <c r="E831" t="s">
        <v>66</v>
      </c>
      <c r="F831">
        <v>10007</v>
      </c>
      <c r="G831" t="s">
        <v>53</v>
      </c>
      <c r="H831" t="s">
        <v>54</v>
      </c>
      <c r="I831">
        <v>44</v>
      </c>
      <c r="J831" s="9">
        <v>645.70000000000005</v>
      </c>
      <c r="K831" s="9">
        <v>900</v>
      </c>
      <c r="L831">
        <v>44662</v>
      </c>
      <c r="M831" s="10">
        <f>VENTAS[[#This Row],[CANTIDAD]]*VENTAS[[#This Row],[PRECIO_VENTAS]]</f>
        <v>39600</v>
      </c>
      <c r="N831" s="10">
        <f>VENTAS[[#This Row],[CANTIDAD]]*VENTAS[[#This Row],[PRECIO_COMPRA]]</f>
        <v>28410.800000000003</v>
      </c>
      <c r="O831" s="11">
        <f>VENTAS[[#This Row],[INGRESOS]]-VENTAS[[#This Row],[COSTO]]</f>
        <v>11189.199999999997</v>
      </c>
      <c r="P831" s="12">
        <f>VENTAS[[#This Row],[MARGEN]]/VENTAS[[#This Row],[INGRESOS]]</f>
        <v>0.2825555555555555</v>
      </c>
    </row>
    <row r="832" spans="1:16" x14ac:dyDescent="0.25">
      <c r="A832">
        <v>831</v>
      </c>
      <c r="B832" t="s">
        <v>28</v>
      </c>
      <c r="C832">
        <v>7</v>
      </c>
      <c r="D832" t="s">
        <v>36</v>
      </c>
      <c r="E832" t="s">
        <v>72</v>
      </c>
      <c r="F832">
        <v>10008</v>
      </c>
      <c r="G832" t="s">
        <v>73</v>
      </c>
      <c r="H832" t="s">
        <v>56</v>
      </c>
      <c r="I832">
        <v>28</v>
      </c>
      <c r="J832" s="9">
        <v>1063.04</v>
      </c>
      <c r="K832" s="9">
        <v>1500</v>
      </c>
      <c r="L832">
        <v>44663</v>
      </c>
      <c r="M832" s="10">
        <f>VENTAS[[#This Row],[CANTIDAD]]*VENTAS[[#This Row],[PRECIO_VENTAS]]</f>
        <v>42000</v>
      </c>
      <c r="N832" s="10">
        <f>VENTAS[[#This Row],[CANTIDAD]]*VENTAS[[#This Row],[PRECIO_COMPRA]]</f>
        <v>29765.119999999999</v>
      </c>
      <c r="O832" s="11">
        <f>VENTAS[[#This Row],[INGRESOS]]-VENTAS[[#This Row],[COSTO]]</f>
        <v>12234.880000000001</v>
      </c>
      <c r="P832" s="12">
        <f>VENTAS[[#This Row],[MARGEN]]/VENTAS[[#This Row],[INGRESOS]]</f>
        <v>0.29130666666666671</v>
      </c>
    </row>
    <row r="833" spans="1:16" x14ac:dyDescent="0.25">
      <c r="A833">
        <v>832</v>
      </c>
      <c r="B833" t="s">
        <v>7</v>
      </c>
      <c r="C833">
        <v>8</v>
      </c>
      <c r="D833" t="s">
        <v>37</v>
      </c>
      <c r="E833" t="s">
        <v>67</v>
      </c>
      <c r="F833">
        <v>10009</v>
      </c>
      <c r="G833" t="s">
        <v>57</v>
      </c>
      <c r="H833" t="s">
        <v>58</v>
      </c>
      <c r="I833">
        <v>37</v>
      </c>
      <c r="J833" s="9">
        <v>938.42</v>
      </c>
      <c r="K833" s="9">
        <v>1100</v>
      </c>
      <c r="L833">
        <v>44664</v>
      </c>
      <c r="M833" s="10">
        <f>VENTAS[[#This Row],[CANTIDAD]]*VENTAS[[#This Row],[PRECIO_VENTAS]]</f>
        <v>40700</v>
      </c>
      <c r="N833" s="10">
        <f>VENTAS[[#This Row],[CANTIDAD]]*VENTAS[[#This Row],[PRECIO_COMPRA]]</f>
        <v>34721.54</v>
      </c>
      <c r="O833" s="11">
        <f>VENTAS[[#This Row],[INGRESOS]]-VENTAS[[#This Row],[COSTO]]</f>
        <v>5978.4599999999991</v>
      </c>
      <c r="P833" s="12">
        <f>VENTAS[[#This Row],[MARGEN]]/VENTAS[[#This Row],[INGRESOS]]</f>
        <v>0.14689090909090907</v>
      </c>
    </row>
    <row r="834" spans="1:16" x14ac:dyDescent="0.25">
      <c r="A834">
        <v>833</v>
      </c>
      <c r="B834" t="s">
        <v>9</v>
      </c>
      <c r="C834">
        <v>9</v>
      </c>
      <c r="D834" t="s">
        <v>38</v>
      </c>
      <c r="E834" t="s">
        <v>68</v>
      </c>
      <c r="F834">
        <v>10001</v>
      </c>
      <c r="G834" t="s">
        <v>41</v>
      </c>
      <c r="H834" t="s">
        <v>42</v>
      </c>
      <c r="I834">
        <v>41</v>
      </c>
      <c r="J834" s="9">
        <v>836.75</v>
      </c>
      <c r="K834" s="9">
        <v>1000</v>
      </c>
      <c r="L834">
        <v>44665</v>
      </c>
      <c r="M834" s="10">
        <f>VENTAS[[#This Row],[CANTIDAD]]*VENTAS[[#This Row],[PRECIO_VENTAS]]</f>
        <v>41000</v>
      </c>
      <c r="N834" s="10">
        <f>VENTAS[[#This Row],[CANTIDAD]]*VENTAS[[#This Row],[PRECIO_COMPRA]]</f>
        <v>34306.75</v>
      </c>
      <c r="O834" s="11">
        <f>VENTAS[[#This Row],[INGRESOS]]-VENTAS[[#This Row],[COSTO]]</f>
        <v>6693.25</v>
      </c>
      <c r="P834" s="12">
        <f>VENTAS[[#This Row],[MARGEN]]/VENTAS[[#This Row],[INGRESOS]]</f>
        <v>0.16325000000000001</v>
      </c>
    </row>
    <row r="835" spans="1:16" x14ac:dyDescent="0.25">
      <c r="A835">
        <v>834</v>
      </c>
      <c r="B835" t="s">
        <v>9</v>
      </c>
      <c r="C835">
        <v>10</v>
      </c>
      <c r="D835" t="s">
        <v>39</v>
      </c>
      <c r="E835" t="s">
        <v>69</v>
      </c>
      <c r="F835">
        <v>10002</v>
      </c>
      <c r="G835" t="s">
        <v>43</v>
      </c>
      <c r="H835" t="s">
        <v>44</v>
      </c>
      <c r="I835">
        <v>41</v>
      </c>
      <c r="J835" s="9">
        <v>966.38</v>
      </c>
      <c r="K835" s="9">
        <v>1200</v>
      </c>
      <c r="L835">
        <v>44666</v>
      </c>
      <c r="M835" s="10">
        <f>VENTAS[[#This Row],[CANTIDAD]]*VENTAS[[#This Row],[PRECIO_VENTAS]]</f>
        <v>49200</v>
      </c>
      <c r="N835" s="10">
        <f>VENTAS[[#This Row],[CANTIDAD]]*VENTAS[[#This Row],[PRECIO_COMPRA]]</f>
        <v>39621.58</v>
      </c>
      <c r="O835" s="11">
        <f>VENTAS[[#This Row],[INGRESOS]]-VENTAS[[#This Row],[COSTO]]</f>
        <v>9578.4199999999983</v>
      </c>
      <c r="P835" s="12">
        <f>VENTAS[[#This Row],[MARGEN]]/VENTAS[[#This Row],[INGRESOS]]</f>
        <v>0.19468333333333329</v>
      </c>
    </row>
    <row r="836" spans="1:16" x14ac:dyDescent="0.25">
      <c r="A836">
        <v>835</v>
      </c>
      <c r="B836" t="s">
        <v>9</v>
      </c>
      <c r="C836">
        <v>11</v>
      </c>
      <c r="D836" t="s">
        <v>77</v>
      </c>
      <c r="E836" t="s">
        <v>78</v>
      </c>
      <c r="F836">
        <v>10003</v>
      </c>
      <c r="G836" t="s">
        <v>45</v>
      </c>
      <c r="H836" t="s">
        <v>46</v>
      </c>
      <c r="I836">
        <v>29</v>
      </c>
      <c r="J836" s="9">
        <v>638.27</v>
      </c>
      <c r="K836" s="9">
        <v>800</v>
      </c>
      <c r="L836">
        <v>44667</v>
      </c>
      <c r="M836" s="10">
        <f>VENTAS[[#This Row],[CANTIDAD]]*VENTAS[[#This Row],[PRECIO_VENTAS]]</f>
        <v>23200</v>
      </c>
      <c r="N836" s="10">
        <f>VENTAS[[#This Row],[CANTIDAD]]*VENTAS[[#This Row],[PRECIO_COMPRA]]</f>
        <v>18509.829999999998</v>
      </c>
      <c r="O836" s="11">
        <f>VENTAS[[#This Row],[INGRESOS]]-VENTAS[[#This Row],[COSTO]]</f>
        <v>4690.1700000000019</v>
      </c>
      <c r="P836" s="12">
        <f>VENTAS[[#This Row],[MARGEN]]/VENTAS[[#This Row],[INGRESOS]]</f>
        <v>0.20216250000000008</v>
      </c>
    </row>
    <row r="837" spans="1:16" x14ac:dyDescent="0.25">
      <c r="A837">
        <v>836</v>
      </c>
      <c r="B837" t="s">
        <v>26</v>
      </c>
      <c r="C837">
        <v>12</v>
      </c>
      <c r="D837" t="s">
        <v>79</v>
      </c>
      <c r="E837" t="s">
        <v>80</v>
      </c>
      <c r="F837">
        <v>10004</v>
      </c>
      <c r="G837" t="s">
        <v>47</v>
      </c>
      <c r="H837" t="s">
        <v>48</v>
      </c>
      <c r="I837">
        <v>36</v>
      </c>
      <c r="J837" s="9">
        <v>1265.2</v>
      </c>
      <c r="K837" s="9">
        <v>1800</v>
      </c>
      <c r="L837">
        <v>44668</v>
      </c>
      <c r="M837" s="10">
        <f>VENTAS[[#This Row],[CANTIDAD]]*VENTAS[[#This Row],[PRECIO_VENTAS]]</f>
        <v>64800</v>
      </c>
      <c r="N837" s="10">
        <f>VENTAS[[#This Row],[CANTIDAD]]*VENTAS[[#This Row],[PRECIO_COMPRA]]</f>
        <v>45547.200000000004</v>
      </c>
      <c r="O837" s="11">
        <f>VENTAS[[#This Row],[INGRESOS]]-VENTAS[[#This Row],[COSTO]]</f>
        <v>19252.799999999996</v>
      </c>
      <c r="P837" s="12">
        <f>VENTAS[[#This Row],[MARGEN]]/VENTAS[[#This Row],[INGRESOS]]</f>
        <v>0.29711111111111105</v>
      </c>
    </row>
    <row r="838" spans="1:16" x14ac:dyDescent="0.25">
      <c r="A838">
        <v>837</v>
      </c>
      <c r="B838" t="s">
        <v>18</v>
      </c>
      <c r="C838">
        <v>13</v>
      </c>
      <c r="D838" t="s">
        <v>81</v>
      </c>
      <c r="E838" t="s">
        <v>82</v>
      </c>
      <c r="F838">
        <v>10005</v>
      </c>
      <c r="G838" t="s">
        <v>49</v>
      </c>
      <c r="H838" t="s">
        <v>50</v>
      </c>
      <c r="I838">
        <v>38</v>
      </c>
      <c r="J838" s="9">
        <v>352.49</v>
      </c>
      <c r="K838" s="9">
        <v>500</v>
      </c>
      <c r="L838">
        <v>44669</v>
      </c>
      <c r="M838" s="10">
        <f>VENTAS[[#This Row],[CANTIDAD]]*VENTAS[[#This Row],[PRECIO_VENTAS]]</f>
        <v>19000</v>
      </c>
      <c r="N838" s="10">
        <f>VENTAS[[#This Row],[CANTIDAD]]*VENTAS[[#This Row],[PRECIO_COMPRA]]</f>
        <v>13394.62</v>
      </c>
      <c r="O838" s="11">
        <f>VENTAS[[#This Row],[INGRESOS]]-VENTAS[[#This Row],[COSTO]]</f>
        <v>5605.3799999999992</v>
      </c>
      <c r="P838" s="12">
        <f>VENTAS[[#This Row],[MARGEN]]/VENTAS[[#This Row],[INGRESOS]]</f>
        <v>0.29501999999999995</v>
      </c>
    </row>
    <row r="839" spans="1:16" x14ac:dyDescent="0.25">
      <c r="A839">
        <v>838</v>
      </c>
      <c r="B839" t="s">
        <v>28</v>
      </c>
      <c r="C839">
        <v>14</v>
      </c>
      <c r="D839" t="s">
        <v>83</v>
      </c>
      <c r="E839" t="s">
        <v>84</v>
      </c>
      <c r="F839">
        <v>10006</v>
      </c>
      <c r="G839" t="s">
        <v>51</v>
      </c>
      <c r="H839" t="s">
        <v>52</v>
      </c>
      <c r="I839">
        <v>28</v>
      </c>
      <c r="J839" s="9">
        <v>938.42</v>
      </c>
      <c r="K839" s="9">
        <v>1100</v>
      </c>
      <c r="L839">
        <v>44670</v>
      </c>
      <c r="M839" s="10">
        <f>VENTAS[[#This Row],[CANTIDAD]]*VENTAS[[#This Row],[PRECIO_VENTAS]]</f>
        <v>30800</v>
      </c>
      <c r="N839" s="10">
        <f>VENTAS[[#This Row],[CANTIDAD]]*VENTAS[[#This Row],[PRECIO_COMPRA]]</f>
        <v>26275.759999999998</v>
      </c>
      <c r="O839" s="11">
        <f>VENTAS[[#This Row],[INGRESOS]]-VENTAS[[#This Row],[COSTO]]</f>
        <v>4524.2400000000016</v>
      </c>
      <c r="P839" s="12">
        <f>VENTAS[[#This Row],[MARGEN]]/VENTAS[[#This Row],[INGRESOS]]</f>
        <v>0.14689090909090916</v>
      </c>
    </row>
    <row r="840" spans="1:16" x14ac:dyDescent="0.25">
      <c r="A840">
        <v>839</v>
      </c>
      <c r="B840" t="s">
        <v>22</v>
      </c>
      <c r="C840">
        <v>15</v>
      </c>
      <c r="D840" t="s">
        <v>85</v>
      </c>
      <c r="E840" t="s">
        <v>86</v>
      </c>
      <c r="F840">
        <v>10007</v>
      </c>
      <c r="G840" t="s">
        <v>53</v>
      </c>
      <c r="H840" t="s">
        <v>54</v>
      </c>
      <c r="I840">
        <v>3</v>
      </c>
      <c r="J840" s="9">
        <v>572.95000000000005</v>
      </c>
      <c r="K840" s="9">
        <v>800</v>
      </c>
      <c r="L840">
        <v>44671</v>
      </c>
      <c r="M840" s="10">
        <f>VENTAS[[#This Row],[CANTIDAD]]*VENTAS[[#This Row],[PRECIO_VENTAS]]</f>
        <v>2400</v>
      </c>
      <c r="N840" s="10">
        <f>VENTAS[[#This Row],[CANTIDAD]]*VENTAS[[#This Row],[PRECIO_COMPRA]]</f>
        <v>1718.8500000000001</v>
      </c>
      <c r="O840" s="11">
        <f>VENTAS[[#This Row],[INGRESOS]]-VENTAS[[#This Row],[COSTO]]</f>
        <v>681.14999999999986</v>
      </c>
      <c r="P840" s="12">
        <f>VENTAS[[#This Row],[MARGEN]]/VENTAS[[#This Row],[INGRESOS]]</f>
        <v>0.28381249999999997</v>
      </c>
    </row>
    <row r="841" spans="1:16" x14ac:dyDescent="0.25">
      <c r="A841">
        <v>840</v>
      </c>
      <c r="B841" t="s">
        <v>15</v>
      </c>
      <c r="C841">
        <v>16</v>
      </c>
      <c r="D841" t="s">
        <v>87</v>
      </c>
      <c r="E841" t="s">
        <v>88</v>
      </c>
      <c r="F841">
        <v>10008</v>
      </c>
      <c r="G841" t="s">
        <v>73</v>
      </c>
      <c r="H841" t="s">
        <v>56</v>
      </c>
      <c r="I841">
        <v>5</v>
      </c>
      <c r="J841" s="9">
        <v>1667.47</v>
      </c>
      <c r="K841" s="9">
        <v>2200</v>
      </c>
      <c r="L841">
        <v>44672</v>
      </c>
      <c r="M841" s="10">
        <f>VENTAS[[#This Row],[CANTIDAD]]*VENTAS[[#This Row],[PRECIO_VENTAS]]</f>
        <v>11000</v>
      </c>
      <c r="N841" s="10">
        <f>VENTAS[[#This Row],[CANTIDAD]]*VENTAS[[#This Row],[PRECIO_COMPRA]]</f>
        <v>8337.35</v>
      </c>
      <c r="O841" s="11">
        <f>VENTAS[[#This Row],[INGRESOS]]-VENTAS[[#This Row],[COSTO]]</f>
        <v>2662.6499999999996</v>
      </c>
      <c r="P841" s="12">
        <f>VENTAS[[#This Row],[MARGEN]]/VENTAS[[#This Row],[INGRESOS]]</f>
        <v>0.24205909090909086</v>
      </c>
    </row>
    <row r="842" spans="1:16" x14ac:dyDescent="0.25">
      <c r="A842">
        <v>841</v>
      </c>
      <c r="B842" t="s">
        <v>6</v>
      </c>
      <c r="C842">
        <v>17</v>
      </c>
      <c r="D842" t="s">
        <v>89</v>
      </c>
      <c r="E842" t="s">
        <v>90</v>
      </c>
      <c r="F842">
        <v>10009</v>
      </c>
      <c r="G842" t="s">
        <v>57</v>
      </c>
      <c r="H842" t="s">
        <v>58</v>
      </c>
      <c r="I842">
        <v>6</v>
      </c>
      <c r="J842" s="9">
        <v>216.19</v>
      </c>
      <c r="K842" s="9">
        <v>300</v>
      </c>
      <c r="L842">
        <v>44673</v>
      </c>
      <c r="M842" s="10">
        <f>VENTAS[[#This Row],[CANTIDAD]]*VENTAS[[#This Row],[PRECIO_VENTAS]]</f>
        <v>1800</v>
      </c>
      <c r="N842" s="10">
        <f>VENTAS[[#This Row],[CANTIDAD]]*VENTAS[[#This Row],[PRECIO_COMPRA]]</f>
        <v>1297.1399999999999</v>
      </c>
      <c r="O842" s="11">
        <f>VENTAS[[#This Row],[INGRESOS]]-VENTAS[[#This Row],[COSTO]]</f>
        <v>502.86000000000013</v>
      </c>
      <c r="P842" s="12">
        <f>VENTAS[[#This Row],[MARGEN]]/VENTAS[[#This Row],[INGRESOS]]</f>
        <v>0.27936666666666676</v>
      </c>
    </row>
    <row r="843" spans="1:16" x14ac:dyDescent="0.25">
      <c r="A843">
        <v>842</v>
      </c>
      <c r="B843" t="s">
        <v>25</v>
      </c>
      <c r="C843">
        <v>18</v>
      </c>
      <c r="D843" t="s">
        <v>91</v>
      </c>
      <c r="E843" t="s">
        <v>92</v>
      </c>
      <c r="F843">
        <v>10001</v>
      </c>
      <c r="G843" t="s">
        <v>41</v>
      </c>
      <c r="H843" t="s">
        <v>42</v>
      </c>
      <c r="I843">
        <v>1</v>
      </c>
      <c r="J843" s="9">
        <v>1063.04</v>
      </c>
      <c r="K843" s="9">
        <v>1500</v>
      </c>
      <c r="L843">
        <v>44674</v>
      </c>
      <c r="M843" s="10">
        <f>VENTAS[[#This Row],[CANTIDAD]]*VENTAS[[#This Row],[PRECIO_VENTAS]]</f>
        <v>1500</v>
      </c>
      <c r="N843" s="10">
        <f>VENTAS[[#This Row],[CANTIDAD]]*VENTAS[[#This Row],[PRECIO_COMPRA]]</f>
        <v>1063.04</v>
      </c>
      <c r="O843" s="11">
        <f>VENTAS[[#This Row],[INGRESOS]]-VENTAS[[#This Row],[COSTO]]</f>
        <v>436.96000000000004</v>
      </c>
      <c r="P843" s="12">
        <f>VENTAS[[#This Row],[MARGEN]]/VENTAS[[#This Row],[INGRESOS]]</f>
        <v>0.29130666666666671</v>
      </c>
    </row>
    <row r="844" spans="1:16" x14ac:dyDescent="0.25">
      <c r="A844">
        <v>843</v>
      </c>
      <c r="B844" t="s">
        <v>20</v>
      </c>
      <c r="C844">
        <v>19</v>
      </c>
      <c r="D844" t="s">
        <v>93</v>
      </c>
      <c r="E844" t="s">
        <v>94</v>
      </c>
      <c r="F844">
        <v>10002</v>
      </c>
      <c r="G844" t="s">
        <v>43</v>
      </c>
      <c r="H844" t="s">
        <v>44</v>
      </c>
      <c r="I844">
        <v>3</v>
      </c>
      <c r="J844" s="9">
        <v>757.81</v>
      </c>
      <c r="K844" s="9">
        <v>950</v>
      </c>
      <c r="L844">
        <v>44675</v>
      </c>
      <c r="M844" s="10">
        <f>VENTAS[[#This Row],[CANTIDAD]]*VENTAS[[#This Row],[PRECIO_VENTAS]]</f>
        <v>2850</v>
      </c>
      <c r="N844" s="10">
        <f>VENTAS[[#This Row],[CANTIDAD]]*VENTAS[[#This Row],[PRECIO_COMPRA]]</f>
        <v>2273.4299999999998</v>
      </c>
      <c r="O844" s="11">
        <f>VENTAS[[#This Row],[INGRESOS]]-VENTAS[[#This Row],[COSTO]]</f>
        <v>576.57000000000016</v>
      </c>
      <c r="P844" s="12">
        <f>VENTAS[[#This Row],[MARGEN]]/VENTAS[[#This Row],[INGRESOS]]</f>
        <v>0.20230526315789479</v>
      </c>
    </row>
    <row r="845" spans="1:16" x14ac:dyDescent="0.25">
      <c r="A845">
        <v>844</v>
      </c>
      <c r="B845" t="s">
        <v>27</v>
      </c>
      <c r="C845">
        <v>20</v>
      </c>
      <c r="D845" t="s">
        <v>95</v>
      </c>
      <c r="E845" t="s">
        <v>96</v>
      </c>
      <c r="F845">
        <v>10003</v>
      </c>
      <c r="G845" t="s">
        <v>45</v>
      </c>
      <c r="H845" t="s">
        <v>46</v>
      </c>
      <c r="I845">
        <v>3</v>
      </c>
      <c r="J845" s="9">
        <v>211.41</v>
      </c>
      <c r="K845" s="9">
        <v>300</v>
      </c>
      <c r="L845">
        <v>44676</v>
      </c>
      <c r="M845" s="10">
        <f>VENTAS[[#This Row],[CANTIDAD]]*VENTAS[[#This Row],[PRECIO_VENTAS]]</f>
        <v>900</v>
      </c>
      <c r="N845" s="10">
        <f>VENTAS[[#This Row],[CANTIDAD]]*VENTAS[[#This Row],[PRECIO_COMPRA]]</f>
        <v>634.23</v>
      </c>
      <c r="O845" s="11">
        <f>VENTAS[[#This Row],[INGRESOS]]-VENTAS[[#This Row],[COSTO]]</f>
        <v>265.77</v>
      </c>
      <c r="P845" s="12">
        <f>VENTAS[[#This Row],[MARGEN]]/VENTAS[[#This Row],[INGRESOS]]</f>
        <v>0.29530000000000001</v>
      </c>
    </row>
    <row r="846" spans="1:16" x14ac:dyDescent="0.25">
      <c r="A846">
        <v>845</v>
      </c>
      <c r="B846" t="s">
        <v>22</v>
      </c>
      <c r="C846">
        <v>1</v>
      </c>
      <c r="D846" t="s">
        <v>30</v>
      </c>
      <c r="E846" t="s">
        <v>61</v>
      </c>
      <c r="F846">
        <v>10004</v>
      </c>
      <c r="G846" t="s">
        <v>47</v>
      </c>
      <c r="H846" t="s">
        <v>48</v>
      </c>
      <c r="I846">
        <v>6</v>
      </c>
      <c r="J846" s="9">
        <v>1483.61</v>
      </c>
      <c r="K846" s="9">
        <v>2000</v>
      </c>
      <c r="L846">
        <v>44677</v>
      </c>
      <c r="M846" s="10">
        <f>VENTAS[[#This Row],[CANTIDAD]]*VENTAS[[#This Row],[PRECIO_VENTAS]]</f>
        <v>12000</v>
      </c>
      <c r="N846" s="10">
        <f>VENTAS[[#This Row],[CANTIDAD]]*VENTAS[[#This Row],[PRECIO_COMPRA]]</f>
        <v>8901.66</v>
      </c>
      <c r="O846" s="11">
        <f>VENTAS[[#This Row],[INGRESOS]]-VENTAS[[#This Row],[COSTO]]</f>
        <v>3098.34</v>
      </c>
      <c r="P846" s="12">
        <f>VENTAS[[#This Row],[MARGEN]]/VENTAS[[#This Row],[INGRESOS]]</f>
        <v>0.25819500000000001</v>
      </c>
    </row>
    <row r="847" spans="1:16" x14ac:dyDescent="0.25">
      <c r="A847">
        <v>846</v>
      </c>
      <c r="B847" t="s">
        <v>14</v>
      </c>
      <c r="C847">
        <v>2</v>
      </c>
      <c r="D847" t="s">
        <v>31</v>
      </c>
      <c r="E847" t="s">
        <v>62</v>
      </c>
      <c r="F847">
        <v>10005</v>
      </c>
      <c r="G847" t="s">
        <v>49</v>
      </c>
      <c r="H847" t="s">
        <v>50</v>
      </c>
      <c r="I847">
        <v>10</v>
      </c>
      <c r="J847" s="9">
        <v>1049.51</v>
      </c>
      <c r="K847" s="9">
        <v>1300</v>
      </c>
      <c r="L847">
        <v>44678</v>
      </c>
      <c r="M847" s="10">
        <f>VENTAS[[#This Row],[CANTIDAD]]*VENTAS[[#This Row],[PRECIO_VENTAS]]</f>
        <v>13000</v>
      </c>
      <c r="N847" s="10">
        <f>VENTAS[[#This Row],[CANTIDAD]]*VENTAS[[#This Row],[PRECIO_COMPRA]]</f>
        <v>10495.1</v>
      </c>
      <c r="O847" s="11">
        <f>VENTAS[[#This Row],[INGRESOS]]-VENTAS[[#This Row],[COSTO]]</f>
        <v>2504.8999999999996</v>
      </c>
      <c r="P847" s="12">
        <f>VENTAS[[#This Row],[MARGEN]]/VENTAS[[#This Row],[INGRESOS]]</f>
        <v>0.19268461538461534</v>
      </c>
    </row>
    <row r="848" spans="1:16" x14ac:dyDescent="0.25">
      <c r="A848">
        <v>847</v>
      </c>
      <c r="B848" t="s">
        <v>7</v>
      </c>
      <c r="C848">
        <v>3</v>
      </c>
      <c r="D848" t="s">
        <v>32</v>
      </c>
      <c r="E848" t="s">
        <v>63</v>
      </c>
      <c r="F848">
        <v>10006</v>
      </c>
      <c r="G848" t="s">
        <v>51</v>
      </c>
      <c r="H848" t="s">
        <v>52</v>
      </c>
      <c r="I848">
        <v>6</v>
      </c>
      <c r="J848" s="9">
        <v>966.38</v>
      </c>
      <c r="K848" s="9">
        <v>1200</v>
      </c>
      <c r="L848">
        <v>44679</v>
      </c>
      <c r="M848" s="10">
        <f>VENTAS[[#This Row],[CANTIDAD]]*VENTAS[[#This Row],[PRECIO_VENTAS]]</f>
        <v>7200</v>
      </c>
      <c r="N848" s="10">
        <f>VENTAS[[#This Row],[CANTIDAD]]*VENTAS[[#This Row],[PRECIO_COMPRA]]</f>
        <v>5798.28</v>
      </c>
      <c r="O848" s="11">
        <f>VENTAS[[#This Row],[INGRESOS]]-VENTAS[[#This Row],[COSTO]]</f>
        <v>1401.7200000000003</v>
      </c>
      <c r="P848" s="12">
        <f>VENTAS[[#This Row],[MARGEN]]/VENTAS[[#This Row],[INGRESOS]]</f>
        <v>0.19468333333333337</v>
      </c>
    </row>
    <row r="849" spans="1:16" x14ac:dyDescent="0.25">
      <c r="A849">
        <v>848</v>
      </c>
      <c r="B849" t="s">
        <v>8</v>
      </c>
      <c r="C849">
        <v>4</v>
      </c>
      <c r="D849" t="s">
        <v>33</v>
      </c>
      <c r="E849" t="s">
        <v>64</v>
      </c>
      <c r="F849">
        <v>10007</v>
      </c>
      <c r="G849" t="s">
        <v>53</v>
      </c>
      <c r="H849" t="s">
        <v>54</v>
      </c>
      <c r="I849">
        <v>5</v>
      </c>
      <c r="J849" s="9">
        <v>938.42</v>
      </c>
      <c r="K849" s="9">
        <v>1100</v>
      </c>
      <c r="L849">
        <v>44680</v>
      </c>
      <c r="M849" s="10">
        <f>VENTAS[[#This Row],[CANTIDAD]]*VENTAS[[#This Row],[PRECIO_VENTAS]]</f>
        <v>5500</v>
      </c>
      <c r="N849" s="10">
        <f>VENTAS[[#This Row],[CANTIDAD]]*VENTAS[[#This Row],[PRECIO_COMPRA]]</f>
        <v>4692.0999999999995</v>
      </c>
      <c r="O849" s="11">
        <f>VENTAS[[#This Row],[INGRESOS]]-VENTAS[[#This Row],[COSTO]]</f>
        <v>807.90000000000055</v>
      </c>
      <c r="P849" s="12">
        <f>VENTAS[[#This Row],[MARGEN]]/VENTAS[[#This Row],[INGRESOS]]</f>
        <v>0.14689090909090918</v>
      </c>
    </row>
    <row r="850" spans="1:16" x14ac:dyDescent="0.25">
      <c r="A850">
        <v>849</v>
      </c>
      <c r="B850" t="s">
        <v>24</v>
      </c>
      <c r="C850">
        <v>5</v>
      </c>
      <c r="D850" t="s">
        <v>34</v>
      </c>
      <c r="E850" t="s">
        <v>65</v>
      </c>
      <c r="F850">
        <v>10008</v>
      </c>
      <c r="G850" t="s">
        <v>73</v>
      </c>
      <c r="H850" t="s">
        <v>56</v>
      </c>
      <c r="I850">
        <v>2</v>
      </c>
      <c r="J850" s="9">
        <v>1053.78</v>
      </c>
      <c r="K850" s="9">
        <v>1500</v>
      </c>
      <c r="L850">
        <v>44681</v>
      </c>
      <c r="M850" s="10">
        <f>VENTAS[[#This Row],[CANTIDAD]]*VENTAS[[#This Row],[PRECIO_VENTAS]]</f>
        <v>3000</v>
      </c>
      <c r="N850" s="10">
        <f>VENTAS[[#This Row],[CANTIDAD]]*VENTAS[[#This Row],[PRECIO_COMPRA]]</f>
        <v>2107.56</v>
      </c>
      <c r="O850" s="11">
        <f>VENTAS[[#This Row],[INGRESOS]]-VENTAS[[#This Row],[COSTO]]</f>
        <v>892.44</v>
      </c>
      <c r="P850" s="12">
        <f>VENTAS[[#This Row],[MARGEN]]/VENTAS[[#This Row],[INGRESOS]]</f>
        <v>0.29748000000000002</v>
      </c>
    </row>
    <row r="851" spans="1:16" x14ac:dyDescent="0.25">
      <c r="A851">
        <v>850</v>
      </c>
      <c r="B851" t="s">
        <v>15</v>
      </c>
      <c r="C851">
        <v>6</v>
      </c>
      <c r="D851" t="s">
        <v>35</v>
      </c>
      <c r="E851" t="s">
        <v>66</v>
      </c>
      <c r="F851">
        <v>10009</v>
      </c>
      <c r="G851" t="s">
        <v>57</v>
      </c>
      <c r="H851" t="s">
        <v>58</v>
      </c>
      <c r="I851">
        <v>8</v>
      </c>
      <c r="J851" s="9">
        <v>645.70000000000005</v>
      </c>
      <c r="K851" s="9">
        <v>900</v>
      </c>
      <c r="L851">
        <v>44682</v>
      </c>
      <c r="M851" s="10">
        <f>VENTAS[[#This Row],[CANTIDAD]]*VENTAS[[#This Row],[PRECIO_VENTAS]]</f>
        <v>7200</v>
      </c>
      <c r="N851" s="10">
        <f>VENTAS[[#This Row],[CANTIDAD]]*VENTAS[[#This Row],[PRECIO_COMPRA]]</f>
        <v>5165.6000000000004</v>
      </c>
      <c r="O851" s="11">
        <f>VENTAS[[#This Row],[INGRESOS]]-VENTAS[[#This Row],[COSTO]]</f>
        <v>2034.3999999999996</v>
      </c>
      <c r="P851" s="12">
        <f>VENTAS[[#This Row],[MARGEN]]/VENTAS[[#This Row],[INGRESOS]]</f>
        <v>0.2825555555555555</v>
      </c>
    </row>
    <row r="852" spans="1:16" x14ac:dyDescent="0.25">
      <c r="A852">
        <v>851</v>
      </c>
      <c r="B852" t="s">
        <v>8</v>
      </c>
      <c r="C852">
        <v>7</v>
      </c>
      <c r="D852" t="s">
        <v>36</v>
      </c>
      <c r="E852" t="s">
        <v>72</v>
      </c>
      <c r="F852">
        <v>10001</v>
      </c>
      <c r="G852" t="s">
        <v>41</v>
      </c>
      <c r="H852" t="s">
        <v>42</v>
      </c>
      <c r="I852">
        <v>7</v>
      </c>
      <c r="J852" s="9">
        <v>1063.04</v>
      </c>
      <c r="K852" s="9">
        <v>1500</v>
      </c>
      <c r="L852">
        <v>44683</v>
      </c>
      <c r="M852" s="10">
        <f>VENTAS[[#This Row],[CANTIDAD]]*VENTAS[[#This Row],[PRECIO_VENTAS]]</f>
        <v>10500</v>
      </c>
      <c r="N852" s="10">
        <f>VENTAS[[#This Row],[CANTIDAD]]*VENTAS[[#This Row],[PRECIO_COMPRA]]</f>
        <v>7441.28</v>
      </c>
      <c r="O852" s="11">
        <f>VENTAS[[#This Row],[INGRESOS]]-VENTAS[[#This Row],[COSTO]]</f>
        <v>3058.7200000000003</v>
      </c>
      <c r="P852" s="12">
        <f>VENTAS[[#This Row],[MARGEN]]/VENTAS[[#This Row],[INGRESOS]]</f>
        <v>0.29130666666666671</v>
      </c>
    </row>
    <row r="853" spans="1:16" x14ac:dyDescent="0.25">
      <c r="A853">
        <v>852</v>
      </c>
      <c r="B853" t="s">
        <v>26</v>
      </c>
      <c r="C853">
        <v>8</v>
      </c>
      <c r="D853" t="s">
        <v>37</v>
      </c>
      <c r="E853" t="s">
        <v>67</v>
      </c>
      <c r="F853">
        <v>10002</v>
      </c>
      <c r="G853" t="s">
        <v>43</v>
      </c>
      <c r="H853" t="s">
        <v>44</v>
      </c>
      <c r="I853">
        <v>8</v>
      </c>
      <c r="J853" s="9">
        <v>938.42</v>
      </c>
      <c r="K853" s="9">
        <v>1100</v>
      </c>
      <c r="L853">
        <v>44684</v>
      </c>
      <c r="M853" s="10">
        <f>VENTAS[[#This Row],[CANTIDAD]]*VENTAS[[#This Row],[PRECIO_VENTAS]]</f>
        <v>8800</v>
      </c>
      <c r="N853" s="10">
        <f>VENTAS[[#This Row],[CANTIDAD]]*VENTAS[[#This Row],[PRECIO_COMPRA]]</f>
        <v>7507.36</v>
      </c>
      <c r="O853" s="11">
        <f>VENTAS[[#This Row],[INGRESOS]]-VENTAS[[#This Row],[COSTO]]</f>
        <v>1292.6400000000003</v>
      </c>
      <c r="P853" s="12">
        <f>VENTAS[[#This Row],[MARGEN]]/VENTAS[[#This Row],[INGRESOS]]</f>
        <v>0.14689090909090913</v>
      </c>
    </row>
    <row r="854" spans="1:16" x14ac:dyDescent="0.25">
      <c r="A854">
        <v>853</v>
      </c>
      <c r="B854" t="s">
        <v>17</v>
      </c>
      <c r="C854">
        <v>9</v>
      </c>
      <c r="D854" t="s">
        <v>38</v>
      </c>
      <c r="E854" t="s">
        <v>68</v>
      </c>
      <c r="F854">
        <v>10003</v>
      </c>
      <c r="G854" t="s">
        <v>45</v>
      </c>
      <c r="H854" t="s">
        <v>46</v>
      </c>
      <c r="I854">
        <v>3</v>
      </c>
      <c r="J854" s="9">
        <v>836.75</v>
      </c>
      <c r="K854" s="9">
        <v>1000</v>
      </c>
      <c r="L854">
        <v>44685</v>
      </c>
      <c r="M854" s="10">
        <f>VENTAS[[#This Row],[CANTIDAD]]*VENTAS[[#This Row],[PRECIO_VENTAS]]</f>
        <v>3000</v>
      </c>
      <c r="N854" s="10">
        <f>VENTAS[[#This Row],[CANTIDAD]]*VENTAS[[#This Row],[PRECIO_COMPRA]]</f>
        <v>2510.25</v>
      </c>
      <c r="O854" s="11">
        <f>VENTAS[[#This Row],[INGRESOS]]-VENTAS[[#This Row],[COSTO]]</f>
        <v>489.75</v>
      </c>
      <c r="P854" s="12">
        <f>VENTAS[[#This Row],[MARGEN]]/VENTAS[[#This Row],[INGRESOS]]</f>
        <v>0.16325000000000001</v>
      </c>
    </row>
    <row r="855" spans="1:16" x14ac:dyDescent="0.25">
      <c r="A855">
        <v>854</v>
      </c>
      <c r="B855" t="s">
        <v>8</v>
      </c>
      <c r="C855">
        <v>10</v>
      </c>
      <c r="D855" t="s">
        <v>39</v>
      </c>
      <c r="E855" t="s">
        <v>69</v>
      </c>
      <c r="F855">
        <v>10004</v>
      </c>
      <c r="G855" t="s">
        <v>47</v>
      </c>
      <c r="H855" t="s">
        <v>48</v>
      </c>
      <c r="I855">
        <v>3</v>
      </c>
      <c r="J855" s="9">
        <v>966.38</v>
      </c>
      <c r="K855" s="9">
        <v>1200</v>
      </c>
      <c r="L855">
        <v>44686</v>
      </c>
      <c r="M855" s="10">
        <f>VENTAS[[#This Row],[CANTIDAD]]*VENTAS[[#This Row],[PRECIO_VENTAS]]</f>
        <v>3600</v>
      </c>
      <c r="N855" s="10">
        <f>VENTAS[[#This Row],[CANTIDAD]]*VENTAS[[#This Row],[PRECIO_COMPRA]]</f>
        <v>2899.14</v>
      </c>
      <c r="O855" s="11">
        <f>VENTAS[[#This Row],[INGRESOS]]-VENTAS[[#This Row],[COSTO]]</f>
        <v>700.86000000000013</v>
      </c>
      <c r="P855" s="12">
        <f>VENTAS[[#This Row],[MARGEN]]/VENTAS[[#This Row],[INGRESOS]]</f>
        <v>0.19468333333333337</v>
      </c>
    </row>
    <row r="856" spans="1:16" x14ac:dyDescent="0.25">
      <c r="A856">
        <v>855</v>
      </c>
      <c r="B856" t="s">
        <v>23</v>
      </c>
      <c r="C856">
        <v>11</v>
      </c>
      <c r="D856" t="s">
        <v>77</v>
      </c>
      <c r="E856" t="s">
        <v>78</v>
      </c>
      <c r="F856">
        <v>10005</v>
      </c>
      <c r="G856" t="s">
        <v>49</v>
      </c>
      <c r="H856" t="s">
        <v>50</v>
      </c>
      <c r="I856">
        <v>10</v>
      </c>
      <c r="J856" s="9">
        <v>638.27</v>
      </c>
      <c r="K856" s="9">
        <v>800</v>
      </c>
      <c r="L856">
        <v>44687</v>
      </c>
      <c r="M856" s="10">
        <f>VENTAS[[#This Row],[CANTIDAD]]*VENTAS[[#This Row],[PRECIO_VENTAS]]</f>
        <v>8000</v>
      </c>
      <c r="N856" s="10">
        <f>VENTAS[[#This Row],[CANTIDAD]]*VENTAS[[#This Row],[PRECIO_COMPRA]]</f>
        <v>6382.7</v>
      </c>
      <c r="O856" s="11">
        <f>VENTAS[[#This Row],[INGRESOS]]-VENTAS[[#This Row],[COSTO]]</f>
        <v>1617.3000000000002</v>
      </c>
      <c r="P856" s="12">
        <f>VENTAS[[#This Row],[MARGEN]]/VENTAS[[#This Row],[INGRESOS]]</f>
        <v>0.20216250000000002</v>
      </c>
    </row>
    <row r="857" spans="1:16" x14ac:dyDescent="0.25">
      <c r="A857">
        <v>856</v>
      </c>
      <c r="B857" t="s">
        <v>23</v>
      </c>
      <c r="C857">
        <v>12</v>
      </c>
      <c r="D857" t="s">
        <v>79</v>
      </c>
      <c r="E857" t="s">
        <v>80</v>
      </c>
      <c r="F857">
        <v>10006</v>
      </c>
      <c r="G857" t="s">
        <v>51</v>
      </c>
      <c r="H857" t="s">
        <v>52</v>
      </c>
      <c r="I857">
        <v>9</v>
      </c>
      <c r="J857" s="9">
        <v>1265.2</v>
      </c>
      <c r="K857" s="9">
        <v>1800</v>
      </c>
      <c r="L857">
        <v>44688</v>
      </c>
      <c r="M857" s="10">
        <f>VENTAS[[#This Row],[CANTIDAD]]*VENTAS[[#This Row],[PRECIO_VENTAS]]</f>
        <v>16200</v>
      </c>
      <c r="N857" s="10">
        <f>VENTAS[[#This Row],[CANTIDAD]]*VENTAS[[#This Row],[PRECIO_COMPRA]]</f>
        <v>11386.800000000001</v>
      </c>
      <c r="O857" s="11">
        <f>VENTAS[[#This Row],[INGRESOS]]-VENTAS[[#This Row],[COSTO]]</f>
        <v>4813.1999999999989</v>
      </c>
      <c r="P857" s="12">
        <f>VENTAS[[#This Row],[MARGEN]]/VENTAS[[#This Row],[INGRESOS]]</f>
        <v>0.29711111111111105</v>
      </c>
    </row>
    <row r="858" spans="1:16" x14ac:dyDescent="0.25">
      <c r="A858">
        <v>857</v>
      </c>
      <c r="B858" t="s">
        <v>29</v>
      </c>
      <c r="C858">
        <v>13</v>
      </c>
      <c r="D858" t="s">
        <v>81</v>
      </c>
      <c r="E858" t="s">
        <v>82</v>
      </c>
      <c r="F858">
        <v>10007</v>
      </c>
      <c r="G858" t="s">
        <v>53</v>
      </c>
      <c r="H858" t="s">
        <v>54</v>
      </c>
      <c r="I858">
        <v>3</v>
      </c>
      <c r="J858" s="9">
        <v>352.49</v>
      </c>
      <c r="K858" s="9">
        <v>500</v>
      </c>
      <c r="L858">
        <v>44689</v>
      </c>
      <c r="M858" s="10">
        <f>VENTAS[[#This Row],[CANTIDAD]]*VENTAS[[#This Row],[PRECIO_VENTAS]]</f>
        <v>1500</v>
      </c>
      <c r="N858" s="10">
        <f>VENTAS[[#This Row],[CANTIDAD]]*VENTAS[[#This Row],[PRECIO_COMPRA]]</f>
        <v>1057.47</v>
      </c>
      <c r="O858" s="11">
        <f>VENTAS[[#This Row],[INGRESOS]]-VENTAS[[#This Row],[COSTO]]</f>
        <v>442.53</v>
      </c>
      <c r="P858" s="12">
        <f>VENTAS[[#This Row],[MARGEN]]/VENTAS[[#This Row],[INGRESOS]]</f>
        <v>0.29502</v>
      </c>
    </row>
    <row r="859" spans="1:16" x14ac:dyDescent="0.25">
      <c r="A859">
        <v>858</v>
      </c>
      <c r="B859" t="s">
        <v>7</v>
      </c>
      <c r="C859">
        <v>14</v>
      </c>
      <c r="D859" t="s">
        <v>83</v>
      </c>
      <c r="E859" t="s">
        <v>84</v>
      </c>
      <c r="F859">
        <v>10008</v>
      </c>
      <c r="G859" t="s">
        <v>73</v>
      </c>
      <c r="H859" t="s">
        <v>56</v>
      </c>
      <c r="I859">
        <v>8</v>
      </c>
      <c r="J859" s="9">
        <v>938.42</v>
      </c>
      <c r="K859" s="9">
        <v>1100</v>
      </c>
      <c r="L859">
        <v>44690</v>
      </c>
      <c r="M859" s="10">
        <f>VENTAS[[#This Row],[CANTIDAD]]*VENTAS[[#This Row],[PRECIO_VENTAS]]</f>
        <v>8800</v>
      </c>
      <c r="N859" s="10">
        <f>VENTAS[[#This Row],[CANTIDAD]]*VENTAS[[#This Row],[PRECIO_COMPRA]]</f>
        <v>7507.36</v>
      </c>
      <c r="O859" s="11">
        <f>VENTAS[[#This Row],[INGRESOS]]-VENTAS[[#This Row],[COSTO]]</f>
        <v>1292.6400000000003</v>
      </c>
      <c r="P859" s="12">
        <f>VENTAS[[#This Row],[MARGEN]]/VENTAS[[#This Row],[INGRESOS]]</f>
        <v>0.14689090909090913</v>
      </c>
    </row>
    <row r="860" spans="1:16" x14ac:dyDescent="0.25">
      <c r="A860">
        <v>859</v>
      </c>
      <c r="B860" t="s">
        <v>14</v>
      </c>
      <c r="C860">
        <v>15</v>
      </c>
      <c r="D860" t="s">
        <v>85</v>
      </c>
      <c r="E860" t="s">
        <v>86</v>
      </c>
      <c r="F860">
        <v>10009</v>
      </c>
      <c r="G860" t="s">
        <v>57</v>
      </c>
      <c r="H860" t="s">
        <v>58</v>
      </c>
      <c r="I860">
        <v>2</v>
      </c>
      <c r="J860" s="9">
        <v>572.95000000000005</v>
      </c>
      <c r="K860" s="9">
        <v>800</v>
      </c>
      <c r="L860">
        <v>44691</v>
      </c>
      <c r="M860" s="10">
        <f>VENTAS[[#This Row],[CANTIDAD]]*VENTAS[[#This Row],[PRECIO_VENTAS]]</f>
        <v>1600</v>
      </c>
      <c r="N860" s="10">
        <f>VENTAS[[#This Row],[CANTIDAD]]*VENTAS[[#This Row],[PRECIO_COMPRA]]</f>
        <v>1145.9000000000001</v>
      </c>
      <c r="O860" s="11">
        <f>VENTAS[[#This Row],[INGRESOS]]-VENTAS[[#This Row],[COSTO]]</f>
        <v>454.09999999999991</v>
      </c>
      <c r="P860" s="12">
        <f>VENTAS[[#This Row],[MARGEN]]/VENTAS[[#This Row],[INGRESOS]]</f>
        <v>0.28381249999999997</v>
      </c>
    </row>
    <row r="861" spans="1:16" x14ac:dyDescent="0.25">
      <c r="A861">
        <v>860</v>
      </c>
      <c r="B861" t="s">
        <v>8</v>
      </c>
      <c r="C861">
        <v>16</v>
      </c>
      <c r="D861" t="s">
        <v>87</v>
      </c>
      <c r="E861" t="s">
        <v>88</v>
      </c>
      <c r="F861">
        <v>10001</v>
      </c>
      <c r="G861" t="s">
        <v>41</v>
      </c>
      <c r="H861" t="s">
        <v>42</v>
      </c>
      <c r="I861">
        <v>2</v>
      </c>
      <c r="J861" s="9">
        <v>1667.47</v>
      </c>
      <c r="K861" s="9">
        <v>2200</v>
      </c>
      <c r="L861">
        <v>44692</v>
      </c>
      <c r="M861" s="10">
        <f>VENTAS[[#This Row],[CANTIDAD]]*VENTAS[[#This Row],[PRECIO_VENTAS]]</f>
        <v>4400</v>
      </c>
      <c r="N861" s="10">
        <f>VENTAS[[#This Row],[CANTIDAD]]*VENTAS[[#This Row],[PRECIO_COMPRA]]</f>
        <v>3334.94</v>
      </c>
      <c r="O861" s="11">
        <f>VENTAS[[#This Row],[INGRESOS]]-VENTAS[[#This Row],[COSTO]]</f>
        <v>1065.06</v>
      </c>
      <c r="P861" s="12">
        <f>VENTAS[[#This Row],[MARGEN]]/VENTAS[[#This Row],[INGRESOS]]</f>
        <v>0.24205909090909089</v>
      </c>
    </row>
    <row r="862" spans="1:16" x14ac:dyDescent="0.25">
      <c r="A862">
        <v>861</v>
      </c>
      <c r="B862" t="s">
        <v>29</v>
      </c>
      <c r="C862">
        <v>17</v>
      </c>
      <c r="D862" t="s">
        <v>89</v>
      </c>
      <c r="E862" t="s">
        <v>90</v>
      </c>
      <c r="F862">
        <v>10002</v>
      </c>
      <c r="G862" t="s">
        <v>43</v>
      </c>
      <c r="H862" t="s">
        <v>44</v>
      </c>
      <c r="I862">
        <v>1</v>
      </c>
      <c r="J862" s="9">
        <v>216.19</v>
      </c>
      <c r="K862" s="9">
        <v>300</v>
      </c>
      <c r="L862">
        <v>44693</v>
      </c>
      <c r="M862" s="10">
        <f>VENTAS[[#This Row],[CANTIDAD]]*VENTAS[[#This Row],[PRECIO_VENTAS]]</f>
        <v>300</v>
      </c>
      <c r="N862" s="10">
        <f>VENTAS[[#This Row],[CANTIDAD]]*VENTAS[[#This Row],[PRECIO_COMPRA]]</f>
        <v>216.19</v>
      </c>
      <c r="O862" s="11">
        <f>VENTAS[[#This Row],[INGRESOS]]-VENTAS[[#This Row],[COSTO]]</f>
        <v>83.81</v>
      </c>
      <c r="P862" s="12">
        <f>VENTAS[[#This Row],[MARGEN]]/VENTAS[[#This Row],[INGRESOS]]</f>
        <v>0.27936666666666665</v>
      </c>
    </row>
    <row r="863" spans="1:16" x14ac:dyDescent="0.25">
      <c r="A863">
        <v>862</v>
      </c>
      <c r="B863" t="s">
        <v>12</v>
      </c>
      <c r="C863">
        <v>18</v>
      </c>
      <c r="D863" t="s">
        <v>91</v>
      </c>
      <c r="E863" t="s">
        <v>92</v>
      </c>
      <c r="F863">
        <v>10003</v>
      </c>
      <c r="G863" t="s">
        <v>45</v>
      </c>
      <c r="H863" t="s">
        <v>46</v>
      </c>
      <c r="I863">
        <v>3</v>
      </c>
      <c r="J863" s="9">
        <v>1063.04</v>
      </c>
      <c r="K863" s="9">
        <v>1500</v>
      </c>
      <c r="L863">
        <v>44694</v>
      </c>
      <c r="M863" s="10">
        <f>VENTAS[[#This Row],[CANTIDAD]]*VENTAS[[#This Row],[PRECIO_VENTAS]]</f>
        <v>4500</v>
      </c>
      <c r="N863" s="10">
        <f>VENTAS[[#This Row],[CANTIDAD]]*VENTAS[[#This Row],[PRECIO_COMPRA]]</f>
        <v>3189.12</v>
      </c>
      <c r="O863" s="11">
        <f>VENTAS[[#This Row],[INGRESOS]]-VENTAS[[#This Row],[COSTO]]</f>
        <v>1310.88</v>
      </c>
      <c r="P863" s="12">
        <f>VENTAS[[#This Row],[MARGEN]]/VENTAS[[#This Row],[INGRESOS]]</f>
        <v>0.29130666666666671</v>
      </c>
    </row>
    <row r="864" spans="1:16" x14ac:dyDescent="0.25">
      <c r="A864">
        <v>863</v>
      </c>
      <c r="B864" t="s">
        <v>16</v>
      </c>
      <c r="C864">
        <v>19</v>
      </c>
      <c r="D864" t="s">
        <v>93</v>
      </c>
      <c r="E864" t="s">
        <v>94</v>
      </c>
      <c r="F864">
        <v>10004</v>
      </c>
      <c r="G864" t="s">
        <v>47</v>
      </c>
      <c r="H864" t="s">
        <v>48</v>
      </c>
      <c r="I864">
        <v>3</v>
      </c>
      <c r="J864" s="9">
        <v>757.81</v>
      </c>
      <c r="K864" s="9">
        <v>950</v>
      </c>
      <c r="L864">
        <v>44695</v>
      </c>
      <c r="M864" s="10">
        <f>VENTAS[[#This Row],[CANTIDAD]]*VENTAS[[#This Row],[PRECIO_VENTAS]]</f>
        <v>2850</v>
      </c>
      <c r="N864" s="10">
        <f>VENTAS[[#This Row],[CANTIDAD]]*VENTAS[[#This Row],[PRECIO_COMPRA]]</f>
        <v>2273.4299999999998</v>
      </c>
      <c r="O864" s="11">
        <f>VENTAS[[#This Row],[INGRESOS]]-VENTAS[[#This Row],[COSTO]]</f>
        <v>576.57000000000016</v>
      </c>
      <c r="P864" s="12">
        <f>VENTAS[[#This Row],[MARGEN]]/VENTAS[[#This Row],[INGRESOS]]</f>
        <v>0.20230526315789479</v>
      </c>
    </row>
    <row r="865" spans="1:16" x14ac:dyDescent="0.25">
      <c r="A865">
        <v>864</v>
      </c>
      <c r="B865" t="s">
        <v>27</v>
      </c>
      <c r="C865">
        <v>20</v>
      </c>
      <c r="D865" t="s">
        <v>95</v>
      </c>
      <c r="E865" t="s">
        <v>96</v>
      </c>
      <c r="F865">
        <v>10005</v>
      </c>
      <c r="G865" t="s">
        <v>49</v>
      </c>
      <c r="H865" t="s">
        <v>50</v>
      </c>
      <c r="I865">
        <v>9</v>
      </c>
      <c r="J865" s="9">
        <v>211.41</v>
      </c>
      <c r="K865" s="9">
        <v>300</v>
      </c>
      <c r="L865">
        <v>44696</v>
      </c>
      <c r="M865" s="10">
        <f>VENTAS[[#This Row],[CANTIDAD]]*VENTAS[[#This Row],[PRECIO_VENTAS]]</f>
        <v>2700</v>
      </c>
      <c r="N865" s="10">
        <f>VENTAS[[#This Row],[CANTIDAD]]*VENTAS[[#This Row],[PRECIO_COMPRA]]</f>
        <v>1902.69</v>
      </c>
      <c r="O865" s="11">
        <f>VENTAS[[#This Row],[INGRESOS]]-VENTAS[[#This Row],[COSTO]]</f>
        <v>797.31</v>
      </c>
      <c r="P865" s="12">
        <f>VENTAS[[#This Row],[MARGEN]]/VENTAS[[#This Row],[INGRESOS]]</f>
        <v>0.29530000000000001</v>
      </c>
    </row>
    <row r="866" spans="1:16" x14ac:dyDescent="0.25">
      <c r="A866">
        <v>865</v>
      </c>
      <c r="B866" t="s">
        <v>12</v>
      </c>
      <c r="C866">
        <v>1</v>
      </c>
      <c r="D866" t="s">
        <v>30</v>
      </c>
      <c r="E866" t="s">
        <v>61</v>
      </c>
      <c r="F866">
        <v>10006</v>
      </c>
      <c r="G866" t="s">
        <v>51</v>
      </c>
      <c r="H866" t="s">
        <v>52</v>
      </c>
      <c r="I866">
        <v>3</v>
      </c>
      <c r="J866" s="9">
        <v>1483.61</v>
      </c>
      <c r="K866" s="9">
        <v>2000</v>
      </c>
      <c r="L866">
        <v>44697</v>
      </c>
      <c r="M866" s="10">
        <f>VENTAS[[#This Row],[CANTIDAD]]*VENTAS[[#This Row],[PRECIO_VENTAS]]</f>
        <v>6000</v>
      </c>
      <c r="N866" s="10">
        <f>VENTAS[[#This Row],[CANTIDAD]]*VENTAS[[#This Row],[PRECIO_COMPRA]]</f>
        <v>4450.83</v>
      </c>
      <c r="O866" s="11">
        <f>VENTAS[[#This Row],[INGRESOS]]-VENTAS[[#This Row],[COSTO]]</f>
        <v>1549.17</v>
      </c>
      <c r="P866" s="12">
        <f>VENTAS[[#This Row],[MARGEN]]/VENTAS[[#This Row],[INGRESOS]]</f>
        <v>0.25819500000000001</v>
      </c>
    </row>
    <row r="867" spans="1:16" x14ac:dyDescent="0.25">
      <c r="A867">
        <v>866</v>
      </c>
      <c r="B867" t="s">
        <v>6</v>
      </c>
      <c r="C867">
        <v>2</v>
      </c>
      <c r="D867" t="s">
        <v>31</v>
      </c>
      <c r="E867" t="s">
        <v>62</v>
      </c>
      <c r="F867">
        <v>10007</v>
      </c>
      <c r="G867" t="s">
        <v>53</v>
      </c>
      <c r="H867" t="s">
        <v>54</v>
      </c>
      <c r="I867">
        <v>7</v>
      </c>
      <c r="J867" s="9">
        <v>1049.51</v>
      </c>
      <c r="K867" s="9">
        <v>1300</v>
      </c>
      <c r="L867">
        <v>44698</v>
      </c>
      <c r="M867" s="10">
        <f>VENTAS[[#This Row],[CANTIDAD]]*VENTAS[[#This Row],[PRECIO_VENTAS]]</f>
        <v>9100</v>
      </c>
      <c r="N867" s="10">
        <f>VENTAS[[#This Row],[CANTIDAD]]*VENTAS[[#This Row],[PRECIO_COMPRA]]</f>
        <v>7346.57</v>
      </c>
      <c r="O867" s="11">
        <f>VENTAS[[#This Row],[INGRESOS]]-VENTAS[[#This Row],[COSTO]]</f>
        <v>1753.4300000000003</v>
      </c>
      <c r="P867" s="12">
        <f>VENTAS[[#This Row],[MARGEN]]/VENTAS[[#This Row],[INGRESOS]]</f>
        <v>0.19268461538461543</v>
      </c>
    </row>
    <row r="868" spans="1:16" x14ac:dyDescent="0.25">
      <c r="A868">
        <v>867</v>
      </c>
      <c r="B868" t="s">
        <v>22</v>
      </c>
      <c r="C868">
        <v>3</v>
      </c>
      <c r="D868" t="s">
        <v>32</v>
      </c>
      <c r="E868" t="s">
        <v>63</v>
      </c>
      <c r="F868">
        <v>10008</v>
      </c>
      <c r="G868" t="s">
        <v>73</v>
      </c>
      <c r="H868" t="s">
        <v>56</v>
      </c>
      <c r="I868">
        <v>1</v>
      </c>
      <c r="J868" s="9">
        <v>966.38</v>
      </c>
      <c r="K868" s="9">
        <v>1200</v>
      </c>
      <c r="L868">
        <v>44699</v>
      </c>
      <c r="M868" s="10">
        <f>VENTAS[[#This Row],[CANTIDAD]]*VENTAS[[#This Row],[PRECIO_VENTAS]]</f>
        <v>1200</v>
      </c>
      <c r="N868" s="10">
        <f>VENTAS[[#This Row],[CANTIDAD]]*VENTAS[[#This Row],[PRECIO_COMPRA]]</f>
        <v>966.38</v>
      </c>
      <c r="O868" s="11">
        <f>VENTAS[[#This Row],[INGRESOS]]-VENTAS[[#This Row],[COSTO]]</f>
        <v>233.62</v>
      </c>
      <c r="P868" s="12">
        <f>VENTAS[[#This Row],[MARGEN]]/VENTAS[[#This Row],[INGRESOS]]</f>
        <v>0.19468333333333335</v>
      </c>
    </row>
    <row r="869" spans="1:16" x14ac:dyDescent="0.25">
      <c r="A869">
        <v>868</v>
      </c>
      <c r="B869" t="s">
        <v>23</v>
      </c>
      <c r="C869">
        <v>4</v>
      </c>
      <c r="D869" t="s">
        <v>33</v>
      </c>
      <c r="E869" t="s">
        <v>64</v>
      </c>
      <c r="F869">
        <v>10009</v>
      </c>
      <c r="G869" t="s">
        <v>57</v>
      </c>
      <c r="H869" t="s">
        <v>58</v>
      </c>
      <c r="I869">
        <v>8</v>
      </c>
      <c r="J869" s="9">
        <v>938.42</v>
      </c>
      <c r="K869" s="9">
        <v>1100</v>
      </c>
      <c r="L869">
        <v>44700</v>
      </c>
      <c r="M869" s="10">
        <f>VENTAS[[#This Row],[CANTIDAD]]*VENTAS[[#This Row],[PRECIO_VENTAS]]</f>
        <v>8800</v>
      </c>
      <c r="N869" s="10">
        <f>VENTAS[[#This Row],[CANTIDAD]]*VENTAS[[#This Row],[PRECIO_COMPRA]]</f>
        <v>7507.36</v>
      </c>
      <c r="O869" s="11">
        <f>VENTAS[[#This Row],[INGRESOS]]-VENTAS[[#This Row],[COSTO]]</f>
        <v>1292.6400000000003</v>
      </c>
      <c r="P869" s="12">
        <f>VENTAS[[#This Row],[MARGEN]]/VENTAS[[#This Row],[INGRESOS]]</f>
        <v>0.14689090909090913</v>
      </c>
    </row>
    <row r="870" spans="1:16" x14ac:dyDescent="0.25">
      <c r="A870">
        <v>869</v>
      </c>
      <c r="B870" t="s">
        <v>27</v>
      </c>
      <c r="C870">
        <v>5</v>
      </c>
      <c r="D870" t="s">
        <v>34</v>
      </c>
      <c r="E870" t="s">
        <v>65</v>
      </c>
      <c r="F870">
        <v>10001</v>
      </c>
      <c r="G870" t="s">
        <v>41</v>
      </c>
      <c r="H870" t="s">
        <v>42</v>
      </c>
      <c r="I870">
        <v>3</v>
      </c>
      <c r="J870" s="9">
        <v>1053.78</v>
      </c>
      <c r="K870" s="9">
        <v>1500</v>
      </c>
      <c r="L870">
        <v>44701</v>
      </c>
      <c r="M870" s="10">
        <f>VENTAS[[#This Row],[CANTIDAD]]*VENTAS[[#This Row],[PRECIO_VENTAS]]</f>
        <v>4500</v>
      </c>
      <c r="N870" s="10">
        <f>VENTAS[[#This Row],[CANTIDAD]]*VENTAS[[#This Row],[PRECIO_COMPRA]]</f>
        <v>3161.34</v>
      </c>
      <c r="O870" s="11">
        <f>VENTAS[[#This Row],[INGRESOS]]-VENTAS[[#This Row],[COSTO]]</f>
        <v>1338.6599999999999</v>
      </c>
      <c r="P870" s="12">
        <f>VENTAS[[#This Row],[MARGEN]]/VENTAS[[#This Row],[INGRESOS]]</f>
        <v>0.29747999999999997</v>
      </c>
    </row>
    <row r="871" spans="1:16" x14ac:dyDescent="0.25">
      <c r="A871">
        <v>870</v>
      </c>
      <c r="B871" t="s">
        <v>24</v>
      </c>
      <c r="C871">
        <v>6</v>
      </c>
      <c r="D871" t="s">
        <v>35</v>
      </c>
      <c r="E871" t="s">
        <v>66</v>
      </c>
      <c r="F871">
        <v>10002</v>
      </c>
      <c r="G871" t="s">
        <v>43</v>
      </c>
      <c r="H871" t="s">
        <v>44</v>
      </c>
      <c r="I871">
        <v>10</v>
      </c>
      <c r="J871" s="9">
        <v>645.70000000000005</v>
      </c>
      <c r="K871" s="9">
        <v>900</v>
      </c>
      <c r="L871">
        <v>44702</v>
      </c>
      <c r="M871" s="10">
        <f>VENTAS[[#This Row],[CANTIDAD]]*VENTAS[[#This Row],[PRECIO_VENTAS]]</f>
        <v>9000</v>
      </c>
      <c r="N871" s="10">
        <f>VENTAS[[#This Row],[CANTIDAD]]*VENTAS[[#This Row],[PRECIO_COMPRA]]</f>
        <v>6457</v>
      </c>
      <c r="O871" s="11">
        <f>VENTAS[[#This Row],[INGRESOS]]-VENTAS[[#This Row],[COSTO]]</f>
        <v>2543</v>
      </c>
      <c r="P871" s="12">
        <f>VENTAS[[#This Row],[MARGEN]]/VENTAS[[#This Row],[INGRESOS]]</f>
        <v>0.28255555555555556</v>
      </c>
    </row>
    <row r="872" spans="1:16" x14ac:dyDescent="0.25">
      <c r="A872">
        <v>871</v>
      </c>
      <c r="B872" t="s">
        <v>5</v>
      </c>
      <c r="C872">
        <v>7</v>
      </c>
      <c r="D872" t="s">
        <v>36</v>
      </c>
      <c r="E872" t="s">
        <v>72</v>
      </c>
      <c r="F872">
        <v>10003</v>
      </c>
      <c r="G872" t="s">
        <v>45</v>
      </c>
      <c r="H872" t="s">
        <v>46</v>
      </c>
      <c r="I872">
        <v>4</v>
      </c>
      <c r="J872" s="9">
        <v>1063.04</v>
      </c>
      <c r="K872" s="9">
        <v>1500</v>
      </c>
      <c r="L872">
        <v>44703</v>
      </c>
      <c r="M872" s="10">
        <f>VENTAS[[#This Row],[CANTIDAD]]*VENTAS[[#This Row],[PRECIO_VENTAS]]</f>
        <v>6000</v>
      </c>
      <c r="N872" s="10">
        <f>VENTAS[[#This Row],[CANTIDAD]]*VENTAS[[#This Row],[PRECIO_COMPRA]]</f>
        <v>4252.16</v>
      </c>
      <c r="O872" s="11">
        <f>VENTAS[[#This Row],[INGRESOS]]-VENTAS[[#This Row],[COSTO]]</f>
        <v>1747.8400000000001</v>
      </c>
      <c r="P872" s="12">
        <f>VENTAS[[#This Row],[MARGEN]]/VENTAS[[#This Row],[INGRESOS]]</f>
        <v>0.29130666666666671</v>
      </c>
    </row>
    <row r="873" spans="1:16" x14ac:dyDescent="0.25">
      <c r="A873">
        <v>872</v>
      </c>
      <c r="B873" t="s">
        <v>16</v>
      </c>
      <c r="C873">
        <v>8</v>
      </c>
      <c r="D873" t="s">
        <v>37</v>
      </c>
      <c r="E873" t="s">
        <v>67</v>
      </c>
      <c r="F873">
        <v>10004</v>
      </c>
      <c r="G873" t="s">
        <v>47</v>
      </c>
      <c r="H873" t="s">
        <v>48</v>
      </c>
      <c r="I873">
        <v>6</v>
      </c>
      <c r="J873" s="9">
        <v>938.42</v>
      </c>
      <c r="K873" s="9">
        <v>1100</v>
      </c>
      <c r="L873">
        <v>44704</v>
      </c>
      <c r="M873" s="10">
        <f>VENTAS[[#This Row],[CANTIDAD]]*VENTAS[[#This Row],[PRECIO_VENTAS]]</f>
        <v>6600</v>
      </c>
      <c r="N873" s="10">
        <f>VENTAS[[#This Row],[CANTIDAD]]*VENTAS[[#This Row],[PRECIO_COMPRA]]</f>
        <v>5630.5199999999995</v>
      </c>
      <c r="O873" s="11">
        <f>VENTAS[[#This Row],[INGRESOS]]-VENTAS[[#This Row],[COSTO]]</f>
        <v>969.48000000000047</v>
      </c>
      <c r="P873" s="12">
        <f>VENTAS[[#This Row],[MARGEN]]/VENTAS[[#This Row],[INGRESOS]]</f>
        <v>0.14689090909090916</v>
      </c>
    </row>
    <row r="874" spans="1:16" x14ac:dyDescent="0.25">
      <c r="A874">
        <v>873</v>
      </c>
      <c r="B874" t="s">
        <v>5</v>
      </c>
      <c r="C874">
        <v>9</v>
      </c>
      <c r="D874" t="s">
        <v>38</v>
      </c>
      <c r="E874" t="s">
        <v>68</v>
      </c>
      <c r="F874">
        <v>10005</v>
      </c>
      <c r="G874" t="s">
        <v>49</v>
      </c>
      <c r="H874" t="s">
        <v>50</v>
      </c>
      <c r="I874">
        <v>5</v>
      </c>
      <c r="J874" s="9">
        <v>836.75</v>
      </c>
      <c r="K874" s="9">
        <v>1000</v>
      </c>
      <c r="L874">
        <v>44705</v>
      </c>
      <c r="M874" s="10">
        <f>VENTAS[[#This Row],[CANTIDAD]]*VENTAS[[#This Row],[PRECIO_VENTAS]]</f>
        <v>5000</v>
      </c>
      <c r="N874" s="10">
        <f>VENTAS[[#This Row],[CANTIDAD]]*VENTAS[[#This Row],[PRECIO_COMPRA]]</f>
        <v>4183.75</v>
      </c>
      <c r="O874" s="11">
        <f>VENTAS[[#This Row],[INGRESOS]]-VENTAS[[#This Row],[COSTO]]</f>
        <v>816.25</v>
      </c>
      <c r="P874" s="12">
        <f>VENTAS[[#This Row],[MARGEN]]/VENTAS[[#This Row],[INGRESOS]]</f>
        <v>0.16325000000000001</v>
      </c>
    </row>
    <row r="875" spans="1:16" x14ac:dyDescent="0.25">
      <c r="A875">
        <v>874</v>
      </c>
      <c r="B875" t="s">
        <v>16</v>
      </c>
      <c r="C875">
        <v>10</v>
      </c>
      <c r="D875" t="s">
        <v>39</v>
      </c>
      <c r="E875" t="s">
        <v>69</v>
      </c>
      <c r="F875">
        <v>10006</v>
      </c>
      <c r="G875" t="s">
        <v>51</v>
      </c>
      <c r="H875" t="s">
        <v>52</v>
      </c>
      <c r="I875">
        <v>1</v>
      </c>
      <c r="J875" s="9">
        <v>966.38</v>
      </c>
      <c r="K875" s="9">
        <v>1200</v>
      </c>
      <c r="L875">
        <v>44706</v>
      </c>
      <c r="M875" s="10">
        <f>VENTAS[[#This Row],[CANTIDAD]]*VENTAS[[#This Row],[PRECIO_VENTAS]]</f>
        <v>1200</v>
      </c>
      <c r="N875" s="10">
        <f>VENTAS[[#This Row],[CANTIDAD]]*VENTAS[[#This Row],[PRECIO_COMPRA]]</f>
        <v>966.38</v>
      </c>
      <c r="O875" s="11">
        <f>VENTAS[[#This Row],[INGRESOS]]-VENTAS[[#This Row],[COSTO]]</f>
        <v>233.62</v>
      </c>
      <c r="P875" s="12">
        <f>VENTAS[[#This Row],[MARGEN]]/VENTAS[[#This Row],[INGRESOS]]</f>
        <v>0.19468333333333335</v>
      </c>
    </row>
    <row r="876" spans="1:16" x14ac:dyDescent="0.25">
      <c r="A876">
        <v>875</v>
      </c>
      <c r="B876" t="s">
        <v>11</v>
      </c>
      <c r="C876">
        <v>11</v>
      </c>
      <c r="D876" t="s">
        <v>77</v>
      </c>
      <c r="E876" t="s">
        <v>78</v>
      </c>
      <c r="F876">
        <v>10007</v>
      </c>
      <c r="G876" t="s">
        <v>53</v>
      </c>
      <c r="H876" t="s">
        <v>54</v>
      </c>
      <c r="I876">
        <v>7</v>
      </c>
      <c r="J876" s="9">
        <v>638.27</v>
      </c>
      <c r="K876" s="9">
        <v>800</v>
      </c>
      <c r="L876">
        <v>44707</v>
      </c>
      <c r="M876" s="10">
        <f>VENTAS[[#This Row],[CANTIDAD]]*VENTAS[[#This Row],[PRECIO_VENTAS]]</f>
        <v>5600</v>
      </c>
      <c r="N876" s="10">
        <f>VENTAS[[#This Row],[CANTIDAD]]*VENTAS[[#This Row],[PRECIO_COMPRA]]</f>
        <v>4467.8899999999994</v>
      </c>
      <c r="O876" s="11">
        <f>VENTAS[[#This Row],[INGRESOS]]-VENTAS[[#This Row],[COSTO]]</f>
        <v>1132.1100000000006</v>
      </c>
      <c r="P876" s="12">
        <f>VENTAS[[#This Row],[MARGEN]]/VENTAS[[#This Row],[INGRESOS]]</f>
        <v>0.20216250000000011</v>
      </c>
    </row>
    <row r="877" spans="1:16" x14ac:dyDescent="0.25">
      <c r="A877">
        <v>876</v>
      </c>
      <c r="B877" t="s">
        <v>13</v>
      </c>
      <c r="C877">
        <v>12</v>
      </c>
      <c r="D877" t="s">
        <v>79</v>
      </c>
      <c r="E877" t="s">
        <v>80</v>
      </c>
      <c r="F877">
        <v>10008</v>
      </c>
      <c r="G877" t="s">
        <v>73</v>
      </c>
      <c r="H877" t="s">
        <v>56</v>
      </c>
      <c r="I877">
        <v>6</v>
      </c>
      <c r="J877" s="9">
        <v>1265.2</v>
      </c>
      <c r="K877" s="9">
        <v>1800</v>
      </c>
      <c r="L877">
        <v>44708</v>
      </c>
      <c r="M877" s="10">
        <f>VENTAS[[#This Row],[CANTIDAD]]*VENTAS[[#This Row],[PRECIO_VENTAS]]</f>
        <v>10800</v>
      </c>
      <c r="N877" s="10">
        <f>VENTAS[[#This Row],[CANTIDAD]]*VENTAS[[#This Row],[PRECIO_COMPRA]]</f>
        <v>7591.2000000000007</v>
      </c>
      <c r="O877" s="11">
        <f>VENTAS[[#This Row],[INGRESOS]]-VENTAS[[#This Row],[COSTO]]</f>
        <v>3208.7999999999993</v>
      </c>
      <c r="P877" s="12">
        <f>VENTAS[[#This Row],[MARGEN]]/VENTAS[[#This Row],[INGRESOS]]</f>
        <v>0.29711111111111105</v>
      </c>
    </row>
    <row r="878" spans="1:16" x14ac:dyDescent="0.25">
      <c r="A878">
        <v>877</v>
      </c>
      <c r="B878" t="s">
        <v>17</v>
      </c>
      <c r="C878">
        <v>13</v>
      </c>
      <c r="D878" t="s">
        <v>81</v>
      </c>
      <c r="E878" t="s">
        <v>82</v>
      </c>
      <c r="F878">
        <v>10009</v>
      </c>
      <c r="G878" t="s">
        <v>57</v>
      </c>
      <c r="H878" t="s">
        <v>58</v>
      </c>
      <c r="I878">
        <v>1</v>
      </c>
      <c r="J878" s="9">
        <v>352.49</v>
      </c>
      <c r="K878" s="9">
        <v>500</v>
      </c>
      <c r="L878">
        <v>44709</v>
      </c>
      <c r="M878" s="10">
        <f>VENTAS[[#This Row],[CANTIDAD]]*VENTAS[[#This Row],[PRECIO_VENTAS]]</f>
        <v>500</v>
      </c>
      <c r="N878" s="10">
        <f>VENTAS[[#This Row],[CANTIDAD]]*VENTAS[[#This Row],[PRECIO_COMPRA]]</f>
        <v>352.49</v>
      </c>
      <c r="O878" s="11">
        <f>VENTAS[[#This Row],[INGRESOS]]-VENTAS[[#This Row],[COSTO]]</f>
        <v>147.51</v>
      </c>
      <c r="P878" s="12">
        <f>VENTAS[[#This Row],[MARGEN]]/VENTAS[[#This Row],[INGRESOS]]</f>
        <v>0.29502</v>
      </c>
    </row>
    <row r="879" spans="1:16" x14ac:dyDescent="0.25">
      <c r="A879">
        <v>878</v>
      </c>
      <c r="B879" t="s">
        <v>15</v>
      </c>
      <c r="C879">
        <v>14</v>
      </c>
      <c r="D879" t="s">
        <v>83</v>
      </c>
      <c r="E879" t="s">
        <v>84</v>
      </c>
      <c r="F879">
        <v>10001</v>
      </c>
      <c r="G879" t="s">
        <v>41</v>
      </c>
      <c r="H879" t="s">
        <v>42</v>
      </c>
      <c r="I879">
        <v>6</v>
      </c>
      <c r="J879" s="9">
        <v>938.42</v>
      </c>
      <c r="K879" s="9">
        <v>1100</v>
      </c>
      <c r="L879">
        <v>44710</v>
      </c>
      <c r="M879" s="10">
        <f>VENTAS[[#This Row],[CANTIDAD]]*VENTAS[[#This Row],[PRECIO_VENTAS]]</f>
        <v>6600</v>
      </c>
      <c r="N879" s="10">
        <f>VENTAS[[#This Row],[CANTIDAD]]*VENTAS[[#This Row],[PRECIO_COMPRA]]</f>
        <v>5630.5199999999995</v>
      </c>
      <c r="O879" s="11">
        <f>VENTAS[[#This Row],[INGRESOS]]-VENTAS[[#This Row],[COSTO]]</f>
        <v>969.48000000000047</v>
      </c>
      <c r="P879" s="12">
        <f>VENTAS[[#This Row],[MARGEN]]/VENTAS[[#This Row],[INGRESOS]]</f>
        <v>0.14689090909090916</v>
      </c>
    </row>
    <row r="880" spans="1:16" x14ac:dyDescent="0.25">
      <c r="A880">
        <v>879</v>
      </c>
      <c r="B880" t="s">
        <v>9</v>
      </c>
      <c r="C880">
        <v>15</v>
      </c>
      <c r="D880" t="s">
        <v>85</v>
      </c>
      <c r="E880" t="s">
        <v>86</v>
      </c>
      <c r="F880">
        <v>10002</v>
      </c>
      <c r="G880" t="s">
        <v>43</v>
      </c>
      <c r="H880" t="s">
        <v>44</v>
      </c>
      <c r="I880">
        <v>2</v>
      </c>
      <c r="J880" s="9">
        <v>572.95000000000005</v>
      </c>
      <c r="K880" s="9">
        <v>800</v>
      </c>
      <c r="L880">
        <v>44711</v>
      </c>
      <c r="M880" s="10">
        <f>VENTAS[[#This Row],[CANTIDAD]]*VENTAS[[#This Row],[PRECIO_VENTAS]]</f>
        <v>1600</v>
      </c>
      <c r="N880" s="10">
        <f>VENTAS[[#This Row],[CANTIDAD]]*VENTAS[[#This Row],[PRECIO_COMPRA]]</f>
        <v>1145.9000000000001</v>
      </c>
      <c r="O880" s="11">
        <f>VENTAS[[#This Row],[INGRESOS]]-VENTAS[[#This Row],[COSTO]]</f>
        <v>454.09999999999991</v>
      </c>
      <c r="P880" s="12">
        <f>VENTAS[[#This Row],[MARGEN]]/VENTAS[[#This Row],[INGRESOS]]</f>
        <v>0.28381249999999997</v>
      </c>
    </row>
    <row r="881" spans="1:16" x14ac:dyDescent="0.25">
      <c r="A881">
        <v>880</v>
      </c>
      <c r="B881" t="s">
        <v>17</v>
      </c>
      <c r="C881">
        <v>16</v>
      </c>
      <c r="D881" t="s">
        <v>87</v>
      </c>
      <c r="E881" t="s">
        <v>88</v>
      </c>
      <c r="F881">
        <v>10003</v>
      </c>
      <c r="G881" t="s">
        <v>45</v>
      </c>
      <c r="H881" t="s">
        <v>46</v>
      </c>
      <c r="I881">
        <v>5</v>
      </c>
      <c r="J881" s="9">
        <v>1667.47</v>
      </c>
      <c r="K881" s="9">
        <v>2200</v>
      </c>
      <c r="L881">
        <v>44712</v>
      </c>
      <c r="M881" s="10">
        <f>VENTAS[[#This Row],[CANTIDAD]]*VENTAS[[#This Row],[PRECIO_VENTAS]]</f>
        <v>11000</v>
      </c>
      <c r="N881" s="10">
        <f>VENTAS[[#This Row],[CANTIDAD]]*VENTAS[[#This Row],[PRECIO_COMPRA]]</f>
        <v>8337.35</v>
      </c>
      <c r="O881" s="11">
        <f>VENTAS[[#This Row],[INGRESOS]]-VENTAS[[#This Row],[COSTO]]</f>
        <v>2662.6499999999996</v>
      </c>
      <c r="P881" s="12">
        <f>VENTAS[[#This Row],[MARGEN]]/VENTAS[[#This Row],[INGRESOS]]</f>
        <v>0.24205909090909086</v>
      </c>
    </row>
    <row r="882" spans="1:16" x14ac:dyDescent="0.25">
      <c r="A882">
        <v>881</v>
      </c>
      <c r="B882" t="s">
        <v>25</v>
      </c>
      <c r="C882">
        <v>17</v>
      </c>
      <c r="D882" t="s">
        <v>89</v>
      </c>
      <c r="E882" t="s">
        <v>90</v>
      </c>
      <c r="F882">
        <v>10004</v>
      </c>
      <c r="G882" t="s">
        <v>47</v>
      </c>
      <c r="H882" t="s">
        <v>48</v>
      </c>
      <c r="I882">
        <v>6</v>
      </c>
      <c r="J882" s="9">
        <v>216.19</v>
      </c>
      <c r="K882" s="9">
        <v>300</v>
      </c>
      <c r="L882">
        <v>44713</v>
      </c>
      <c r="M882" s="10">
        <f>VENTAS[[#This Row],[CANTIDAD]]*VENTAS[[#This Row],[PRECIO_VENTAS]]</f>
        <v>1800</v>
      </c>
      <c r="N882" s="10">
        <f>VENTAS[[#This Row],[CANTIDAD]]*VENTAS[[#This Row],[PRECIO_COMPRA]]</f>
        <v>1297.1399999999999</v>
      </c>
      <c r="O882" s="11">
        <f>VENTAS[[#This Row],[INGRESOS]]-VENTAS[[#This Row],[COSTO]]</f>
        <v>502.86000000000013</v>
      </c>
      <c r="P882" s="12">
        <f>VENTAS[[#This Row],[MARGEN]]/VENTAS[[#This Row],[INGRESOS]]</f>
        <v>0.27936666666666676</v>
      </c>
    </row>
    <row r="883" spans="1:16" x14ac:dyDescent="0.25">
      <c r="A883">
        <v>882</v>
      </c>
      <c r="B883" t="s">
        <v>19</v>
      </c>
      <c r="C883">
        <v>18</v>
      </c>
      <c r="D883" t="s">
        <v>91</v>
      </c>
      <c r="E883" t="s">
        <v>92</v>
      </c>
      <c r="F883">
        <v>10005</v>
      </c>
      <c r="G883" t="s">
        <v>49</v>
      </c>
      <c r="H883" t="s">
        <v>50</v>
      </c>
      <c r="I883">
        <v>3</v>
      </c>
      <c r="J883" s="9">
        <v>1063.04</v>
      </c>
      <c r="K883" s="9">
        <v>1500</v>
      </c>
      <c r="L883">
        <v>44714</v>
      </c>
      <c r="M883" s="10">
        <f>VENTAS[[#This Row],[CANTIDAD]]*VENTAS[[#This Row],[PRECIO_VENTAS]]</f>
        <v>4500</v>
      </c>
      <c r="N883" s="10">
        <f>VENTAS[[#This Row],[CANTIDAD]]*VENTAS[[#This Row],[PRECIO_COMPRA]]</f>
        <v>3189.12</v>
      </c>
      <c r="O883" s="11">
        <f>VENTAS[[#This Row],[INGRESOS]]-VENTAS[[#This Row],[COSTO]]</f>
        <v>1310.88</v>
      </c>
      <c r="P883" s="12">
        <f>VENTAS[[#This Row],[MARGEN]]/VENTAS[[#This Row],[INGRESOS]]</f>
        <v>0.29130666666666671</v>
      </c>
    </row>
    <row r="884" spans="1:16" x14ac:dyDescent="0.25">
      <c r="A884">
        <v>883</v>
      </c>
      <c r="B884" t="s">
        <v>5</v>
      </c>
      <c r="C884">
        <v>19</v>
      </c>
      <c r="D884" t="s">
        <v>93</v>
      </c>
      <c r="E884" t="s">
        <v>94</v>
      </c>
      <c r="F884">
        <v>10006</v>
      </c>
      <c r="G884" t="s">
        <v>51</v>
      </c>
      <c r="H884" t="s">
        <v>52</v>
      </c>
      <c r="I884">
        <v>9</v>
      </c>
      <c r="J884" s="9">
        <v>757.81</v>
      </c>
      <c r="K884" s="9">
        <v>950</v>
      </c>
      <c r="L884">
        <v>44715</v>
      </c>
      <c r="M884" s="10">
        <f>VENTAS[[#This Row],[CANTIDAD]]*VENTAS[[#This Row],[PRECIO_VENTAS]]</f>
        <v>8550</v>
      </c>
      <c r="N884" s="10">
        <f>VENTAS[[#This Row],[CANTIDAD]]*VENTAS[[#This Row],[PRECIO_COMPRA]]</f>
        <v>6820.2899999999991</v>
      </c>
      <c r="O884" s="11">
        <f>VENTAS[[#This Row],[INGRESOS]]-VENTAS[[#This Row],[COSTO]]</f>
        <v>1729.7100000000009</v>
      </c>
      <c r="P884" s="12">
        <f>VENTAS[[#This Row],[MARGEN]]/VENTAS[[#This Row],[INGRESOS]]</f>
        <v>0.20230526315789485</v>
      </c>
    </row>
    <row r="885" spans="1:16" x14ac:dyDescent="0.25">
      <c r="A885">
        <v>884</v>
      </c>
      <c r="B885" t="s">
        <v>19</v>
      </c>
      <c r="C885">
        <v>20</v>
      </c>
      <c r="D885" t="s">
        <v>95</v>
      </c>
      <c r="E885" t="s">
        <v>96</v>
      </c>
      <c r="F885">
        <v>10007</v>
      </c>
      <c r="G885" t="s">
        <v>53</v>
      </c>
      <c r="H885" t="s">
        <v>54</v>
      </c>
      <c r="I885">
        <v>2</v>
      </c>
      <c r="J885" s="9">
        <v>211.41</v>
      </c>
      <c r="K885" s="9">
        <v>300</v>
      </c>
      <c r="L885">
        <v>44716</v>
      </c>
      <c r="M885" s="10">
        <f>VENTAS[[#This Row],[CANTIDAD]]*VENTAS[[#This Row],[PRECIO_VENTAS]]</f>
        <v>600</v>
      </c>
      <c r="N885" s="10">
        <f>VENTAS[[#This Row],[CANTIDAD]]*VENTAS[[#This Row],[PRECIO_COMPRA]]</f>
        <v>422.82</v>
      </c>
      <c r="O885" s="11">
        <f>VENTAS[[#This Row],[INGRESOS]]-VENTAS[[#This Row],[COSTO]]</f>
        <v>177.18</v>
      </c>
      <c r="P885" s="12">
        <f>VENTAS[[#This Row],[MARGEN]]/VENTAS[[#This Row],[INGRESOS]]</f>
        <v>0.29530000000000001</v>
      </c>
    </row>
    <row r="886" spans="1:16" x14ac:dyDescent="0.25">
      <c r="A886">
        <v>885</v>
      </c>
      <c r="B886" t="s">
        <v>25</v>
      </c>
      <c r="C886">
        <v>1</v>
      </c>
      <c r="D886" t="s">
        <v>30</v>
      </c>
      <c r="E886" t="s">
        <v>61</v>
      </c>
      <c r="F886">
        <v>10008</v>
      </c>
      <c r="G886" t="s">
        <v>73</v>
      </c>
      <c r="H886" t="s">
        <v>56</v>
      </c>
      <c r="I886">
        <v>1</v>
      </c>
      <c r="J886" s="9">
        <v>1483.61</v>
      </c>
      <c r="K886" s="9">
        <v>2000</v>
      </c>
      <c r="L886">
        <v>44717</v>
      </c>
      <c r="M886" s="10">
        <f>VENTAS[[#This Row],[CANTIDAD]]*VENTAS[[#This Row],[PRECIO_VENTAS]]</f>
        <v>2000</v>
      </c>
      <c r="N886" s="10">
        <f>VENTAS[[#This Row],[CANTIDAD]]*VENTAS[[#This Row],[PRECIO_COMPRA]]</f>
        <v>1483.61</v>
      </c>
      <c r="O886" s="11">
        <f>VENTAS[[#This Row],[INGRESOS]]-VENTAS[[#This Row],[COSTO]]</f>
        <v>516.3900000000001</v>
      </c>
      <c r="P886" s="12">
        <f>VENTAS[[#This Row],[MARGEN]]/VENTAS[[#This Row],[INGRESOS]]</f>
        <v>0.25819500000000006</v>
      </c>
    </row>
    <row r="887" spans="1:16" x14ac:dyDescent="0.25">
      <c r="A887">
        <v>886</v>
      </c>
      <c r="B887" t="s">
        <v>20</v>
      </c>
      <c r="C887">
        <v>2</v>
      </c>
      <c r="D887" t="s">
        <v>31</v>
      </c>
      <c r="E887" t="s">
        <v>62</v>
      </c>
      <c r="F887">
        <v>10009</v>
      </c>
      <c r="G887" t="s">
        <v>57</v>
      </c>
      <c r="H887" t="s">
        <v>58</v>
      </c>
      <c r="I887">
        <v>7</v>
      </c>
      <c r="J887" s="9">
        <v>1049.51</v>
      </c>
      <c r="K887" s="9">
        <v>1300</v>
      </c>
      <c r="L887">
        <v>44718</v>
      </c>
      <c r="M887" s="10">
        <f>VENTAS[[#This Row],[CANTIDAD]]*VENTAS[[#This Row],[PRECIO_VENTAS]]</f>
        <v>9100</v>
      </c>
      <c r="N887" s="10">
        <f>VENTAS[[#This Row],[CANTIDAD]]*VENTAS[[#This Row],[PRECIO_COMPRA]]</f>
        <v>7346.57</v>
      </c>
      <c r="O887" s="11">
        <f>VENTAS[[#This Row],[INGRESOS]]-VENTAS[[#This Row],[COSTO]]</f>
        <v>1753.4300000000003</v>
      </c>
      <c r="P887" s="12">
        <f>VENTAS[[#This Row],[MARGEN]]/VENTAS[[#This Row],[INGRESOS]]</f>
        <v>0.19268461538461543</v>
      </c>
    </row>
    <row r="888" spans="1:16" x14ac:dyDescent="0.25">
      <c r="A888">
        <v>887</v>
      </c>
      <c r="B888" t="s">
        <v>7</v>
      </c>
      <c r="C888">
        <v>3</v>
      </c>
      <c r="D888" t="s">
        <v>32</v>
      </c>
      <c r="E888" t="s">
        <v>63</v>
      </c>
      <c r="F888">
        <v>10001</v>
      </c>
      <c r="G888" t="s">
        <v>41</v>
      </c>
      <c r="H888" t="s">
        <v>42</v>
      </c>
      <c r="I888">
        <v>1</v>
      </c>
      <c r="J888" s="9">
        <v>966.38</v>
      </c>
      <c r="K888" s="9">
        <v>1200</v>
      </c>
      <c r="L888">
        <v>44719</v>
      </c>
      <c r="M888" s="10">
        <f>VENTAS[[#This Row],[CANTIDAD]]*VENTAS[[#This Row],[PRECIO_VENTAS]]</f>
        <v>1200</v>
      </c>
      <c r="N888" s="10">
        <f>VENTAS[[#This Row],[CANTIDAD]]*VENTAS[[#This Row],[PRECIO_COMPRA]]</f>
        <v>966.38</v>
      </c>
      <c r="O888" s="11">
        <f>VENTAS[[#This Row],[INGRESOS]]-VENTAS[[#This Row],[COSTO]]</f>
        <v>233.62</v>
      </c>
      <c r="P888" s="12">
        <f>VENTAS[[#This Row],[MARGEN]]/VENTAS[[#This Row],[INGRESOS]]</f>
        <v>0.19468333333333335</v>
      </c>
    </row>
    <row r="889" spans="1:16" x14ac:dyDescent="0.25">
      <c r="A889">
        <v>888</v>
      </c>
      <c r="B889" t="s">
        <v>26</v>
      </c>
      <c r="C889">
        <v>4</v>
      </c>
      <c r="D889" t="s">
        <v>33</v>
      </c>
      <c r="E889" t="s">
        <v>64</v>
      </c>
      <c r="F889">
        <v>10002</v>
      </c>
      <c r="G889" t="s">
        <v>43</v>
      </c>
      <c r="H889" t="s">
        <v>44</v>
      </c>
      <c r="I889">
        <v>5</v>
      </c>
      <c r="J889" s="9">
        <v>938.42</v>
      </c>
      <c r="K889" s="9">
        <v>1100</v>
      </c>
      <c r="L889">
        <v>44720</v>
      </c>
      <c r="M889" s="10">
        <f>VENTAS[[#This Row],[CANTIDAD]]*VENTAS[[#This Row],[PRECIO_VENTAS]]</f>
        <v>5500</v>
      </c>
      <c r="N889" s="10">
        <f>VENTAS[[#This Row],[CANTIDAD]]*VENTAS[[#This Row],[PRECIO_COMPRA]]</f>
        <v>4692.0999999999995</v>
      </c>
      <c r="O889" s="11">
        <f>VENTAS[[#This Row],[INGRESOS]]-VENTAS[[#This Row],[COSTO]]</f>
        <v>807.90000000000055</v>
      </c>
      <c r="P889" s="12">
        <f>VENTAS[[#This Row],[MARGEN]]/VENTAS[[#This Row],[INGRESOS]]</f>
        <v>0.14689090909090918</v>
      </c>
    </row>
    <row r="890" spans="1:16" x14ac:dyDescent="0.25">
      <c r="A890">
        <v>889</v>
      </c>
      <c r="B890" t="s">
        <v>10</v>
      </c>
      <c r="C890">
        <v>5</v>
      </c>
      <c r="D890" t="s">
        <v>34</v>
      </c>
      <c r="E890" t="s">
        <v>65</v>
      </c>
      <c r="F890">
        <v>10003</v>
      </c>
      <c r="G890" t="s">
        <v>45</v>
      </c>
      <c r="H890" t="s">
        <v>46</v>
      </c>
      <c r="I890">
        <v>6</v>
      </c>
      <c r="J890" s="9">
        <v>1053.78</v>
      </c>
      <c r="K890" s="9">
        <v>1500</v>
      </c>
      <c r="L890">
        <v>44721</v>
      </c>
      <c r="M890" s="10">
        <f>VENTAS[[#This Row],[CANTIDAD]]*VENTAS[[#This Row],[PRECIO_VENTAS]]</f>
        <v>9000</v>
      </c>
      <c r="N890" s="10">
        <f>VENTAS[[#This Row],[CANTIDAD]]*VENTAS[[#This Row],[PRECIO_COMPRA]]</f>
        <v>6322.68</v>
      </c>
      <c r="O890" s="11">
        <f>VENTAS[[#This Row],[INGRESOS]]-VENTAS[[#This Row],[COSTO]]</f>
        <v>2677.3199999999997</v>
      </c>
      <c r="P890" s="12">
        <f>VENTAS[[#This Row],[MARGEN]]/VENTAS[[#This Row],[INGRESOS]]</f>
        <v>0.29747999999999997</v>
      </c>
    </row>
    <row r="891" spans="1:16" x14ac:dyDescent="0.25">
      <c r="A891">
        <v>890</v>
      </c>
      <c r="B891" t="s">
        <v>5</v>
      </c>
      <c r="C891">
        <v>6</v>
      </c>
      <c r="D891" t="s">
        <v>35</v>
      </c>
      <c r="E891" t="s">
        <v>66</v>
      </c>
      <c r="F891">
        <v>10004</v>
      </c>
      <c r="G891" t="s">
        <v>47</v>
      </c>
      <c r="H891" t="s">
        <v>48</v>
      </c>
      <c r="I891">
        <v>10</v>
      </c>
      <c r="J891" s="9">
        <v>645.70000000000005</v>
      </c>
      <c r="K891" s="9">
        <v>900</v>
      </c>
      <c r="L891">
        <v>44722</v>
      </c>
      <c r="M891" s="10">
        <f>VENTAS[[#This Row],[CANTIDAD]]*VENTAS[[#This Row],[PRECIO_VENTAS]]</f>
        <v>9000</v>
      </c>
      <c r="N891" s="10">
        <f>VENTAS[[#This Row],[CANTIDAD]]*VENTAS[[#This Row],[PRECIO_COMPRA]]</f>
        <v>6457</v>
      </c>
      <c r="O891" s="11">
        <f>VENTAS[[#This Row],[INGRESOS]]-VENTAS[[#This Row],[COSTO]]</f>
        <v>2543</v>
      </c>
      <c r="P891" s="12">
        <f>VENTAS[[#This Row],[MARGEN]]/VENTAS[[#This Row],[INGRESOS]]</f>
        <v>0.28255555555555556</v>
      </c>
    </row>
    <row r="892" spans="1:16" x14ac:dyDescent="0.25">
      <c r="A892">
        <v>891</v>
      </c>
      <c r="B892" t="s">
        <v>21</v>
      </c>
      <c r="C892">
        <v>7</v>
      </c>
      <c r="D892" t="s">
        <v>36</v>
      </c>
      <c r="E892" t="s">
        <v>72</v>
      </c>
      <c r="F892">
        <v>10005</v>
      </c>
      <c r="G892" t="s">
        <v>49</v>
      </c>
      <c r="H892" t="s">
        <v>50</v>
      </c>
      <c r="I892">
        <v>7</v>
      </c>
      <c r="J892" s="9">
        <v>1063.04</v>
      </c>
      <c r="K892" s="9">
        <v>1500</v>
      </c>
      <c r="L892">
        <v>44723</v>
      </c>
      <c r="M892" s="10">
        <f>VENTAS[[#This Row],[CANTIDAD]]*VENTAS[[#This Row],[PRECIO_VENTAS]]</f>
        <v>10500</v>
      </c>
      <c r="N892" s="10">
        <f>VENTAS[[#This Row],[CANTIDAD]]*VENTAS[[#This Row],[PRECIO_COMPRA]]</f>
        <v>7441.28</v>
      </c>
      <c r="O892" s="11">
        <f>VENTAS[[#This Row],[INGRESOS]]-VENTAS[[#This Row],[COSTO]]</f>
        <v>3058.7200000000003</v>
      </c>
      <c r="P892" s="12">
        <f>VENTAS[[#This Row],[MARGEN]]/VENTAS[[#This Row],[INGRESOS]]</f>
        <v>0.29130666666666671</v>
      </c>
    </row>
    <row r="893" spans="1:16" x14ac:dyDescent="0.25">
      <c r="A893">
        <v>892</v>
      </c>
      <c r="B893" t="s">
        <v>8</v>
      </c>
      <c r="C893">
        <v>8</v>
      </c>
      <c r="D893" t="s">
        <v>37</v>
      </c>
      <c r="E893" t="s">
        <v>67</v>
      </c>
      <c r="F893">
        <v>10006</v>
      </c>
      <c r="G893" t="s">
        <v>51</v>
      </c>
      <c r="H893" t="s">
        <v>52</v>
      </c>
      <c r="I893">
        <v>2</v>
      </c>
      <c r="J893" s="9">
        <v>938.42</v>
      </c>
      <c r="K893" s="9">
        <v>1100</v>
      </c>
      <c r="L893">
        <v>44724</v>
      </c>
      <c r="M893" s="10">
        <f>VENTAS[[#This Row],[CANTIDAD]]*VENTAS[[#This Row],[PRECIO_VENTAS]]</f>
        <v>2200</v>
      </c>
      <c r="N893" s="10">
        <f>VENTAS[[#This Row],[CANTIDAD]]*VENTAS[[#This Row],[PRECIO_COMPRA]]</f>
        <v>1876.84</v>
      </c>
      <c r="O893" s="11">
        <f>VENTAS[[#This Row],[INGRESOS]]-VENTAS[[#This Row],[COSTO]]</f>
        <v>323.16000000000008</v>
      </c>
      <c r="P893" s="12">
        <f>VENTAS[[#This Row],[MARGEN]]/VENTAS[[#This Row],[INGRESOS]]</f>
        <v>0.14689090909090913</v>
      </c>
    </row>
    <row r="894" spans="1:16" x14ac:dyDescent="0.25">
      <c r="A894">
        <v>893</v>
      </c>
      <c r="B894" t="s">
        <v>14</v>
      </c>
      <c r="C894">
        <v>9</v>
      </c>
      <c r="D894" t="s">
        <v>38</v>
      </c>
      <c r="E894" t="s">
        <v>68</v>
      </c>
      <c r="F894">
        <v>10007</v>
      </c>
      <c r="G894" t="s">
        <v>53</v>
      </c>
      <c r="H894" t="s">
        <v>54</v>
      </c>
      <c r="I894">
        <v>10</v>
      </c>
      <c r="J894" s="9">
        <v>836.75</v>
      </c>
      <c r="K894" s="9">
        <v>1000</v>
      </c>
      <c r="L894">
        <v>44725</v>
      </c>
      <c r="M894" s="10">
        <f>VENTAS[[#This Row],[CANTIDAD]]*VENTAS[[#This Row],[PRECIO_VENTAS]]</f>
        <v>10000</v>
      </c>
      <c r="N894" s="10">
        <f>VENTAS[[#This Row],[CANTIDAD]]*VENTAS[[#This Row],[PRECIO_COMPRA]]</f>
        <v>8367.5</v>
      </c>
      <c r="O894" s="11">
        <f>VENTAS[[#This Row],[INGRESOS]]-VENTAS[[#This Row],[COSTO]]</f>
        <v>1632.5</v>
      </c>
      <c r="P894" s="12">
        <f>VENTAS[[#This Row],[MARGEN]]/VENTAS[[#This Row],[INGRESOS]]</f>
        <v>0.16325000000000001</v>
      </c>
    </row>
    <row r="895" spans="1:16" x14ac:dyDescent="0.25">
      <c r="A895">
        <v>894</v>
      </c>
      <c r="B895" t="s">
        <v>29</v>
      </c>
      <c r="C895">
        <v>10</v>
      </c>
      <c r="D895" t="s">
        <v>39</v>
      </c>
      <c r="E895" t="s">
        <v>69</v>
      </c>
      <c r="F895">
        <v>10008</v>
      </c>
      <c r="G895" t="s">
        <v>73</v>
      </c>
      <c r="H895" t="s">
        <v>56</v>
      </c>
      <c r="I895">
        <v>4</v>
      </c>
      <c r="J895" s="9">
        <v>966.38</v>
      </c>
      <c r="K895" s="9">
        <v>1200</v>
      </c>
      <c r="L895">
        <v>44726</v>
      </c>
      <c r="M895" s="10">
        <f>VENTAS[[#This Row],[CANTIDAD]]*VENTAS[[#This Row],[PRECIO_VENTAS]]</f>
        <v>4800</v>
      </c>
      <c r="N895" s="10">
        <f>VENTAS[[#This Row],[CANTIDAD]]*VENTAS[[#This Row],[PRECIO_COMPRA]]</f>
        <v>3865.52</v>
      </c>
      <c r="O895" s="11">
        <f>VENTAS[[#This Row],[INGRESOS]]-VENTAS[[#This Row],[COSTO]]</f>
        <v>934.48</v>
      </c>
      <c r="P895" s="12">
        <f>VENTAS[[#This Row],[MARGEN]]/VENTAS[[#This Row],[INGRESOS]]</f>
        <v>0.19468333333333335</v>
      </c>
    </row>
    <row r="896" spans="1:16" x14ac:dyDescent="0.25">
      <c r="A896">
        <v>895</v>
      </c>
      <c r="B896" t="s">
        <v>6</v>
      </c>
      <c r="C896">
        <v>11</v>
      </c>
      <c r="D896" t="s">
        <v>77</v>
      </c>
      <c r="E896" t="s">
        <v>78</v>
      </c>
      <c r="F896">
        <v>10009</v>
      </c>
      <c r="G896" t="s">
        <v>57</v>
      </c>
      <c r="H896" t="s">
        <v>58</v>
      </c>
      <c r="I896">
        <v>1</v>
      </c>
      <c r="J896" s="9">
        <v>638.27</v>
      </c>
      <c r="K896" s="9">
        <v>800</v>
      </c>
      <c r="L896">
        <v>44727</v>
      </c>
      <c r="M896" s="10">
        <f>VENTAS[[#This Row],[CANTIDAD]]*VENTAS[[#This Row],[PRECIO_VENTAS]]</f>
        <v>800</v>
      </c>
      <c r="N896" s="10">
        <f>VENTAS[[#This Row],[CANTIDAD]]*VENTAS[[#This Row],[PRECIO_COMPRA]]</f>
        <v>638.27</v>
      </c>
      <c r="O896" s="11">
        <f>VENTAS[[#This Row],[INGRESOS]]-VENTAS[[#This Row],[COSTO]]</f>
        <v>161.73000000000002</v>
      </c>
      <c r="P896" s="12">
        <f>VENTAS[[#This Row],[MARGEN]]/VENTAS[[#This Row],[INGRESOS]]</f>
        <v>0.20216250000000002</v>
      </c>
    </row>
    <row r="897" spans="1:16" x14ac:dyDescent="0.25">
      <c r="A897">
        <v>896</v>
      </c>
      <c r="B897" t="s">
        <v>20</v>
      </c>
      <c r="C897">
        <v>12</v>
      </c>
      <c r="D897" t="s">
        <v>79</v>
      </c>
      <c r="E897" t="s">
        <v>80</v>
      </c>
      <c r="F897">
        <v>10001</v>
      </c>
      <c r="G897" t="s">
        <v>41</v>
      </c>
      <c r="H897" t="s">
        <v>42</v>
      </c>
      <c r="I897">
        <v>8</v>
      </c>
      <c r="J897" s="9">
        <v>1265.2</v>
      </c>
      <c r="K897" s="9">
        <v>1800</v>
      </c>
      <c r="L897">
        <v>44728</v>
      </c>
      <c r="M897" s="10">
        <f>VENTAS[[#This Row],[CANTIDAD]]*VENTAS[[#This Row],[PRECIO_VENTAS]]</f>
        <v>14400</v>
      </c>
      <c r="N897" s="10">
        <f>VENTAS[[#This Row],[CANTIDAD]]*VENTAS[[#This Row],[PRECIO_COMPRA]]</f>
        <v>10121.6</v>
      </c>
      <c r="O897" s="11">
        <f>VENTAS[[#This Row],[INGRESOS]]-VENTAS[[#This Row],[COSTO]]</f>
        <v>4278.3999999999996</v>
      </c>
      <c r="P897" s="12">
        <f>VENTAS[[#This Row],[MARGEN]]/VENTAS[[#This Row],[INGRESOS]]</f>
        <v>0.2971111111111111</v>
      </c>
    </row>
    <row r="898" spans="1:16" x14ac:dyDescent="0.25">
      <c r="A898">
        <v>897</v>
      </c>
      <c r="B898" t="s">
        <v>13</v>
      </c>
      <c r="C898">
        <v>13</v>
      </c>
      <c r="D898" t="s">
        <v>81</v>
      </c>
      <c r="E898" t="s">
        <v>82</v>
      </c>
      <c r="F898">
        <v>10002</v>
      </c>
      <c r="G898" t="s">
        <v>43</v>
      </c>
      <c r="H898" t="s">
        <v>44</v>
      </c>
      <c r="I898">
        <v>6</v>
      </c>
      <c r="J898" s="9">
        <v>352.49</v>
      </c>
      <c r="K898" s="9">
        <v>500</v>
      </c>
      <c r="L898">
        <v>44729</v>
      </c>
      <c r="M898" s="10">
        <f>VENTAS[[#This Row],[CANTIDAD]]*VENTAS[[#This Row],[PRECIO_VENTAS]]</f>
        <v>3000</v>
      </c>
      <c r="N898" s="10">
        <f>VENTAS[[#This Row],[CANTIDAD]]*VENTAS[[#This Row],[PRECIO_COMPRA]]</f>
        <v>2114.94</v>
      </c>
      <c r="O898" s="11">
        <f>VENTAS[[#This Row],[INGRESOS]]-VENTAS[[#This Row],[COSTO]]</f>
        <v>885.06</v>
      </c>
      <c r="P898" s="12">
        <f>VENTAS[[#This Row],[MARGEN]]/VENTAS[[#This Row],[INGRESOS]]</f>
        <v>0.29502</v>
      </c>
    </row>
    <row r="899" spans="1:16" x14ac:dyDescent="0.25">
      <c r="A899">
        <v>898</v>
      </c>
      <c r="B899" t="s">
        <v>9</v>
      </c>
      <c r="C899">
        <v>14</v>
      </c>
      <c r="D899" t="s">
        <v>83</v>
      </c>
      <c r="E899" t="s">
        <v>84</v>
      </c>
      <c r="F899">
        <v>10003</v>
      </c>
      <c r="G899" t="s">
        <v>45</v>
      </c>
      <c r="H899" t="s">
        <v>46</v>
      </c>
      <c r="I899">
        <v>1</v>
      </c>
      <c r="J899" s="9">
        <v>938.42</v>
      </c>
      <c r="K899" s="9">
        <v>1100</v>
      </c>
      <c r="L899">
        <v>44730</v>
      </c>
      <c r="M899" s="10">
        <f>VENTAS[[#This Row],[CANTIDAD]]*VENTAS[[#This Row],[PRECIO_VENTAS]]</f>
        <v>1100</v>
      </c>
      <c r="N899" s="10">
        <f>VENTAS[[#This Row],[CANTIDAD]]*VENTAS[[#This Row],[PRECIO_COMPRA]]</f>
        <v>938.42</v>
      </c>
      <c r="O899" s="11">
        <f>VENTAS[[#This Row],[INGRESOS]]-VENTAS[[#This Row],[COSTO]]</f>
        <v>161.58000000000004</v>
      </c>
      <c r="P899" s="12">
        <f>VENTAS[[#This Row],[MARGEN]]/VENTAS[[#This Row],[INGRESOS]]</f>
        <v>0.14689090909090913</v>
      </c>
    </row>
    <row r="900" spans="1:16" x14ac:dyDescent="0.25">
      <c r="A900">
        <v>899</v>
      </c>
      <c r="B900" t="s">
        <v>5</v>
      </c>
      <c r="C900">
        <v>15</v>
      </c>
      <c r="D900" t="s">
        <v>85</v>
      </c>
      <c r="E900" t="s">
        <v>86</v>
      </c>
      <c r="F900">
        <v>10004</v>
      </c>
      <c r="G900" t="s">
        <v>47</v>
      </c>
      <c r="H900" t="s">
        <v>48</v>
      </c>
      <c r="I900">
        <v>5</v>
      </c>
      <c r="J900" s="9">
        <v>572.95000000000005</v>
      </c>
      <c r="K900" s="9">
        <v>800</v>
      </c>
      <c r="L900">
        <v>44731</v>
      </c>
      <c r="M900" s="10">
        <f>VENTAS[[#This Row],[CANTIDAD]]*VENTAS[[#This Row],[PRECIO_VENTAS]]</f>
        <v>4000</v>
      </c>
      <c r="N900" s="10">
        <f>VENTAS[[#This Row],[CANTIDAD]]*VENTAS[[#This Row],[PRECIO_COMPRA]]</f>
        <v>2864.75</v>
      </c>
      <c r="O900" s="11">
        <f>VENTAS[[#This Row],[INGRESOS]]-VENTAS[[#This Row],[COSTO]]</f>
        <v>1135.25</v>
      </c>
      <c r="P900" s="12">
        <f>VENTAS[[#This Row],[MARGEN]]/VENTAS[[#This Row],[INGRESOS]]</f>
        <v>0.28381250000000002</v>
      </c>
    </row>
    <row r="901" spans="1:16" x14ac:dyDescent="0.25">
      <c r="A901">
        <v>900</v>
      </c>
      <c r="B901" t="s">
        <v>19</v>
      </c>
      <c r="C901">
        <v>16</v>
      </c>
      <c r="D901" t="s">
        <v>87</v>
      </c>
      <c r="E901" t="s">
        <v>88</v>
      </c>
      <c r="F901">
        <v>10005</v>
      </c>
      <c r="G901" t="s">
        <v>49</v>
      </c>
      <c r="H901" t="s">
        <v>50</v>
      </c>
      <c r="I901">
        <v>4</v>
      </c>
      <c r="J901" s="9">
        <v>1667.47</v>
      </c>
      <c r="K901" s="9">
        <v>2200</v>
      </c>
      <c r="L901">
        <v>44732</v>
      </c>
      <c r="M901" s="10">
        <f>VENTAS[[#This Row],[CANTIDAD]]*VENTAS[[#This Row],[PRECIO_VENTAS]]</f>
        <v>8800</v>
      </c>
      <c r="N901" s="10">
        <f>VENTAS[[#This Row],[CANTIDAD]]*VENTAS[[#This Row],[PRECIO_COMPRA]]</f>
        <v>6669.88</v>
      </c>
      <c r="O901" s="11">
        <f>VENTAS[[#This Row],[INGRESOS]]-VENTAS[[#This Row],[COSTO]]</f>
        <v>2130.12</v>
      </c>
      <c r="P901" s="12">
        <f>VENTAS[[#This Row],[MARGEN]]/VENTAS[[#This Row],[INGRESOS]]</f>
        <v>0.24205909090909089</v>
      </c>
    </row>
    <row r="902" spans="1:16" x14ac:dyDescent="0.25">
      <c r="A902">
        <v>901</v>
      </c>
      <c r="B902" t="s">
        <v>28</v>
      </c>
      <c r="C902">
        <v>17</v>
      </c>
      <c r="D902" t="s">
        <v>89</v>
      </c>
      <c r="E902" t="s">
        <v>90</v>
      </c>
      <c r="F902">
        <v>10006</v>
      </c>
      <c r="G902" t="s">
        <v>51</v>
      </c>
      <c r="H902" t="s">
        <v>52</v>
      </c>
      <c r="I902">
        <v>2</v>
      </c>
      <c r="J902" s="9">
        <v>216.19</v>
      </c>
      <c r="K902" s="9">
        <v>300</v>
      </c>
      <c r="L902">
        <v>44733</v>
      </c>
      <c r="M902" s="10">
        <f>VENTAS[[#This Row],[CANTIDAD]]*VENTAS[[#This Row],[PRECIO_VENTAS]]</f>
        <v>600</v>
      </c>
      <c r="N902" s="10">
        <f>VENTAS[[#This Row],[CANTIDAD]]*VENTAS[[#This Row],[PRECIO_COMPRA]]</f>
        <v>432.38</v>
      </c>
      <c r="O902" s="11">
        <f>VENTAS[[#This Row],[INGRESOS]]-VENTAS[[#This Row],[COSTO]]</f>
        <v>167.62</v>
      </c>
      <c r="P902" s="12">
        <f>VENTAS[[#This Row],[MARGEN]]/VENTAS[[#This Row],[INGRESOS]]</f>
        <v>0.27936666666666665</v>
      </c>
    </row>
    <row r="903" spans="1:16" x14ac:dyDescent="0.25">
      <c r="A903">
        <v>902</v>
      </c>
      <c r="B903" t="s">
        <v>6</v>
      </c>
      <c r="C903">
        <v>18</v>
      </c>
      <c r="D903" t="s">
        <v>91</v>
      </c>
      <c r="E903" t="s">
        <v>92</v>
      </c>
      <c r="F903">
        <v>10007</v>
      </c>
      <c r="G903" t="s">
        <v>53</v>
      </c>
      <c r="H903" t="s">
        <v>54</v>
      </c>
      <c r="I903">
        <v>7</v>
      </c>
      <c r="J903" s="9">
        <v>1063.04</v>
      </c>
      <c r="K903" s="9">
        <v>1500</v>
      </c>
      <c r="L903">
        <v>44734</v>
      </c>
      <c r="M903" s="10">
        <f>VENTAS[[#This Row],[CANTIDAD]]*VENTAS[[#This Row],[PRECIO_VENTAS]]</f>
        <v>10500</v>
      </c>
      <c r="N903" s="10">
        <f>VENTAS[[#This Row],[CANTIDAD]]*VENTAS[[#This Row],[PRECIO_COMPRA]]</f>
        <v>7441.28</v>
      </c>
      <c r="O903" s="11">
        <f>VENTAS[[#This Row],[INGRESOS]]-VENTAS[[#This Row],[COSTO]]</f>
        <v>3058.7200000000003</v>
      </c>
      <c r="P903" s="12">
        <f>VENTAS[[#This Row],[MARGEN]]/VENTAS[[#This Row],[INGRESOS]]</f>
        <v>0.29130666666666671</v>
      </c>
    </row>
    <row r="904" spans="1:16" x14ac:dyDescent="0.25">
      <c r="A904">
        <v>903</v>
      </c>
      <c r="B904" t="s">
        <v>8</v>
      </c>
      <c r="C904">
        <v>19</v>
      </c>
      <c r="D904" t="s">
        <v>93</v>
      </c>
      <c r="E904" t="s">
        <v>94</v>
      </c>
      <c r="F904">
        <v>10008</v>
      </c>
      <c r="G904" t="s">
        <v>73</v>
      </c>
      <c r="H904" t="s">
        <v>56</v>
      </c>
      <c r="I904">
        <v>9</v>
      </c>
      <c r="J904" s="9">
        <v>757.81</v>
      </c>
      <c r="K904" s="9">
        <v>950</v>
      </c>
      <c r="L904">
        <v>44735</v>
      </c>
      <c r="M904" s="10">
        <f>VENTAS[[#This Row],[CANTIDAD]]*VENTAS[[#This Row],[PRECIO_VENTAS]]</f>
        <v>8550</v>
      </c>
      <c r="N904" s="10">
        <f>VENTAS[[#This Row],[CANTIDAD]]*VENTAS[[#This Row],[PRECIO_COMPRA]]</f>
        <v>6820.2899999999991</v>
      </c>
      <c r="O904" s="11">
        <f>VENTAS[[#This Row],[INGRESOS]]-VENTAS[[#This Row],[COSTO]]</f>
        <v>1729.7100000000009</v>
      </c>
      <c r="P904" s="12">
        <f>VENTAS[[#This Row],[MARGEN]]/VENTAS[[#This Row],[INGRESOS]]</f>
        <v>0.20230526315789485</v>
      </c>
    </row>
    <row r="905" spans="1:16" x14ac:dyDescent="0.25">
      <c r="A905">
        <v>904</v>
      </c>
      <c r="B905" t="s">
        <v>11</v>
      </c>
      <c r="C905">
        <v>20</v>
      </c>
      <c r="D905" t="s">
        <v>95</v>
      </c>
      <c r="E905" t="s">
        <v>96</v>
      </c>
      <c r="F905">
        <v>10009</v>
      </c>
      <c r="G905" t="s">
        <v>57</v>
      </c>
      <c r="H905" t="s">
        <v>58</v>
      </c>
      <c r="I905">
        <v>10</v>
      </c>
      <c r="J905" s="9">
        <v>211.41</v>
      </c>
      <c r="K905" s="9">
        <v>300</v>
      </c>
      <c r="L905">
        <v>44736</v>
      </c>
      <c r="M905" s="10">
        <f>VENTAS[[#This Row],[CANTIDAD]]*VENTAS[[#This Row],[PRECIO_VENTAS]]</f>
        <v>3000</v>
      </c>
      <c r="N905" s="10">
        <f>VENTAS[[#This Row],[CANTIDAD]]*VENTAS[[#This Row],[PRECIO_COMPRA]]</f>
        <v>2114.1</v>
      </c>
      <c r="O905" s="11">
        <f>VENTAS[[#This Row],[INGRESOS]]-VENTAS[[#This Row],[COSTO]]</f>
        <v>885.90000000000009</v>
      </c>
      <c r="P905" s="12">
        <f>VENTAS[[#This Row],[MARGEN]]/VENTAS[[#This Row],[INGRESOS]]</f>
        <v>0.29530000000000001</v>
      </c>
    </row>
    <row r="906" spans="1:16" x14ac:dyDescent="0.25">
      <c r="A906">
        <v>905</v>
      </c>
      <c r="B906" t="s">
        <v>13</v>
      </c>
      <c r="C906">
        <v>1</v>
      </c>
      <c r="D906" t="s">
        <v>30</v>
      </c>
      <c r="E906" t="s">
        <v>61</v>
      </c>
      <c r="F906">
        <v>10001</v>
      </c>
      <c r="G906" t="s">
        <v>41</v>
      </c>
      <c r="H906" t="s">
        <v>42</v>
      </c>
      <c r="I906">
        <v>8</v>
      </c>
      <c r="J906" s="9">
        <v>1483.61</v>
      </c>
      <c r="K906" s="9">
        <v>2000</v>
      </c>
      <c r="L906">
        <v>44737</v>
      </c>
      <c r="M906" s="10">
        <f>VENTAS[[#This Row],[CANTIDAD]]*VENTAS[[#This Row],[PRECIO_VENTAS]]</f>
        <v>16000</v>
      </c>
      <c r="N906" s="10">
        <f>VENTAS[[#This Row],[CANTIDAD]]*VENTAS[[#This Row],[PRECIO_COMPRA]]</f>
        <v>11868.88</v>
      </c>
      <c r="O906" s="11">
        <f>VENTAS[[#This Row],[INGRESOS]]-VENTAS[[#This Row],[COSTO]]</f>
        <v>4131.1200000000008</v>
      </c>
      <c r="P906" s="12">
        <f>VENTAS[[#This Row],[MARGEN]]/VENTAS[[#This Row],[INGRESOS]]</f>
        <v>0.25819500000000006</v>
      </c>
    </row>
    <row r="907" spans="1:16" x14ac:dyDescent="0.25">
      <c r="A907">
        <v>906</v>
      </c>
      <c r="B907" t="s">
        <v>18</v>
      </c>
      <c r="C907">
        <v>2</v>
      </c>
      <c r="D907" t="s">
        <v>31</v>
      </c>
      <c r="E907" t="s">
        <v>62</v>
      </c>
      <c r="F907">
        <v>10002</v>
      </c>
      <c r="G907" t="s">
        <v>43</v>
      </c>
      <c r="H907" t="s">
        <v>44</v>
      </c>
      <c r="I907">
        <v>9</v>
      </c>
      <c r="J907" s="9">
        <v>1049.51</v>
      </c>
      <c r="K907" s="9">
        <v>1300</v>
      </c>
      <c r="L907">
        <v>44738</v>
      </c>
      <c r="M907" s="10">
        <f>VENTAS[[#This Row],[CANTIDAD]]*VENTAS[[#This Row],[PRECIO_VENTAS]]</f>
        <v>11700</v>
      </c>
      <c r="N907" s="10">
        <f>VENTAS[[#This Row],[CANTIDAD]]*VENTAS[[#This Row],[PRECIO_COMPRA]]</f>
        <v>9445.59</v>
      </c>
      <c r="O907" s="11">
        <f>VENTAS[[#This Row],[INGRESOS]]-VENTAS[[#This Row],[COSTO]]</f>
        <v>2254.41</v>
      </c>
      <c r="P907" s="12">
        <f>VENTAS[[#This Row],[MARGEN]]/VENTAS[[#This Row],[INGRESOS]]</f>
        <v>0.19268461538461537</v>
      </c>
    </row>
    <row r="908" spans="1:16" x14ac:dyDescent="0.25">
      <c r="A908">
        <v>907</v>
      </c>
      <c r="B908" t="s">
        <v>24</v>
      </c>
      <c r="C908">
        <v>3</v>
      </c>
      <c r="D908" t="s">
        <v>32</v>
      </c>
      <c r="E908" t="s">
        <v>63</v>
      </c>
      <c r="F908">
        <v>10003</v>
      </c>
      <c r="G908" t="s">
        <v>45</v>
      </c>
      <c r="H908" t="s">
        <v>46</v>
      </c>
      <c r="I908">
        <v>8</v>
      </c>
      <c r="J908" s="9">
        <v>966.38</v>
      </c>
      <c r="K908" s="9">
        <v>1200</v>
      </c>
      <c r="L908">
        <v>44739</v>
      </c>
      <c r="M908" s="10">
        <f>VENTAS[[#This Row],[CANTIDAD]]*VENTAS[[#This Row],[PRECIO_VENTAS]]</f>
        <v>9600</v>
      </c>
      <c r="N908" s="10">
        <f>VENTAS[[#This Row],[CANTIDAD]]*VENTAS[[#This Row],[PRECIO_COMPRA]]</f>
        <v>7731.04</v>
      </c>
      <c r="O908" s="11">
        <f>VENTAS[[#This Row],[INGRESOS]]-VENTAS[[#This Row],[COSTO]]</f>
        <v>1868.96</v>
      </c>
      <c r="P908" s="12">
        <f>VENTAS[[#This Row],[MARGEN]]/VENTAS[[#This Row],[INGRESOS]]</f>
        <v>0.19468333333333335</v>
      </c>
    </row>
    <row r="909" spans="1:16" x14ac:dyDescent="0.25">
      <c r="A909">
        <v>908</v>
      </c>
      <c r="B909" t="s">
        <v>16</v>
      </c>
      <c r="C909">
        <v>4</v>
      </c>
      <c r="D909" t="s">
        <v>33</v>
      </c>
      <c r="E909" t="s">
        <v>64</v>
      </c>
      <c r="F909">
        <v>10004</v>
      </c>
      <c r="G909" t="s">
        <v>47</v>
      </c>
      <c r="H909" t="s">
        <v>48</v>
      </c>
      <c r="I909">
        <v>4</v>
      </c>
      <c r="J909" s="9">
        <v>938.42</v>
      </c>
      <c r="K909" s="9">
        <v>1100</v>
      </c>
      <c r="L909">
        <v>44740</v>
      </c>
      <c r="M909" s="10">
        <f>VENTAS[[#This Row],[CANTIDAD]]*VENTAS[[#This Row],[PRECIO_VENTAS]]</f>
        <v>4400</v>
      </c>
      <c r="N909" s="10">
        <f>VENTAS[[#This Row],[CANTIDAD]]*VENTAS[[#This Row],[PRECIO_COMPRA]]</f>
        <v>3753.68</v>
      </c>
      <c r="O909" s="11">
        <f>VENTAS[[#This Row],[INGRESOS]]-VENTAS[[#This Row],[COSTO]]</f>
        <v>646.32000000000016</v>
      </c>
      <c r="P909" s="12">
        <f>VENTAS[[#This Row],[MARGEN]]/VENTAS[[#This Row],[INGRESOS]]</f>
        <v>0.14689090909090913</v>
      </c>
    </row>
    <row r="910" spans="1:16" x14ac:dyDescent="0.25">
      <c r="A910">
        <v>909</v>
      </c>
      <c r="B910" t="s">
        <v>6</v>
      </c>
      <c r="C910">
        <v>5</v>
      </c>
      <c r="D910" t="s">
        <v>34</v>
      </c>
      <c r="E910" t="s">
        <v>65</v>
      </c>
      <c r="F910">
        <v>10005</v>
      </c>
      <c r="G910" t="s">
        <v>49</v>
      </c>
      <c r="H910" t="s">
        <v>50</v>
      </c>
      <c r="I910">
        <v>2</v>
      </c>
      <c r="J910" s="9">
        <v>1053.78</v>
      </c>
      <c r="K910" s="9">
        <v>1500</v>
      </c>
      <c r="L910">
        <v>44741</v>
      </c>
      <c r="M910" s="10">
        <f>VENTAS[[#This Row],[CANTIDAD]]*VENTAS[[#This Row],[PRECIO_VENTAS]]</f>
        <v>3000</v>
      </c>
      <c r="N910" s="10">
        <f>VENTAS[[#This Row],[CANTIDAD]]*VENTAS[[#This Row],[PRECIO_COMPRA]]</f>
        <v>2107.56</v>
      </c>
      <c r="O910" s="11">
        <f>VENTAS[[#This Row],[INGRESOS]]-VENTAS[[#This Row],[COSTO]]</f>
        <v>892.44</v>
      </c>
      <c r="P910" s="12">
        <f>VENTAS[[#This Row],[MARGEN]]/VENTAS[[#This Row],[INGRESOS]]</f>
        <v>0.29748000000000002</v>
      </c>
    </row>
    <row r="911" spans="1:16" x14ac:dyDescent="0.25">
      <c r="A911">
        <v>910</v>
      </c>
      <c r="B911" t="s">
        <v>11</v>
      </c>
      <c r="C911">
        <v>6</v>
      </c>
      <c r="D911" t="s">
        <v>35</v>
      </c>
      <c r="E911" t="s">
        <v>66</v>
      </c>
      <c r="F911">
        <v>10006</v>
      </c>
      <c r="G911" t="s">
        <v>51</v>
      </c>
      <c r="H911" t="s">
        <v>52</v>
      </c>
      <c r="I911">
        <v>10</v>
      </c>
      <c r="J911" s="9">
        <v>645.70000000000005</v>
      </c>
      <c r="K911" s="9">
        <v>900</v>
      </c>
      <c r="L911">
        <v>44742</v>
      </c>
      <c r="M911" s="10">
        <f>VENTAS[[#This Row],[CANTIDAD]]*VENTAS[[#This Row],[PRECIO_VENTAS]]</f>
        <v>9000</v>
      </c>
      <c r="N911" s="10">
        <f>VENTAS[[#This Row],[CANTIDAD]]*VENTAS[[#This Row],[PRECIO_COMPRA]]</f>
        <v>6457</v>
      </c>
      <c r="O911" s="11">
        <f>VENTAS[[#This Row],[INGRESOS]]-VENTAS[[#This Row],[COSTO]]</f>
        <v>2543</v>
      </c>
      <c r="P911" s="12">
        <f>VENTAS[[#This Row],[MARGEN]]/VENTAS[[#This Row],[INGRESOS]]</f>
        <v>0.28255555555555556</v>
      </c>
    </row>
    <row r="912" spans="1:16" x14ac:dyDescent="0.25">
      <c r="A912">
        <v>911</v>
      </c>
      <c r="B912" t="s">
        <v>28</v>
      </c>
      <c r="C912">
        <v>7</v>
      </c>
      <c r="D912" t="s">
        <v>36</v>
      </c>
      <c r="E912" t="s">
        <v>72</v>
      </c>
      <c r="F912">
        <v>10007</v>
      </c>
      <c r="G912" t="s">
        <v>53</v>
      </c>
      <c r="H912" t="s">
        <v>54</v>
      </c>
      <c r="I912">
        <v>8</v>
      </c>
      <c r="J912" s="9">
        <v>1063.04</v>
      </c>
      <c r="K912" s="9">
        <v>1500</v>
      </c>
      <c r="L912">
        <v>44743</v>
      </c>
      <c r="M912" s="10">
        <f>VENTAS[[#This Row],[CANTIDAD]]*VENTAS[[#This Row],[PRECIO_VENTAS]]</f>
        <v>12000</v>
      </c>
      <c r="N912" s="10">
        <f>VENTAS[[#This Row],[CANTIDAD]]*VENTAS[[#This Row],[PRECIO_COMPRA]]</f>
        <v>8504.32</v>
      </c>
      <c r="O912" s="11">
        <f>VENTAS[[#This Row],[INGRESOS]]-VENTAS[[#This Row],[COSTO]]</f>
        <v>3495.6800000000003</v>
      </c>
      <c r="P912" s="12">
        <f>VENTAS[[#This Row],[MARGEN]]/VENTAS[[#This Row],[INGRESOS]]</f>
        <v>0.29130666666666671</v>
      </c>
    </row>
    <row r="913" spans="1:16" x14ac:dyDescent="0.25">
      <c r="A913">
        <v>912</v>
      </c>
      <c r="B913" t="s">
        <v>16</v>
      </c>
      <c r="C913">
        <v>8</v>
      </c>
      <c r="D913" t="s">
        <v>37</v>
      </c>
      <c r="E913" t="s">
        <v>67</v>
      </c>
      <c r="F913">
        <v>10008</v>
      </c>
      <c r="G913" t="s">
        <v>73</v>
      </c>
      <c r="H913" t="s">
        <v>56</v>
      </c>
      <c r="I913">
        <v>10</v>
      </c>
      <c r="J913" s="9">
        <v>938.42</v>
      </c>
      <c r="K913" s="9">
        <v>1100</v>
      </c>
      <c r="L913">
        <v>44744</v>
      </c>
      <c r="M913" s="10">
        <f>VENTAS[[#This Row],[CANTIDAD]]*VENTAS[[#This Row],[PRECIO_VENTAS]]</f>
        <v>11000</v>
      </c>
      <c r="N913" s="10">
        <f>VENTAS[[#This Row],[CANTIDAD]]*VENTAS[[#This Row],[PRECIO_COMPRA]]</f>
        <v>9384.1999999999989</v>
      </c>
      <c r="O913" s="11">
        <f>VENTAS[[#This Row],[INGRESOS]]-VENTAS[[#This Row],[COSTO]]</f>
        <v>1615.8000000000011</v>
      </c>
      <c r="P913" s="12">
        <f>VENTAS[[#This Row],[MARGEN]]/VENTAS[[#This Row],[INGRESOS]]</f>
        <v>0.14689090909090918</v>
      </c>
    </row>
    <row r="914" spans="1:16" x14ac:dyDescent="0.25">
      <c r="A914">
        <v>913</v>
      </c>
      <c r="B914" t="s">
        <v>23</v>
      </c>
      <c r="C914">
        <v>9</v>
      </c>
      <c r="D914" t="s">
        <v>38</v>
      </c>
      <c r="E914" t="s">
        <v>68</v>
      </c>
      <c r="F914">
        <v>10009</v>
      </c>
      <c r="G914" t="s">
        <v>57</v>
      </c>
      <c r="H914" t="s">
        <v>58</v>
      </c>
      <c r="I914">
        <v>4</v>
      </c>
      <c r="J914" s="9">
        <v>836.75</v>
      </c>
      <c r="K914" s="9">
        <v>1000</v>
      </c>
      <c r="L914">
        <v>44745</v>
      </c>
      <c r="M914" s="10">
        <f>VENTAS[[#This Row],[CANTIDAD]]*VENTAS[[#This Row],[PRECIO_VENTAS]]</f>
        <v>4000</v>
      </c>
      <c r="N914" s="10">
        <f>VENTAS[[#This Row],[CANTIDAD]]*VENTAS[[#This Row],[PRECIO_COMPRA]]</f>
        <v>3347</v>
      </c>
      <c r="O914" s="11">
        <f>VENTAS[[#This Row],[INGRESOS]]-VENTAS[[#This Row],[COSTO]]</f>
        <v>653</v>
      </c>
      <c r="P914" s="12">
        <f>VENTAS[[#This Row],[MARGEN]]/VENTAS[[#This Row],[INGRESOS]]</f>
        <v>0.16325000000000001</v>
      </c>
    </row>
    <row r="915" spans="1:16" x14ac:dyDescent="0.25">
      <c r="A915">
        <v>914</v>
      </c>
      <c r="B915" t="s">
        <v>24</v>
      </c>
      <c r="C915">
        <v>10</v>
      </c>
      <c r="D915" t="s">
        <v>39</v>
      </c>
      <c r="E915" t="s">
        <v>69</v>
      </c>
      <c r="F915">
        <v>10001</v>
      </c>
      <c r="G915" t="s">
        <v>41</v>
      </c>
      <c r="H915" t="s">
        <v>42</v>
      </c>
      <c r="I915">
        <v>6</v>
      </c>
      <c r="J915" s="9">
        <v>966.38</v>
      </c>
      <c r="K915" s="9">
        <v>1200</v>
      </c>
      <c r="L915">
        <v>44746</v>
      </c>
      <c r="M915" s="10">
        <f>VENTAS[[#This Row],[CANTIDAD]]*VENTAS[[#This Row],[PRECIO_VENTAS]]</f>
        <v>7200</v>
      </c>
      <c r="N915" s="10">
        <f>VENTAS[[#This Row],[CANTIDAD]]*VENTAS[[#This Row],[PRECIO_COMPRA]]</f>
        <v>5798.28</v>
      </c>
      <c r="O915" s="11">
        <f>VENTAS[[#This Row],[INGRESOS]]-VENTAS[[#This Row],[COSTO]]</f>
        <v>1401.7200000000003</v>
      </c>
      <c r="P915" s="12">
        <f>VENTAS[[#This Row],[MARGEN]]/VENTAS[[#This Row],[INGRESOS]]</f>
        <v>0.19468333333333337</v>
      </c>
    </row>
    <row r="916" spans="1:16" x14ac:dyDescent="0.25">
      <c r="A916">
        <v>915</v>
      </c>
      <c r="B916" t="s">
        <v>26</v>
      </c>
      <c r="C916">
        <v>11</v>
      </c>
      <c r="D916" t="s">
        <v>77</v>
      </c>
      <c r="E916" t="s">
        <v>78</v>
      </c>
      <c r="F916">
        <v>10002</v>
      </c>
      <c r="G916" t="s">
        <v>43</v>
      </c>
      <c r="H916" t="s">
        <v>44</v>
      </c>
      <c r="I916">
        <v>2</v>
      </c>
      <c r="J916" s="9">
        <v>638.27</v>
      </c>
      <c r="K916" s="9">
        <v>800</v>
      </c>
      <c r="L916">
        <v>44747</v>
      </c>
      <c r="M916" s="10">
        <f>VENTAS[[#This Row],[CANTIDAD]]*VENTAS[[#This Row],[PRECIO_VENTAS]]</f>
        <v>1600</v>
      </c>
      <c r="N916" s="10">
        <f>VENTAS[[#This Row],[CANTIDAD]]*VENTAS[[#This Row],[PRECIO_COMPRA]]</f>
        <v>1276.54</v>
      </c>
      <c r="O916" s="11">
        <f>VENTAS[[#This Row],[INGRESOS]]-VENTAS[[#This Row],[COSTO]]</f>
        <v>323.46000000000004</v>
      </c>
      <c r="P916" s="12">
        <f>VENTAS[[#This Row],[MARGEN]]/VENTAS[[#This Row],[INGRESOS]]</f>
        <v>0.20216250000000002</v>
      </c>
    </row>
    <row r="917" spans="1:16" x14ac:dyDescent="0.25">
      <c r="A917">
        <v>916</v>
      </c>
      <c r="B917" t="s">
        <v>29</v>
      </c>
      <c r="C917">
        <v>12</v>
      </c>
      <c r="D917" t="s">
        <v>79</v>
      </c>
      <c r="E917" t="s">
        <v>80</v>
      </c>
      <c r="F917">
        <v>10003</v>
      </c>
      <c r="G917" t="s">
        <v>45</v>
      </c>
      <c r="H917" t="s">
        <v>46</v>
      </c>
      <c r="I917">
        <v>5</v>
      </c>
      <c r="J917" s="9">
        <v>1265.2</v>
      </c>
      <c r="K917" s="9">
        <v>1800</v>
      </c>
      <c r="L917">
        <v>44748</v>
      </c>
      <c r="M917" s="10">
        <f>VENTAS[[#This Row],[CANTIDAD]]*VENTAS[[#This Row],[PRECIO_VENTAS]]</f>
        <v>9000</v>
      </c>
      <c r="N917" s="10">
        <f>VENTAS[[#This Row],[CANTIDAD]]*VENTAS[[#This Row],[PRECIO_COMPRA]]</f>
        <v>6326</v>
      </c>
      <c r="O917" s="11">
        <f>VENTAS[[#This Row],[INGRESOS]]-VENTAS[[#This Row],[COSTO]]</f>
        <v>2674</v>
      </c>
      <c r="P917" s="12">
        <f>VENTAS[[#This Row],[MARGEN]]/VENTAS[[#This Row],[INGRESOS]]</f>
        <v>0.2971111111111111</v>
      </c>
    </row>
    <row r="918" spans="1:16" x14ac:dyDescent="0.25">
      <c r="A918">
        <v>917</v>
      </c>
      <c r="B918" t="s">
        <v>5</v>
      </c>
      <c r="C918">
        <v>13</v>
      </c>
      <c r="D918" t="s">
        <v>81</v>
      </c>
      <c r="E918" t="s">
        <v>82</v>
      </c>
      <c r="F918">
        <v>10004</v>
      </c>
      <c r="G918" t="s">
        <v>47</v>
      </c>
      <c r="H918" t="s">
        <v>48</v>
      </c>
      <c r="I918">
        <v>6</v>
      </c>
      <c r="J918" s="9">
        <v>352.49</v>
      </c>
      <c r="K918" s="9">
        <v>500</v>
      </c>
      <c r="L918">
        <v>44749</v>
      </c>
      <c r="M918" s="10">
        <f>VENTAS[[#This Row],[CANTIDAD]]*VENTAS[[#This Row],[PRECIO_VENTAS]]</f>
        <v>3000</v>
      </c>
      <c r="N918" s="10">
        <f>VENTAS[[#This Row],[CANTIDAD]]*VENTAS[[#This Row],[PRECIO_COMPRA]]</f>
        <v>2114.94</v>
      </c>
      <c r="O918" s="11">
        <f>VENTAS[[#This Row],[INGRESOS]]-VENTAS[[#This Row],[COSTO]]</f>
        <v>885.06</v>
      </c>
      <c r="P918" s="12">
        <f>VENTAS[[#This Row],[MARGEN]]/VENTAS[[#This Row],[INGRESOS]]</f>
        <v>0.29502</v>
      </c>
    </row>
    <row r="919" spans="1:16" x14ac:dyDescent="0.25">
      <c r="A919">
        <v>918</v>
      </c>
      <c r="B919" t="s">
        <v>16</v>
      </c>
      <c r="C919">
        <v>14</v>
      </c>
      <c r="D919" t="s">
        <v>83</v>
      </c>
      <c r="E919" t="s">
        <v>84</v>
      </c>
      <c r="F919">
        <v>10005</v>
      </c>
      <c r="G919" t="s">
        <v>49</v>
      </c>
      <c r="H919" t="s">
        <v>50</v>
      </c>
      <c r="I919">
        <v>4</v>
      </c>
      <c r="J919" s="9">
        <v>938.42</v>
      </c>
      <c r="K919" s="9">
        <v>1100</v>
      </c>
      <c r="L919">
        <v>44750</v>
      </c>
      <c r="M919" s="10">
        <f>VENTAS[[#This Row],[CANTIDAD]]*VENTAS[[#This Row],[PRECIO_VENTAS]]</f>
        <v>4400</v>
      </c>
      <c r="N919" s="10">
        <f>VENTAS[[#This Row],[CANTIDAD]]*VENTAS[[#This Row],[PRECIO_COMPRA]]</f>
        <v>3753.68</v>
      </c>
      <c r="O919" s="11">
        <f>VENTAS[[#This Row],[INGRESOS]]-VENTAS[[#This Row],[COSTO]]</f>
        <v>646.32000000000016</v>
      </c>
      <c r="P919" s="12">
        <f>VENTAS[[#This Row],[MARGEN]]/VENTAS[[#This Row],[INGRESOS]]</f>
        <v>0.14689090909090913</v>
      </c>
    </row>
    <row r="920" spans="1:16" x14ac:dyDescent="0.25">
      <c r="A920">
        <v>919</v>
      </c>
      <c r="B920" t="s">
        <v>8</v>
      </c>
      <c r="C920">
        <v>15</v>
      </c>
      <c r="D920" t="s">
        <v>85</v>
      </c>
      <c r="E920" t="s">
        <v>86</v>
      </c>
      <c r="F920">
        <v>10006</v>
      </c>
      <c r="G920" t="s">
        <v>51</v>
      </c>
      <c r="H920" t="s">
        <v>52</v>
      </c>
      <c r="I920">
        <v>9</v>
      </c>
      <c r="J920" s="9">
        <v>572.95000000000005</v>
      </c>
      <c r="K920" s="9">
        <v>800</v>
      </c>
      <c r="L920">
        <v>44751</v>
      </c>
      <c r="M920" s="10">
        <f>VENTAS[[#This Row],[CANTIDAD]]*VENTAS[[#This Row],[PRECIO_VENTAS]]</f>
        <v>7200</v>
      </c>
      <c r="N920" s="10">
        <f>VENTAS[[#This Row],[CANTIDAD]]*VENTAS[[#This Row],[PRECIO_COMPRA]]</f>
        <v>5156.55</v>
      </c>
      <c r="O920" s="11">
        <f>VENTAS[[#This Row],[INGRESOS]]-VENTAS[[#This Row],[COSTO]]</f>
        <v>2043.4499999999998</v>
      </c>
      <c r="P920" s="12">
        <f>VENTAS[[#This Row],[MARGEN]]/VENTAS[[#This Row],[INGRESOS]]</f>
        <v>0.28381249999999997</v>
      </c>
    </row>
    <row r="921" spans="1:16" x14ac:dyDescent="0.25">
      <c r="A921">
        <v>920</v>
      </c>
      <c r="B921" t="s">
        <v>25</v>
      </c>
      <c r="C921">
        <v>16</v>
      </c>
      <c r="D921" t="s">
        <v>87</v>
      </c>
      <c r="E921" t="s">
        <v>88</v>
      </c>
      <c r="F921">
        <v>10007</v>
      </c>
      <c r="G921" t="s">
        <v>53</v>
      </c>
      <c r="H921" t="s">
        <v>54</v>
      </c>
      <c r="I921">
        <v>2</v>
      </c>
      <c r="J921" s="9">
        <v>1667.47</v>
      </c>
      <c r="K921" s="9">
        <v>2200</v>
      </c>
      <c r="L921">
        <v>44752</v>
      </c>
      <c r="M921" s="10">
        <f>VENTAS[[#This Row],[CANTIDAD]]*VENTAS[[#This Row],[PRECIO_VENTAS]]</f>
        <v>4400</v>
      </c>
      <c r="N921" s="10">
        <f>VENTAS[[#This Row],[CANTIDAD]]*VENTAS[[#This Row],[PRECIO_COMPRA]]</f>
        <v>3334.94</v>
      </c>
      <c r="O921" s="11">
        <f>VENTAS[[#This Row],[INGRESOS]]-VENTAS[[#This Row],[COSTO]]</f>
        <v>1065.06</v>
      </c>
      <c r="P921" s="12">
        <f>VENTAS[[#This Row],[MARGEN]]/VENTAS[[#This Row],[INGRESOS]]</f>
        <v>0.24205909090909089</v>
      </c>
    </row>
    <row r="922" spans="1:16" x14ac:dyDescent="0.25">
      <c r="A922">
        <v>921</v>
      </c>
      <c r="B922" t="s">
        <v>7</v>
      </c>
      <c r="C922">
        <v>17</v>
      </c>
      <c r="D922" t="s">
        <v>89</v>
      </c>
      <c r="E922" t="s">
        <v>90</v>
      </c>
      <c r="F922">
        <v>10008</v>
      </c>
      <c r="G922" t="s">
        <v>73</v>
      </c>
      <c r="H922" t="s">
        <v>56</v>
      </c>
      <c r="I922">
        <v>10</v>
      </c>
      <c r="J922" s="9">
        <v>216.19</v>
      </c>
      <c r="K922" s="9">
        <v>300</v>
      </c>
      <c r="L922">
        <v>44753</v>
      </c>
      <c r="M922" s="10">
        <f>VENTAS[[#This Row],[CANTIDAD]]*VENTAS[[#This Row],[PRECIO_VENTAS]]</f>
        <v>3000</v>
      </c>
      <c r="N922" s="10">
        <f>VENTAS[[#This Row],[CANTIDAD]]*VENTAS[[#This Row],[PRECIO_COMPRA]]</f>
        <v>2161.9</v>
      </c>
      <c r="O922" s="11">
        <f>VENTAS[[#This Row],[INGRESOS]]-VENTAS[[#This Row],[COSTO]]</f>
        <v>838.09999999999991</v>
      </c>
      <c r="P922" s="12">
        <f>VENTAS[[#This Row],[MARGEN]]/VENTAS[[#This Row],[INGRESOS]]</f>
        <v>0.27936666666666665</v>
      </c>
    </row>
    <row r="923" spans="1:16" x14ac:dyDescent="0.25">
      <c r="A923">
        <v>922</v>
      </c>
      <c r="B923" t="s">
        <v>28</v>
      </c>
      <c r="C923">
        <v>18</v>
      </c>
      <c r="D923" t="s">
        <v>91</v>
      </c>
      <c r="E923" t="s">
        <v>92</v>
      </c>
      <c r="F923">
        <v>10009</v>
      </c>
      <c r="G923" t="s">
        <v>57</v>
      </c>
      <c r="H923" t="s">
        <v>58</v>
      </c>
      <c r="I923">
        <v>10</v>
      </c>
      <c r="J923" s="9">
        <v>1063.04</v>
      </c>
      <c r="K923" s="9">
        <v>1500</v>
      </c>
      <c r="L923">
        <v>44754</v>
      </c>
      <c r="M923" s="10">
        <f>VENTAS[[#This Row],[CANTIDAD]]*VENTAS[[#This Row],[PRECIO_VENTAS]]</f>
        <v>15000</v>
      </c>
      <c r="N923" s="10">
        <f>VENTAS[[#This Row],[CANTIDAD]]*VENTAS[[#This Row],[PRECIO_COMPRA]]</f>
        <v>10630.4</v>
      </c>
      <c r="O923" s="11">
        <f>VENTAS[[#This Row],[INGRESOS]]-VENTAS[[#This Row],[COSTO]]</f>
        <v>4369.6000000000004</v>
      </c>
      <c r="P923" s="12">
        <f>VENTAS[[#This Row],[MARGEN]]/VENTAS[[#This Row],[INGRESOS]]</f>
        <v>0.29130666666666671</v>
      </c>
    </row>
    <row r="924" spans="1:16" x14ac:dyDescent="0.25">
      <c r="A924">
        <v>923</v>
      </c>
      <c r="B924" t="s">
        <v>17</v>
      </c>
      <c r="C924">
        <v>19</v>
      </c>
      <c r="D924" t="s">
        <v>93</v>
      </c>
      <c r="E924" t="s">
        <v>94</v>
      </c>
      <c r="F924">
        <v>10001</v>
      </c>
      <c r="G924" t="s">
        <v>41</v>
      </c>
      <c r="H924" t="s">
        <v>42</v>
      </c>
      <c r="I924">
        <v>6</v>
      </c>
      <c r="J924" s="9">
        <v>757.81</v>
      </c>
      <c r="K924" s="9">
        <v>950</v>
      </c>
      <c r="L924">
        <v>44755</v>
      </c>
      <c r="M924" s="10">
        <f>VENTAS[[#This Row],[CANTIDAD]]*VENTAS[[#This Row],[PRECIO_VENTAS]]</f>
        <v>5700</v>
      </c>
      <c r="N924" s="10">
        <f>VENTAS[[#This Row],[CANTIDAD]]*VENTAS[[#This Row],[PRECIO_COMPRA]]</f>
        <v>4546.8599999999997</v>
      </c>
      <c r="O924" s="11">
        <f>VENTAS[[#This Row],[INGRESOS]]-VENTAS[[#This Row],[COSTO]]</f>
        <v>1153.1400000000003</v>
      </c>
      <c r="P924" s="12">
        <f>VENTAS[[#This Row],[MARGEN]]/VENTAS[[#This Row],[INGRESOS]]</f>
        <v>0.20230526315789479</v>
      </c>
    </row>
    <row r="925" spans="1:16" x14ac:dyDescent="0.25">
      <c r="A925">
        <v>924</v>
      </c>
      <c r="B925" t="s">
        <v>7</v>
      </c>
      <c r="C925">
        <v>20</v>
      </c>
      <c r="D925" t="s">
        <v>95</v>
      </c>
      <c r="E925" t="s">
        <v>96</v>
      </c>
      <c r="F925">
        <v>10002</v>
      </c>
      <c r="G925" t="s">
        <v>43</v>
      </c>
      <c r="H925" t="s">
        <v>44</v>
      </c>
      <c r="I925">
        <v>4</v>
      </c>
      <c r="J925" s="9">
        <v>211.41</v>
      </c>
      <c r="K925" s="9">
        <v>300</v>
      </c>
      <c r="L925">
        <v>44756</v>
      </c>
      <c r="M925" s="10">
        <f>VENTAS[[#This Row],[CANTIDAD]]*VENTAS[[#This Row],[PRECIO_VENTAS]]</f>
        <v>1200</v>
      </c>
      <c r="N925" s="10">
        <f>VENTAS[[#This Row],[CANTIDAD]]*VENTAS[[#This Row],[PRECIO_COMPRA]]</f>
        <v>845.64</v>
      </c>
      <c r="O925" s="11">
        <f>VENTAS[[#This Row],[INGRESOS]]-VENTAS[[#This Row],[COSTO]]</f>
        <v>354.36</v>
      </c>
      <c r="P925" s="12">
        <f>VENTAS[[#This Row],[MARGEN]]/VENTAS[[#This Row],[INGRESOS]]</f>
        <v>0.29530000000000001</v>
      </c>
    </row>
    <row r="926" spans="1:16" x14ac:dyDescent="0.25">
      <c r="A926">
        <v>925</v>
      </c>
      <c r="B926" t="s">
        <v>29</v>
      </c>
      <c r="C926">
        <v>1</v>
      </c>
      <c r="D926" t="s">
        <v>30</v>
      </c>
      <c r="E926" t="s">
        <v>61</v>
      </c>
      <c r="F926">
        <v>10003</v>
      </c>
      <c r="G926" t="s">
        <v>45</v>
      </c>
      <c r="H926" t="s">
        <v>46</v>
      </c>
      <c r="I926">
        <v>2</v>
      </c>
      <c r="J926" s="9">
        <v>1483.61</v>
      </c>
      <c r="K926" s="9">
        <v>2000</v>
      </c>
      <c r="L926">
        <v>44757</v>
      </c>
      <c r="M926" s="10">
        <f>VENTAS[[#This Row],[CANTIDAD]]*VENTAS[[#This Row],[PRECIO_VENTAS]]</f>
        <v>4000</v>
      </c>
      <c r="N926" s="10">
        <f>VENTAS[[#This Row],[CANTIDAD]]*VENTAS[[#This Row],[PRECIO_COMPRA]]</f>
        <v>2967.22</v>
      </c>
      <c r="O926" s="11">
        <f>VENTAS[[#This Row],[INGRESOS]]-VENTAS[[#This Row],[COSTO]]</f>
        <v>1032.7800000000002</v>
      </c>
      <c r="P926" s="12">
        <f>VENTAS[[#This Row],[MARGEN]]/VENTAS[[#This Row],[INGRESOS]]</f>
        <v>0.25819500000000006</v>
      </c>
    </row>
    <row r="927" spans="1:16" x14ac:dyDescent="0.25">
      <c r="A927">
        <v>926</v>
      </c>
      <c r="B927" t="s">
        <v>12</v>
      </c>
      <c r="C927">
        <v>2</v>
      </c>
      <c r="D927" t="s">
        <v>31</v>
      </c>
      <c r="E927" t="s">
        <v>62</v>
      </c>
      <c r="F927">
        <v>10004</v>
      </c>
      <c r="G927" t="s">
        <v>47</v>
      </c>
      <c r="H927" t="s">
        <v>48</v>
      </c>
      <c r="I927">
        <v>10</v>
      </c>
      <c r="J927" s="9">
        <v>1049.51</v>
      </c>
      <c r="K927" s="9">
        <v>1300</v>
      </c>
      <c r="L927">
        <v>44758</v>
      </c>
      <c r="M927" s="10">
        <f>VENTAS[[#This Row],[CANTIDAD]]*VENTAS[[#This Row],[PRECIO_VENTAS]]</f>
        <v>13000</v>
      </c>
      <c r="N927" s="10">
        <f>VENTAS[[#This Row],[CANTIDAD]]*VENTAS[[#This Row],[PRECIO_COMPRA]]</f>
        <v>10495.1</v>
      </c>
      <c r="O927" s="11">
        <f>VENTAS[[#This Row],[INGRESOS]]-VENTAS[[#This Row],[COSTO]]</f>
        <v>2504.8999999999996</v>
      </c>
      <c r="P927" s="12">
        <f>VENTAS[[#This Row],[MARGEN]]/VENTAS[[#This Row],[INGRESOS]]</f>
        <v>0.19268461538461534</v>
      </c>
    </row>
    <row r="928" spans="1:16" x14ac:dyDescent="0.25">
      <c r="A928">
        <v>927</v>
      </c>
      <c r="B928" t="s">
        <v>28</v>
      </c>
      <c r="C928">
        <v>3</v>
      </c>
      <c r="D928" t="s">
        <v>32</v>
      </c>
      <c r="E928" t="s">
        <v>63</v>
      </c>
      <c r="F928">
        <v>10005</v>
      </c>
      <c r="G928" t="s">
        <v>49</v>
      </c>
      <c r="H928" t="s">
        <v>50</v>
      </c>
      <c r="I928">
        <v>4</v>
      </c>
      <c r="J928" s="9">
        <v>966.38</v>
      </c>
      <c r="K928" s="9">
        <v>1200</v>
      </c>
      <c r="L928">
        <v>44759</v>
      </c>
      <c r="M928" s="10">
        <f>VENTAS[[#This Row],[CANTIDAD]]*VENTAS[[#This Row],[PRECIO_VENTAS]]</f>
        <v>4800</v>
      </c>
      <c r="N928" s="10">
        <f>VENTAS[[#This Row],[CANTIDAD]]*VENTAS[[#This Row],[PRECIO_COMPRA]]</f>
        <v>3865.52</v>
      </c>
      <c r="O928" s="11">
        <f>VENTAS[[#This Row],[INGRESOS]]-VENTAS[[#This Row],[COSTO]]</f>
        <v>934.48</v>
      </c>
      <c r="P928" s="12">
        <f>VENTAS[[#This Row],[MARGEN]]/VENTAS[[#This Row],[INGRESOS]]</f>
        <v>0.19468333333333335</v>
      </c>
    </row>
    <row r="929" spans="1:16" x14ac:dyDescent="0.25">
      <c r="A929">
        <v>928</v>
      </c>
      <c r="B929" t="s">
        <v>12</v>
      </c>
      <c r="C929">
        <v>4</v>
      </c>
      <c r="D929" t="s">
        <v>33</v>
      </c>
      <c r="E929" t="s">
        <v>64</v>
      </c>
      <c r="F929">
        <v>10006</v>
      </c>
      <c r="G929" t="s">
        <v>51</v>
      </c>
      <c r="H929" t="s">
        <v>52</v>
      </c>
      <c r="I929">
        <v>3</v>
      </c>
      <c r="J929" s="9">
        <v>938.42</v>
      </c>
      <c r="K929" s="9">
        <v>1100</v>
      </c>
      <c r="L929">
        <v>44760</v>
      </c>
      <c r="M929" s="10">
        <f>VENTAS[[#This Row],[CANTIDAD]]*VENTAS[[#This Row],[PRECIO_VENTAS]]</f>
        <v>3300</v>
      </c>
      <c r="N929" s="10">
        <f>VENTAS[[#This Row],[CANTIDAD]]*VENTAS[[#This Row],[PRECIO_COMPRA]]</f>
        <v>2815.2599999999998</v>
      </c>
      <c r="O929" s="11">
        <f>VENTAS[[#This Row],[INGRESOS]]-VENTAS[[#This Row],[COSTO]]</f>
        <v>484.74000000000024</v>
      </c>
      <c r="P929" s="12">
        <f>VENTAS[[#This Row],[MARGEN]]/VENTAS[[#This Row],[INGRESOS]]</f>
        <v>0.14689090909090916</v>
      </c>
    </row>
    <row r="930" spans="1:16" x14ac:dyDescent="0.25">
      <c r="A930">
        <v>929</v>
      </c>
      <c r="B930" t="s">
        <v>9</v>
      </c>
      <c r="C930">
        <v>5</v>
      </c>
      <c r="D930" t="s">
        <v>34</v>
      </c>
      <c r="E930" t="s">
        <v>65</v>
      </c>
      <c r="F930">
        <v>10007</v>
      </c>
      <c r="G930" t="s">
        <v>53</v>
      </c>
      <c r="H930" t="s">
        <v>54</v>
      </c>
      <c r="I930">
        <v>7</v>
      </c>
      <c r="J930" s="9">
        <v>1053.78</v>
      </c>
      <c r="K930" s="9">
        <v>1500</v>
      </c>
      <c r="L930">
        <v>44761</v>
      </c>
      <c r="M930" s="10">
        <f>VENTAS[[#This Row],[CANTIDAD]]*VENTAS[[#This Row],[PRECIO_VENTAS]]</f>
        <v>10500</v>
      </c>
      <c r="N930" s="10">
        <f>VENTAS[[#This Row],[CANTIDAD]]*VENTAS[[#This Row],[PRECIO_COMPRA]]</f>
        <v>7376.46</v>
      </c>
      <c r="O930" s="11">
        <f>VENTAS[[#This Row],[INGRESOS]]-VENTAS[[#This Row],[COSTO]]</f>
        <v>3123.54</v>
      </c>
      <c r="P930" s="12">
        <f>VENTAS[[#This Row],[MARGEN]]/VENTAS[[#This Row],[INGRESOS]]</f>
        <v>0.29748000000000002</v>
      </c>
    </row>
    <row r="931" spans="1:16" x14ac:dyDescent="0.25">
      <c r="A931">
        <v>930</v>
      </c>
      <c r="B931" t="s">
        <v>18</v>
      </c>
      <c r="C931">
        <v>6</v>
      </c>
      <c r="D931" t="s">
        <v>35</v>
      </c>
      <c r="E931" t="s">
        <v>66</v>
      </c>
      <c r="F931">
        <v>10008</v>
      </c>
      <c r="G931" t="s">
        <v>73</v>
      </c>
      <c r="H931" t="s">
        <v>56</v>
      </c>
      <c r="I931">
        <v>5</v>
      </c>
      <c r="J931" s="9">
        <v>645.70000000000005</v>
      </c>
      <c r="K931" s="9">
        <v>900</v>
      </c>
      <c r="L931">
        <v>44762</v>
      </c>
      <c r="M931" s="10">
        <f>VENTAS[[#This Row],[CANTIDAD]]*VENTAS[[#This Row],[PRECIO_VENTAS]]</f>
        <v>4500</v>
      </c>
      <c r="N931" s="10">
        <f>VENTAS[[#This Row],[CANTIDAD]]*VENTAS[[#This Row],[PRECIO_COMPRA]]</f>
        <v>3228.5</v>
      </c>
      <c r="O931" s="11">
        <f>VENTAS[[#This Row],[INGRESOS]]-VENTAS[[#This Row],[COSTO]]</f>
        <v>1271.5</v>
      </c>
      <c r="P931" s="12">
        <f>VENTAS[[#This Row],[MARGEN]]/VENTAS[[#This Row],[INGRESOS]]</f>
        <v>0.28255555555555556</v>
      </c>
    </row>
    <row r="932" spans="1:16" x14ac:dyDescent="0.25">
      <c r="A932">
        <v>931</v>
      </c>
      <c r="B932" t="s">
        <v>9</v>
      </c>
      <c r="C932">
        <v>7</v>
      </c>
      <c r="D932" t="s">
        <v>36</v>
      </c>
      <c r="E932" t="s">
        <v>72</v>
      </c>
      <c r="F932">
        <v>10009</v>
      </c>
      <c r="G932" t="s">
        <v>57</v>
      </c>
      <c r="H932" t="s">
        <v>58</v>
      </c>
      <c r="I932">
        <v>8</v>
      </c>
      <c r="J932" s="9">
        <v>1063.04</v>
      </c>
      <c r="K932" s="9">
        <v>1500</v>
      </c>
      <c r="L932">
        <v>44763</v>
      </c>
      <c r="M932" s="10">
        <f>VENTAS[[#This Row],[CANTIDAD]]*VENTAS[[#This Row],[PRECIO_VENTAS]]</f>
        <v>12000</v>
      </c>
      <c r="N932" s="10">
        <f>VENTAS[[#This Row],[CANTIDAD]]*VENTAS[[#This Row],[PRECIO_COMPRA]]</f>
        <v>8504.32</v>
      </c>
      <c r="O932" s="11">
        <f>VENTAS[[#This Row],[INGRESOS]]-VENTAS[[#This Row],[COSTO]]</f>
        <v>3495.6800000000003</v>
      </c>
      <c r="P932" s="12">
        <f>VENTAS[[#This Row],[MARGEN]]/VENTAS[[#This Row],[INGRESOS]]</f>
        <v>0.29130666666666671</v>
      </c>
    </row>
    <row r="933" spans="1:16" x14ac:dyDescent="0.25">
      <c r="A933">
        <v>932</v>
      </c>
      <c r="B933" t="s">
        <v>10</v>
      </c>
      <c r="C933">
        <v>8</v>
      </c>
      <c r="D933" t="s">
        <v>37</v>
      </c>
      <c r="E933" t="s">
        <v>67</v>
      </c>
      <c r="F933">
        <v>10001</v>
      </c>
      <c r="G933" t="s">
        <v>41</v>
      </c>
      <c r="H933" t="s">
        <v>42</v>
      </c>
      <c r="I933">
        <v>6</v>
      </c>
      <c r="J933" s="9">
        <v>938.42</v>
      </c>
      <c r="K933" s="9">
        <v>1100</v>
      </c>
      <c r="L933">
        <v>44764</v>
      </c>
      <c r="M933" s="10">
        <f>VENTAS[[#This Row],[CANTIDAD]]*VENTAS[[#This Row],[PRECIO_VENTAS]]</f>
        <v>6600</v>
      </c>
      <c r="N933" s="10">
        <f>VENTAS[[#This Row],[CANTIDAD]]*VENTAS[[#This Row],[PRECIO_COMPRA]]</f>
        <v>5630.5199999999995</v>
      </c>
      <c r="O933" s="11">
        <f>VENTAS[[#This Row],[INGRESOS]]-VENTAS[[#This Row],[COSTO]]</f>
        <v>969.48000000000047</v>
      </c>
      <c r="P933" s="12">
        <f>VENTAS[[#This Row],[MARGEN]]/VENTAS[[#This Row],[INGRESOS]]</f>
        <v>0.14689090909090916</v>
      </c>
    </row>
    <row r="934" spans="1:16" x14ac:dyDescent="0.25">
      <c r="A934">
        <v>933</v>
      </c>
      <c r="B934" t="s">
        <v>5</v>
      </c>
      <c r="C934">
        <v>9</v>
      </c>
      <c r="D934" t="s">
        <v>38</v>
      </c>
      <c r="E934" t="s">
        <v>68</v>
      </c>
      <c r="F934">
        <v>10002</v>
      </c>
      <c r="G934" t="s">
        <v>43</v>
      </c>
      <c r="H934" t="s">
        <v>44</v>
      </c>
      <c r="I934">
        <v>3</v>
      </c>
      <c r="J934" s="9">
        <v>836.75</v>
      </c>
      <c r="K934" s="9">
        <v>1000</v>
      </c>
      <c r="L934">
        <v>44765</v>
      </c>
      <c r="M934" s="10">
        <f>VENTAS[[#This Row],[CANTIDAD]]*VENTAS[[#This Row],[PRECIO_VENTAS]]</f>
        <v>3000</v>
      </c>
      <c r="N934" s="10">
        <f>VENTAS[[#This Row],[CANTIDAD]]*VENTAS[[#This Row],[PRECIO_COMPRA]]</f>
        <v>2510.25</v>
      </c>
      <c r="O934" s="11">
        <f>VENTAS[[#This Row],[INGRESOS]]-VENTAS[[#This Row],[COSTO]]</f>
        <v>489.75</v>
      </c>
      <c r="P934" s="12">
        <f>VENTAS[[#This Row],[MARGEN]]/VENTAS[[#This Row],[INGRESOS]]</f>
        <v>0.16325000000000001</v>
      </c>
    </row>
    <row r="935" spans="1:16" x14ac:dyDescent="0.25">
      <c r="A935">
        <v>934</v>
      </c>
      <c r="B935" t="s">
        <v>19</v>
      </c>
      <c r="C935">
        <v>10</v>
      </c>
      <c r="D935" t="s">
        <v>39</v>
      </c>
      <c r="E935" t="s">
        <v>69</v>
      </c>
      <c r="F935">
        <v>10003</v>
      </c>
      <c r="G935" t="s">
        <v>45</v>
      </c>
      <c r="H935" t="s">
        <v>46</v>
      </c>
      <c r="I935">
        <v>2</v>
      </c>
      <c r="J935" s="9">
        <v>966.38</v>
      </c>
      <c r="K935" s="9">
        <v>1200</v>
      </c>
      <c r="L935">
        <v>44766</v>
      </c>
      <c r="M935" s="10">
        <f>VENTAS[[#This Row],[CANTIDAD]]*VENTAS[[#This Row],[PRECIO_VENTAS]]</f>
        <v>2400</v>
      </c>
      <c r="N935" s="10">
        <f>VENTAS[[#This Row],[CANTIDAD]]*VENTAS[[#This Row],[PRECIO_COMPRA]]</f>
        <v>1932.76</v>
      </c>
      <c r="O935" s="11">
        <f>VENTAS[[#This Row],[INGRESOS]]-VENTAS[[#This Row],[COSTO]]</f>
        <v>467.24</v>
      </c>
      <c r="P935" s="12">
        <f>VENTAS[[#This Row],[MARGEN]]/VENTAS[[#This Row],[INGRESOS]]</f>
        <v>0.19468333333333335</v>
      </c>
    </row>
    <row r="936" spans="1:16" x14ac:dyDescent="0.25">
      <c r="A936">
        <v>935</v>
      </c>
      <c r="B936" t="s">
        <v>5</v>
      </c>
      <c r="C936">
        <v>11</v>
      </c>
      <c r="D936" t="s">
        <v>77</v>
      </c>
      <c r="E936" t="s">
        <v>78</v>
      </c>
      <c r="F936">
        <v>10004</v>
      </c>
      <c r="G936" t="s">
        <v>47</v>
      </c>
      <c r="H936" t="s">
        <v>48</v>
      </c>
      <c r="I936">
        <v>7</v>
      </c>
      <c r="J936" s="9">
        <v>638.27</v>
      </c>
      <c r="K936" s="9">
        <v>800</v>
      </c>
      <c r="L936">
        <v>44767</v>
      </c>
      <c r="M936" s="10">
        <f>VENTAS[[#This Row],[CANTIDAD]]*VENTAS[[#This Row],[PRECIO_VENTAS]]</f>
        <v>5600</v>
      </c>
      <c r="N936" s="10">
        <f>VENTAS[[#This Row],[CANTIDAD]]*VENTAS[[#This Row],[PRECIO_COMPRA]]</f>
        <v>4467.8899999999994</v>
      </c>
      <c r="O936" s="11">
        <f>VENTAS[[#This Row],[INGRESOS]]-VENTAS[[#This Row],[COSTO]]</f>
        <v>1132.1100000000006</v>
      </c>
      <c r="P936" s="12">
        <f>VENTAS[[#This Row],[MARGEN]]/VENTAS[[#This Row],[INGRESOS]]</f>
        <v>0.20216250000000011</v>
      </c>
    </row>
    <row r="937" spans="1:16" x14ac:dyDescent="0.25">
      <c r="A937">
        <v>936</v>
      </c>
      <c r="B937" t="s">
        <v>19</v>
      </c>
      <c r="C937">
        <v>12</v>
      </c>
      <c r="D937" t="s">
        <v>79</v>
      </c>
      <c r="E937" t="s">
        <v>80</v>
      </c>
      <c r="F937">
        <v>10005</v>
      </c>
      <c r="G937" t="s">
        <v>49</v>
      </c>
      <c r="H937" t="s">
        <v>50</v>
      </c>
      <c r="I937">
        <v>7</v>
      </c>
      <c r="J937" s="9">
        <v>1265.2</v>
      </c>
      <c r="K937" s="9">
        <v>1800</v>
      </c>
      <c r="L937">
        <v>44768</v>
      </c>
      <c r="M937" s="10">
        <f>VENTAS[[#This Row],[CANTIDAD]]*VENTAS[[#This Row],[PRECIO_VENTAS]]</f>
        <v>12600</v>
      </c>
      <c r="N937" s="10">
        <f>VENTAS[[#This Row],[CANTIDAD]]*VENTAS[[#This Row],[PRECIO_COMPRA]]</f>
        <v>8856.4</v>
      </c>
      <c r="O937" s="11">
        <f>VENTAS[[#This Row],[INGRESOS]]-VENTAS[[#This Row],[COSTO]]</f>
        <v>3743.6000000000004</v>
      </c>
      <c r="P937" s="12">
        <f>VENTAS[[#This Row],[MARGEN]]/VENTAS[[#This Row],[INGRESOS]]</f>
        <v>0.29711111111111116</v>
      </c>
    </row>
    <row r="938" spans="1:16" x14ac:dyDescent="0.25">
      <c r="A938">
        <v>937</v>
      </c>
      <c r="B938" t="s">
        <v>12</v>
      </c>
      <c r="C938">
        <v>13</v>
      </c>
      <c r="D938" t="s">
        <v>81</v>
      </c>
      <c r="E938" t="s">
        <v>82</v>
      </c>
      <c r="F938">
        <v>10006</v>
      </c>
      <c r="G938" t="s">
        <v>51</v>
      </c>
      <c r="H938" t="s">
        <v>52</v>
      </c>
      <c r="I938">
        <v>1</v>
      </c>
      <c r="J938" s="9">
        <v>352.49</v>
      </c>
      <c r="K938" s="9">
        <v>500</v>
      </c>
      <c r="L938">
        <v>44769</v>
      </c>
      <c r="M938" s="10">
        <f>VENTAS[[#This Row],[CANTIDAD]]*VENTAS[[#This Row],[PRECIO_VENTAS]]</f>
        <v>500</v>
      </c>
      <c r="N938" s="10">
        <f>VENTAS[[#This Row],[CANTIDAD]]*VENTAS[[#This Row],[PRECIO_COMPRA]]</f>
        <v>352.49</v>
      </c>
      <c r="O938" s="11">
        <f>VENTAS[[#This Row],[INGRESOS]]-VENTAS[[#This Row],[COSTO]]</f>
        <v>147.51</v>
      </c>
      <c r="P938" s="12">
        <f>VENTAS[[#This Row],[MARGEN]]/VENTAS[[#This Row],[INGRESOS]]</f>
        <v>0.29502</v>
      </c>
    </row>
    <row r="939" spans="1:16" x14ac:dyDescent="0.25">
      <c r="A939">
        <v>938</v>
      </c>
      <c r="B939" t="s">
        <v>6</v>
      </c>
      <c r="C939">
        <v>14</v>
      </c>
      <c r="D939" t="s">
        <v>83</v>
      </c>
      <c r="E939" t="s">
        <v>84</v>
      </c>
      <c r="F939">
        <v>10007</v>
      </c>
      <c r="G939" t="s">
        <v>53</v>
      </c>
      <c r="H939" t="s">
        <v>54</v>
      </c>
      <c r="I939">
        <v>7</v>
      </c>
      <c r="J939" s="9">
        <v>938.42</v>
      </c>
      <c r="K939" s="9">
        <v>1100</v>
      </c>
      <c r="L939">
        <v>44770</v>
      </c>
      <c r="M939" s="10">
        <f>VENTAS[[#This Row],[CANTIDAD]]*VENTAS[[#This Row],[PRECIO_VENTAS]]</f>
        <v>7700</v>
      </c>
      <c r="N939" s="10">
        <f>VENTAS[[#This Row],[CANTIDAD]]*VENTAS[[#This Row],[PRECIO_COMPRA]]</f>
        <v>6568.94</v>
      </c>
      <c r="O939" s="11">
        <f>VENTAS[[#This Row],[INGRESOS]]-VENTAS[[#This Row],[COSTO]]</f>
        <v>1131.0600000000004</v>
      </c>
      <c r="P939" s="12">
        <f>VENTAS[[#This Row],[MARGEN]]/VENTAS[[#This Row],[INGRESOS]]</f>
        <v>0.14689090909090916</v>
      </c>
    </row>
    <row r="940" spans="1:16" x14ac:dyDescent="0.25">
      <c r="A940">
        <v>939</v>
      </c>
      <c r="B940" t="s">
        <v>5</v>
      </c>
      <c r="C940">
        <v>15</v>
      </c>
      <c r="D940" t="s">
        <v>85</v>
      </c>
      <c r="E940" t="s">
        <v>86</v>
      </c>
      <c r="F940">
        <v>10008</v>
      </c>
      <c r="G940" t="s">
        <v>73</v>
      </c>
      <c r="H940" t="s">
        <v>56</v>
      </c>
      <c r="I940">
        <v>4</v>
      </c>
      <c r="J940" s="9">
        <v>572.95000000000005</v>
      </c>
      <c r="K940" s="9">
        <v>800</v>
      </c>
      <c r="L940">
        <v>44771</v>
      </c>
      <c r="M940" s="10">
        <f>VENTAS[[#This Row],[CANTIDAD]]*VENTAS[[#This Row],[PRECIO_VENTAS]]</f>
        <v>3200</v>
      </c>
      <c r="N940" s="10">
        <f>VENTAS[[#This Row],[CANTIDAD]]*VENTAS[[#This Row],[PRECIO_COMPRA]]</f>
        <v>2291.8000000000002</v>
      </c>
      <c r="O940" s="11">
        <f>VENTAS[[#This Row],[INGRESOS]]-VENTAS[[#This Row],[COSTO]]</f>
        <v>908.19999999999982</v>
      </c>
      <c r="P940" s="12">
        <f>VENTAS[[#This Row],[MARGEN]]/VENTAS[[#This Row],[INGRESOS]]</f>
        <v>0.28381249999999997</v>
      </c>
    </row>
    <row r="941" spans="1:16" x14ac:dyDescent="0.25">
      <c r="A941">
        <v>940</v>
      </c>
      <c r="B941" t="s">
        <v>12</v>
      </c>
      <c r="C941">
        <v>16</v>
      </c>
      <c r="D941" t="s">
        <v>87</v>
      </c>
      <c r="E941" t="s">
        <v>88</v>
      </c>
      <c r="F941">
        <v>10009</v>
      </c>
      <c r="G941" t="s">
        <v>57</v>
      </c>
      <c r="H941" t="s">
        <v>58</v>
      </c>
      <c r="I941">
        <v>7</v>
      </c>
      <c r="J941" s="9">
        <v>1667.47</v>
      </c>
      <c r="K941" s="9">
        <v>2200</v>
      </c>
      <c r="L941">
        <v>44772</v>
      </c>
      <c r="M941" s="10">
        <f>VENTAS[[#This Row],[CANTIDAD]]*VENTAS[[#This Row],[PRECIO_VENTAS]]</f>
        <v>15400</v>
      </c>
      <c r="N941" s="10">
        <f>VENTAS[[#This Row],[CANTIDAD]]*VENTAS[[#This Row],[PRECIO_COMPRA]]</f>
        <v>11672.29</v>
      </c>
      <c r="O941" s="11">
        <f>VENTAS[[#This Row],[INGRESOS]]-VENTAS[[#This Row],[COSTO]]</f>
        <v>3727.7099999999991</v>
      </c>
      <c r="P941" s="12">
        <f>VENTAS[[#This Row],[MARGEN]]/VENTAS[[#This Row],[INGRESOS]]</f>
        <v>0.24205909090909086</v>
      </c>
    </row>
    <row r="942" spans="1:16" x14ac:dyDescent="0.25">
      <c r="A942">
        <v>941</v>
      </c>
      <c r="B942" t="s">
        <v>9</v>
      </c>
      <c r="C942">
        <v>17</v>
      </c>
      <c r="D942" t="s">
        <v>89</v>
      </c>
      <c r="E942" t="s">
        <v>90</v>
      </c>
      <c r="F942">
        <v>10001</v>
      </c>
      <c r="G942" t="s">
        <v>41</v>
      </c>
      <c r="H942" t="s">
        <v>42</v>
      </c>
      <c r="I942">
        <v>6</v>
      </c>
      <c r="J942" s="9">
        <v>216.19</v>
      </c>
      <c r="K942" s="9">
        <v>300</v>
      </c>
      <c r="L942">
        <v>44773</v>
      </c>
      <c r="M942" s="10">
        <f>VENTAS[[#This Row],[CANTIDAD]]*VENTAS[[#This Row],[PRECIO_VENTAS]]</f>
        <v>1800</v>
      </c>
      <c r="N942" s="10">
        <f>VENTAS[[#This Row],[CANTIDAD]]*VENTAS[[#This Row],[PRECIO_COMPRA]]</f>
        <v>1297.1399999999999</v>
      </c>
      <c r="O942" s="11">
        <f>VENTAS[[#This Row],[INGRESOS]]-VENTAS[[#This Row],[COSTO]]</f>
        <v>502.86000000000013</v>
      </c>
      <c r="P942" s="12">
        <f>VENTAS[[#This Row],[MARGEN]]/VENTAS[[#This Row],[INGRESOS]]</f>
        <v>0.27936666666666676</v>
      </c>
    </row>
    <row r="943" spans="1:16" x14ac:dyDescent="0.25">
      <c r="A943">
        <v>942</v>
      </c>
      <c r="B943" t="s">
        <v>7</v>
      </c>
      <c r="C943">
        <v>18</v>
      </c>
      <c r="D943" t="s">
        <v>91</v>
      </c>
      <c r="E943" t="s">
        <v>92</v>
      </c>
      <c r="F943">
        <v>10002</v>
      </c>
      <c r="G943" t="s">
        <v>43</v>
      </c>
      <c r="H943" t="s">
        <v>44</v>
      </c>
      <c r="I943">
        <v>3</v>
      </c>
      <c r="J943" s="9">
        <v>1063.04</v>
      </c>
      <c r="K943" s="9">
        <v>1500</v>
      </c>
      <c r="L943">
        <v>44774</v>
      </c>
      <c r="M943" s="10">
        <f>VENTAS[[#This Row],[CANTIDAD]]*VENTAS[[#This Row],[PRECIO_VENTAS]]</f>
        <v>4500</v>
      </c>
      <c r="N943" s="10">
        <f>VENTAS[[#This Row],[CANTIDAD]]*VENTAS[[#This Row],[PRECIO_COMPRA]]</f>
        <v>3189.12</v>
      </c>
      <c r="O943" s="11">
        <f>VENTAS[[#This Row],[INGRESOS]]-VENTAS[[#This Row],[COSTO]]</f>
        <v>1310.88</v>
      </c>
      <c r="P943" s="12">
        <f>VENTAS[[#This Row],[MARGEN]]/VENTAS[[#This Row],[INGRESOS]]</f>
        <v>0.29130666666666671</v>
      </c>
    </row>
    <row r="944" spans="1:16" x14ac:dyDescent="0.25">
      <c r="A944">
        <v>943</v>
      </c>
      <c r="B944" t="s">
        <v>8</v>
      </c>
      <c r="C944">
        <v>19</v>
      </c>
      <c r="D944" t="s">
        <v>93</v>
      </c>
      <c r="E944" t="s">
        <v>94</v>
      </c>
      <c r="F944">
        <v>10003</v>
      </c>
      <c r="G944" t="s">
        <v>45</v>
      </c>
      <c r="H944" t="s">
        <v>46</v>
      </c>
      <c r="I944">
        <v>2</v>
      </c>
      <c r="J944" s="9">
        <v>757.81</v>
      </c>
      <c r="K944" s="9">
        <v>950</v>
      </c>
      <c r="L944">
        <v>44775</v>
      </c>
      <c r="M944" s="10">
        <f>VENTAS[[#This Row],[CANTIDAD]]*VENTAS[[#This Row],[PRECIO_VENTAS]]</f>
        <v>1900</v>
      </c>
      <c r="N944" s="10">
        <f>VENTAS[[#This Row],[CANTIDAD]]*VENTAS[[#This Row],[PRECIO_COMPRA]]</f>
        <v>1515.62</v>
      </c>
      <c r="O944" s="11">
        <f>VENTAS[[#This Row],[INGRESOS]]-VENTAS[[#This Row],[COSTO]]</f>
        <v>384.38000000000011</v>
      </c>
      <c r="P944" s="12">
        <f>VENTAS[[#This Row],[MARGEN]]/VENTAS[[#This Row],[INGRESOS]]</f>
        <v>0.20230526315789479</v>
      </c>
    </row>
    <row r="945" spans="1:16" x14ac:dyDescent="0.25">
      <c r="A945">
        <v>944</v>
      </c>
      <c r="B945" t="s">
        <v>23</v>
      </c>
      <c r="C945">
        <v>20</v>
      </c>
      <c r="D945" t="s">
        <v>95</v>
      </c>
      <c r="E945" t="s">
        <v>96</v>
      </c>
      <c r="F945">
        <v>10004</v>
      </c>
      <c r="G945" t="s">
        <v>47</v>
      </c>
      <c r="H945" t="s">
        <v>48</v>
      </c>
      <c r="I945">
        <v>10</v>
      </c>
      <c r="J945" s="9">
        <v>211.41</v>
      </c>
      <c r="K945" s="9">
        <v>300</v>
      </c>
      <c r="L945">
        <v>44776</v>
      </c>
      <c r="M945" s="10">
        <f>VENTAS[[#This Row],[CANTIDAD]]*VENTAS[[#This Row],[PRECIO_VENTAS]]</f>
        <v>3000</v>
      </c>
      <c r="N945" s="10">
        <f>VENTAS[[#This Row],[CANTIDAD]]*VENTAS[[#This Row],[PRECIO_COMPRA]]</f>
        <v>2114.1</v>
      </c>
      <c r="O945" s="11">
        <f>VENTAS[[#This Row],[INGRESOS]]-VENTAS[[#This Row],[COSTO]]</f>
        <v>885.90000000000009</v>
      </c>
      <c r="P945" s="12">
        <f>VENTAS[[#This Row],[MARGEN]]/VENTAS[[#This Row],[INGRESOS]]</f>
        <v>0.29530000000000001</v>
      </c>
    </row>
    <row r="946" spans="1:16" x14ac:dyDescent="0.25">
      <c r="A946">
        <v>945</v>
      </c>
      <c r="B946" t="s">
        <v>5</v>
      </c>
      <c r="C946">
        <v>1</v>
      </c>
      <c r="D946" t="s">
        <v>30</v>
      </c>
      <c r="E946" t="s">
        <v>61</v>
      </c>
      <c r="F946">
        <v>10005</v>
      </c>
      <c r="G946" t="s">
        <v>49</v>
      </c>
      <c r="H946" t="s">
        <v>50</v>
      </c>
      <c r="I946">
        <v>10</v>
      </c>
      <c r="J946" s="9">
        <v>1483.61</v>
      </c>
      <c r="K946" s="9">
        <v>2000</v>
      </c>
      <c r="L946">
        <v>44777</v>
      </c>
      <c r="M946" s="10">
        <f>VENTAS[[#This Row],[CANTIDAD]]*VENTAS[[#This Row],[PRECIO_VENTAS]]</f>
        <v>20000</v>
      </c>
      <c r="N946" s="10">
        <f>VENTAS[[#This Row],[CANTIDAD]]*VENTAS[[#This Row],[PRECIO_COMPRA]]</f>
        <v>14836.099999999999</v>
      </c>
      <c r="O946" s="11">
        <f>VENTAS[[#This Row],[INGRESOS]]-VENTAS[[#This Row],[COSTO]]</f>
        <v>5163.9000000000015</v>
      </c>
      <c r="P946" s="12">
        <f>VENTAS[[#This Row],[MARGEN]]/VENTAS[[#This Row],[INGRESOS]]</f>
        <v>0.25819500000000006</v>
      </c>
    </row>
    <row r="947" spans="1:16" x14ac:dyDescent="0.25">
      <c r="A947">
        <v>946</v>
      </c>
      <c r="B947" t="s">
        <v>7</v>
      </c>
      <c r="C947">
        <v>2</v>
      </c>
      <c r="D947" t="s">
        <v>31</v>
      </c>
      <c r="E947" t="s">
        <v>62</v>
      </c>
      <c r="F947">
        <v>10006</v>
      </c>
      <c r="G947" t="s">
        <v>51</v>
      </c>
      <c r="H947" t="s">
        <v>52</v>
      </c>
      <c r="I947">
        <v>9</v>
      </c>
      <c r="J947" s="9">
        <v>1049.51</v>
      </c>
      <c r="K947" s="9">
        <v>1300</v>
      </c>
      <c r="L947">
        <v>44778</v>
      </c>
      <c r="M947" s="10">
        <f>VENTAS[[#This Row],[CANTIDAD]]*VENTAS[[#This Row],[PRECIO_VENTAS]]</f>
        <v>11700</v>
      </c>
      <c r="N947" s="10">
        <f>VENTAS[[#This Row],[CANTIDAD]]*VENTAS[[#This Row],[PRECIO_COMPRA]]</f>
        <v>9445.59</v>
      </c>
      <c r="O947" s="11">
        <f>VENTAS[[#This Row],[INGRESOS]]-VENTAS[[#This Row],[COSTO]]</f>
        <v>2254.41</v>
      </c>
      <c r="P947" s="12">
        <f>VENTAS[[#This Row],[MARGEN]]/VENTAS[[#This Row],[INGRESOS]]</f>
        <v>0.19268461538461537</v>
      </c>
    </row>
    <row r="948" spans="1:16" x14ac:dyDescent="0.25">
      <c r="A948">
        <v>947</v>
      </c>
      <c r="B948" t="s">
        <v>10</v>
      </c>
      <c r="C948">
        <v>3</v>
      </c>
      <c r="D948" t="s">
        <v>32</v>
      </c>
      <c r="E948" t="s">
        <v>63</v>
      </c>
      <c r="F948">
        <v>10007</v>
      </c>
      <c r="G948" t="s">
        <v>53</v>
      </c>
      <c r="H948" t="s">
        <v>54</v>
      </c>
      <c r="I948">
        <v>1</v>
      </c>
      <c r="J948" s="9">
        <v>966.38</v>
      </c>
      <c r="K948" s="9">
        <v>1200</v>
      </c>
      <c r="L948">
        <v>44779</v>
      </c>
      <c r="M948" s="10">
        <f>VENTAS[[#This Row],[CANTIDAD]]*VENTAS[[#This Row],[PRECIO_VENTAS]]</f>
        <v>1200</v>
      </c>
      <c r="N948" s="10">
        <f>VENTAS[[#This Row],[CANTIDAD]]*VENTAS[[#This Row],[PRECIO_COMPRA]]</f>
        <v>966.38</v>
      </c>
      <c r="O948" s="11">
        <f>VENTAS[[#This Row],[INGRESOS]]-VENTAS[[#This Row],[COSTO]]</f>
        <v>233.62</v>
      </c>
      <c r="P948" s="12">
        <f>VENTAS[[#This Row],[MARGEN]]/VENTAS[[#This Row],[INGRESOS]]</f>
        <v>0.19468333333333335</v>
      </c>
    </row>
    <row r="949" spans="1:16" x14ac:dyDescent="0.25">
      <c r="A949">
        <v>948</v>
      </c>
      <c r="B949" t="s">
        <v>28</v>
      </c>
      <c r="C949">
        <v>4</v>
      </c>
      <c r="D949" t="s">
        <v>33</v>
      </c>
      <c r="E949" t="s">
        <v>64</v>
      </c>
      <c r="F949">
        <v>10008</v>
      </c>
      <c r="G949" t="s">
        <v>73</v>
      </c>
      <c r="H949" t="s">
        <v>56</v>
      </c>
      <c r="I949">
        <v>4</v>
      </c>
      <c r="J949" s="9">
        <v>938.42</v>
      </c>
      <c r="K949" s="9">
        <v>1100</v>
      </c>
      <c r="L949">
        <v>44780</v>
      </c>
      <c r="M949" s="10">
        <f>VENTAS[[#This Row],[CANTIDAD]]*VENTAS[[#This Row],[PRECIO_VENTAS]]</f>
        <v>4400</v>
      </c>
      <c r="N949" s="10">
        <f>VENTAS[[#This Row],[CANTIDAD]]*VENTAS[[#This Row],[PRECIO_COMPRA]]</f>
        <v>3753.68</v>
      </c>
      <c r="O949" s="11">
        <f>VENTAS[[#This Row],[INGRESOS]]-VENTAS[[#This Row],[COSTO]]</f>
        <v>646.32000000000016</v>
      </c>
      <c r="P949" s="12">
        <f>VENTAS[[#This Row],[MARGEN]]/VENTAS[[#This Row],[INGRESOS]]</f>
        <v>0.14689090909090913</v>
      </c>
    </row>
    <row r="950" spans="1:16" x14ac:dyDescent="0.25">
      <c r="A950">
        <v>949</v>
      </c>
      <c r="B950" t="s">
        <v>26</v>
      </c>
      <c r="C950">
        <v>5</v>
      </c>
      <c r="D950" t="s">
        <v>34</v>
      </c>
      <c r="E950" t="s">
        <v>65</v>
      </c>
      <c r="F950">
        <v>10009</v>
      </c>
      <c r="G950" t="s">
        <v>57</v>
      </c>
      <c r="H950" t="s">
        <v>58</v>
      </c>
      <c r="I950">
        <v>2</v>
      </c>
      <c r="J950" s="9">
        <v>1053.78</v>
      </c>
      <c r="K950" s="9">
        <v>1500</v>
      </c>
      <c r="L950">
        <v>44781</v>
      </c>
      <c r="M950" s="10">
        <f>VENTAS[[#This Row],[CANTIDAD]]*VENTAS[[#This Row],[PRECIO_VENTAS]]</f>
        <v>3000</v>
      </c>
      <c r="N950" s="10">
        <f>VENTAS[[#This Row],[CANTIDAD]]*VENTAS[[#This Row],[PRECIO_COMPRA]]</f>
        <v>2107.56</v>
      </c>
      <c r="O950" s="11">
        <f>VENTAS[[#This Row],[INGRESOS]]-VENTAS[[#This Row],[COSTO]]</f>
        <v>892.44</v>
      </c>
      <c r="P950" s="12">
        <f>VENTAS[[#This Row],[MARGEN]]/VENTAS[[#This Row],[INGRESOS]]</f>
        <v>0.29748000000000002</v>
      </c>
    </row>
    <row r="951" spans="1:16" x14ac:dyDescent="0.25">
      <c r="A951">
        <v>950</v>
      </c>
      <c r="B951" t="s">
        <v>25</v>
      </c>
      <c r="C951">
        <v>6</v>
      </c>
      <c r="D951" t="s">
        <v>35</v>
      </c>
      <c r="E951" t="s">
        <v>66</v>
      </c>
      <c r="F951">
        <v>10001</v>
      </c>
      <c r="G951" t="s">
        <v>41</v>
      </c>
      <c r="H951" t="s">
        <v>42</v>
      </c>
      <c r="I951">
        <v>5</v>
      </c>
      <c r="J951" s="9">
        <v>645.70000000000005</v>
      </c>
      <c r="K951" s="9">
        <v>900</v>
      </c>
      <c r="L951">
        <v>44782</v>
      </c>
      <c r="M951" s="10">
        <f>VENTAS[[#This Row],[CANTIDAD]]*VENTAS[[#This Row],[PRECIO_VENTAS]]</f>
        <v>4500</v>
      </c>
      <c r="N951" s="10">
        <f>VENTAS[[#This Row],[CANTIDAD]]*VENTAS[[#This Row],[PRECIO_COMPRA]]</f>
        <v>3228.5</v>
      </c>
      <c r="O951" s="11">
        <f>VENTAS[[#This Row],[INGRESOS]]-VENTAS[[#This Row],[COSTO]]</f>
        <v>1271.5</v>
      </c>
      <c r="P951" s="12">
        <f>VENTAS[[#This Row],[MARGEN]]/VENTAS[[#This Row],[INGRESOS]]</f>
        <v>0.28255555555555556</v>
      </c>
    </row>
    <row r="952" spans="1:16" x14ac:dyDescent="0.25">
      <c r="A952">
        <v>951</v>
      </c>
      <c r="B952" t="s">
        <v>9</v>
      </c>
      <c r="C952">
        <v>7</v>
      </c>
      <c r="D952" t="s">
        <v>36</v>
      </c>
      <c r="E952" t="s">
        <v>72</v>
      </c>
      <c r="F952">
        <v>10002</v>
      </c>
      <c r="G952" t="s">
        <v>43</v>
      </c>
      <c r="H952" t="s">
        <v>44</v>
      </c>
      <c r="I952">
        <v>7</v>
      </c>
      <c r="J952" s="9">
        <v>1063.04</v>
      </c>
      <c r="K952" s="9">
        <v>1500</v>
      </c>
      <c r="L952">
        <v>44783</v>
      </c>
      <c r="M952" s="10">
        <f>VENTAS[[#This Row],[CANTIDAD]]*VENTAS[[#This Row],[PRECIO_VENTAS]]</f>
        <v>10500</v>
      </c>
      <c r="N952" s="10">
        <f>VENTAS[[#This Row],[CANTIDAD]]*VENTAS[[#This Row],[PRECIO_COMPRA]]</f>
        <v>7441.28</v>
      </c>
      <c r="O952" s="11">
        <f>VENTAS[[#This Row],[INGRESOS]]-VENTAS[[#This Row],[COSTO]]</f>
        <v>3058.7200000000003</v>
      </c>
      <c r="P952" s="12">
        <f>VENTAS[[#This Row],[MARGEN]]/VENTAS[[#This Row],[INGRESOS]]</f>
        <v>0.29130666666666671</v>
      </c>
    </row>
    <row r="953" spans="1:16" x14ac:dyDescent="0.25">
      <c r="A953">
        <v>952</v>
      </c>
      <c r="B953" t="s">
        <v>22</v>
      </c>
      <c r="C953">
        <v>8</v>
      </c>
      <c r="D953" t="s">
        <v>37</v>
      </c>
      <c r="E953" t="s">
        <v>67</v>
      </c>
      <c r="F953">
        <v>10003</v>
      </c>
      <c r="G953" t="s">
        <v>45</v>
      </c>
      <c r="H953" t="s">
        <v>46</v>
      </c>
      <c r="I953">
        <v>9</v>
      </c>
      <c r="J953" s="9">
        <v>938.42</v>
      </c>
      <c r="K953" s="9">
        <v>1100</v>
      </c>
      <c r="L953">
        <v>44784</v>
      </c>
      <c r="M953" s="10">
        <f>VENTAS[[#This Row],[CANTIDAD]]*VENTAS[[#This Row],[PRECIO_VENTAS]]</f>
        <v>9900</v>
      </c>
      <c r="N953" s="10">
        <f>VENTAS[[#This Row],[CANTIDAD]]*VENTAS[[#This Row],[PRECIO_COMPRA]]</f>
        <v>8445.7799999999988</v>
      </c>
      <c r="O953" s="11">
        <f>VENTAS[[#This Row],[INGRESOS]]-VENTAS[[#This Row],[COSTO]]</f>
        <v>1454.2200000000012</v>
      </c>
      <c r="P953" s="12">
        <f>VENTAS[[#This Row],[MARGEN]]/VENTAS[[#This Row],[INGRESOS]]</f>
        <v>0.14689090909090921</v>
      </c>
    </row>
    <row r="954" spans="1:16" x14ac:dyDescent="0.25">
      <c r="A954">
        <v>953</v>
      </c>
      <c r="B954" t="s">
        <v>13</v>
      </c>
      <c r="C954">
        <v>9</v>
      </c>
      <c r="D954" t="s">
        <v>38</v>
      </c>
      <c r="E954" t="s">
        <v>68</v>
      </c>
      <c r="F954">
        <v>10004</v>
      </c>
      <c r="G954" t="s">
        <v>47</v>
      </c>
      <c r="H954" t="s">
        <v>48</v>
      </c>
      <c r="I954">
        <v>3</v>
      </c>
      <c r="J954" s="9">
        <v>836.75</v>
      </c>
      <c r="K954" s="9">
        <v>1000</v>
      </c>
      <c r="L954">
        <v>44785</v>
      </c>
      <c r="M954" s="10">
        <f>VENTAS[[#This Row],[CANTIDAD]]*VENTAS[[#This Row],[PRECIO_VENTAS]]</f>
        <v>3000</v>
      </c>
      <c r="N954" s="10">
        <f>VENTAS[[#This Row],[CANTIDAD]]*VENTAS[[#This Row],[PRECIO_COMPRA]]</f>
        <v>2510.25</v>
      </c>
      <c r="O954" s="11">
        <f>VENTAS[[#This Row],[INGRESOS]]-VENTAS[[#This Row],[COSTO]]</f>
        <v>489.75</v>
      </c>
      <c r="P954" s="12">
        <f>VENTAS[[#This Row],[MARGEN]]/VENTAS[[#This Row],[INGRESOS]]</f>
        <v>0.16325000000000001</v>
      </c>
    </row>
    <row r="955" spans="1:16" x14ac:dyDescent="0.25">
      <c r="A955">
        <v>954</v>
      </c>
      <c r="B955" t="s">
        <v>27</v>
      </c>
      <c r="C955">
        <v>10</v>
      </c>
      <c r="D955" t="s">
        <v>39</v>
      </c>
      <c r="E955" t="s">
        <v>69</v>
      </c>
      <c r="F955">
        <v>10005</v>
      </c>
      <c r="G955" t="s">
        <v>49</v>
      </c>
      <c r="H955" t="s">
        <v>50</v>
      </c>
      <c r="I955">
        <v>7</v>
      </c>
      <c r="J955" s="9">
        <v>966.38</v>
      </c>
      <c r="K955" s="9">
        <v>1200</v>
      </c>
      <c r="L955">
        <v>44786</v>
      </c>
      <c r="M955" s="10">
        <f>VENTAS[[#This Row],[CANTIDAD]]*VENTAS[[#This Row],[PRECIO_VENTAS]]</f>
        <v>8400</v>
      </c>
      <c r="N955" s="10">
        <f>VENTAS[[#This Row],[CANTIDAD]]*VENTAS[[#This Row],[PRECIO_COMPRA]]</f>
        <v>6764.66</v>
      </c>
      <c r="O955" s="11">
        <f>VENTAS[[#This Row],[INGRESOS]]-VENTAS[[#This Row],[COSTO]]</f>
        <v>1635.3400000000001</v>
      </c>
      <c r="P955" s="12">
        <f>VENTAS[[#This Row],[MARGEN]]/VENTAS[[#This Row],[INGRESOS]]</f>
        <v>0.19468333333333335</v>
      </c>
    </row>
    <row r="956" spans="1:16" x14ac:dyDescent="0.25">
      <c r="A956">
        <v>955</v>
      </c>
      <c r="B956" t="s">
        <v>6</v>
      </c>
      <c r="C956">
        <v>11</v>
      </c>
      <c r="D956" t="s">
        <v>77</v>
      </c>
      <c r="E956" t="s">
        <v>78</v>
      </c>
      <c r="F956">
        <v>10006</v>
      </c>
      <c r="G956" t="s">
        <v>51</v>
      </c>
      <c r="H956" t="s">
        <v>52</v>
      </c>
      <c r="I956">
        <v>10</v>
      </c>
      <c r="J956" s="9">
        <v>638.27</v>
      </c>
      <c r="K956" s="9">
        <v>800</v>
      </c>
      <c r="L956">
        <v>44787</v>
      </c>
      <c r="M956" s="10">
        <f>VENTAS[[#This Row],[CANTIDAD]]*VENTAS[[#This Row],[PRECIO_VENTAS]]</f>
        <v>8000</v>
      </c>
      <c r="N956" s="10">
        <f>VENTAS[[#This Row],[CANTIDAD]]*VENTAS[[#This Row],[PRECIO_COMPRA]]</f>
        <v>6382.7</v>
      </c>
      <c r="O956" s="11">
        <f>VENTAS[[#This Row],[INGRESOS]]-VENTAS[[#This Row],[COSTO]]</f>
        <v>1617.3000000000002</v>
      </c>
      <c r="P956" s="12">
        <f>VENTAS[[#This Row],[MARGEN]]/VENTAS[[#This Row],[INGRESOS]]</f>
        <v>0.20216250000000002</v>
      </c>
    </row>
    <row r="957" spans="1:16" x14ac:dyDescent="0.25">
      <c r="A957">
        <v>956</v>
      </c>
      <c r="B957" t="s">
        <v>19</v>
      </c>
      <c r="C957">
        <v>12</v>
      </c>
      <c r="D957" t="s">
        <v>79</v>
      </c>
      <c r="E957" t="s">
        <v>80</v>
      </c>
      <c r="F957">
        <v>10007</v>
      </c>
      <c r="G957" t="s">
        <v>53</v>
      </c>
      <c r="H957" t="s">
        <v>54</v>
      </c>
      <c r="I957">
        <v>5</v>
      </c>
      <c r="J957" s="9">
        <v>1265.2</v>
      </c>
      <c r="K957" s="9">
        <v>1800</v>
      </c>
      <c r="L957">
        <v>44788</v>
      </c>
      <c r="M957" s="10">
        <f>VENTAS[[#This Row],[CANTIDAD]]*VENTAS[[#This Row],[PRECIO_VENTAS]]</f>
        <v>9000</v>
      </c>
      <c r="N957" s="10">
        <f>VENTAS[[#This Row],[CANTIDAD]]*VENTAS[[#This Row],[PRECIO_COMPRA]]</f>
        <v>6326</v>
      </c>
      <c r="O957" s="11">
        <f>VENTAS[[#This Row],[INGRESOS]]-VENTAS[[#This Row],[COSTO]]</f>
        <v>2674</v>
      </c>
      <c r="P957" s="12">
        <f>VENTAS[[#This Row],[MARGEN]]/VENTAS[[#This Row],[INGRESOS]]</f>
        <v>0.2971111111111111</v>
      </c>
    </row>
    <row r="958" spans="1:16" x14ac:dyDescent="0.25">
      <c r="A958">
        <v>957</v>
      </c>
      <c r="B958" t="s">
        <v>28</v>
      </c>
      <c r="C958">
        <v>13</v>
      </c>
      <c r="D958" t="s">
        <v>81</v>
      </c>
      <c r="E958" t="s">
        <v>82</v>
      </c>
      <c r="F958">
        <v>10008</v>
      </c>
      <c r="G958" t="s">
        <v>73</v>
      </c>
      <c r="H958" t="s">
        <v>56</v>
      </c>
      <c r="I958">
        <v>1</v>
      </c>
      <c r="J958" s="9">
        <v>352.49</v>
      </c>
      <c r="K958" s="9">
        <v>500</v>
      </c>
      <c r="L958">
        <v>44789</v>
      </c>
      <c r="M958" s="10">
        <f>VENTAS[[#This Row],[CANTIDAD]]*VENTAS[[#This Row],[PRECIO_VENTAS]]</f>
        <v>500</v>
      </c>
      <c r="N958" s="10">
        <f>VENTAS[[#This Row],[CANTIDAD]]*VENTAS[[#This Row],[PRECIO_COMPRA]]</f>
        <v>352.49</v>
      </c>
      <c r="O958" s="11">
        <f>VENTAS[[#This Row],[INGRESOS]]-VENTAS[[#This Row],[COSTO]]</f>
        <v>147.51</v>
      </c>
      <c r="P958" s="12">
        <f>VENTAS[[#This Row],[MARGEN]]/VENTAS[[#This Row],[INGRESOS]]</f>
        <v>0.29502</v>
      </c>
    </row>
    <row r="959" spans="1:16" x14ac:dyDescent="0.25">
      <c r="A959">
        <v>958</v>
      </c>
      <c r="B959" t="s">
        <v>15</v>
      </c>
      <c r="C959">
        <v>14</v>
      </c>
      <c r="D959" t="s">
        <v>83</v>
      </c>
      <c r="E959" t="s">
        <v>84</v>
      </c>
      <c r="F959">
        <v>10009</v>
      </c>
      <c r="G959" t="s">
        <v>57</v>
      </c>
      <c r="H959" t="s">
        <v>58</v>
      </c>
      <c r="I959">
        <v>9</v>
      </c>
      <c r="J959" s="9">
        <v>938.42</v>
      </c>
      <c r="K959" s="9">
        <v>1100</v>
      </c>
      <c r="L959">
        <v>44790</v>
      </c>
      <c r="M959" s="10">
        <f>VENTAS[[#This Row],[CANTIDAD]]*VENTAS[[#This Row],[PRECIO_VENTAS]]</f>
        <v>9900</v>
      </c>
      <c r="N959" s="10">
        <f>VENTAS[[#This Row],[CANTIDAD]]*VENTAS[[#This Row],[PRECIO_COMPRA]]</f>
        <v>8445.7799999999988</v>
      </c>
      <c r="O959" s="11">
        <f>VENTAS[[#This Row],[INGRESOS]]-VENTAS[[#This Row],[COSTO]]</f>
        <v>1454.2200000000012</v>
      </c>
      <c r="P959" s="12">
        <f>VENTAS[[#This Row],[MARGEN]]/VENTAS[[#This Row],[INGRESOS]]</f>
        <v>0.14689090909090921</v>
      </c>
    </row>
    <row r="960" spans="1:16" x14ac:dyDescent="0.25">
      <c r="A960">
        <v>959</v>
      </c>
      <c r="B960" t="s">
        <v>6</v>
      </c>
      <c r="C960">
        <v>15</v>
      </c>
      <c r="D960" t="s">
        <v>85</v>
      </c>
      <c r="E960" t="s">
        <v>86</v>
      </c>
      <c r="F960">
        <v>10001</v>
      </c>
      <c r="G960" t="s">
        <v>41</v>
      </c>
      <c r="H960" t="s">
        <v>42</v>
      </c>
      <c r="I960">
        <v>3</v>
      </c>
      <c r="J960" s="9">
        <v>572.95000000000005</v>
      </c>
      <c r="K960" s="9">
        <v>800</v>
      </c>
      <c r="L960">
        <v>44791</v>
      </c>
      <c r="M960" s="10">
        <f>VENTAS[[#This Row],[CANTIDAD]]*VENTAS[[#This Row],[PRECIO_VENTAS]]</f>
        <v>2400</v>
      </c>
      <c r="N960" s="10">
        <f>VENTAS[[#This Row],[CANTIDAD]]*VENTAS[[#This Row],[PRECIO_COMPRA]]</f>
        <v>1718.8500000000001</v>
      </c>
      <c r="O960" s="11">
        <f>VENTAS[[#This Row],[INGRESOS]]-VENTAS[[#This Row],[COSTO]]</f>
        <v>681.14999999999986</v>
      </c>
      <c r="P960" s="12">
        <f>VENTAS[[#This Row],[MARGEN]]/VENTAS[[#This Row],[INGRESOS]]</f>
        <v>0.28381249999999997</v>
      </c>
    </row>
    <row r="961" spans="1:16" x14ac:dyDescent="0.25">
      <c r="A961">
        <v>960</v>
      </c>
      <c r="B961" t="s">
        <v>29</v>
      </c>
      <c r="C961">
        <v>16</v>
      </c>
      <c r="D961" t="s">
        <v>87</v>
      </c>
      <c r="E961" t="s">
        <v>88</v>
      </c>
      <c r="F961">
        <v>10002</v>
      </c>
      <c r="G961" t="s">
        <v>43</v>
      </c>
      <c r="H961" t="s">
        <v>44</v>
      </c>
      <c r="I961">
        <v>4</v>
      </c>
      <c r="J961" s="9">
        <v>1667.47</v>
      </c>
      <c r="K961" s="9">
        <v>2200</v>
      </c>
      <c r="L961">
        <v>44792</v>
      </c>
      <c r="M961" s="10">
        <f>VENTAS[[#This Row],[CANTIDAD]]*VENTAS[[#This Row],[PRECIO_VENTAS]]</f>
        <v>8800</v>
      </c>
      <c r="N961" s="10">
        <f>VENTAS[[#This Row],[CANTIDAD]]*VENTAS[[#This Row],[PRECIO_COMPRA]]</f>
        <v>6669.88</v>
      </c>
      <c r="O961" s="11">
        <f>VENTAS[[#This Row],[INGRESOS]]-VENTAS[[#This Row],[COSTO]]</f>
        <v>2130.12</v>
      </c>
      <c r="P961" s="12">
        <f>VENTAS[[#This Row],[MARGEN]]/VENTAS[[#This Row],[INGRESOS]]</f>
        <v>0.24205909090909089</v>
      </c>
    </row>
    <row r="962" spans="1:16" x14ac:dyDescent="0.25">
      <c r="A962">
        <v>961</v>
      </c>
      <c r="B962" t="s">
        <v>5</v>
      </c>
      <c r="C962">
        <v>17</v>
      </c>
      <c r="D962" t="s">
        <v>89</v>
      </c>
      <c r="E962" t="s">
        <v>90</v>
      </c>
      <c r="F962">
        <v>10003</v>
      </c>
      <c r="G962" t="s">
        <v>45</v>
      </c>
      <c r="H962" t="s">
        <v>46</v>
      </c>
      <c r="I962">
        <v>7</v>
      </c>
      <c r="J962" s="9">
        <v>216.19</v>
      </c>
      <c r="K962" s="9">
        <v>300</v>
      </c>
      <c r="L962">
        <v>44793</v>
      </c>
      <c r="M962" s="10">
        <f>VENTAS[[#This Row],[CANTIDAD]]*VENTAS[[#This Row],[PRECIO_VENTAS]]</f>
        <v>2100</v>
      </c>
      <c r="N962" s="10">
        <f>VENTAS[[#This Row],[CANTIDAD]]*VENTAS[[#This Row],[PRECIO_COMPRA]]</f>
        <v>1513.33</v>
      </c>
      <c r="O962" s="11">
        <f>VENTAS[[#This Row],[INGRESOS]]-VENTAS[[#This Row],[COSTO]]</f>
        <v>586.67000000000007</v>
      </c>
      <c r="P962" s="12">
        <f>VENTAS[[#This Row],[MARGEN]]/VENTAS[[#This Row],[INGRESOS]]</f>
        <v>0.27936666666666671</v>
      </c>
    </row>
    <row r="963" spans="1:16" x14ac:dyDescent="0.25">
      <c r="A963">
        <v>962</v>
      </c>
      <c r="B963" t="s">
        <v>14</v>
      </c>
      <c r="C963">
        <v>18</v>
      </c>
      <c r="D963" t="s">
        <v>91</v>
      </c>
      <c r="E963" t="s">
        <v>92</v>
      </c>
      <c r="F963">
        <v>10004</v>
      </c>
      <c r="G963" t="s">
        <v>47</v>
      </c>
      <c r="H963" t="s">
        <v>48</v>
      </c>
      <c r="I963">
        <v>7</v>
      </c>
      <c r="J963" s="9">
        <v>1063.04</v>
      </c>
      <c r="K963" s="9">
        <v>1500</v>
      </c>
      <c r="L963">
        <v>44794</v>
      </c>
      <c r="M963" s="10">
        <f>VENTAS[[#This Row],[CANTIDAD]]*VENTAS[[#This Row],[PRECIO_VENTAS]]</f>
        <v>10500</v>
      </c>
      <c r="N963" s="10">
        <f>VENTAS[[#This Row],[CANTIDAD]]*VENTAS[[#This Row],[PRECIO_COMPRA]]</f>
        <v>7441.28</v>
      </c>
      <c r="O963" s="11">
        <f>VENTAS[[#This Row],[INGRESOS]]-VENTAS[[#This Row],[COSTO]]</f>
        <v>3058.7200000000003</v>
      </c>
      <c r="P963" s="12">
        <f>VENTAS[[#This Row],[MARGEN]]/VENTAS[[#This Row],[INGRESOS]]</f>
        <v>0.29130666666666671</v>
      </c>
    </row>
    <row r="964" spans="1:16" x14ac:dyDescent="0.25">
      <c r="A964">
        <v>963</v>
      </c>
      <c r="B964" t="s">
        <v>23</v>
      </c>
      <c r="C964">
        <v>19</v>
      </c>
      <c r="D964" t="s">
        <v>93</v>
      </c>
      <c r="E964" t="s">
        <v>94</v>
      </c>
      <c r="F964">
        <v>10005</v>
      </c>
      <c r="G964" t="s">
        <v>49</v>
      </c>
      <c r="H964" t="s">
        <v>50</v>
      </c>
      <c r="I964">
        <v>3</v>
      </c>
      <c r="J964" s="9">
        <v>757.81</v>
      </c>
      <c r="K964" s="9">
        <v>950</v>
      </c>
      <c r="L964">
        <v>44795</v>
      </c>
      <c r="M964" s="10">
        <f>VENTAS[[#This Row],[CANTIDAD]]*VENTAS[[#This Row],[PRECIO_VENTAS]]</f>
        <v>2850</v>
      </c>
      <c r="N964" s="10">
        <f>VENTAS[[#This Row],[CANTIDAD]]*VENTAS[[#This Row],[PRECIO_COMPRA]]</f>
        <v>2273.4299999999998</v>
      </c>
      <c r="O964" s="11">
        <f>VENTAS[[#This Row],[INGRESOS]]-VENTAS[[#This Row],[COSTO]]</f>
        <v>576.57000000000016</v>
      </c>
      <c r="P964" s="12">
        <f>VENTAS[[#This Row],[MARGEN]]/VENTAS[[#This Row],[INGRESOS]]</f>
        <v>0.20230526315789479</v>
      </c>
    </row>
    <row r="965" spans="1:16" x14ac:dyDescent="0.25">
      <c r="A965">
        <v>964</v>
      </c>
      <c r="B965" t="s">
        <v>17</v>
      </c>
      <c r="C965">
        <v>20</v>
      </c>
      <c r="D965" t="s">
        <v>95</v>
      </c>
      <c r="E965" t="s">
        <v>96</v>
      </c>
      <c r="F965">
        <v>10006</v>
      </c>
      <c r="G965" t="s">
        <v>51</v>
      </c>
      <c r="H965" t="s">
        <v>52</v>
      </c>
      <c r="I965">
        <v>7</v>
      </c>
      <c r="J965" s="9">
        <v>211.41</v>
      </c>
      <c r="K965" s="9">
        <v>300</v>
      </c>
      <c r="L965">
        <v>44796</v>
      </c>
      <c r="M965" s="10">
        <f>VENTAS[[#This Row],[CANTIDAD]]*VENTAS[[#This Row],[PRECIO_VENTAS]]</f>
        <v>2100</v>
      </c>
      <c r="N965" s="10">
        <f>VENTAS[[#This Row],[CANTIDAD]]*VENTAS[[#This Row],[PRECIO_COMPRA]]</f>
        <v>1479.87</v>
      </c>
      <c r="O965" s="11">
        <f>VENTAS[[#This Row],[INGRESOS]]-VENTAS[[#This Row],[COSTO]]</f>
        <v>620.13000000000011</v>
      </c>
      <c r="P965" s="12">
        <f>VENTAS[[#This Row],[MARGEN]]/VENTAS[[#This Row],[INGRESOS]]</f>
        <v>0.29530000000000006</v>
      </c>
    </row>
    <row r="966" spans="1:16" x14ac:dyDescent="0.25">
      <c r="A966">
        <v>965</v>
      </c>
      <c r="B966" t="s">
        <v>8</v>
      </c>
      <c r="C966">
        <v>1</v>
      </c>
      <c r="D966" t="s">
        <v>30</v>
      </c>
      <c r="E966" t="s">
        <v>61</v>
      </c>
      <c r="F966">
        <v>10007</v>
      </c>
      <c r="G966" t="s">
        <v>53</v>
      </c>
      <c r="H966" t="s">
        <v>54</v>
      </c>
      <c r="I966">
        <v>3</v>
      </c>
      <c r="J966" s="9">
        <v>1483.61</v>
      </c>
      <c r="K966" s="9">
        <v>2000</v>
      </c>
      <c r="L966">
        <v>44797</v>
      </c>
      <c r="M966" s="10">
        <f>VENTAS[[#This Row],[CANTIDAD]]*VENTAS[[#This Row],[PRECIO_VENTAS]]</f>
        <v>6000</v>
      </c>
      <c r="N966" s="10">
        <f>VENTAS[[#This Row],[CANTIDAD]]*VENTAS[[#This Row],[PRECIO_COMPRA]]</f>
        <v>4450.83</v>
      </c>
      <c r="O966" s="11">
        <f>VENTAS[[#This Row],[INGRESOS]]-VENTAS[[#This Row],[COSTO]]</f>
        <v>1549.17</v>
      </c>
      <c r="P966" s="12">
        <f>VENTAS[[#This Row],[MARGEN]]/VENTAS[[#This Row],[INGRESOS]]</f>
        <v>0.25819500000000001</v>
      </c>
    </row>
    <row r="967" spans="1:16" x14ac:dyDescent="0.25">
      <c r="A967">
        <v>966</v>
      </c>
      <c r="B967" t="s">
        <v>23</v>
      </c>
      <c r="C967">
        <v>2</v>
      </c>
      <c r="D967" t="s">
        <v>31</v>
      </c>
      <c r="E967" t="s">
        <v>62</v>
      </c>
      <c r="F967">
        <v>10008</v>
      </c>
      <c r="G967" t="s">
        <v>73</v>
      </c>
      <c r="H967" t="s">
        <v>56</v>
      </c>
      <c r="I967">
        <v>4</v>
      </c>
      <c r="J967" s="9">
        <v>1049.51</v>
      </c>
      <c r="K967" s="9">
        <v>1300</v>
      </c>
      <c r="L967">
        <v>44798</v>
      </c>
      <c r="M967" s="10">
        <f>VENTAS[[#This Row],[CANTIDAD]]*VENTAS[[#This Row],[PRECIO_VENTAS]]</f>
        <v>5200</v>
      </c>
      <c r="N967" s="10">
        <f>VENTAS[[#This Row],[CANTIDAD]]*VENTAS[[#This Row],[PRECIO_COMPRA]]</f>
        <v>4198.04</v>
      </c>
      <c r="O967" s="11">
        <f>VENTAS[[#This Row],[INGRESOS]]-VENTAS[[#This Row],[COSTO]]</f>
        <v>1001.96</v>
      </c>
      <c r="P967" s="12">
        <f>VENTAS[[#This Row],[MARGEN]]/VENTAS[[#This Row],[INGRESOS]]</f>
        <v>0.1926846153846154</v>
      </c>
    </row>
    <row r="968" spans="1:16" x14ac:dyDescent="0.25">
      <c r="A968">
        <v>967</v>
      </c>
      <c r="B968" t="s">
        <v>7</v>
      </c>
      <c r="C968">
        <v>3</v>
      </c>
      <c r="D968" t="s">
        <v>32</v>
      </c>
      <c r="E968" t="s">
        <v>63</v>
      </c>
      <c r="F968">
        <v>10009</v>
      </c>
      <c r="G968" t="s">
        <v>57</v>
      </c>
      <c r="H968" t="s">
        <v>58</v>
      </c>
      <c r="I968">
        <v>4</v>
      </c>
      <c r="J968" s="9">
        <v>966.38</v>
      </c>
      <c r="K968" s="9">
        <v>1200</v>
      </c>
      <c r="L968">
        <v>44799</v>
      </c>
      <c r="M968" s="10">
        <f>VENTAS[[#This Row],[CANTIDAD]]*VENTAS[[#This Row],[PRECIO_VENTAS]]</f>
        <v>4800</v>
      </c>
      <c r="N968" s="10">
        <f>VENTAS[[#This Row],[CANTIDAD]]*VENTAS[[#This Row],[PRECIO_COMPRA]]</f>
        <v>3865.52</v>
      </c>
      <c r="O968" s="11">
        <f>VENTAS[[#This Row],[INGRESOS]]-VENTAS[[#This Row],[COSTO]]</f>
        <v>934.48</v>
      </c>
      <c r="P968" s="12">
        <f>VENTAS[[#This Row],[MARGEN]]/VENTAS[[#This Row],[INGRESOS]]</f>
        <v>0.19468333333333335</v>
      </c>
    </row>
    <row r="969" spans="1:16" x14ac:dyDescent="0.25">
      <c r="A969">
        <v>968</v>
      </c>
      <c r="B969" t="s">
        <v>8</v>
      </c>
      <c r="C969">
        <v>4</v>
      </c>
      <c r="D969" t="s">
        <v>33</v>
      </c>
      <c r="E969" t="s">
        <v>64</v>
      </c>
      <c r="F969">
        <v>10001</v>
      </c>
      <c r="G969" t="s">
        <v>41</v>
      </c>
      <c r="H969" t="s">
        <v>42</v>
      </c>
      <c r="I969">
        <v>9</v>
      </c>
      <c r="J969" s="9">
        <v>938.42</v>
      </c>
      <c r="K969" s="9">
        <v>1100</v>
      </c>
      <c r="L969">
        <v>44800</v>
      </c>
      <c r="M969" s="10">
        <f>VENTAS[[#This Row],[CANTIDAD]]*VENTAS[[#This Row],[PRECIO_VENTAS]]</f>
        <v>9900</v>
      </c>
      <c r="N969" s="10">
        <f>VENTAS[[#This Row],[CANTIDAD]]*VENTAS[[#This Row],[PRECIO_COMPRA]]</f>
        <v>8445.7799999999988</v>
      </c>
      <c r="O969" s="11">
        <f>VENTAS[[#This Row],[INGRESOS]]-VENTAS[[#This Row],[COSTO]]</f>
        <v>1454.2200000000012</v>
      </c>
      <c r="P969" s="12">
        <f>VENTAS[[#This Row],[MARGEN]]/VENTAS[[#This Row],[INGRESOS]]</f>
        <v>0.14689090909090921</v>
      </c>
    </row>
    <row r="970" spans="1:16" x14ac:dyDescent="0.25">
      <c r="A970">
        <v>969</v>
      </c>
      <c r="B970" t="s">
        <v>16</v>
      </c>
      <c r="C970">
        <v>5</v>
      </c>
      <c r="D970" t="s">
        <v>34</v>
      </c>
      <c r="E970" t="s">
        <v>65</v>
      </c>
      <c r="F970">
        <v>10002</v>
      </c>
      <c r="G970" t="s">
        <v>43</v>
      </c>
      <c r="H970" t="s">
        <v>44</v>
      </c>
      <c r="I970">
        <v>5</v>
      </c>
      <c r="J970" s="9">
        <v>1053.78</v>
      </c>
      <c r="K970" s="9">
        <v>1500</v>
      </c>
      <c r="L970">
        <v>44801</v>
      </c>
      <c r="M970" s="10">
        <f>VENTAS[[#This Row],[CANTIDAD]]*VENTAS[[#This Row],[PRECIO_VENTAS]]</f>
        <v>7500</v>
      </c>
      <c r="N970" s="10">
        <f>VENTAS[[#This Row],[CANTIDAD]]*VENTAS[[#This Row],[PRECIO_COMPRA]]</f>
        <v>5268.9</v>
      </c>
      <c r="O970" s="11">
        <f>VENTAS[[#This Row],[INGRESOS]]-VENTAS[[#This Row],[COSTO]]</f>
        <v>2231.1000000000004</v>
      </c>
      <c r="P970" s="12">
        <f>VENTAS[[#This Row],[MARGEN]]/VENTAS[[#This Row],[INGRESOS]]</f>
        <v>0.29748000000000002</v>
      </c>
    </row>
    <row r="971" spans="1:16" x14ac:dyDescent="0.25">
      <c r="A971">
        <v>970</v>
      </c>
      <c r="B971" t="s">
        <v>9</v>
      </c>
      <c r="C971">
        <v>6</v>
      </c>
      <c r="D971" t="s">
        <v>35</v>
      </c>
      <c r="E971" t="s">
        <v>66</v>
      </c>
      <c r="F971">
        <v>10003</v>
      </c>
      <c r="G971" t="s">
        <v>45</v>
      </c>
      <c r="H971" t="s">
        <v>46</v>
      </c>
      <c r="I971">
        <v>4</v>
      </c>
      <c r="J971" s="9">
        <v>645.70000000000005</v>
      </c>
      <c r="K971" s="9">
        <v>900</v>
      </c>
      <c r="L971">
        <v>44802</v>
      </c>
      <c r="M971" s="10">
        <f>VENTAS[[#This Row],[CANTIDAD]]*VENTAS[[#This Row],[PRECIO_VENTAS]]</f>
        <v>3600</v>
      </c>
      <c r="N971" s="10">
        <f>VENTAS[[#This Row],[CANTIDAD]]*VENTAS[[#This Row],[PRECIO_COMPRA]]</f>
        <v>2582.8000000000002</v>
      </c>
      <c r="O971" s="11">
        <f>VENTAS[[#This Row],[INGRESOS]]-VENTAS[[#This Row],[COSTO]]</f>
        <v>1017.1999999999998</v>
      </c>
      <c r="P971" s="12">
        <f>VENTAS[[#This Row],[MARGEN]]/VENTAS[[#This Row],[INGRESOS]]</f>
        <v>0.2825555555555555</v>
      </c>
    </row>
    <row r="972" spans="1:16" x14ac:dyDescent="0.25">
      <c r="A972">
        <v>971</v>
      </c>
      <c r="B972" t="s">
        <v>25</v>
      </c>
      <c r="C972">
        <v>7</v>
      </c>
      <c r="D972" t="s">
        <v>36</v>
      </c>
      <c r="E972" t="s">
        <v>72</v>
      </c>
      <c r="F972">
        <v>10004</v>
      </c>
      <c r="G972" t="s">
        <v>47</v>
      </c>
      <c r="H972" t="s">
        <v>48</v>
      </c>
      <c r="I972">
        <v>8</v>
      </c>
      <c r="J972" s="9">
        <v>1063.04</v>
      </c>
      <c r="K972" s="9">
        <v>1500</v>
      </c>
      <c r="L972">
        <v>44803</v>
      </c>
      <c r="M972" s="10">
        <f>VENTAS[[#This Row],[CANTIDAD]]*VENTAS[[#This Row],[PRECIO_VENTAS]]</f>
        <v>12000</v>
      </c>
      <c r="N972" s="10">
        <f>VENTAS[[#This Row],[CANTIDAD]]*VENTAS[[#This Row],[PRECIO_COMPRA]]</f>
        <v>8504.32</v>
      </c>
      <c r="O972" s="11">
        <f>VENTAS[[#This Row],[INGRESOS]]-VENTAS[[#This Row],[COSTO]]</f>
        <v>3495.6800000000003</v>
      </c>
      <c r="P972" s="12">
        <f>VENTAS[[#This Row],[MARGEN]]/VENTAS[[#This Row],[INGRESOS]]</f>
        <v>0.29130666666666671</v>
      </c>
    </row>
    <row r="973" spans="1:16" x14ac:dyDescent="0.25">
      <c r="A973">
        <v>972</v>
      </c>
      <c r="B973" t="s">
        <v>25</v>
      </c>
      <c r="C973">
        <v>8</v>
      </c>
      <c r="D973" t="s">
        <v>37</v>
      </c>
      <c r="E973" t="s">
        <v>67</v>
      </c>
      <c r="F973">
        <v>10005</v>
      </c>
      <c r="G973" t="s">
        <v>49</v>
      </c>
      <c r="H973" t="s">
        <v>50</v>
      </c>
      <c r="I973">
        <v>7</v>
      </c>
      <c r="J973" s="9">
        <v>938.42</v>
      </c>
      <c r="K973" s="9">
        <v>1100</v>
      </c>
      <c r="L973">
        <v>44804</v>
      </c>
      <c r="M973" s="10">
        <f>VENTAS[[#This Row],[CANTIDAD]]*VENTAS[[#This Row],[PRECIO_VENTAS]]</f>
        <v>7700</v>
      </c>
      <c r="N973" s="10">
        <f>VENTAS[[#This Row],[CANTIDAD]]*VENTAS[[#This Row],[PRECIO_COMPRA]]</f>
        <v>6568.94</v>
      </c>
      <c r="O973" s="11">
        <f>VENTAS[[#This Row],[INGRESOS]]-VENTAS[[#This Row],[COSTO]]</f>
        <v>1131.0600000000004</v>
      </c>
      <c r="P973" s="12">
        <f>VENTAS[[#This Row],[MARGEN]]/VENTAS[[#This Row],[INGRESOS]]</f>
        <v>0.14689090909090916</v>
      </c>
    </row>
    <row r="974" spans="1:16" x14ac:dyDescent="0.25">
      <c r="A974">
        <v>973</v>
      </c>
      <c r="B974" t="s">
        <v>14</v>
      </c>
      <c r="C974">
        <v>9</v>
      </c>
      <c r="D974" t="s">
        <v>38</v>
      </c>
      <c r="E974" t="s">
        <v>68</v>
      </c>
      <c r="F974">
        <v>10006</v>
      </c>
      <c r="G974" t="s">
        <v>51</v>
      </c>
      <c r="H974" t="s">
        <v>52</v>
      </c>
      <c r="I974">
        <v>3</v>
      </c>
      <c r="J974" s="9">
        <v>836.75</v>
      </c>
      <c r="K974" s="9">
        <v>1000</v>
      </c>
      <c r="L974">
        <v>44805</v>
      </c>
      <c r="M974" s="10">
        <f>VENTAS[[#This Row],[CANTIDAD]]*VENTAS[[#This Row],[PRECIO_VENTAS]]</f>
        <v>3000</v>
      </c>
      <c r="N974" s="10">
        <f>VENTAS[[#This Row],[CANTIDAD]]*VENTAS[[#This Row],[PRECIO_COMPRA]]</f>
        <v>2510.25</v>
      </c>
      <c r="O974" s="11">
        <f>VENTAS[[#This Row],[INGRESOS]]-VENTAS[[#This Row],[COSTO]]</f>
        <v>489.75</v>
      </c>
      <c r="P974" s="12">
        <f>VENTAS[[#This Row],[MARGEN]]/VENTAS[[#This Row],[INGRESOS]]</f>
        <v>0.16325000000000001</v>
      </c>
    </row>
    <row r="975" spans="1:16" x14ac:dyDescent="0.25">
      <c r="A975">
        <v>974</v>
      </c>
      <c r="B975" t="s">
        <v>15</v>
      </c>
      <c r="C975">
        <v>10</v>
      </c>
      <c r="D975" t="s">
        <v>39</v>
      </c>
      <c r="E975" t="s">
        <v>69</v>
      </c>
      <c r="F975">
        <v>10007</v>
      </c>
      <c r="G975" t="s">
        <v>53</v>
      </c>
      <c r="H975" t="s">
        <v>54</v>
      </c>
      <c r="I975">
        <v>4</v>
      </c>
      <c r="J975" s="9">
        <v>966.38</v>
      </c>
      <c r="K975" s="9">
        <v>1200</v>
      </c>
      <c r="L975">
        <v>44806</v>
      </c>
      <c r="M975" s="10">
        <f>VENTAS[[#This Row],[CANTIDAD]]*VENTAS[[#This Row],[PRECIO_VENTAS]]</f>
        <v>4800</v>
      </c>
      <c r="N975" s="10">
        <f>VENTAS[[#This Row],[CANTIDAD]]*VENTAS[[#This Row],[PRECIO_COMPRA]]</f>
        <v>3865.52</v>
      </c>
      <c r="O975" s="11">
        <f>VENTAS[[#This Row],[INGRESOS]]-VENTAS[[#This Row],[COSTO]]</f>
        <v>934.48</v>
      </c>
      <c r="P975" s="12">
        <f>VENTAS[[#This Row],[MARGEN]]/VENTAS[[#This Row],[INGRESOS]]</f>
        <v>0.19468333333333335</v>
      </c>
    </row>
    <row r="976" spans="1:16" x14ac:dyDescent="0.25">
      <c r="A976">
        <v>975</v>
      </c>
      <c r="B976" t="s">
        <v>26</v>
      </c>
      <c r="C976">
        <v>11</v>
      </c>
      <c r="D976" t="s">
        <v>77</v>
      </c>
      <c r="E976" t="s">
        <v>78</v>
      </c>
      <c r="F976">
        <v>10008</v>
      </c>
      <c r="G976" t="s">
        <v>73</v>
      </c>
      <c r="H976" t="s">
        <v>56</v>
      </c>
      <c r="I976">
        <v>5</v>
      </c>
      <c r="J976" s="9">
        <v>638.27</v>
      </c>
      <c r="K976" s="9">
        <v>800</v>
      </c>
      <c r="L976">
        <v>44807</v>
      </c>
      <c r="M976" s="10">
        <f>VENTAS[[#This Row],[CANTIDAD]]*VENTAS[[#This Row],[PRECIO_VENTAS]]</f>
        <v>4000</v>
      </c>
      <c r="N976" s="10">
        <f>VENTAS[[#This Row],[CANTIDAD]]*VENTAS[[#This Row],[PRECIO_COMPRA]]</f>
        <v>3191.35</v>
      </c>
      <c r="O976" s="11">
        <f>VENTAS[[#This Row],[INGRESOS]]-VENTAS[[#This Row],[COSTO]]</f>
        <v>808.65000000000009</v>
      </c>
      <c r="P976" s="12">
        <f>VENTAS[[#This Row],[MARGEN]]/VENTAS[[#This Row],[INGRESOS]]</f>
        <v>0.20216250000000002</v>
      </c>
    </row>
    <row r="977" spans="1:16" x14ac:dyDescent="0.25">
      <c r="A977">
        <v>976</v>
      </c>
      <c r="B977" t="s">
        <v>11</v>
      </c>
      <c r="C977">
        <v>12</v>
      </c>
      <c r="D977" t="s">
        <v>79</v>
      </c>
      <c r="E977" t="s">
        <v>80</v>
      </c>
      <c r="F977">
        <v>10009</v>
      </c>
      <c r="G977" t="s">
        <v>57</v>
      </c>
      <c r="H977" t="s">
        <v>58</v>
      </c>
      <c r="I977">
        <v>3</v>
      </c>
      <c r="J977" s="9">
        <v>1265.2</v>
      </c>
      <c r="K977" s="9">
        <v>1800</v>
      </c>
      <c r="L977">
        <v>44808</v>
      </c>
      <c r="M977" s="10">
        <f>VENTAS[[#This Row],[CANTIDAD]]*VENTAS[[#This Row],[PRECIO_VENTAS]]</f>
        <v>5400</v>
      </c>
      <c r="N977" s="10">
        <f>VENTAS[[#This Row],[CANTIDAD]]*VENTAS[[#This Row],[PRECIO_COMPRA]]</f>
        <v>3795.6000000000004</v>
      </c>
      <c r="O977" s="11">
        <f>VENTAS[[#This Row],[INGRESOS]]-VENTAS[[#This Row],[COSTO]]</f>
        <v>1604.3999999999996</v>
      </c>
      <c r="P977" s="12">
        <f>VENTAS[[#This Row],[MARGEN]]/VENTAS[[#This Row],[INGRESOS]]</f>
        <v>0.29711111111111105</v>
      </c>
    </row>
    <row r="978" spans="1:16" x14ac:dyDescent="0.25">
      <c r="A978">
        <v>977</v>
      </c>
      <c r="B978" t="s">
        <v>18</v>
      </c>
      <c r="C978">
        <v>13</v>
      </c>
      <c r="D978" t="s">
        <v>81</v>
      </c>
      <c r="E978" t="s">
        <v>82</v>
      </c>
      <c r="F978">
        <v>10001</v>
      </c>
      <c r="G978" t="s">
        <v>41</v>
      </c>
      <c r="H978" t="s">
        <v>42</v>
      </c>
      <c r="I978">
        <v>13</v>
      </c>
      <c r="J978" s="9">
        <v>352.49</v>
      </c>
      <c r="K978" s="9">
        <v>500</v>
      </c>
      <c r="L978">
        <v>44809</v>
      </c>
      <c r="M978" s="10">
        <f>VENTAS[[#This Row],[CANTIDAD]]*VENTAS[[#This Row],[PRECIO_VENTAS]]</f>
        <v>6500</v>
      </c>
      <c r="N978" s="10">
        <f>VENTAS[[#This Row],[CANTIDAD]]*VENTAS[[#This Row],[PRECIO_COMPRA]]</f>
        <v>4582.37</v>
      </c>
      <c r="O978" s="11">
        <f>VENTAS[[#This Row],[INGRESOS]]-VENTAS[[#This Row],[COSTO]]</f>
        <v>1917.63</v>
      </c>
      <c r="P978" s="12">
        <f>VENTAS[[#This Row],[MARGEN]]/VENTAS[[#This Row],[INGRESOS]]</f>
        <v>0.29502</v>
      </c>
    </row>
    <row r="979" spans="1:16" x14ac:dyDescent="0.25">
      <c r="A979">
        <v>978</v>
      </c>
      <c r="B979" t="s">
        <v>18</v>
      </c>
      <c r="C979">
        <v>14</v>
      </c>
      <c r="D979" t="s">
        <v>83</v>
      </c>
      <c r="E979" t="s">
        <v>84</v>
      </c>
      <c r="F979">
        <v>10002</v>
      </c>
      <c r="G979" t="s">
        <v>43</v>
      </c>
      <c r="H979" t="s">
        <v>44</v>
      </c>
      <c r="I979">
        <v>18</v>
      </c>
      <c r="J979" s="9">
        <v>938.42</v>
      </c>
      <c r="K979" s="9">
        <v>1100</v>
      </c>
      <c r="L979">
        <v>44810</v>
      </c>
      <c r="M979" s="10">
        <f>VENTAS[[#This Row],[CANTIDAD]]*VENTAS[[#This Row],[PRECIO_VENTAS]]</f>
        <v>19800</v>
      </c>
      <c r="N979" s="10">
        <f>VENTAS[[#This Row],[CANTIDAD]]*VENTAS[[#This Row],[PRECIO_COMPRA]]</f>
        <v>16891.559999999998</v>
      </c>
      <c r="O979" s="11">
        <f>VENTAS[[#This Row],[INGRESOS]]-VENTAS[[#This Row],[COSTO]]</f>
        <v>2908.4400000000023</v>
      </c>
      <c r="P979" s="12">
        <f>VENTAS[[#This Row],[MARGEN]]/VENTAS[[#This Row],[INGRESOS]]</f>
        <v>0.14689090909090921</v>
      </c>
    </row>
    <row r="980" spans="1:16" x14ac:dyDescent="0.25">
      <c r="A980">
        <v>979</v>
      </c>
      <c r="B980" t="s">
        <v>13</v>
      </c>
      <c r="C980">
        <v>15</v>
      </c>
      <c r="D980" t="s">
        <v>85</v>
      </c>
      <c r="E980" t="s">
        <v>86</v>
      </c>
      <c r="F980">
        <v>10003</v>
      </c>
      <c r="G980" t="s">
        <v>45</v>
      </c>
      <c r="H980" t="s">
        <v>46</v>
      </c>
      <c r="I980">
        <v>25</v>
      </c>
      <c r="J980" s="9">
        <v>572.95000000000005</v>
      </c>
      <c r="K980" s="9">
        <v>800</v>
      </c>
      <c r="L980">
        <v>44811</v>
      </c>
      <c r="M980" s="10">
        <f>VENTAS[[#This Row],[CANTIDAD]]*VENTAS[[#This Row],[PRECIO_VENTAS]]</f>
        <v>20000</v>
      </c>
      <c r="N980" s="10">
        <f>VENTAS[[#This Row],[CANTIDAD]]*VENTAS[[#This Row],[PRECIO_COMPRA]]</f>
        <v>14323.750000000002</v>
      </c>
      <c r="O980" s="11">
        <f>VENTAS[[#This Row],[INGRESOS]]-VENTAS[[#This Row],[COSTO]]</f>
        <v>5676.2499999999982</v>
      </c>
      <c r="P980" s="12">
        <f>VENTAS[[#This Row],[MARGEN]]/VENTAS[[#This Row],[INGRESOS]]</f>
        <v>0.28381249999999991</v>
      </c>
    </row>
    <row r="981" spans="1:16" x14ac:dyDescent="0.25">
      <c r="A981">
        <v>980</v>
      </c>
      <c r="B981" t="s">
        <v>14</v>
      </c>
      <c r="C981">
        <v>16</v>
      </c>
      <c r="D981" t="s">
        <v>87</v>
      </c>
      <c r="E981" t="s">
        <v>88</v>
      </c>
      <c r="F981">
        <v>10004</v>
      </c>
      <c r="G981" t="s">
        <v>47</v>
      </c>
      <c r="H981" t="s">
        <v>48</v>
      </c>
      <c r="I981">
        <v>17</v>
      </c>
      <c r="J981" s="9">
        <v>1667.47</v>
      </c>
      <c r="K981" s="9">
        <v>2200</v>
      </c>
      <c r="L981">
        <v>44812</v>
      </c>
      <c r="M981" s="10">
        <f>VENTAS[[#This Row],[CANTIDAD]]*VENTAS[[#This Row],[PRECIO_VENTAS]]</f>
        <v>37400</v>
      </c>
      <c r="N981" s="10">
        <f>VENTAS[[#This Row],[CANTIDAD]]*VENTAS[[#This Row],[PRECIO_COMPRA]]</f>
        <v>28346.99</v>
      </c>
      <c r="O981" s="11">
        <f>VENTAS[[#This Row],[INGRESOS]]-VENTAS[[#This Row],[COSTO]]</f>
        <v>9053.0099999999984</v>
      </c>
      <c r="P981" s="12">
        <f>VENTAS[[#This Row],[MARGEN]]/VENTAS[[#This Row],[INGRESOS]]</f>
        <v>0.24205909090909086</v>
      </c>
    </row>
    <row r="982" spans="1:16" x14ac:dyDescent="0.25">
      <c r="A982">
        <v>981</v>
      </c>
      <c r="B982" t="s">
        <v>22</v>
      </c>
      <c r="C982">
        <v>17</v>
      </c>
      <c r="D982" t="s">
        <v>89</v>
      </c>
      <c r="E982" t="s">
        <v>90</v>
      </c>
      <c r="F982">
        <v>10005</v>
      </c>
      <c r="G982" t="s">
        <v>49</v>
      </c>
      <c r="H982" t="s">
        <v>50</v>
      </c>
      <c r="I982">
        <v>13</v>
      </c>
      <c r="J982" s="9">
        <v>216.19</v>
      </c>
      <c r="K982" s="9">
        <v>300</v>
      </c>
      <c r="L982">
        <v>44813</v>
      </c>
      <c r="M982" s="10">
        <f>VENTAS[[#This Row],[CANTIDAD]]*VENTAS[[#This Row],[PRECIO_VENTAS]]</f>
        <v>3900</v>
      </c>
      <c r="N982" s="10">
        <f>VENTAS[[#This Row],[CANTIDAD]]*VENTAS[[#This Row],[PRECIO_COMPRA]]</f>
        <v>2810.47</v>
      </c>
      <c r="O982" s="11">
        <f>VENTAS[[#This Row],[INGRESOS]]-VENTAS[[#This Row],[COSTO]]</f>
        <v>1089.5300000000002</v>
      </c>
      <c r="P982" s="12">
        <f>VENTAS[[#This Row],[MARGEN]]/VENTAS[[#This Row],[INGRESOS]]</f>
        <v>0.27936666666666671</v>
      </c>
    </row>
    <row r="983" spans="1:16" x14ac:dyDescent="0.25">
      <c r="A983">
        <v>982</v>
      </c>
      <c r="B983" t="s">
        <v>26</v>
      </c>
      <c r="C983">
        <v>18</v>
      </c>
      <c r="D983" t="s">
        <v>91</v>
      </c>
      <c r="E983" t="s">
        <v>92</v>
      </c>
      <c r="F983">
        <v>10006</v>
      </c>
      <c r="G983" t="s">
        <v>51</v>
      </c>
      <c r="H983" t="s">
        <v>52</v>
      </c>
      <c r="I983">
        <v>17</v>
      </c>
      <c r="J983" s="9">
        <v>1063.04</v>
      </c>
      <c r="K983" s="9">
        <v>1500</v>
      </c>
      <c r="L983">
        <v>44814</v>
      </c>
      <c r="M983" s="10">
        <f>VENTAS[[#This Row],[CANTIDAD]]*VENTAS[[#This Row],[PRECIO_VENTAS]]</f>
        <v>25500</v>
      </c>
      <c r="N983" s="10">
        <f>VENTAS[[#This Row],[CANTIDAD]]*VENTAS[[#This Row],[PRECIO_COMPRA]]</f>
        <v>18071.68</v>
      </c>
      <c r="O983" s="11">
        <f>VENTAS[[#This Row],[INGRESOS]]-VENTAS[[#This Row],[COSTO]]</f>
        <v>7428.32</v>
      </c>
      <c r="P983" s="12">
        <f>VENTAS[[#This Row],[MARGEN]]/VENTAS[[#This Row],[INGRESOS]]</f>
        <v>0.29130666666666666</v>
      </c>
    </row>
    <row r="984" spans="1:16" x14ac:dyDescent="0.25">
      <c r="A984">
        <v>983</v>
      </c>
      <c r="B984" t="s">
        <v>18</v>
      </c>
      <c r="C984">
        <v>19</v>
      </c>
      <c r="D984" t="s">
        <v>93</v>
      </c>
      <c r="E984" t="s">
        <v>94</v>
      </c>
      <c r="F984">
        <v>10007</v>
      </c>
      <c r="G984" t="s">
        <v>53</v>
      </c>
      <c r="H984" t="s">
        <v>54</v>
      </c>
      <c r="I984">
        <v>14</v>
      </c>
      <c r="J984" s="9">
        <v>757.81</v>
      </c>
      <c r="K984" s="9">
        <v>950</v>
      </c>
      <c r="L984">
        <v>44815</v>
      </c>
      <c r="M984" s="10">
        <f>VENTAS[[#This Row],[CANTIDAD]]*VENTAS[[#This Row],[PRECIO_VENTAS]]</f>
        <v>13300</v>
      </c>
      <c r="N984" s="10">
        <f>VENTAS[[#This Row],[CANTIDAD]]*VENTAS[[#This Row],[PRECIO_COMPRA]]</f>
        <v>10609.34</v>
      </c>
      <c r="O984" s="11">
        <f>VENTAS[[#This Row],[INGRESOS]]-VENTAS[[#This Row],[COSTO]]</f>
        <v>2690.66</v>
      </c>
      <c r="P984" s="12">
        <f>VENTAS[[#This Row],[MARGEN]]/VENTAS[[#This Row],[INGRESOS]]</f>
        <v>0.20230526315789474</v>
      </c>
    </row>
    <row r="985" spans="1:16" x14ac:dyDescent="0.25">
      <c r="A985">
        <v>984</v>
      </c>
      <c r="B985" t="s">
        <v>7</v>
      </c>
      <c r="C985">
        <v>20</v>
      </c>
      <c r="D985" t="s">
        <v>95</v>
      </c>
      <c r="E985" t="s">
        <v>96</v>
      </c>
      <c r="F985">
        <v>10008</v>
      </c>
      <c r="G985" t="s">
        <v>73</v>
      </c>
      <c r="H985" t="s">
        <v>56</v>
      </c>
      <c r="I985">
        <v>20</v>
      </c>
      <c r="J985" s="9">
        <v>211.41</v>
      </c>
      <c r="K985" s="9">
        <v>300</v>
      </c>
      <c r="L985">
        <v>44816</v>
      </c>
      <c r="M985" s="10">
        <f>VENTAS[[#This Row],[CANTIDAD]]*VENTAS[[#This Row],[PRECIO_VENTAS]]</f>
        <v>6000</v>
      </c>
      <c r="N985" s="10">
        <f>VENTAS[[#This Row],[CANTIDAD]]*VENTAS[[#This Row],[PRECIO_COMPRA]]</f>
        <v>4228.2</v>
      </c>
      <c r="O985" s="11">
        <f>VENTAS[[#This Row],[INGRESOS]]-VENTAS[[#This Row],[COSTO]]</f>
        <v>1771.8000000000002</v>
      </c>
      <c r="P985" s="12">
        <f>VENTAS[[#This Row],[MARGEN]]/VENTAS[[#This Row],[INGRESOS]]</f>
        <v>0.29530000000000001</v>
      </c>
    </row>
    <row r="986" spans="1:16" x14ac:dyDescent="0.25">
      <c r="A986">
        <v>985</v>
      </c>
      <c r="B986" t="s">
        <v>8</v>
      </c>
      <c r="C986">
        <v>1</v>
      </c>
      <c r="D986" t="s">
        <v>30</v>
      </c>
      <c r="E986" t="s">
        <v>61</v>
      </c>
      <c r="F986">
        <v>10009</v>
      </c>
      <c r="G986" t="s">
        <v>57</v>
      </c>
      <c r="H986" t="s">
        <v>58</v>
      </c>
      <c r="I986">
        <v>10</v>
      </c>
      <c r="J986" s="9">
        <v>1483.61</v>
      </c>
      <c r="K986" s="9">
        <v>2000</v>
      </c>
      <c r="L986">
        <v>44817</v>
      </c>
      <c r="M986" s="10">
        <f>VENTAS[[#This Row],[CANTIDAD]]*VENTAS[[#This Row],[PRECIO_VENTAS]]</f>
        <v>20000</v>
      </c>
      <c r="N986" s="10">
        <f>VENTAS[[#This Row],[CANTIDAD]]*VENTAS[[#This Row],[PRECIO_COMPRA]]</f>
        <v>14836.099999999999</v>
      </c>
      <c r="O986" s="11">
        <f>VENTAS[[#This Row],[INGRESOS]]-VENTAS[[#This Row],[COSTO]]</f>
        <v>5163.9000000000015</v>
      </c>
      <c r="P986" s="12">
        <f>VENTAS[[#This Row],[MARGEN]]/VENTAS[[#This Row],[INGRESOS]]</f>
        <v>0.25819500000000006</v>
      </c>
    </row>
    <row r="987" spans="1:16" x14ac:dyDescent="0.25">
      <c r="A987">
        <v>986</v>
      </c>
      <c r="B987" t="s">
        <v>27</v>
      </c>
      <c r="C987">
        <v>2</v>
      </c>
      <c r="D987" t="s">
        <v>31</v>
      </c>
      <c r="E987" t="s">
        <v>62</v>
      </c>
      <c r="F987">
        <v>10001</v>
      </c>
      <c r="G987" t="s">
        <v>41</v>
      </c>
      <c r="H987" t="s">
        <v>42</v>
      </c>
      <c r="I987">
        <v>20</v>
      </c>
      <c r="J987" s="9">
        <v>1049.51</v>
      </c>
      <c r="K987" s="9">
        <v>1300</v>
      </c>
      <c r="L987">
        <v>44818</v>
      </c>
      <c r="M987" s="10">
        <f>VENTAS[[#This Row],[CANTIDAD]]*VENTAS[[#This Row],[PRECIO_VENTAS]]</f>
        <v>26000</v>
      </c>
      <c r="N987" s="10">
        <f>VENTAS[[#This Row],[CANTIDAD]]*VENTAS[[#This Row],[PRECIO_COMPRA]]</f>
        <v>20990.2</v>
      </c>
      <c r="O987" s="11">
        <f>VENTAS[[#This Row],[INGRESOS]]-VENTAS[[#This Row],[COSTO]]</f>
        <v>5009.7999999999993</v>
      </c>
      <c r="P987" s="12">
        <f>VENTAS[[#This Row],[MARGEN]]/VENTAS[[#This Row],[INGRESOS]]</f>
        <v>0.19268461538461534</v>
      </c>
    </row>
    <row r="988" spans="1:16" x14ac:dyDescent="0.25">
      <c r="A988">
        <v>987</v>
      </c>
      <c r="B988" t="s">
        <v>15</v>
      </c>
      <c r="C988">
        <v>3</v>
      </c>
      <c r="D988" t="s">
        <v>32</v>
      </c>
      <c r="E988" t="s">
        <v>63</v>
      </c>
      <c r="F988">
        <v>10002</v>
      </c>
      <c r="G988" t="s">
        <v>43</v>
      </c>
      <c r="H988" t="s">
        <v>44</v>
      </c>
      <c r="I988">
        <v>14</v>
      </c>
      <c r="J988" s="9">
        <v>966.38</v>
      </c>
      <c r="K988" s="9">
        <v>1200</v>
      </c>
      <c r="L988">
        <v>44819</v>
      </c>
      <c r="M988" s="10">
        <f>VENTAS[[#This Row],[CANTIDAD]]*VENTAS[[#This Row],[PRECIO_VENTAS]]</f>
        <v>16800</v>
      </c>
      <c r="N988" s="10">
        <f>VENTAS[[#This Row],[CANTIDAD]]*VENTAS[[#This Row],[PRECIO_COMPRA]]</f>
        <v>13529.32</v>
      </c>
      <c r="O988" s="11">
        <f>VENTAS[[#This Row],[INGRESOS]]-VENTAS[[#This Row],[COSTO]]</f>
        <v>3270.6800000000003</v>
      </c>
      <c r="P988" s="12">
        <f>VENTAS[[#This Row],[MARGEN]]/VENTAS[[#This Row],[INGRESOS]]</f>
        <v>0.19468333333333335</v>
      </c>
    </row>
    <row r="989" spans="1:16" x14ac:dyDescent="0.25">
      <c r="A989">
        <v>988</v>
      </c>
      <c r="B989" t="s">
        <v>21</v>
      </c>
      <c r="C989">
        <v>4</v>
      </c>
      <c r="D989" t="s">
        <v>33</v>
      </c>
      <c r="E989" t="s">
        <v>64</v>
      </c>
      <c r="F989">
        <v>10003</v>
      </c>
      <c r="G989" t="s">
        <v>45</v>
      </c>
      <c r="H989" t="s">
        <v>46</v>
      </c>
      <c r="I989">
        <v>16</v>
      </c>
      <c r="J989" s="9">
        <v>938.42</v>
      </c>
      <c r="K989" s="9">
        <v>1100</v>
      </c>
      <c r="L989">
        <v>44820</v>
      </c>
      <c r="M989" s="10">
        <f>VENTAS[[#This Row],[CANTIDAD]]*VENTAS[[#This Row],[PRECIO_VENTAS]]</f>
        <v>17600</v>
      </c>
      <c r="N989" s="10">
        <f>VENTAS[[#This Row],[CANTIDAD]]*VENTAS[[#This Row],[PRECIO_COMPRA]]</f>
        <v>15014.72</v>
      </c>
      <c r="O989" s="11">
        <f>VENTAS[[#This Row],[INGRESOS]]-VENTAS[[#This Row],[COSTO]]</f>
        <v>2585.2800000000007</v>
      </c>
      <c r="P989" s="12">
        <f>VENTAS[[#This Row],[MARGEN]]/VENTAS[[#This Row],[INGRESOS]]</f>
        <v>0.14689090909090913</v>
      </c>
    </row>
    <row r="990" spans="1:16" x14ac:dyDescent="0.25">
      <c r="A990">
        <v>989</v>
      </c>
      <c r="B990" t="s">
        <v>25</v>
      </c>
      <c r="C990">
        <v>5</v>
      </c>
      <c r="D990" t="s">
        <v>34</v>
      </c>
      <c r="E990" t="s">
        <v>65</v>
      </c>
      <c r="F990">
        <v>10004</v>
      </c>
      <c r="G990" t="s">
        <v>47</v>
      </c>
      <c r="H990" t="s">
        <v>48</v>
      </c>
      <c r="I990">
        <v>11</v>
      </c>
      <c r="J990" s="9">
        <v>1053.78</v>
      </c>
      <c r="K990" s="9">
        <v>1500</v>
      </c>
      <c r="L990">
        <v>44821</v>
      </c>
      <c r="M990" s="10">
        <f>VENTAS[[#This Row],[CANTIDAD]]*VENTAS[[#This Row],[PRECIO_VENTAS]]</f>
        <v>16500</v>
      </c>
      <c r="N990" s="10">
        <f>VENTAS[[#This Row],[CANTIDAD]]*VENTAS[[#This Row],[PRECIO_COMPRA]]</f>
        <v>11591.58</v>
      </c>
      <c r="O990" s="11">
        <f>VENTAS[[#This Row],[INGRESOS]]-VENTAS[[#This Row],[COSTO]]</f>
        <v>4908.42</v>
      </c>
      <c r="P990" s="12">
        <f>VENTAS[[#This Row],[MARGEN]]/VENTAS[[#This Row],[INGRESOS]]</f>
        <v>0.29748000000000002</v>
      </c>
    </row>
    <row r="991" spans="1:16" x14ac:dyDescent="0.25">
      <c r="A991">
        <v>990</v>
      </c>
      <c r="B991" t="s">
        <v>13</v>
      </c>
      <c r="C991">
        <v>6</v>
      </c>
      <c r="D991" t="s">
        <v>35</v>
      </c>
      <c r="E991" t="s">
        <v>66</v>
      </c>
      <c r="F991">
        <v>10005</v>
      </c>
      <c r="G991" t="s">
        <v>49</v>
      </c>
      <c r="H991" t="s">
        <v>50</v>
      </c>
      <c r="I991">
        <v>10</v>
      </c>
      <c r="J991" s="9">
        <v>645.70000000000005</v>
      </c>
      <c r="K991" s="9">
        <v>900</v>
      </c>
      <c r="L991">
        <v>44822</v>
      </c>
      <c r="M991" s="10">
        <f>VENTAS[[#This Row],[CANTIDAD]]*VENTAS[[#This Row],[PRECIO_VENTAS]]</f>
        <v>9000</v>
      </c>
      <c r="N991" s="10">
        <f>VENTAS[[#This Row],[CANTIDAD]]*VENTAS[[#This Row],[PRECIO_COMPRA]]</f>
        <v>6457</v>
      </c>
      <c r="O991" s="11">
        <f>VENTAS[[#This Row],[INGRESOS]]-VENTAS[[#This Row],[COSTO]]</f>
        <v>2543</v>
      </c>
      <c r="P991" s="12">
        <f>VENTAS[[#This Row],[MARGEN]]/VENTAS[[#This Row],[INGRESOS]]</f>
        <v>0.28255555555555556</v>
      </c>
    </row>
    <row r="992" spans="1:16" x14ac:dyDescent="0.25">
      <c r="A992">
        <v>991</v>
      </c>
      <c r="B992" t="s">
        <v>9</v>
      </c>
      <c r="C992">
        <v>7</v>
      </c>
      <c r="D992" t="s">
        <v>36</v>
      </c>
      <c r="E992" t="s">
        <v>72</v>
      </c>
      <c r="F992">
        <v>10006</v>
      </c>
      <c r="G992" t="s">
        <v>51</v>
      </c>
      <c r="H992" t="s">
        <v>52</v>
      </c>
      <c r="I992">
        <v>24</v>
      </c>
      <c r="J992" s="9">
        <v>1063.04</v>
      </c>
      <c r="K992" s="9">
        <v>1500</v>
      </c>
      <c r="L992">
        <v>44823</v>
      </c>
      <c r="M992" s="10">
        <f>VENTAS[[#This Row],[CANTIDAD]]*VENTAS[[#This Row],[PRECIO_VENTAS]]</f>
        <v>36000</v>
      </c>
      <c r="N992" s="10">
        <f>VENTAS[[#This Row],[CANTIDAD]]*VENTAS[[#This Row],[PRECIO_COMPRA]]</f>
        <v>25512.959999999999</v>
      </c>
      <c r="O992" s="11">
        <f>VENTAS[[#This Row],[INGRESOS]]-VENTAS[[#This Row],[COSTO]]</f>
        <v>10487.04</v>
      </c>
      <c r="P992" s="12">
        <f>VENTAS[[#This Row],[MARGEN]]/VENTAS[[#This Row],[INGRESOS]]</f>
        <v>0.29130666666666671</v>
      </c>
    </row>
    <row r="993" spans="1:16" x14ac:dyDescent="0.25">
      <c r="A993">
        <v>992</v>
      </c>
      <c r="B993" t="s">
        <v>20</v>
      </c>
      <c r="C993">
        <v>8</v>
      </c>
      <c r="D993" t="s">
        <v>37</v>
      </c>
      <c r="E993" t="s">
        <v>67</v>
      </c>
      <c r="F993">
        <v>10007</v>
      </c>
      <c r="G993" t="s">
        <v>53</v>
      </c>
      <c r="H993" t="s">
        <v>54</v>
      </c>
      <c r="I993">
        <v>19</v>
      </c>
      <c r="J993" s="9">
        <v>938.42</v>
      </c>
      <c r="K993" s="9">
        <v>1100</v>
      </c>
      <c r="L993">
        <v>44824</v>
      </c>
      <c r="M993" s="10">
        <f>VENTAS[[#This Row],[CANTIDAD]]*VENTAS[[#This Row],[PRECIO_VENTAS]]</f>
        <v>20900</v>
      </c>
      <c r="N993" s="10">
        <f>VENTAS[[#This Row],[CANTIDAD]]*VENTAS[[#This Row],[PRECIO_COMPRA]]</f>
        <v>17829.98</v>
      </c>
      <c r="O993" s="11">
        <f>VENTAS[[#This Row],[INGRESOS]]-VENTAS[[#This Row],[COSTO]]</f>
        <v>3070.0200000000004</v>
      </c>
      <c r="P993" s="12">
        <f>VENTAS[[#This Row],[MARGEN]]/VENTAS[[#This Row],[INGRESOS]]</f>
        <v>0.1468909090909091</v>
      </c>
    </row>
    <row r="994" spans="1:16" x14ac:dyDescent="0.25">
      <c r="A994">
        <v>993</v>
      </c>
      <c r="B994" t="s">
        <v>8</v>
      </c>
      <c r="C994">
        <v>9</v>
      </c>
      <c r="D994" t="s">
        <v>38</v>
      </c>
      <c r="E994" t="s">
        <v>68</v>
      </c>
      <c r="F994">
        <v>10008</v>
      </c>
      <c r="G994" t="s">
        <v>73</v>
      </c>
      <c r="H994" t="s">
        <v>56</v>
      </c>
      <c r="I994">
        <v>12</v>
      </c>
      <c r="J994" s="9">
        <v>836.75</v>
      </c>
      <c r="K994" s="9">
        <v>1000</v>
      </c>
      <c r="L994">
        <v>44825</v>
      </c>
      <c r="M994" s="10">
        <f>VENTAS[[#This Row],[CANTIDAD]]*VENTAS[[#This Row],[PRECIO_VENTAS]]</f>
        <v>12000</v>
      </c>
      <c r="N994" s="10">
        <f>VENTAS[[#This Row],[CANTIDAD]]*VENTAS[[#This Row],[PRECIO_COMPRA]]</f>
        <v>10041</v>
      </c>
      <c r="O994" s="11">
        <f>VENTAS[[#This Row],[INGRESOS]]-VENTAS[[#This Row],[COSTO]]</f>
        <v>1959</v>
      </c>
      <c r="P994" s="12">
        <f>VENTAS[[#This Row],[MARGEN]]/VENTAS[[#This Row],[INGRESOS]]</f>
        <v>0.16325000000000001</v>
      </c>
    </row>
    <row r="995" spans="1:16" x14ac:dyDescent="0.25">
      <c r="A995">
        <v>994</v>
      </c>
      <c r="B995" t="s">
        <v>24</v>
      </c>
      <c r="C995">
        <v>10</v>
      </c>
      <c r="D995" t="s">
        <v>39</v>
      </c>
      <c r="E995" t="s">
        <v>69</v>
      </c>
      <c r="F995">
        <v>10009</v>
      </c>
      <c r="G995" t="s">
        <v>57</v>
      </c>
      <c r="H995" t="s">
        <v>58</v>
      </c>
      <c r="I995">
        <v>19</v>
      </c>
      <c r="J995" s="9">
        <v>966.38</v>
      </c>
      <c r="K995" s="9">
        <v>1200</v>
      </c>
      <c r="L995">
        <v>44826</v>
      </c>
      <c r="M995" s="10">
        <f>VENTAS[[#This Row],[CANTIDAD]]*VENTAS[[#This Row],[PRECIO_VENTAS]]</f>
        <v>22800</v>
      </c>
      <c r="N995" s="10">
        <f>VENTAS[[#This Row],[CANTIDAD]]*VENTAS[[#This Row],[PRECIO_COMPRA]]</f>
        <v>18361.22</v>
      </c>
      <c r="O995" s="11">
        <f>VENTAS[[#This Row],[INGRESOS]]-VENTAS[[#This Row],[COSTO]]</f>
        <v>4438.7799999999988</v>
      </c>
      <c r="P995" s="12">
        <f>VENTAS[[#This Row],[MARGEN]]/VENTAS[[#This Row],[INGRESOS]]</f>
        <v>0.19468333333333329</v>
      </c>
    </row>
    <row r="996" spans="1:16" x14ac:dyDescent="0.25">
      <c r="A996">
        <v>995</v>
      </c>
      <c r="B996" t="s">
        <v>23</v>
      </c>
      <c r="C996">
        <v>11</v>
      </c>
      <c r="D996" t="s">
        <v>77</v>
      </c>
      <c r="E996" t="s">
        <v>78</v>
      </c>
      <c r="F996">
        <v>10001</v>
      </c>
      <c r="G996" t="s">
        <v>41</v>
      </c>
      <c r="H996" t="s">
        <v>42</v>
      </c>
      <c r="I996">
        <v>15</v>
      </c>
      <c r="J996" s="9">
        <v>638.27</v>
      </c>
      <c r="K996" s="9">
        <v>800</v>
      </c>
      <c r="L996">
        <v>44827</v>
      </c>
      <c r="M996" s="10">
        <f>VENTAS[[#This Row],[CANTIDAD]]*VENTAS[[#This Row],[PRECIO_VENTAS]]</f>
        <v>12000</v>
      </c>
      <c r="N996" s="10">
        <f>VENTAS[[#This Row],[CANTIDAD]]*VENTAS[[#This Row],[PRECIO_COMPRA]]</f>
        <v>9574.0499999999993</v>
      </c>
      <c r="O996" s="11">
        <f>VENTAS[[#This Row],[INGRESOS]]-VENTAS[[#This Row],[COSTO]]</f>
        <v>2425.9500000000007</v>
      </c>
      <c r="P996" s="12">
        <f>VENTAS[[#This Row],[MARGEN]]/VENTAS[[#This Row],[INGRESOS]]</f>
        <v>0.20216250000000005</v>
      </c>
    </row>
    <row r="997" spans="1:16" x14ac:dyDescent="0.25">
      <c r="A997">
        <v>996</v>
      </c>
      <c r="B997" t="s">
        <v>29</v>
      </c>
      <c r="C997">
        <v>12</v>
      </c>
      <c r="D997" t="s">
        <v>79</v>
      </c>
      <c r="E997" t="s">
        <v>80</v>
      </c>
      <c r="F997">
        <v>10002</v>
      </c>
      <c r="G997" t="s">
        <v>43</v>
      </c>
      <c r="H997" t="s">
        <v>44</v>
      </c>
      <c r="I997">
        <v>15</v>
      </c>
      <c r="J997" s="9">
        <v>1265.2</v>
      </c>
      <c r="K997" s="9">
        <v>1800</v>
      </c>
      <c r="L997">
        <v>44828</v>
      </c>
      <c r="M997" s="10">
        <f>VENTAS[[#This Row],[CANTIDAD]]*VENTAS[[#This Row],[PRECIO_VENTAS]]</f>
        <v>27000</v>
      </c>
      <c r="N997" s="10">
        <f>VENTAS[[#This Row],[CANTIDAD]]*VENTAS[[#This Row],[PRECIO_COMPRA]]</f>
        <v>18978</v>
      </c>
      <c r="O997" s="11">
        <f>VENTAS[[#This Row],[INGRESOS]]-VENTAS[[#This Row],[COSTO]]</f>
        <v>8022</v>
      </c>
      <c r="P997" s="12">
        <f>VENTAS[[#This Row],[MARGEN]]/VENTAS[[#This Row],[INGRESOS]]</f>
        <v>0.2971111111111111</v>
      </c>
    </row>
    <row r="998" spans="1:16" x14ac:dyDescent="0.25">
      <c r="A998">
        <v>997</v>
      </c>
      <c r="B998" t="s">
        <v>6</v>
      </c>
      <c r="C998">
        <v>13</v>
      </c>
      <c r="D998" t="s">
        <v>81</v>
      </c>
      <c r="E998" t="s">
        <v>82</v>
      </c>
      <c r="F998">
        <v>10003</v>
      </c>
      <c r="G998" t="s">
        <v>45</v>
      </c>
      <c r="H998" t="s">
        <v>46</v>
      </c>
      <c r="I998">
        <v>11</v>
      </c>
      <c r="J998" s="9">
        <v>352.49</v>
      </c>
      <c r="K998" s="9">
        <v>500</v>
      </c>
      <c r="L998">
        <v>44829</v>
      </c>
      <c r="M998" s="10">
        <f>VENTAS[[#This Row],[CANTIDAD]]*VENTAS[[#This Row],[PRECIO_VENTAS]]</f>
        <v>5500</v>
      </c>
      <c r="N998" s="10">
        <f>VENTAS[[#This Row],[CANTIDAD]]*VENTAS[[#This Row],[PRECIO_COMPRA]]</f>
        <v>3877.3900000000003</v>
      </c>
      <c r="O998" s="11">
        <f>VENTAS[[#This Row],[INGRESOS]]-VENTAS[[#This Row],[COSTO]]</f>
        <v>1622.6099999999997</v>
      </c>
      <c r="P998" s="12">
        <f>VENTAS[[#This Row],[MARGEN]]/VENTAS[[#This Row],[INGRESOS]]</f>
        <v>0.29501999999999995</v>
      </c>
    </row>
    <row r="999" spans="1:16" x14ac:dyDescent="0.25">
      <c r="A999">
        <v>998</v>
      </c>
      <c r="B999" t="s">
        <v>7</v>
      </c>
      <c r="C999">
        <v>14</v>
      </c>
      <c r="D999" t="s">
        <v>83</v>
      </c>
      <c r="E999" t="s">
        <v>84</v>
      </c>
      <c r="F999">
        <v>10004</v>
      </c>
      <c r="G999" t="s">
        <v>47</v>
      </c>
      <c r="H999" t="s">
        <v>48</v>
      </c>
      <c r="I999">
        <v>19</v>
      </c>
      <c r="J999" s="9">
        <v>938.42</v>
      </c>
      <c r="K999" s="9">
        <v>1100</v>
      </c>
      <c r="L999">
        <v>44830</v>
      </c>
      <c r="M999" s="10">
        <f>VENTAS[[#This Row],[CANTIDAD]]*VENTAS[[#This Row],[PRECIO_VENTAS]]</f>
        <v>20900</v>
      </c>
      <c r="N999" s="10">
        <f>VENTAS[[#This Row],[CANTIDAD]]*VENTAS[[#This Row],[PRECIO_COMPRA]]</f>
        <v>17829.98</v>
      </c>
      <c r="O999" s="11">
        <f>VENTAS[[#This Row],[INGRESOS]]-VENTAS[[#This Row],[COSTO]]</f>
        <v>3070.0200000000004</v>
      </c>
      <c r="P999" s="12">
        <f>VENTAS[[#This Row],[MARGEN]]/VENTAS[[#This Row],[INGRESOS]]</f>
        <v>0.1468909090909091</v>
      </c>
    </row>
    <row r="1000" spans="1:16" x14ac:dyDescent="0.25">
      <c r="A1000">
        <v>999</v>
      </c>
      <c r="B1000" t="s">
        <v>8</v>
      </c>
      <c r="C1000">
        <v>15</v>
      </c>
      <c r="D1000" t="s">
        <v>85</v>
      </c>
      <c r="E1000" t="s">
        <v>86</v>
      </c>
      <c r="F1000">
        <v>10005</v>
      </c>
      <c r="G1000" t="s">
        <v>49</v>
      </c>
      <c r="H1000" t="s">
        <v>50</v>
      </c>
      <c r="I1000">
        <v>10</v>
      </c>
      <c r="J1000" s="9">
        <v>572.95000000000005</v>
      </c>
      <c r="K1000" s="9">
        <v>800</v>
      </c>
      <c r="L1000">
        <v>44831</v>
      </c>
      <c r="M1000" s="10">
        <f>VENTAS[[#This Row],[CANTIDAD]]*VENTAS[[#This Row],[PRECIO_VENTAS]]</f>
        <v>8000</v>
      </c>
      <c r="N1000" s="10">
        <f>VENTAS[[#This Row],[CANTIDAD]]*VENTAS[[#This Row],[PRECIO_COMPRA]]</f>
        <v>5729.5</v>
      </c>
      <c r="O1000" s="11">
        <f>VENTAS[[#This Row],[INGRESOS]]-VENTAS[[#This Row],[COSTO]]</f>
        <v>2270.5</v>
      </c>
      <c r="P1000" s="12">
        <f>VENTAS[[#This Row],[MARGEN]]/VENTAS[[#This Row],[INGRESOS]]</f>
        <v>0.28381250000000002</v>
      </c>
    </row>
    <row r="1001" spans="1:16" x14ac:dyDescent="0.25">
      <c r="A1001">
        <v>1000</v>
      </c>
      <c r="B1001" t="s">
        <v>12</v>
      </c>
      <c r="C1001">
        <v>16</v>
      </c>
      <c r="D1001" t="s">
        <v>87</v>
      </c>
      <c r="E1001" t="s">
        <v>88</v>
      </c>
      <c r="F1001">
        <v>10006</v>
      </c>
      <c r="G1001" t="s">
        <v>51</v>
      </c>
      <c r="H1001" t="s">
        <v>52</v>
      </c>
      <c r="I1001">
        <v>18</v>
      </c>
      <c r="J1001" s="9">
        <v>1667.47</v>
      </c>
      <c r="K1001" s="9">
        <v>2200</v>
      </c>
      <c r="L1001">
        <v>44832</v>
      </c>
      <c r="M1001" s="10">
        <f>VENTAS[[#This Row],[CANTIDAD]]*VENTAS[[#This Row],[PRECIO_VENTAS]]</f>
        <v>39600</v>
      </c>
      <c r="N1001" s="10">
        <f>VENTAS[[#This Row],[CANTIDAD]]*VENTAS[[#This Row],[PRECIO_COMPRA]]</f>
        <v>30014.46</v>
      </c>
      <c r="O1001" s="11">
        <f>VENTAS[[#This Row],[INGRESOS]]-VENTAS[[#This Row],[COSTO]]</f>
        <v>9585.5400000000009</v>
      </c>
      <c r="P1001" s="12">
        <f>VENTAS[[#This Row],[MARGEN]]/VENTAS[[#This Row],[INGRESOS]]</f>
        <v>0.24205909090909092</v>
      </c>
    </row>
    <row r="1002" spans="1:16" x14ac:dyDescent="0.25">
      <c r="A1002">
        <v>1001</v>
      </c>
      <c r="B1002" t="s">
        <v>27</v>
      </c>
      <c r="C1002">
        <v>17</v>
      </c>
      <c r="D1002" t="s">
        <v>89</v>
      </c>
      <c r="E1002" t="s">
        <v>90</v>
      </c>
      <c r="F1002">
        <v>10007</v>
      </c>
      <c r="G1002" t="s">
        <v>53</v>
      </c>
      <c r="H1002" t="s">
        <v>54</v>
      </c>
      <c r="I1002">
        <v>13</v>
      </c>
      <c r="J1002" s="9">
        <v>216.19</v>
      </c>
      <c r="K1002" s="9">
        <v>300</v>
      </c>
      <c r="L1002">
        <v>44833</v>
      </c>
      <c r="M1002" s="10">
        <f>VENTAS[[#This Row],[CANTIDAD]]*VENTAS[[#This Row],[PRECIO_VENTAS]]</f>
        <v>3900</v>
      </c>
      <c r="N1002" s="10">
        <f>VENTAS[[#This Row],[CANTIDAD]]*VENTAS[[#This Row],[PRECIO_COMPRA]]</f>
        <v>2810.47</v>
      </c>
      <c r="O1002" s="11">
        <f>VENTAS[[#This Row],[INGRESOS]]-VENTAS[[#This Row],[COSTO]]</f>
        <v>1089.5300000000002</v>
      </c>
      <c r="P1002" s="12">
        <f>VENTAS[[#This Row],[MARGEN]]/VENTAS[[#This Row],[INGRESOS]]</f>
        <v>0.27936666666666671</v>
      </c>
    </row>
    <row r="1003" spans="1:16" x14ac:dyDescent="0.25">
      <c r="A1003">
        <v>1002</v>
      </c>
      <c r="B1003" t="s">
        <v>22</v>
      </c>
      <c r="C1003">
        <v>18</v>
      </c>
      <c r="D1003" t="s">
        <v>91</v>
      </c>
      <c r="E1003" t="s">
        <v>92</v>
      </c>
      <c r="F1003">
        <v>10008</v>
      </c>
      <c r="G1003" t="s">
        <v>73</v>
      </c>
      <c r="H1003" t="s">
        <v>56</v>
      </c>
      <c r="I1003">
        <v>18</v>
      </c>
      <c r="J1003" s="9">
        <v>1063.04</v>
      </c>
      <c r="K1003" s="9">
        <v>1500</v>
      </c>
      <c r="L1003">
        <v>44834</v>
      </c>
      <c r="M1003" s="10">
        <f>VENTAS[[#This Row],[CANTIDAD]]*VENTAS[[#This Row],[PRECIO_VENTAS]]</f>
        <v>27000</v>
      </c>
      <c r="N1003" s="10">
        <f>VENTAS[[#This Row],[CANTIDAD]]*VENTAS[[#This Row],[PRECIO_COMPRA]]</f>
        <v>19134.72</v>
      </c>
      <c r="O1003" s="11">
        <f>VENTAS[[#This Row],[INGRESOS]]-VENTAS[[#This Row],[COSTO]]</f>
        <v>7865.2799999999988</v>
      </c>
      <c r="P1003" s="12">
        <f>VENTAS[[#This Row],[MARGEN]]/VENTAS[[#This Row],[INGRESOS]]</f>
        <v>0.2913066666666666</v>
      </c>
    </row>
    <row r="1004" spans="1:16" x14ac:dyDescent="0.25">
      <c r="A1004">
        <v>1003</v>
      </c>
      <c r="B1004" t="s">
        <v>14</v>
      </c>
      <c r="C1004">
        <v>19</v>
      </c>
      <c r="D1004" t="s">
        <v>93</v>
      </c>
      <c r="E1004" t="s">
        <v>94</v>
      </c>
      <c r="F1004">
        <v>10009</v>
      </c>
      <c r="G1004" t="s">
        <v>57</v>
      </c>
      <c r="H1004" t="s">
        <v>58</v>
      </c>
      <c r="I1004">
        <v>12</v>
      </c>
      <c r="J1004" s="9">
        <v>757.81</v>
      </c>
      <c r="K1004" s="9">
        <v>950</v>
      </c>
      <c r="L1004">
        <v>44835</v>
      </c>
      <c r="M1004" s="10">
        <f>VENTAS[[#This Row],[CANTIDAD]]*VENTAS[[#This Row],[PRECIO_VENTAS]]</f>
        <v>11400</v>
      </c>
      <c r="N1004" s="10">
        <f>VENTAS[[#This Row],[CANTIDAD]]*VENTAS[[#This Row],[PRECIO_COMPRA]]</f>
        <v>9093.7199999999993</v>
      </c>
      <c r="O1004" s="11">
        <f>VENTAS[[#This Row],[INGRESOS]]-VENTAS[[#This Row],[COSTO]]</f>
        <v>2306.2800000000007</v>
      </c>
      <c r="P1004" s="12">
        <f>VENTAS[[#This Row],[MARGEN]]/VENTAS[[#This Row],[INGRESOS]]</f>
        <v>0.20230526315789479</v>
      </c>
    </row>
    <row r="1005" spans="1:16" x14ac:dyDescent="0.25">
      <c r="A1005">
        <v>1004</v>
      </c>
      <c r="B1005" t="s">
        <v>8</v>
      </c>
      <c r="C1005">
        <v>20</v>
      </c>
      <c r="D1005" t="s">
        <v>95</v>
      </c>
      <c r="E1005" t="s">
        <v>96</v>
      </c>
      <c r="F1005">
        <v>10001</v>
      </c>
      <c r="G1005" t="s">
        <v>41</v>
      </c>
      <c r="H1005" t="s">
        <v>42</v>
      </c>
      <c r="I1005">
        <v>19</v>
      </c>
      <c r="J1005" s="9">
        <v>211.41</v>
      </c>
      <c r="K1005" s="9">
        <v>300</v>
      </c>
      <c r="L1005">
        <v>44836</v>
      </c>
      <c r="M1005" s="10">
        <f>VENTAS[[#This Row],[CANTIDAD]]*VENTAS[[#This Row],[PRECIO_VENTAS]]</f>
        <v>5700</v>
      </c>
      <c r="N1005" s="10">
        <f>VENTAS[[#This Row],[CANTIDAD]]*VENTAS[[#This Row],[PRECIO_COMPRA]]</f>
        <v>4016.79</v>
      </c>
      <c r="O1005" s="11">
        <f>VENTAS[[#This Row],[INGRESOS]]-VENTAS[[#This Row],[COSTO]]</f>
        <v>1683.21</v>
      </c>
      <c r="P1005" s="12">
        <f>VENTAS[[#This Row],[MARGEN]]/VENTAS[[#This Row],[INGRESOS]]</f>
        <v>0.29530000000000001</v>
      </c>
    </row>
    <row r="1006" spans="1:16" x14ac:dyDescent="0.25">
      <c r="A1006">
        <v>1005</v>
      </c>
      <c r="B1006" t="s">
        <v>14</v>
      </c>
      <c r="C1006">
        <v>1</v>
      </c>
      <c r="D1006" t="s">
        <v>30</v>
      </c>
      <c r="E1006" t="s">
        <v>61</v>
      </c>
      <c r="F1006">
        <v>10002</v>
      </c>
      <c r="G1006" t="s">
        <v>43</v>
      </c>
      <c r="H1006" t="s">
        <v>44</v>
      </c>
      <c r="I1006">
        <v>14</v>
      </c>
      <c r="J1006" s="9">
        <v>1483.61</v>
      </c>
      <c r="K1006" s="9">
        <v>2000</v>
      </c>
      <c r="L1006">
        <v>44837</v>
      </c>
      <c r="M1006" s="10">
        <f>VENTAS[[#This Row],[CANTIDAD]]*VENTAS[[#This Row],[PRECIO_VENTAS]]</f>
        <v>28000</v>
      </c>
      <c r="N1006" s="10">
        <f>VENTAS[[#This Row],[CANTIDAD]]*VENTAS[[#This Row],[PRECIO_COMPRA]]</f>
        <v>20770.539999999997</v>
      </c>
      <c r="O1006" s="11">
        <f>VENTAS[[#This Row],[INGRESOS]]-VENTAS[[#This Row],[COSTO]]</f>
        <v>7229.4600000000028</v>
      </c>
      <c r="P1006" s="12">
        <f>VENTAS[[#This Row],[MARGEN]]/VENTAS[[#This Row],[INGRESOS]]</f>
        <v>0.25819500000000012</v>
      </c>
    </row>
    <row r="1007" spans="1:16" x14ac:dyDescent="0.25">
      <c r="A1007">
        <v>1006</v>
      </c>
      <c r="B1007" t="s">
        <v>26</v>
      </c>
      <c r="C1007">
        <v>2</v>
      </c>
      <c r="D1007" t="s">
        <v>31</v>
      </c>
      <c r="E1007" t="s">
        <v>62</v>
      </c>
      <c r="F1007">
        <v>10003</v>
      </c>
      <c r="G1007" t="s">
        <v>45</v>
      </c>
      <c r="H1007" t="s">
        <v>46</v>
      </c>
      <c r="I1007">
        <v>21</v>
      </c>
      <c r="J1007" s="9">
        <v>1049.51</v>
      </c>
      <c r="K1007" s="9">
        <v>1300</v>
      </c>
      <c r="L1007">
        <v>44838</v>
      </c>
      <c r="M1007" s="10">
        <f>VENTAS[[#This Row],[CANTIDAD]]*VENTAS[[#This Row],[PRECIO_VENTAS]]</f>
        <v>27300</v>
      </c>
      <c r="N1007" s="10">
        <f>VENTAS[[#This Row],[CANTIDAD]]*VENTAS[[#This Row],[PRECIO_COMPRA]]</f>
        <v>22039.71</v>
      </c>
      <c r="O1007" s="11">
        <f>VENTAS[[#This Row],[INGRESOS]]-VENTAS[[#This Row],[COSTO]]</f>
        <v>5260.2900000000009</v>
      </c>
      <c r="P1007" s="12">
        <f>VENTAS[[#This Row],[MARGEN]]/VENTAS[[#This Row],[INGRESOS]]</f>
        <v>0.19268461538461543</v>
      </c>
    </row>
    <row r="1008" spans="1:16" x14ac:dyDescent="0.25">
      <c r="A1008">
        <v>1007</v>
      </c>
      <c r="B1008" t="s">
        <v>15</v>
      </c>
      <c r="C1008">
        <v>3</v>
      </c>
      <c r="D1008" t="s">
        <v>32</v>
      </c>
      <c r="E1008" t="s">
        <v>63</v>
      </c>
      <c r="F1008">
        <v>10004</v>
      </c>
      <c r="G1008" t="s">
        <v>47</v>
      </c>
      <c r="H1008" t="s">
        <v>48</v>
      </c>
      <c r="I1008">
        <v>22</v>
      </c>
      <c r="J1008" s="9">
        <v>966.38</v>
      </c>
      <c r="K1008" s="9">
        <v>1200</v>
      </c>
      <c r="L1008">
        <v>44839</v>
      </c>
      <c r="M1008" s="10">
        <f>VENTAS[[#This Row],[CANTIDAD]]*VENTAS[[#This Row],[PRECIO_VENTAS]]</f>
        <v>26400</v>
      </c>
      <c r="N1008" s="10">
        <f>VENTAS[[#This Row],[CANTIDAD]]*VENTAS[[#This Row],[PRECIO_COMPRA]]</f>
        <v>21260.36</v>
      </c>
      <c r="O1008" s="11">
        <f>VENTAS[[#This Row],[INGRESOS]]-VENTAS[[#This Row],[COSTO]]</f>
        <v>5139.6399999999994</v>
      </c>
      <c r="P1008" s="12">
        <f>VENTAS[[#This Row],[MARGEN]]/VENTAS[[#This Row],[INGRESOS]]</f>
        <v>0.19468333333333332</v>
      </c>
    </row>
    <row r="1009" spans="1:16" x14ac:dyDescent="0.25">
      <c r="A1009">
        <v>1008</v>
      </c>
      <c r="B1009" t="s">
        <v>10</v>
      </c>
      <c r="C1009">
        <v>4</v>
      </c>
      <c r="D1009" t="s">
        <v>33</v>
      </c>
      <c r="E1009" t="s">
        <v>64</v>
      </c>
      <c r="F1009">
        <v>10005</v>
      </c>
      <c r="G1009" t="s">
        <v>49</v>
      </c>
      <c r="H1009" t="s">
        <v>50</v>
      </c>
      <c r="I1009">
        <v>15</v>
      </c>
      <c r="J1009" s="9">
        <v>938.42</v>
      </c>
      <c r="K1009" s="9">
        <v>1100</v>
      </c>
      <c r="L1009">
        <v>44840</v>
      </c>
      <c r="M1009" s="10">
        <f>VENTAS[[#This Row],[CANTIDAD]]*VENTAS[[#This Row],[PRECIO_VENTAS]]</f>
        <v>16500</v>
      </c>
      <c r="N1009" s="10">
        <f>VENTAS[[#This Row],[CANTIDAD]]*VENTAS[[#This Row],[PRECIO_COMPRA]]</f>
        <v>14076.3</v>
      </c>
      <c r="O1009" s="11">
        <f>VENTAS[[#This Row],[INGRESOS]]-VENTAS[[#This Row],[COSTO]]</f>
        <v>2423.7000000000007</v>
      </c>
      <c r="P1009" s="12">
        <f>VENTAS[[#This Row],[MARGEN]]/VENTAS[[#This Row],[INGRESOS]]</f>
        <v>0.14689090909090913</v>
      </c>
    </row>
    <row r="1010" spans="1:16" x14ac:dyDescent="0.25">
      <c r="A1010">
        <v>1009</v>
      </c>
      <c r="B1010" t="s">
        <v>5</v>
      </c>
      <c r="C1010">
        <v>5</v>
      </c>
      <c r="D1010" t="s">
        <v>34</v>
      </c>
      <c r="E1010" t="s">
        <v>65</v>
      </c>
      <c r="F1010">
        <v>10006</v>
      </c>
      <c r="G1010" t="s">
        <v>51</v>
      </c>
      <c r="H1010" t="s">
        <v>52</v>
      </c>
      <c r="I1010">
        <v>18</v>
      </c>
      <c r="J1010" s="9">
        <v>1053.78</v>
      </c>
      <c r="K1010" s="9">
        <v>1500</v>
      </c>
      <c r="L1010">
        <v>44841</v>
      </c>
      <c r="M1010" s="10">
        <f>VENTAS[[#This Row],[CANTIDAD]]*VENTAS[[#This Row],[PRECIO_VENTAS]]</f>
        <v>27000</v>
      </c>
      <c r="N1010" s="10">
        <f>VENTAS[[#This Row],[CANTIDAD]]*VENTAS[[#This Row],[PRECIO_COMPRA]]</f>
        <v>18968.04</v>
      </c>
      <c r="O1010" s="11">
        <f>VENTAS[[#This Row],[INGRESOS]]-VENTAS[[#This Row],[COSTO]]</f>
        <v>8031.9599999999991</v>
      </c>
      <c r="P1010" s="12">
        <f>VENTAS[[#This Row],[MARGEN]]/VENTAS[[#This Row],[INGRESOS]]</f>
        <v>0.29747999999999997</v>
      </c>
    </row>
    <row r="1011" spans="1:16" x14ac:dyDescent="0.25">
      <c r="A1011">
        <v>1010</v>
      </c>
      <c r="B1011" t="s">
        <v>21</v>
      </c>
      <c r="C1011">
        <v>6</v>
      </c>
      <c r="D1011" t="s">
        <v>35</v>
      </c>
      <c r="E1011" t="s">
        <v>66</v>
      </c>
      <c r="F1011">
        <v>10007</v>
      </c>
      <c r="G1011" t="s">
        <v>53</v>
      </c>
      <c r="H1011" t="s">
        <v>54</v>
      </c>
      <c r="I1011">
        <v>21</v>
      </c>
      <c r="J1011" s="9">
        <v>645.70000000000005</v>
      </c>
      <c r="K1011" s="9">
        <v>900</v>
      </c>
      <c r="L1011">
        <v>44842</v>
      </c>
      <c r="M1011" s="10">
        <f>VENTAS[[#This Row],[CANTIDAD]]*VENTAS[[#This Row],[PRECIO_VENTAS]]</f>
        <v>18900</v>
      </c>
      <c r="N1011" s="10">
        <f>VENTAS[[#This Row],[CANTIDAD]]*VENTAS[[#This Row],[PRECIO_COMPRA]]</f>
        <v>13559.7</v>
      </c>
      <c r="O1011" s="11">
        <f>VENTAS[[#This Row],[INGRESOS]]-VENTAS[[#This Row],[COSTO]]</f>
        <v>5340.2999999999993</v>
      </c>
      <c r="P1011" s="12">
        <f>VENTAS[[#This Row],[MARGEN]]/VENTAS[[#This Row],[INGRESOS]]</f>
        <v>0.2825555555555555</v>
      </c>
    </row>
    <row r="1012" spans="1:16" x14ac:dyDescent="0.25">
      <c r="A1012">
        <v>1011</v>
      </c>
      <c r="B1012" t="s">
        <v>5</v>
      </c>
      <c r="C1012">
        <v>7</v>
      </c>
      <c r="D1012" t="s">
        <v>36</v>
      </c>
      <c r="E1012" t="s">
        <v>72</v>
      </c>
      <c r="F1012">
        <v>10008</v>
      </c>
      <c r="G1012" t="s">
        <v>73</v>
      </c>
      <c r="H1012" t="s">
        <v>56</v>
      </c>
      <c r="I1012">
        <v>11</v>
      </c>
      <c r="J1012" s="9">
        <v>1063.04</v>
      </c>
      <c r="K1012" s="9">
        <v>1500</v>
      </c>
      <c r="L1012">
        <v>44843</v>
      </c>
      <c r="M1012" s="10">
        <f>VENTAS[[#This Row],[CANTIDAD]]*VENTAS[[#This Row],[PRECIO_VENTAS]]</f>
        <v>16500</v>
      </c>
      <c r="N1012" s="10">
        <f>VENTAS[[#This Row],[CANTIDAD]]*VENTAS[[#This Row],[PRECIO_COMPRA]]</f>
        <v>11693.439999999999</v>
      </c>
      <c r="O1012" s="11">
        <f>VENTAS[[#This Row],[INGRESOS]]-VENTAS[[#This Row],[COSTO]]</f>
        <v>4806.5600000000013</v>
      </c>
      <c r="P1012" s="12">
        <f>VENTAS[[#This Row],[MARGEN]]/VENTAS[[#This Row],[INGRESOS]]</f>
        <v>0.29130666666666677</v>
      </c>
    </row>
    <row r="1013" spans="1:16" x14ac:dyDescent="0.25">
      <c r="A1013">
        <v>1012</v>
      </c>
      <c r="B1013" t="s">
        <v>8</v>
      </c>
      <c r="C1013">
        <v>8</v>
      </c>
      <c r="D1013" t="s">
        <v>37</v>
      </c>
      <c r="E1013" t="s">
        <v>67</v>
      </c>
      <c r="F1013">
        <v>10009</v>
      </c>
      <c r="G1013" t="s">
        <v>57</v>
      </c>
      <c r="H1013" t="s">
        <v>58</v>
      </c>
      <c r="I1013">
        <v>22</v>
      </c>
      <c r="J1013" s="9">
        <v>938.42</v>
      </c>
      <c r="K1013" s="9">
        <v>1100</v>
      </c>
      <c r="L1013">
        <v>44844</v>
      </c>
      <c r="M1013" s="10">
        <f>VENTAS[[#This Row],[CANTIDAD]]*VENTAS[[#This Row],[PRECIO_VENTAS]]</f>
        <v>24200</v>
      </c>
      <c r="N1013" s="10">
        <f>VENTAS[[#This Row],[CANTIDAD]]*VENTAS[[#This Row],[PRECIO_COMPRA]]</f>
        <v>20645.239999999998</v>
      </c>
      <c r="O1013" s="11">
        <f>VENTAS[[#This Row],[INGRESOS]]-VENTAS[[#This Row],[COSTO]]</f>
        <v>3554.760000000002</v>
      </c>
      <c r="P1013" s="12">
        <f>VENTAS[[#This Row],[MARGEN]]/VENTAS[[#This Row],[INGRESOS]]</f>
        <v>0.14689090909090918</v>
      </c>
    </row>
    <row r="1014" spans="1:16" x14ac:dyDescent="0.25">
      <c r="A1014">
        <v>1013</v>
      </c>
      <c r="B1014" t="s">
        <v>20</v>
      </c>
      <c r="C1014">
        <v>9</v>
      </c>
      <c r="D1014" t="s">
        <v>38</v>
      </c>
      <c r="E1014" t="s">
        <v>68</v>
      </c>
      <c r="F1014">
        <v>10001</v>
      </c>
      <c r="G1014" t="s">
        <v>41</v>
      </c>
      <c r="H1014" t="s">
        <v>42</v>
      </c>
      <c r="I1014">
        <v>22</v>
      </c>
      <c r="J1014" s="9">
        <v>836.75</v>
      </c>
      <c r="K1014" s="9">
        <v>1000</v>
      </c>
      <c r="L1014">
        <v>44845</v>
      </c>
      <c r="M1014" s="10">
        <f>VENTAS[[#This Row],[CANTIDAD]]*VENTAS[[#This Row],[PRECIO_VENTAS]]</f>
        <v>22000</v>
      </c>
      <c r="N1014" s="10">
        <f>VENTAS[[#This Row],[CANTIDAD]]*VENTAS[[#This Row],[PRECIO_COMPRA]]</f>
        <v>18408.5</v>
      </c>
      <c r="O1014" s="11">
        <f>VENTAS[[#This Row],[INGRESOS]]-VENTAS[[#This Row],[COSTO]]</f>
        <v>3591.5</v>
      </c>
      <c r="P1014" s="12">
        <f>VENTAS[[#This Row],[MARGEN]]/VENTAS[[#This Row],[INGRESOS]]</f>
        <v>0.16325000000000001</v>
      </c>
    </row>
    <row r="1015" spans="1:16" x14ac:dyDescent="0.25">
      <c r="A1015">
        <v>1014</v>
      </c>
      <c r="B1015" t="s">
        <v>5</v>
      </c>
      <c r="C1015">
        <v>10</v>
      </c>
      <c r="D1015" t="s">
        <v>39</v>
      </c>
      <c r="E1015" t="s">
        <v>69</v>
      </c>
      <c r="F1015">
        <v>10002</v>
      </c>
      <c r="G1015" t="s">
        <v>43</v>
      </c>
      <c r="H1015" t="s">
        <v>44</v>
      </c>
      <c r="I1015">
        <v>20</v>
      </c>
      <c r="J1015" s="9">
        <v>966.38</v>
      </c>
      <c r="K1015" s="9">
        <v>1200</v>
      </c>
      <c r="L1015">
        <v>44846</v>
      </c>
      <c r="M1015" s="10">
        <f>VENTAS[[#This Row],[CANTIDAD]]*VENTAS[[#This Row],[PRECIO_VENTAS]]</f>
        <v>24000</v>
      </c>
      <c r="N1015" s="10">
        <f>VENTAS[[#This Row],[CANTIDAD]]*VENTAS[[#This Row],[PRECIO_COMPRA]]</f>
        <v>19327.599999999999</v>
      </c>
      <c r="O1015" s="11">
        <f>VENTAS[[#This Row],[INGRESOS]]-VENTAS[[#This Row],[COSTO]]</f>
        <v>4672.4000000000015</v>
      </c>
      <c r="P1015" s="12">
        <f>VENTAS[[#This Row],[MARGEN]]/VENTAS[[#This Row],[INGRESOS]]</f>
        <v>0.1946833333333334</v>
      </c>
    </row>
    <row r="1016" spans="1:16" x14ac:dyDescent="0.25">
      <c r="A1016">
        <v>1015</v>
      </c>
      <c r="B1016" t="s">
        <v>11</v>
      </c>
      <c r="C1016">
        <v>11</v>
      </c>
      <c r="D1016" t="s">
        <v>77</v>
      </c>
      <c r="E1016" t="s">
        <v>78</v>
      </c>
      <c r="F1016">
        <v>10003</v>
      </c>
      <c r="G1016" t="s">
        <v>45</v>
      </c>
      <c r="H1016" t="s">
        <v>46</v>
      </c>
      <c r="I1016">
        <v>17</v>
      </c>
      <c r="J1016" s="9">
        <v>638.27</v>
      </c>
      <c r="K1016" s="9">
        <v>800</v>
      </c>
      <c r="L1016">
        <v>44847</v>
      </c>
      <c r="M1016" s="10">
        <f>VENTAS[[#This Row],[CANTIDAD]]*VENTAS[[#This Row],[PRECIO_VENTAS]]</f>
        <v>13600</v>
      </c>
      <c r="N1016" s="10">
        <f>VENTAS[[#This Row],[CANTIDAD]]*VENTAS[[#This Row],[PRECIO_COMPRA]]</f>
        <v>10850.59</v>
      </c>
      <c r="O1016" s="11">
        <f>VENTAS[[#This Row],[INGRESOS]]-VENTAS[[#This Row],[COSTO]]</f>
        <v>2749.41</v>
      </c>
      <c r="P1016" s="12">
        <f>VENTAS[[#This Row],[MARGEN]]/VENTAS[[#This Row],[INGRESOS]]</f>
        <v>0.20216249999999999</v>
      </c>
    </row>
    <row r="1017" spans="1:16" x14ac:dyDescent="0.25">
      <c r="A1017">
        <v>1016</v>
      </c>
      <c r="B1017" t="s">
        <v>8</v>
      </c>
      <c r="C1017">
        <v>12</v>
      </c>
      <c r="D1017" t="s">
        <v>79</v>
      </c>
      <c r="E1017" t="s">
        <v>80</v>
      </c>
      <c r="F1017">
        <v>10004</v>
      </c>
      <c r="G1017" t="s">
        <v>47</v>
      </c>
      <c r="H1017" t="s">
        <v>48</v>
      </c>
      <c r="I1017">
        <v>15</v>
      </c>
      <c r="J1017" s="9">
        <v>1265.2</v>
      </c>
      <c r="K1017" s="9">
        <v>1800</v>
      </c>
      <c r="L1017">
        <v>44848</v>
      </c>
      <c r="M1017" s="10">
        <f>VENTAS[[#This Row],[CANTIDAD]]*VENTAS[[#This Row],[PRECIO_VENTAS]]</f>
        <v>27000</v>
      </c>
      <c r="N1017" s="10">
        <f>VENTAS[[#This Row],[CANTIDAD]]*VENTAS[[#This Row],[PRECIO_COMPRA]]</f>
        <v>18978</v>
      </c>
      <c r="O1017" s="11">
        <f>VENTAS[[#This Row],[INGRESOS]]-VENTAS[[#This Row],[COSTO]]</f>
        <v>8022</v>
      </c>
      <c r="P1017" s="12">
        <f>VENTAS[[#This Row],[MARGEN]]/VENTAS[[#This Row],[INGRESOS]]</f>
        <v>0.2971111111111111</v>
      </c>
    </row>
    <row r="1018" spans="1:16" x14ac:dyDescent="0.25">
      <c r="A1018">
        <v>1017</v>
      </c>
      <c r="B1018" t="s">
        <v>5</v>
      </c>
      <c r="C1018">
        <v>13</v>
      </c>
      <c r="D1018" t="s">
        <v>81</v>
      </c>
      <c r="E1018" t="s">
        <v>82</v>
      </c>
      <c r="F1018">
        <v>10005</v>
      </c>
      <c r="G1018" t="s">
        <v>49</v>
      </c>
      <c r="H1018" t="s">
        <v>50</v>
      </c>
      <c r="I1018">
        <v>10</v>
      </c>
      <c r="J1018" s="9">
        <v>352.49</v>
      </c>
      <c r="K1018" s="9">
        <v>500</v>
      </c>
      <c r="L1018">
        <v>44849</v>
      </c>
      <c r="M1018" s="10">
        <f>VENTAS[[#This Row],[CANTIDAD]]*VENTAS[[#This Row],[PRECIO_VENTAS]]</f>
        <v>5000</v>
      </c>
      <c r="N1018" s="10">
        <f>VENTAS[[#This Row],[CANTIDAD]]*VENTAS[[#This Row],[PRECIO_COMPRA]]</f>
        <v>3524.9</v>
      </c>
      <c r="O1018" s="11">
        <f>VENTAS[[#This Row],[INGRESOS]]-VENTAS[[#This Row],[COSTO]]</f>
        <v>1475.1</v>
      </c>
      <c r="P1018" s="12">
        <f>VENTAS[[#This Row],[MARGEN]]/VENTAS[[#This Row],[INGRESOS]]</f>
        <v>0.29502</v>
      </c>
    </row>
    <row r="1019" spans="1:16" x14ac:dyDescent="0.25">
      <c r="A1019">
        <v>1018</v>
      </c>
      <c r="B1019" t="s">
        <v>9</v>
      </c>
      <c r="C1019">
        <v>14</v>
      </c>
      <c r="D1019" t="s">
        <v>83</v>
      </c>
      <c r="E1019" t="s">
        <v>84</v>
      </c>
      <c r="F1019">
        <v>10006</v>
      </c>
      <c r="G1019" t="s">
        <v>51</v>
      </c>
      <c r="H1019" t="s">
        <v>52</v>
      </c>
      <c r="I1019">
        <v>23</v>
      </c>
      <c r="J1019" s="9">
        <v>938.42</v>
      </c>
      <c r="K1019" s="9">
        <v>1100</v>
      </c>
      <c r="L1019">
        <v>44850</v>
      </c>
      <c r="M1019" s="10">
        <f>VENTAS[[#This Row],[CANTIDAD]]*VENTAS[[#This Row],[PRECIO_VENTAS]]</f>
        <v>25300</v>
      </c>
      <c r="N1019" s="10">
        <f>VENTAS[[#This Row],[CANTIDAD]]*VENTAS[[#This Row],[PRECIO_COMPRA]]</f>
        <v>21583.66</v>
      </c>
      <c r="O1019" s="11">
        <f>VENTAS[[#This Row],[INGRESOS]]-VENTAS[[#This Row],[COSTO]]</f>
        <v>3716.34</v>
      </c>
      <c r="P1019" s="12">
        <f>VENTAS[[#This Row],[MARGEN]]/VENTAS[[#This Row],[INGRESOS]]</f>
        <v>0.1468909090909091</v>
      </c>
    </row>
    <row r="1020" spans="1:16" x14ac:dyDescent="0.25">
      <c r="A1020">
        <v>1019</v>
      </c>
      <c r="B1020" t="s">
        <v>9</v>
      </c>
      <c r="C1020">
        <v>15</v>
      </c>
      <c r="D1020" t="s">
        <v>85</v>
      </c>
      <c r="E1020" t="s">
        <v>86</v>
      </c>
      <c r="F1020">
        <v>10007</v>
      </c>
      <c r="G1020" t="s">
        <v>53</v>
      </c>
      <c r="H1020" t="s">
        <v>54</v>
      </c>
      <c r="I1020">
        <v>13</v>
      </c>
      <c r="J1020" s="9">
        <v>572.95000000000005</v>
      </c>
      <c r="K1020" s="9">
        <v>800</v>
      </c>
      <c r="L1020">
        <v>44851</v>
      </c>
      <c r="M1020" s="10">
        <f>VENTAS[[#This Row],[CANTIDAD]]*VENTAS[[#This Row],[PRECIO_VENTAS]]</f>
        <v>10400</v>
      </c>
      <c r="N1020" s="10">
        <f>VENTAS[[#This Row],[CANTIDAD]]*VENTAS[[#This Row],[PRECIO_COMPRA]]</f>
        <v>7448.35</v>
      </c>
      <c r="O1020" s="11">
        <f>VENTAS[[#This Row],[INGRESOS]]-VENTAS[[#This Row],[COSTO]]</f>
        <v>2951.6499999999996</v>
      </c>
      <c r="P1020" s="12">
        <f>VENTAS[[#This Row],[MARGEN]]/VENTAS[[#This Row],[INGRESOS]]</f>
        <v>0.28381249999999997</v>
      </c>
    </row>
    <row r="1021" spans="1:16" x14ac:dyDescent="0.25">
      <c r="A1021">
        <v>1020</v>
      </c>
      <c r="B1021" t="s">
        <v>6</v>
      </c>
      <c r="C1021">
        <v>16</v>
      </c>
      <c r="D1021" t="s">
        <v>87</v>
      </c>
      <c r="E1021" t="s">
        <v>88</v>
      </c>
      <c r="F1021">
        <v>10008</v>
      </c>
      <c r="G1021" t="s">
        <v>73</v>
      </c>
      <c r="H1021" t="s">
        <v>56</v>
      </c>
      <c r="I1021">
        <v>20</v>
      </c>
      <c r="J1021" s="9">
        <v>1667.47</v>
      </c>
      <c r="K1021" s="9">
        <v>2200</v>
      </c>
      <c r="L1021">
        <v>44852</v>
      </c>
      <c r="M1021" s="10">
        <f>VENTAS[[#This Row],[CANTIDAD]]*VENTAS[[#This Row],[PRECIO_VENTAS]]</f>
        <v>44000</v>
      </c>
      <c r="N1021" s="10">
        <f>VENTAS[[#This Row],[CANTIDAD]]*VENTAS[[#This Row],[PRECIO_COMPRA]]</f>
        <v>33349.4</v>
      </c>
      <c r="O1021" s="11">
        <f>VENTAS[[#This Row],[INGRESOS]]-VENTAS[[#This Row],[COSTO]]</f>
        <v>10650.599999999999</v>
      </c>
      <c r="P1021" s="12">
        <f>VENTAS[[#This Row],[MARGEN]]/VENTAS[[#This Row],[INGRESOS]]</f>
        <v>0.24205909090909086</v>
      </c>
    </row>
    <row r="1022" spans="1:16" x14ac:dyDescent="0.25">
      <c r="A1022">
        <v>1021</v>
      </c>
      <c r="B1022" t="s">
        <v>26</v>
      </c>
      <c r="C1022">
        <v>17</v>
      </c>
      <c r="D1022" t="s">
        <v>89</v>
      </c>
      <c r="E1022" t="s">
        <v>90</v>
      </c>
      <c r="F1022">
        <v>10009</v>
      </c>
      <c r="G1022" t="s">
        <v>57</v>
      </c>
      <c r="H1022" t="s">
        <v>58</v>
      </c>
      <c r="I1022">
        <v>23</v>
      </c>
      <c r="J1022" s="9">
        <v>216.19</v>
      </c>
      <c r="K1022" s="9">
        <v>300</v>
      </c>
      <c r="L1022">
        <v>44853</v>
      </c>
      <c r="M1022" s="10">
        <f>VENTAS[[#This Row],[CANTIDAD]]*VENTAS[[#This Row],[PRECIO_VENTAS]]</f>
        <v>6900</v>
      </c>
      <c r="N1022" s="10">
        <f>VENTAS[[#This Row],[CANTIDAD]]*VENTAS[[#This Row],[PRECIO_COMPRA]]</f>
        <v>4972.37</v>
      </c>
      <c r="O1022" s="11">
        <f>VENTAS[[#This Row],[INGRESOS]]-VENTAS[[#This Row],[COSTO]]</f>
        <v>1927.63</v>
      </c>
      <c r="P1022" s="12">
        <f>VENTAS[[#This Row],[MARGEN]]/VENTAS[[#This Row],[INGRESOS]]</f>
        <v>0.27936666666666671</v>
      </c>
    </row>
    <row r="1023" spans="1:16" x14ac:dyDescent="0.25">
      <c r="A1023">
        <v>1022</v>
      </c>
      <c r="B1023" t="s">
        <v>27</v>
      </c>
      <c r="C1023">
        <v>18</v>
      </c>
      <c r="D1023" t="s">
        <v>91</v>
      </c>
      <c r="E1023" t="s">
        <v>92</v>
      </c>
      <c r="F1023">
        <v>10001</v>
      </c>
      <c r="G1023" t="s">
        <v>41</v>
      </c>
      <c r="H1023" t="s">
        <v>42</v>
      </c>
      <c r="I1023">
        <v>21</v>
      </c>
      <c r="J1023" s="9">
        <v>1063.04</v>
      </c>
      <c r="K1023" s="9">
        <v>1500</v>
      </c>
      <c r="L1023">
        <v>44854</v>
      </c>
      <c r="M1023" s="10">
        <f>VENTAS[[#This Row],[CANTIDAD]]*VENTAS[[#This Row],[PRECIO_VENTAS]]</f>
        <v>31500</v>
      </c>
      <c r="N1023" s="10">
        <f>VENTAS[[#This Row],[CANTIDAD]]*VENTAS[[#This Row],[PRECIO_COMPRA]]</f>
        <v>22323.84</v>
      </c>
      <c r="O1023" s="11">
        <f>VENTAS[[#This Row],[INGRESOS]]-VENTAS[[#This Row],[COSTO]]</f>
        <v>9176.16</v>
      </c>
      <c r="P1023" s="12">
        <f>VENTAS[[#This Row],[MARGEN]]/VENTAS[[#This Row],[INGRESOS]]</f>
        <v>0.29130666666666666</v>
      </c>
    </row>
    <row r="1024" spans="1:16" x14ac:dyDescent="0.25">
      <c r="A1024">
        <v>1023</v>
      </c>
      <c r="B1024" t="s">
        <v>10</v>
      </c>
      <c r="C1024">
        <v>19</v>
      </c>
      <c r="D1024" t="s">
        <v>93</v>
      </c>
      <c r="E1024" t="s">
        <v>94</v>
      </c>
      <c r="F1024">
        <v>10002</v>
      </c>
      <c r="G1024" t="s">
        <v>43</v>
      </c>
      <c r="H1024" t="s">
        <v>44</v>
      </c>
      <c r="I1024">
        <v>19</v>
      </c>
      <c r="J1024" s="9">
        <v>757.81</v>
      </c>
      <c r="K1024" s="9">
        <v>950</v>
      </c>
      <c r="L1024">
        <v>44855</v>
      </c>
      <c r="M1024" s="10">
        <f>VENTAS[[#This Row],[CANTIDAD]]*VENTAS[[#This Row],[PRECIO_VENTAS]]</f>
        <v>18050</v>
      </c>
      <c r="N1024" s="10">
        <f>VENTAS[[#This Row],[CANTIDAD]]*VENTAS[[#This Row],[PRECIO_COMPRA]]</f>
        <v>14398.39</v>
      </c>
      <c r="O1024" s="11">
        <f>VENTAS[[#This Row],[INGRESOS]]-VENTAS[[#This Row],[COSTO]]</f>
        <v>3651.6100000000006</v>
      </c>
      <c r="P1024" s="12">
        <f>VENTAS[[#This Row],[MARGEN]]/VENTAS[[#This Row],[INGRESOS]]</f>
        <v>0.20230526315789477</v>
      </c>
    </row>
    <row r="1025" spans="1:16" x14ac:dyDescent="0.25">
      <c r="A1025">
        <v>1024</v>
      </c>
      <c r="B1025" t="s">
        <v>15</v>
      </c>
      <c r="C1025">
        <v>20</v>
      </c>
      <c r="D1025" t="s">
        <v>95</v>
      </c>
      <c r="E1025" t="s">
        <v>96</v>
      </c>
      <c r="F1025">
        <v>10003</v>
      </c>
      <c r="G1025" t="s">
        <v>45</v>
      </c>
      <c r="H1025" t="s">
        <v>46</v>
      </c>
      <c r="I1025">
        <v>16</v>
      </c>
      <c r="J1025" s="9">
        <v>211.41</v>
      </c>
      <c r="K1025" s="9">
        <v>300</v>
      </c>
      <c r="L1025">
        <v>44856</v>
      </c>
      <c r="M1025" s="10">
        <f>VENTAS[[#This Row],[CANTIDAD]]*VENTAS[[#This Row],[PRECIO_VENTAS]]</f>
        <v>4800</v>
      </c>
      <c r="N1025" s="10">
        <f>VENTAS[[#This Row],[CANTIDAD]]*VENTAS[[#This Row],[PRECIO_COMPRA]]</f>
        <v>3382.56</v>
      </c>
      <c r="O1025" s="11">
        <f>VENTAS[[#This Row],[INGRESOS]]-VENTAS[[#This Row],[COSTO]]</f>
        <v>1417.44</v>
      </c>
      <c r="P1025" s="12">
        <f>VENTAS[[#This Row],[MARGEN]]/VENTAS[[#This Row],[INGRESOS]]</f>
        <v>0.29530000000000001</v>
      </c>
    </row>
    <row r="1026" spans="1:16" x14ac:dyDescent="0.25">
      <c r="A1026">
        <v>1025</v>
      </c>
      <c r="B1026" t="s">
        <v>16</v>
      </c>
      <c r="C1026">
        <v>1</v>
      </c>
      <c r="D1026" t="s">
        <v>30</v>
      </c>
      <c r="E1026" t="s">
        <v>61</v>
      </c>
      <c r="F1026">
        <v>10004</v>
      </c>
      <c r="G1026" t="s">
        <v>47</v>
      </c>
      <c r="H1026" t="s">
        <v>48</v>
      </c>
      <c r="I1026">
        <v>21</v>
      </c>
      <c r="J1026" s="9">
        <v>1483.61</v>
      </c>
      <c r="K1026" s="9">
        <v>2000</v>
      </c>
      <c r="L1026">
        <v>44857</v>
      </c>
      <c r="M1026" s="10">
        <f>VENTAS[[#This Row],[CANTIDAD]]*VENTAS[[#This Row],[PRECIO_VENTAS]]</f>
        <v>42000</v>
      </c>
      <c r="N1026" s="10">
        <f>VENTAS[[#This Row],[CANTIDAD]]*VENTAS[[#This Row],[PRECIO_COMPRA]]</f>
        <v>31155.809999999998</v>
      </c>
      <c r="O1026" s="11">
        <f>VENTAS[[#This Row],[INGRESOS]]-VENTAS[[#This Row],[COSTO]]</f>
        <v>10844.190000000002</v>
      </c>
      <c r="P1026" s="12">
        <f>VENTAS[[#This Row],[MARGEN]]/VENTAS[[#This Row],[INGRESOS]]</f>
        <v>0.25819500000000006</v>
      </c>
    </row>
    <row r="1027" spans="1:16" x14ac:dyDescent="0.25">
      <c r="A1027">
        <v>1026</v>
      </c>
      <c r="B1027" t="s">
        <v>19</v>
      </c>
      <c r="C1027">
        <v>2</v>
      </c>
      <c r="D1027" t="s">
        <v>31</v>
      </c>
      <c r="E1027" t="s">
        <v>62</v>
      </c>
      <c r="F1027">
        <v>10005</v>
      </c>
      <c r="G1027" t="s">
        <v>49</v>
      </c>
      <c r="H1027" t="s">
        <v>50</v>
      </c>
      <c r="I1027">
        <v>25</v>
      </c>
      <c r="J1027" s="9">
        <v>1049.51</v>
      </c>
      <c r="K1027" s="9">
        <v>1300</v>
      </c>
      <c r="L1027">
        <v>44858</v>
      </c>
      <c r="M1027" s="10">
        <f>VENTAS[[#This Row],[CANTIDAD]]*VENTAS[[#This Row],[PRECIO_VENTAS]]</f>
        <v>32500</v>
      </c>
      <c r="N1027" s="10">
        <f>VENTAS[[#This Row],[CANTIDAD]]*VENTAS[[#This Row],[PRECIO_COMPRA]]</f>
        <v>26237.75</v>
      </c>
      <c r="O1027" s="11">
        <f>VENTAS[[#This Row],[INGRESOS]]-VENTAS[[#This Row],[COSTO]]</f>
        <v>6262.25</v>
      </c>
      <c r="P1027" s="12">
        <f>VENTAS[[#This Row],[MARGEN]]/VENTAS[[#This Row],[INGRESOS]]</f>
        <v>0.19268461538461537</v>
      </c>
    </row>
    <row r="1028" spans="1:16" x14ac:dyDescent="0.25">
      <c r="A1028">
        <v>1027</v>
      </c>
      <c r="B1028" t="s">
        <v>7</v>
      </c>
      <c r="C1028">
        <v>3</v>
      </c>
      <c r="D1028" t="s">
        <v>32</v>
      </c>
      <c r="E1028" t="s">
        <v>63</v>
      </c>
      <c r="F1028">
        <v>10006</v>
      </c>
      <c r="G1028" t="s">
        <v>51</v>
      </c>
      <c r="H1028" t="s">
        <v>52</v>
      </c>
      <c r="I1028">
        <v>23</v>
      </c>
      <c r="J1028" s="9">
        <v>966.38</v>
      </c>
      <c r="K1028" s="9">
        <v>1200</v>
      </c>
      <c r="L1028">
        <v>44859</v>
      </c>
      <c r="M1028" s="10">
        <f>VENTAS[[#This Row],[CANTIDAD]]*VENTAS[[#This Row],[PRECIO_VENTAS]]</f>
        <v>27600</v>
      </c>
      <c r="N1028" s="10">
        <f>VENTAS[[#This Row],[CANTIDAD]]*VENTAS[[#This Row],[PRECIO_COMPRA]]</f>
        <v>22226.74</v>
      </c>
      <c r="O1028" s="11">
        <f>VENTAS[[#This Row],[INGRESOS]]-VENTAS[[#This Row],[COSTO]]</f>
        <v>5373.2599999999984</v>
      </c>
      <c r="P1028" s="12">
        <f>VENTAS[[#This Row],[MARGEN]]/VENTAS[[#This Row],[INGRESOS]]</f>
        <v>0.19468333333333326</v>
      </c>
    </row>
    <row r="1029" spans="1:16" x14ac:dyDescent="0.25">
      <c r="A1029">
        <v>1028</v>
      </c>
      <c r="B1029" t="s">
        <v>6</v>
      </c>
      <c r="C1029">
        <v>4</v>
      </c>
      <c r="D1029" t="s">
        <v>33</v>
      </c>
      <c r="E1029" t="s">
        <v>64</v>
      </c>
      <c r="F1029">
        <v>10007</v>
      </c>
      <c r="G1029" t="s">
        <v>53</v>
      </c>
      <c r="H1029" t="s">
        <v>54</v>
      </c>
      <c r="I1029">
        <v>20</v>
      </c>
      <c r="J1029" s="9">
        <v>938.42</v>
      </c>
      <c r="K1029" s="9">
        <v>1100</v>
      </c>
      <c r="L1029">
        <v>44860</v>
      </c>
      <c r="M1029" s="10">
        <f>VENTAS[[#This Row],[CANTIDAD]]*VENTAS[[#This Row],[PRECIO_VENTAS]]</f>
        <v>22000</v>
      </c>
      <c r="N1029" s="10">
        <f>VENTAS[[#This Row],[CANTIDAD]]*VENTAS[[#This Row],[PRECIO_COMPRA]]</f>
        <v>18768.399999999998</v>
      </c>
      <c r="O1029" s="11">
        <f>VENTAS[[#This Row],[INGRESOS]]-VENTAS[[#This Row],[COSTO]]</f>
        <v>3231.6000000000022</v>
      </c>
      <c r="P1029" s="12">
        <f>VENTAS[[#This Row],[MARGEN]]/VENTAS[[#This Row],[INGRESOS]]</f>
        <v>0.14689090909090918</v>
      </c>
    </row>
    <row r="1030" spans="1:16" x14ac:dyDescent="0.25">
      <c r="A1030">
        <v>1029</v>
      </c>
      <c r="B1030" t="s">
        <v>7</v>
      </c>
      <c r="C1030">
        <v>5</v>
      </c>
      <c r="D1030" t="s">
        <v>34</v>
      </c>
      <c r="E1030" t="s">
        <v>65</v>
      </c>
      <c r="F1030">
        <v>10008</v>
      </c>
      <c r="G1030" t="s">
        <v>73</v>
      </c>
      <c r="H1030" t="s">
        <v>56</v>
      </c>
      <c r="I1030">
        <v>12</v>
      </c>
      <c r="J1030" s="9">
        <v>1053.78</v>
      </c>
      <c r="K1030" s="9">
        <v>1500</v>
      </c>
      <c r="L1030">
        <v>44861</v>
      </c>
      <c r="M1030" s="10">
        <f>VENTAS[[#This Row],[CANTIDAD]]*VENTAS[[#This Row],[PRECIO_VENTAS]]</f>
        <v>18000</v>
      </c>
      <c r="N1030" s="10">
        <f>VENTAS[[#This Row],[CANTIDAD]]*VENTAS[[#This Row],[PRECIO_COMPRA]]</f>
        <v>12645.36</v>
      </c>
      <c r="O1030" s="11">
        <f>VENTAS[[#This Row],[INGRESOS]]-VENTAS[[#This Row],[COSTO]]</f>
        <v>5354.6399999999994</v>
      </c>
      <c r="P1030" s="12">
        <f>VENTAS[[#This Row],[MARGEN]]/VENTAS[[#This Row],[INGRESOS]]</f>
        <v>0.29747999999999997</v>
      </c>
    </row>
    <row r="1031" spans="1:16" x14ac:dyDescent="0.25">
      <c r="A1031">
        <v>1030</v>
      </c>
      <c r="B1031" t="s">
        <v>24</v>
      </c>
      <c r="C1031">
        <v>6</v>
      </c>
      <c r="D1031" t="s">
        <v>35</v>
      </c>
      <c r="E1031" t="s">
        <v>66</v>
      </c>
      <c r="F1031">
        <v>10009</v>
      </c>
      <c r="G1031" t="s">
        <v>57</v>
      </c>
      <c r="H1031" t="s">
        <v>58</v>
      </c>
      <c r="I1031">
        <v>17</v>
      </c>
      <c r="J1031" s="9">
        <v>645.70000000000005</v>
      </c>
      <c r="K1031" s="9">
        <v>900</v>
      </c>
      <c r="L1031">
        <v>44862</v>
      </c>
      <c r="M1031" s="10">
        <f>VENTAS[[#This Row],[CANTIDAD]]*VENTAS[[#This Row],[PRECIO_VENTAS]]</f>
        <v>15300</v>
      </c>
      <c r="N1031" s="10">
        <f>VENTAS[[#This Row],[CANTIDAD]]*VENTAS[[#This Row],[PRECIO_COMPRA]]</f>
        <v>10976.900000000001</v>
      </c>
      <c r="O1031" s="11">
        <f>VENTAS[[#This Row],[INGRESOS]]-VENTAS[[#This Row],[COSTO]]</f>
        <v>4323.0999999999985</v>
      </c>
      <c r="P1031" s="12">
        <f>VENTAS[[#This Row],[MARGEN]]/VENTAS[[#This Row],[INGRESOS]]</f>
        <v>0.28255555555555545</v>
      </c>
    </row>
    <row r="1032" spans="1:16" x14ac:dyDescent="0.25">
      <c r="A1032">
        <v>1031</v>
      </c>
      <c r="B1032" t="s">
        <v>9</v>
      </c>
      <c r="C1032">
        <v>7</v>
      </c>
      <c r="D1032" t="s">
        <v>36</v>
      </c>
      <c r="E1032" t="s">
        <v>72</v>
      </c>
      <c r="F1032">
        <v>10001</v>
      </c>
      <c r="G1032" t="s">
        <v>41</v>
      </c>
      <c r="H1032" t="s">
        <v>42</v>
      </c>
      <c r="I1032">
        <v>18</v>
      </c>
      <c r="J1032" s="9">
        <v>1063.04</v>
      </c>
      <c r="K1032" s="9">
        <v>1500</v>
      </c>
      <c r="L1032">
        <v>44863</v>
      </c>
      <c r="M1032" s="10">
        <f>VENTAS[[#This Row],[CANTIDAD]]*VENTAS[[#This Row],[PRECIO_VENTAS]]</f>
        <v>27000</v>
      </c>
      <c r="N1032" s="10">
        <f>VENTAS[[#This Row],[CANTIDAD]]*VENTAS[[#This Row],[PRECIO_COMPRA]]</f>
        <v>19134.72</v>
      </c>
      <c r="O1032" s="11">
        <f>VENTAS[[#This Row],[INGRESOS]]-VENTAS[[#This Row],[COSTO]]</f>
        <v>7865.2799999999988</v>
      </c>
      <c r="P1032" s="12">
        <f>VENTAS[[#This Row],[MARGEN]]/VENTAS[[#This Row],[INGRESOS]]</f>
        <v>0.2913066666666666</v>
      </c>
    </row>
    <row r="1033" spans="1:16" x14ac:dyDescent="0.25">
      <c r="A1033">
        <v>1032</v>
      </c>
      <c r="B1033" t="s">
        <v>24</v>
      </c>
      <c r="C1033">
        <v>8</v>
      </c>
      <c r="D1033" t="s">
        <v>37</v>
      </c>
      <c r="E1033" t="s">
        <v>67</v>
      </c>
      <c r="F1033">
        <v>10002</v>
      </c>
      <c r="G1033" t="s">
        <v>43</v>
      </c>
      <c r="H1033" t="s">
        <v>44</v>
      </c>
      <c r="I1033">
        <v>19</v>
      </c>
      <c r="J1033" s="9">
        <v>938.42</v>
      </c>
      <c r="K1033" s="9">
        <v>1100</v>
      </c>
      <c r="L1033">
        <v>44864</v>
      </c>
      <c r="M1033" s="10">
        <f>VENTAS[[#This Row],[CANTIDAD]]*VENTAS[[#This Row],[PRECIO_VENTAS]]</f>
        <v>20900</v>
      </c>
      <c r="N1033" s="10">
        <f>VENTAS[[#This Row],[CANTIDAD]]*VENTAS[[#This Row],[PRECIO_COMPRA]]</f>
        <v>17829.98</v>
      </c>
      <c r="O1033" s="11">
        <f>VENTAS[[#This Row],[INGRESOS]]-VENTAS[[#This Row],[COSTO]]</f>
        <v>3070.0200000000004</v>
      </c>
      <c r="P1033" s="12">
        <f>VENTAS[[#This Row],[MARGEN]]/VENTAS[[#This Row],[INGRESOS]]</f>
        <v>0.1468909090909091</v>
      </c>
    </row>
    <row r="1034" spans="1:16" x14ac:dyDescent="0.25">
      <c r="A1034">
        <v>1033</v>
      </c>
      <c r="B1034" t="s">
        <v>9</v>
      </c>
      <c r="C1034">
        <v>9</v>
      </c>
      <c r="D1034" t="s">
        <v>38</v>
      </c>
      <c r="E1034" t="s">
        <v>68</v>
      </c>
      <c r="F1034">
        <v>10003</v>
      </c>
      <c r="G1034" t="s">
        <v>45</v>
      </c>
      <c r="H1034" t="s">
        <v>46</v>
      </c>
      <c r="I1034">
        <v>23</v>
      </c>
      <c r="J1034" s="9">
        <v>836.75</v>
      </c>
      <c r="K1034" s="9">
        <v>1000</v>
      </c>
      <c r="L1034">
        <v>44865</v>
      </c>
      <c r="M1034" s="10">
        <f>VENTAS[[#This Row],[CANTIDAD]]*VENTAS[[#This Row],[PRECIO_VENTAS]]</f>
        <v>23000</v>
      </c>
      <c r="N1034" s="10">
        <f>VENTAS[[#This Row],[CANTIDAD]]*VENTAS[[#This Row],[PRECIO_COMPRA]]</f>
        <v>19245.25</v>
      </c>
      <c r="O1034" s="11">
        <f>VENTAS[[#This Row],[INGRESOS]]-VENTAS[[#This Row],[COSTO]]</f>
        <v>3754.75</v>
      </c>
      <c r="P1034" s="12">
        <f>VENTAS[[#This Row],[MARGEN]]/VENTAS[[#This Row],[INGRESOS]]</f>
        <v>0.16325000000000001</v>
      </c>
    </row>
    <row r="1035" spans="1:16" x14ac:dyDescent="0.25">
      <c r="A1035">
        <v>1034</v>
      </c>
      <c r="B1035" t="s">
        <v>27</v>
      </c>
      <c r="C1035">
        <v>10</v>
      </c>
      <c r="D1035" t="s">
        <v>39</v>
      </c>
      <c r="E1035" t="s">
        <v>69</v>
      </c>
      <c r="F1035">
        <v>10004</v>
      </c>
      <c r="G1035" t="s">
        <v>47</v>
      </c>
      <c r="H1035" t="s">
        <v>48</v>
      </c>
      <c r="I1035">
        <v>22</v>
      </c>
      <c r="J1035" s="9">
        <v>966.38</v>
      </c>
      <c r="K1035" s="9">
        <v>1200</v>
      </c>
      <c r="L1035">
        <v>44866</v>
      </c>
      <c r="M1035" s="10">
        <f>VENTAS[[#This Row],[CANTIDAD]]*VENTAS[[#This Row],[PRECIO_VENTAS]]</f>
        <v>26400</v>
      </c>
      <c r="N1035" s="10">
        <f>VENTAS[[#This Row],[CANTIDAD]]*VENTAS[[#This Row],[PRECIO_COMPRA]]</f>
        <v>21260.36</v>
      </c>
      <c r="O1035" s="11">
        <f>VENTAS[[#This Row],[INGRESOS]]-VENTAS[[#This Row],[COSTO]]</f>
        <v>5139.6399999999994</v>
      </c>
      <c r="P1035" s="12">
        <f>VENTAS[[#This Row],[MARGEN]]/VENTAS[[#This Row],[INGRESOS]]</f>
        <v>0.19468333333333332</v>
      </c>
    </row>
    <row r="1036" spans="1:16" x14ac:dyDescent="0.25">
      <c r="A1036">
        <v>1035</v>
      </c>
      <c r="B1036" t="s">
        <v>6</v>
      </c>
      <c r="C1036">
        <v>11</v>
      </c>
      <c r="D1036" t="s">
        <v>77</v>
      </c>
      <c r="E1036" t="s">
        <v>78</v>
      </c>
      <c r="F1036">
        <v>10005</v>
      </c>
      <c r="G1036" t="s">
        <v>49</v>
      </c>
      <c r="H1036" t="s">
        <v>50</v>
      </c>
      <c r="I1036">
        <v>20</v>
      </c>
      <c r="J1036" s="9">
        <v>638.27</v>
      </c>
      <c r="K1036" s="9">
        <v>800</v>
      </c>
      <c r="L1036">
        <v>44867</v>
      </c>
      <c r="M1036" s="10">
        <f>VENTAS[[#This Row],[CANTIDAD]]*VENTAS[[#This Row],[PRECIO_VENTAS]]</f>
        <v>16000</v>
      </c>
      <c r="N1036" s="10">
        <f>VENTAS[[#This Row],[CANTIDAD]]*VENTAS[[#This Row],[PRECIO_COMPRA]]</f>
        <v>12765.4</v>
      </c>
      <c r="O1036" s="11">
        <f>VENTAS[[#This Row],[INGRESOS]]-VENTAS[[#This Row],[COSTO]]</f>
        <v>3234.6000000000004</v>
      </c>
      <c r="P1036" s="12">
        <f>VENTAS[[#This Row],[MARGEN]]/VENTAS[[#This Row],[INGRESOS]]</f>
        <v>0.20216250000000002</v>
      </c>
    </row>
    <row r="1037" spans="1:16" x14ac:dyDescent="0.25">
      <c r="A1037">
        <v>1036</v>
      </c>
      <c r="B1037" t="s">
        <v>6</v>
      </c>
      <c r="C1037">
        <v>12</v>
      </c>
      <c r="D1037" t="s">
        <v>79</v>
      </c>
      <c r="E1037" t="s">
        <v>80</v>
      </c>
      <c r="F1037">
        <v>10006</v>
      </c>
      <c r="G1037" t="s">
        <v>51</v>
      </c>
      <c r="H1037" t="s">
        <v>52</v>
      </c>
      <c r="I1037">
        <v>10</v>
      </c>
      <c r="J1037" s="9">
        <v>1265.2</v>
      </c>
      <c r="K1037" s="9">
        <v>1800</v>
      </c>
      <c r="L1037">
        <v>44868</v>
      </c>
      <c r="M1037" s="10">
        <f>VENTAS[[#This Row],[CANTIDAD]]*VENTAS[[#This Row],[PRECIO_VENTAS]]</f>
        <v>18000</v>
      </c>
      <c r="N1037" s="10">
        <f>VENTAS[[#This Row],[CANTIDAD]]*VENTAS[[#This Row],[PRECIO_COMPRA]]</f>
        <v>12652</v>
      </c>
      <c r="O1037" s="11">
        <f>VENTAS[[#This Row],[INGRESOS]]-VENTAS[[#This Row],[COSTO]]</f>
        <v>5348</v>
      </c>
      <c r="P1037" s="12">
        <f>VENTAS[[#This Row],[MARGEN]]/VENTAS[[#This Row],[INGRESOS]]</f>
        <v>0.2971111111111111</v>
      </c>
    </row>
    <row r="1038" spans="1:16" x14ac:dyDescent="0.25">
      <c r="A1038">
        <v>1037</v>
      </c>
      <c r="B1038" t="s">
        <v>19</v>
      </c>
      <c r="C1038">
        <v>13</v>
      </c>
      <c r="D1038" t="s">
        <v>81</v>
      </c>
      <c r="E1038" t="s">
        <v>82</v>
      </c>
      <c r="F1038">
        <v>10007</v>
      </c>
      <c r="G1038" t="s">
        <v>53</v>
      </c>
      <c r="H1038" t="s">
        <v>54</v>
      </c>
      <c r="I1038">
        <v>24</v>
      </c>
      <c r="J1038" s="9">
        <v>352.49</v>
      </c>
      <c r="K1038" s="9">
        <v>500</v>
      </c>
      <c r="L1038">
        <v>44869</v>
      </c>
      <c r="M1038" s="10">
        <f>VENTAS[[#This Row],[CANTIDAD]]*VENTAS[[#This Row],[PRECIO_VENTAS]]</f>
        <v>12000</v>
      </c>
      <c r="N1038" s="10">
        <f>VENTAS[[#This Row],[CANTIDAD]]*VENTAS[[#This Row],[PRECIO_COMPRA]]</f>
        <v>8459.76</v>
      </c>
      <c r="O1038" s="11">
        <f>VENTAS[[#This Row],[INGRESOS]]-VENTAS[[#This Row],[COSTO]]</f>
        <v>3540.24</v>
      </c>
      <c r="P1038" s="12">
        <f>VENTAS[[#This Row],[MARGEN]]/VENTAS[[#This Row],[INGRESOS]]</f>
        <v>0.29502</v>
      </c>
    </row>
    <row r="1039" spans="1:16" x14ac:dyDescent="0.25">
      <c r="A1039">
        <v>1038</v>
      </c>
      <c r="B1039" t="s">
        <v>7</v>
      </c>
      <c r="C1039">
        <v>14</v>
      </c>
      <c r="D1039" t="s">
        <v>83</v>
      </c>
      <c r="E1039" t="s">
        <v>84</v>
      </c>
      <c r="F1039">
        <v>10008</v>
      </c>
      <c r="G1039" t="s">
        <v>73</v>
      </c>
      <c r="H1039" t="s">
        <v>56</v>
      </c>
      <c r="I1039">
        <v>20</v>
      </c>
      <c r="J1039" s="9">
        <v>938.42</v>
      </c>
      <c r="K1039" s="9">
        <v>1100</v>
      </c>
      <c r="L1039">
        <v>44870</v>
      </c>
      <c r="M1039" s="10">
        <f>VENTAS[[#This Row],[CANTIDAD]]*VENTAS[[#This Row],[PRECIO_VENTAS]]</f>
        <v>22000</v>
      </c>
      <c r="N1039" s="10">
        <f>VENTAS[[#This Row],[CANTIDAD]]*VENTAS[[#This Row],[PRECIO_COMPRA]]</f>
        <v>18768.399999999998</v>
      </c>
      <c r="O1039" s="11">
        <f>VENTAS[[#This Row],[INGRESOS]]-VENTAS[[#This Row],[COSTO]]</f>
        <v>3231.6000000000022</v>
      </c>
      <c r="P1039" s="12">
        <f>VENTAS[[#This Row],[MARGEN]]/VENTAS[[#This Row],[INGRESOS]]</f>
        <v>0.14689090909090918</v>
      </c>
    </row>
    <row r="1040" spans="1:16" x14ac:dyDescent="0.25">
      <c r="A1040">
        <v>1039</v>
      </c>
      <c r="B1040" t="s">
        <v>28</v>
      </c>
      <c r="C1040">
        <v>15</v>
      </c>
      <c r="D1040" t="s">
        <v>85</v>
      </c>
      <c r="E1040" t="s">
        <v>86</v>
      </c>
      <c r="F1040">
        <v>10009</v>
      </c>
      <c r="G1040" t="s">
        <v>57</v>
      </c>
      <c r="H1040" t="s">
        <v>58</v>
      </c>
      <c r="I1040">
        <v>20</v>
      </c>
      <c r="J1040" s="9">
        <v>572.95000000000005</v>
      </c>
      <c r="K1040" s="9">
        <v>800</v>
      </c>
      <c r="L1040">
        <v>44871</v>
      </c>
      <c r="M1040" s="10">
        <f>VENTAS[[#This Row],[CANTIDAD]]*VENTAS[[#This Row],[PRECIO_VENTAS]]</f>
        <v>16000</v>
      </c>
      <c r="N1040" s="10">
        <f>VENTAS[[#This Row],[CANTIDAD]]*VENTAS[[#This Row],[PRECIO_COMPRA]]</f>
        <v>11459</v>
      </c>
      <c r="O1040" s="11">
        <f>VENTAS[[#This Row],[INGRESOS]]-VENTAS[[#This Row],[COSTO]]</f>
        <v>4541</v>
      </c>
      <c r="P1040" s="12">
        <f>VENTAS[[#This Row],[MARGEN]]/VENTAS[[#This Row],[INGRESOS]]</f>
        <v>0.28381250000000002</v>
      </c>
    </row>
    <row r="1041" spans="1:16" x14ac:dyDescent="0.25">
      <c r="A1041">
        <v>1040</v>
      </c>
      <c r="B1041" t="s">
        <v>20</v>
      </c>
      <c r="C1041">
        <v>16</v>
      </c>
      <c r="D1041" t="s">
        <v>87</v>
      </c>
      <c r="E1041" t="s">
        <v>88</v>
      </c>
      <c r="F1041">
        <v>10001</v>
      </c>
      <c r="G1041" t="s">
        <v>41</v>
      </c>
      <c r="H1041" t="s">
        <v>42</v>
      </c>
      <c r="I1041">
        <v>15</v>
      </c>
      <c r="J1041" s="9">
        <v>1667.47</v>
      </c>
      <c r="K1041" s="9">
        <v>2200</v>
      </c>
      <c r="L1041">
        <v>44872</v>
      </c>
      <c r="M1041" s="10">
        <f>VENTAS[[#This Row],[CANTIDAD]]*VENTAS[[#This Row],[PRECIO_VENTAS]]</f>
        <v>33000</v>
      </c>
      <c r="N1041" s="10">
        <f>VENTAS[[#This Row],[CANTIDAD]]*VENTAS[[#This Row],[PRECIO_COMPRA]]</f>
        <v>25012.05</v>
      </c>
      <c r="O1041" s="11">
        <f>VENTAS[[#This Row],[INGRESOS]]-VENTAS[[#This Row],[COSTO]]</f>
        <v>7987.9500000000007</v>
      </c>
      <c r="P1041" s="12">
        <f>VENTAS[[#This Row],[MARGEN]]/VENTAS[[#This Row],[INGRESOS]]</f>
        <v>0.24205909090909092</v>
      </c>
    </row>
    <row r="1042" spans="1:16" x14ac:dyDescent="0.25">
      <c r="A1042">
        <v>1041</v>
      </c>
      <c r="B1042" t="s">
        <v>17</v>
      </c>
      <c r="C1042">
        <v>17</v>
      </c>
      <c r="D1042" t="s">
        <v>89</v>
      </c>
      <c r="E1042" t="s">
        <v>90</v>
      </c>
      <c r="F1042">
        <v>10002</v>
      </c>
      <c r="G1042" t="s">
        <v>43</v>
      </c>
      <c r="H1042" t="s">
        <v>44</v>
      </c>
      <c r="I1042">
        <v>23</v>
      </c>
      <c r="J1042" s="9">
        <v>216.19</v>
      </c>
      <c r="K1042" s="9">
        <v>300</v>
      </c>
      <c r="L1042">
        <v>44873</v>
      </c>
      <c r="M1042" s="10">
        <f>VENTAS[[#This Row],[CANTIDAD]]*VENTAS[[#This Row],[PRECIO_VENTAS]]</f>
        <v>6900</v>
      </c>
      <c r="N1042" s="10">
        <f>VENTAS[[#This Row],[CANTIDAD]]*VENTAS[[#This Row],[PRECIO_COMPRA]]</f>
        <v>4972.37</v>
      </c>
      <c r="O1042" s="11">
        <f>VENTAS[[#This Row],[INGRESOS]]-VENTAS[[#This Row],[COSTO]]</f>
        <v>1927.63</v>
      </c>
      <c r="P1042" s="12">
        <f>VENTAS[[#This Row],[MARGEN]]/VENTAS[[#This Row],[INGRESOS]]</f>
        <v>0.27936666666666671</v>
      </c>
    </row>
    <row r="1043" spans="1:16" x14ac:dyDescent="0.25">
      <c r="A1043">
        <v>1042</v>
      </c>
      <c r="B1043" t="s">
        <v>20</v>
      </c>
      <c r="C1043">
        <v>18</v>
      </c>
      <c r="D1043" t="s">
        <v>91</v>
      </c>
      <c r="E1043" t="s">
        <v>92</v>
      </c>
      <c r="F1043">
        <v>10003</v>
      </c>
      <c r="G1043" t="s">
        <v>45</v>
      </c>
      <c r="H1043" t="s">
        <v>46</v>
      </c>
      <c r="I1043">
        <v>13</v>
      </c>
      <c r="J1043" s="9">
        <v>1063.04</v>
      </c>
      <c r="K1043" s="9">
        <v>1500</v>
      </c>
      <c r="L1043">
        <v>44874</v>
      </c>
      <c r="M1043" s="10">
        <f>VENTAS[[#This Row],[CANTIDAD]]*VENTAS[[#This Row],[PRECIO_VENTAS]]</f>
        <v>19500</v>
      </c>
      <c r="N1043" s="10">
        <f>VENTAS[[#This Row],[CANTIDAD]]*VENTAS[[#This Row],[PRECIO_COMPRA]]</f>
        <v>13819.52</v>
      </c>
      <c r="O1043" s="11">
        <f>VENTAS[[#This Row],[INGRESOS]]-VENTAS[[#This Row],[COSTO]]</f>
        <v>5680.48</v>
      </c>
      <c r="P1043" s="12">
        <f>VENTAS[[#This Row],[MARGEN]]/VENTAS[[#This Row],[INGRESOS]]</f>
        <v>0.29130666666666666</v>
      </c>
    </row>
    <row r="1044" spans="1:16" x14ac:dyDescent="0.25">
      <c r="A1044">
        <v>1043</v>
      </c>
      <c r="B1044" t="s">
        <v>21</v>
      </c>
      <c r="C1044">
        <v>19</v>
      </c>
      <c r="D1044" t="s">
        <v>93</v>
      </c>
      <c r="E1044" t="s">
        <v>94</v>
      </c>
      <c r="F1044">
        <v>10004</v>
      </c>
      <c r="G1044" t="s">
        <v>47</v>
      </c>
      <c r="H1044" t="s">
        <v>48</v>
      </c>
      <c r="I1044">
        <v>11</v>
      </c>
      <c r="J1044" s="9">
        <v>757.81</v>
      </c>
      <c r="K1044" s="9">
        <v>950</v>
      </c>
      <c r="L1044">
        <v>44875</v>
      </c>
      <c r="M1044" s="10">
        <f>VENTAS[[#This Row],[CANTIDAD]]*VENTAS[[#This Row],[PRECIO_VENTAS]]</f>
        <v>10450</v>
      </c>
      <c r="N1044" s="10">
        <f>VENTAS[[#This Row],[CANTIDAD]]*VENTAS[[#This Row],[PRECIO_COMPRA]]</f>
        <v>8335.91</v>
      </c>
      <c r="O1044" s="11">
        <f>VENTAS[[#This Row],[INGRESOS]]-VENTAS[[#This Row],[COSTO]]</f>
        <v>2114.09</v>
      </c>
      <c r="P1044" s="12">
        <f>VENTAS[[#This Row],[MARGEN]]/VENTAS[[#This Row],[INGRESOS]]</f>
        <v>0.20230526315789474</v>
      </c>
    </row>
    <row r="1045" spans="1:16" x14ac:dyDescent="0.25">
      <c r="A1045">
        <v>1044</v>
      </c>
      <c r="B1045" t="s">
        <v>22</v>
      </c>
      <c r="C1045">
        <v>20</v>
      </c>
      <c r="D1045" t="s">
        <v>95</v>
      </c>
      <c r="E1045" t="s">
        <v>96</v>
      </c>
      <c r="F1045">
        <v>10005</v>
      </c>
      <c r="G1045" t="s">
        <v>49</v>
      </c>
      <c r="H1045" t="s">
        <v>50</v>
      </c>
      <c r="I1045">
        <v>21</v>
      </c>
      <c r="J1045" s="9">
        <v>211.41</v>
      </c>
      <c r="K1045" s="9">
        <v>300</v>
      </c>
      <c r="L1045">
        <v>44876</v>
      </c>
      <c r="M1045" s="10">
        <f>VENTAS[[#This Row],[CANTIDAD]]*VENTAS[[#This Row],[PRECIO_VENTAS]]</f>
        <v>6300</v>
      </c>
      <c r="N1045" s="10">
        <f>VENTAS[[#This Row],[CANTIDAD]]*VENTAS[[#This Row],[PRECIO_COMPRA]]</f>
        <v>4439.6099999999997</v>
      </c>
      <c r="O1045" s="11">
        <f>VENTAS[[#This Row],[INGRESOS]]-VENTAS[[#This Row],[COSTO]]</f>
        <v>1860.3900000000003</v>
      </c>
      <c r="P1045" s="12">
        <f>VENTAS[[#This Row],[MARGEN]]/VENTAS[[#This Row],[INGRESOS]]</f>
        <v>0.29530000000000006</v>
      </c>
    </row>
    <row r="1046" spans="1:16" x14ac:dyDescent="0.25">
      <c r="A1046">
        <v>1045</v>
      </c>
      <c r="B1046" t="s">
        <v>27</v>
      </c>
      <c r="C1046">
        <v>1</v>
      </c>
      <c r="D1046" t="s">
        <v>30</v>
      </c>
      <c r="E1046" t="s">
        <v>61</v>
      </c>
      <c r="F1046">
        <v>10006</v>
      </c>
      <c r="G1046" t="s">
        <v>51</v>
      </c>
      <c r="H1046" t="s">
        <v>52</v>
      </c>
      <c r="I1046">
        <v>16</v>
      </c>
      <c r="J1046" s="9">
        <v>1483.61</v>
      </c>
      <c r="K1046" s="9">
        <v>2000</v>
      </c>
      <c r="L1046">
        <v>44877</v>
      </c>
      <c r="M1046" s="10">
        <f>VENTAS[[#This Row],[CANTIDAD]]*VENTAS[[#This Row],[PRECIO_VENTAS]]</f>
        <v>32000</v>
      </c>
      <c r="N1046" s="10">
        <f>VENTAS[[#This Row],[CANTIDAD]]*VENTAS[[#This Row],[PRECIO_COMPRA]]</f>
        <v>23737.759999999998</v>
      </c>
      <c r="O1046" s="11">
        <f>VENTAS[[#This Row],[INGRESOS]]-VENTAS[[#This Row],[COSTO]]</f>
        <v>8262.2400000000016</v>
      </c>
      <c r="P1046" s="12">
        <f>VENTAS[[#This Row],[MARGEN]]/VENTAS[[#This Row],[INGRESOS]]</f>
        <v>0.25819500000000006</v>
      </c>
    </row>
    <row r="1047" spans="1:16" x14ac:dyDescent="0.25">
      <c r="A1047">
        <v>1046</v>
      </c>
      <c r="B1047" t="s">
        <v>25</v>
      </c>
      <c r="C1047">
        <v>2</v>
      </c>
      <c r="D1047" t="s">
        <v>31</v>
      </c>
      <c r="E1047" t="s">
        <v>62</v>
      </c>
      <c r="F1047">
        <v>10007</v>
      </c>
      <c r="G1047" t="s">
        <v>53</v>
      </c>
      <c r="H1047" t="s">
        <v>54</v>
      </c>
      <c r="I1047">
        <v>22</v>
      </c>
      <c r="J1047" s="9">
        <v>1049.51</v>
      </c>
      <c r="K1047" s="9">
        <v>1300</v>
      </c>
      <c r="L1047">
        <v>44878</v>
      </c>
      <c r="M1047" s="10">
        <f>VENTAS[[#This Row],[CANTIDAD]]*VENTAS[[#This Row],[PRECIO_VENTAS]]</f>
        <v>28600</v>
      </c>
      <c r="N1047" s="10">
        <f>VENTAS[[#This Row],[CANTIDAD]]*VENTAS[[#This Row],[PRECIO_COMPRA]]</f>
        <v>23089.22</v>
      </c>
      <c r="O1047" s="11">
        <f>VENTAS[[#This Row],[INGRESOS]]-VENTAS[[#This Row],[COSTO]]</f>
        <v>5510.7799999999988</v>
      </c>
      <c r="P1047" s="12">
        <f>VENTAS[[#This Row],[MARGEN]]/VENTAS[[#This Row],[INGRESOS]]</f>
        <v>0.19268461538461534</v>
      </c>
    </row>
    <row r="1048" spans="1:16" x14ac:dyDescent="0.25">
      <c r="A1048">
        <v>1047</v>
      </c>
      <c r="B1048" t="s">
        <v>5</v>
      </c>
      <c r="C1048">
        <v>3</v>
      </c>
      <c r="D1048" t="s">
        <v>32</v>
      </c>
      <c r="E1048" t="s">
        <v>63</v>
      </c>
      <c r="F1048">
        <v>10008</v>
      </c>
      <c r="G1048" t="s">
        <v>73</v>
      </c>
      <c r="H1048" t="s">
        <v>56</v>
      </c>
      <c r="I1048">
        <v>23</v>
      </c>
      <c r="J1048" s="9">
        <v>966.38</v>
      </c>
      <c r="K1048" s="9">
        <v>1200</v>
      </c>
      <c r="L1048">
        <v>44879</v>
      </c>
      <c r="M1048" s="10">
        <f>VENTAS[[#This Row],[CANTIDAD]]*VENTAS[[#This Row],[PRECIO_VENTAS]]</f>
        <v>27600</v>
      </c>
      <c r="N1048" s="10">
        <f>VENTAS[[#This Row],[CANTIDAD]]*VENTAS[[#This Row],[PRECIO_COMPRA]]</f>
        <v>22226.74</v>
      </c>
      <c r="O1048" s="11">
        <f>VENTAS[[#This Row],[INGRESOS]]-VENTAS[[#This Row],[COSTO]]</f>
        <v>5373.2599999999984</v>
      </c>
      <c r="P1048" s="12">
        <f>VENTAS[[#This Row],[MARGEN]]/VENTAS[[#This Row],[INGRESOS]]</f>
        <v>0.19468333333333326</v>
      </c>
    </row>
    <row r="1049" spans="1:16" x14ac:dyDescent="0.25">
      <c r="A1049">
        <v>1048</v>
      </c>
      <c r="B1049" t="s">
        <v>7</v>
      </c>
      <c r="C1049">
        <v>4</v>
      </c>
      <c r="D1049" t="s">
        <v>33</v>
      </c>
      <c r="E1049" t="s">
        <v>64</v>
      </c>
      <c r="F1049">
        <v>10009</v>
      </c>
      <c r="G1049" t="s">
        <v>57</v>
      </c>
      <c r="H1049" t="s">
        <v>58</v>
      </c>
      <c r="I1049">
        <v>12</v>
      </c>
      <c r="J1049" s="9">
        <v>938.42</v>
      </c>
      <c r="K1049" s="9">
        <v>1100</v>
      </c>
      <c r="L1049">
        <v>44880</v>
      </c>
      <c r="M1049" s="10">
        <f>VENTAS[[#This Row],[CANTIDAD]]*VENTAS[[#This Row],[PRECIO_VENTAS]]</f>
        <v>13200</v>
      </c>
      <c r="N1049" s="10">
        <f>VENTAS[[#This Row],[CANTIDAD]]*VENTAS[[#This Row],[PRECIO_COMPRA]]</f>
        <v>11261.039999999999</v>
      </c>
      <c r="O1049" s="11">
        <f>VENTAS[[#This Row],[INGRESOS]]-VENTAS[[#This Row],[COSTO]]</f>
        <v>1938.9600000000009</v>
      </c>
      <c r="P1049" s="12">
        <f>VENTAS[[#This Row],[MARGEN]]/VENTAS[[#This Row],[INGRESOS]]</f>
        <v>0.14689090909090916</v>
      </c>
    </row>
    <row r="1050" spans="1:16" x14ac:dyDescent="0.25">
      <c r="A1050">
        <v>1049</v>
      </c>
      <c r="B1050" t="s">
        <v>29</v>
      </c>
      <c r="C1050">
        <v>5</v>
      </c>
      <c r="D1050" t="s">
        <v>34</v>
      </c>
      <c r="E1050" t="s">
        <v>65</v>
      </c>
      <c r="F1050">
        <v>10001</v>
      </c>
      <c r="G1050" t="s">
        <v>41</v>
      </c>
      <c r="H1050" t="s">
        <v>42</v>
      </c>
      <c r="I1050">
        <v>23</v>
      </c>
      <c r="J1050" s="9">
        <v>1053.78</v>
      </c>
      <c r="K1050" s="9">
        <v>1500</v>
      </c>
      <c r="L1050">
        <v>44881</v>
      </c>
      <c r="M1050" s="10">
        <f>VENTAS[[#This Row],[CANTIDAD]]*VENTAS[[#This Row],[PRECIO_VENTAS]]</f>
        <v>34500</v>
      </c>
      <c r="N1050" s="10">
        <f>VENTAS[[#This Row],[CANTIDAD]]*VENTAS[[#This Row],[PRECIO_COMPRA]]</f>
        <v>24236.94</v>
      </c>
      <c r="O1050" s="11">
        <f>VENTAS[[#This Row],[INGRESOS]]-VENTAS[[#This Row],[COSTO]]</f>
        <v>10263.060000000001</v>
      </c>
      <c r="P1050" s="12">
        <f>VENTAS[[#This Row],[MARGEN]]/VENTAS[[#This Row],[INGRESOS]]</f>
        <v>0.29748000000000002</v>
      </c>
    </row>
    <row r="1051" spans="1:16" x14ac:dyDescent="0.25">
      <c r="A1051">
        <v>1050</v>
      </c>
      <c r="B1051" t="s">
        <v>23</v>
      </c>
      <c r="C1051">
        <v>6</v>
      </c>
      <c r="D1051" t="s">
        <v>35</v>
      </c>
      <c r="E1051" t="s">
        <v>66</v>
      </c>
      <c r="F1051">
        <v>10002</v>
      </c>
      <c r="G1051" t="s">
        <v>43</v>
      </c>
      <c r="H1051" t="s">
        <v>44</v>
      </c>
      <c r="I1051">
        <v>13</v>
      </c>
      <c r="J1051" s="9">
        <v>645.70000000000005</v>
      </c>
      <c r="K1051" s="9">
        <v>900</v>
      </c>
      <c r="L1051">
        <v>44882</v>
      </c>
      <c r="M1051" s="10">
        <f>VENTAS[[#This Row],[CANTIDAD]]*VENTAS[[#This Row],[PRECIO_VENTAS]]</f>
        <v>11700</v>
      </c>
      <c r="N1051" s="10">
        <f>VENTAS[[#This Row],[CANTIDAD]]*VENTAS[[#This Row],[PRECIO_COMPRA]]</f>
        <v>8394.1</v>
      </c>
      <c r="O1051" s="11">
        <f>VENTAS[[#This Row],[INGRESOS]]-VENTAS[[#This Row],[COSTO]]</f>
        <v>3305.8999999999996</v>
      </c>
      <c r="P1051" s="12">
        <f>VENTAS[[#This Row],[MARGEN]]/VENTAS[[#This Row],[INGRESOS]]</f>
        <v>0.2825555555555555</v>
      </c>
    </row>
    <row r="1052" spans="1:16" x14ac:dyDescent="0.25">
      <c r="A1052">
        <v>1051</v>
      </c>
      <c r="B1052" t="s">
        <v>20</v>
      </c>
      <c r="C1052">
        <v>7</v>
      </c>
      <c r="D1052" t="s">
        <v>36</v>
      </c>
      <c r="E1052" t="s">
        <v>72</v>
      </c>
      <c r="F1052">
        <v>10003</v>
      </c>
      <c r="G1052" t="s">
        <v>45</v>
      </c>
      <c r="H1052" t="s">
        <v>46</v>
      </c>
      <c r="I1052">
        <v>11</v>
      </c>
      <c r="J1052" s="9">
        <v>1063.04</v>
      </c>
      <c r="K1052" s="9">
        <v>1500</v>
      </c>
      <c r="L1052">
        <v>44883</v>
      </c>
      <c r="M1052" s="10">
        <f>VENTAS[[#This Row],[CANTIDAD]]*VENTAS[[#This Row],[PRECIO_VENTAS]]</f>
        <v>16500</v>
      </c>
      <c r="N1052" s="10">
        <f>VENTAS[[#This Row],[CANTIDAD]]*VENTAS[[#This Row],[PRECIO_COMPRA]]</f>
        <v>11693.439999999999</v>
      </c>
      <c r="O1052" s="11">
        <f>VENTAS[[#This Row],[INGRESOS]]-VENTAS[[#This Row],[COSTO]]</f>
        <v>4806.5600000000013</v>
      </c>
      <c r="P1052" s="12">
        <f>VENTAS[[#This Row],[MARGEN]]/VENTAS[[#This Row],[INGRESOS]]</f>
        <v>0.29130666666666677</v>
      </c>
    </row>
    <row r="1053" spans="1:16" x14ac:dyDescent="0.25">
      <c r="A1053">
        <v>1052</v>
      </c>
      <c r="B1053" t="s">
        <v>10</v>
      </c>
      <c r="C1053">
        <v>8</v>
      </c>
      <c r="D1053" t="s">
        <v>37</v>
      </c>
      <c r="E1053" t="s">
        <v>67</v>
      </c>
      <c r="F1053">
        <v>10004</v>
      </c>
      <c r="G1053" t="s">
        <v>47</v>
      </c>
      <c r="H1053" t="s">
        <v>48</v>
      </c>
      <c r="I1053">
        <v>19</v>
      </c>
      <c r="J1053" s="9">
        <v>938.42</v>
      </c>
      <c r="K1053" s="9">
        <v>1100</v>
      </c>
      <c r="L1053">
        <v>44884</v>
      </c>
      <c r="M1053" s="10">
        <f>VENTAS[[#This Row],[CANTIDAD]]*VENTAS[[#This Row],[PRECIO_VENTAS]]</f>
        <v>20900</v>
      </c>
      <c r="N1053" s="10">
        <f>VENTAS[[#This Row],[CANTIDAD]]*VENTAS[[#This Row],[PRECIO_COMPRA]]</f>
        <v>17829.98</v>
      </c>
      <c r="O1053" s="11">
        <f>VENTAS[[#This Row],[INGRESOS]]-VENTAS[[#This Row],[COSTO]]</f>
        <v>3070.0200000000004</v>
      </c>
      <c r="P1053" s="12">
        <f>VENTAS[[#This Row],[MARGEN]]/VENTAS[[#This Row],[INGRESOS]]</f>
        <v>0.1468909090909091</v>
      </c>
    </row>
    <row r="1054" spans="1:16" x14ac:dyDescent="0.25">
      <c r="A1054">
        <v>1053</v>
      </c>
      <c r="B1054" t="s">
        <v>6</v>
      </c>
      <c r="C1054">
        <v>9</v>
      </c>
      <c r="D1054" t="s">
        <v>38</v>
      </c>
      <c r="E1054" t="s">
        <v>68</v>
      </c>
      <c r="F1054">
        <v>10005</v>
      </c>
      <c r="G1054" t="s">
        <v>49</v>
      </c>
      <c r="H1054" t="s">
        <v>50</v>
      </c>
      <c r="I1054">
        <v>10</v>
      </c>
      <c r="J1054" s="9">
        <v>836.75</v>
      </c>
      <c r="K1054" s="9">
        <v>1000</v>
      </c>
      <c r="L1054">
        <v>44885</v>
      </c>
      <c r="M1054" s="10">
        <f>VENTAS[[#This Row],[CANTIDAD]]*VENTAS[[#This Row],[PRECIO_VENTAS]]</f>
        <v>10000</v>
      </c>
      <c r="N1054" s="10">
        <f>VENTAS[[#This Row],[CANTIDAD]]*VENTAS[[#This Row],[PRECIO_COMPRA]]</f>
        <v>8367.5</v>
      </c>
      <c r="O1054" s="11">
        <f>VENTAS[[#This Row],[INGRESOS]]-VENTAS[[#This Row],[COSTO]]</f>
        <v>1632.5</v>
      </c>
      <c r="P1054" s="12">
        <f>VENTAS[[#This Row],[MARGEN]]/VENTAS[[#This Row],[INGRESOS]]</f>
        <v>0.16325000000000001</v>
      </c>
    </row>
    <row r="1055" spans="1:16" x14ac:dyDescent="0.25">
      <c r="A1055">
        <v>1054</v>
      </c>
      <c r="B1055" t="s">
        <v>22</v>
      </c>
      <c r="C1055">
        <v>10</v>
      </c>
      <c r="D1055" t="s">
        <v>39</v>
      </c>
      <c r="E1055" t="s">
        <v>69</v>
      </c>
      <c r="F1055">
        <v>10006</v>
      </c>
      <c r="G1055" t="s">
        <v>51</v>
      </c>
      <c r="H1055" t="s">
        <v>52</v>
      </c>
      <c r="I1055">
        <v>19</v>
      </c>
      <c r="J1055" s="9">
        <v>966.38</v>
      </c>
      <c r="K1055" s="9">
        <v>1200</v>
      </c>
      <c r="L1055">
        <v>44886</v>
      </c>
      <c r="M1055" s="10">
        <f>VENTAS[[#This Row],[CANTIDAD]]*VENTAS[[#This Row],[PRECIO_VENTAS]]</f>
        <v>22800</v>
      </c>
      <c r="N1055" s="10">
        <f>VENTAS[[#This Row],[CANTIDAD]]*VENTAS[[#This Row],[PRECIO_COMPRA]]</f>
        <v>18361.22</v>
      </c>
      <c r="O1055" s="11">
        <f>VENTAS[[#This Row],[INGRESOS]]-VENTAS[[#This Row],[COSTO]]</f>
        <v>4438.7799999999988</v>
      </c>
      <c r="P1055" s="12">
        <f>VENTAS[[#This Row],[MARGEN]]/VENTAS[[#This Row],[INGRESOS]]</f>
        <v>0.19468333333333329</v>
      </c>
    </row>
    <row r="1056" spans="1:16" x14ac:dyDescent="0.25">
      <c r="A1056">
        <v>1055</v>
      </c>
      <c r="B1056" t="s">
        <v>15</v>
      </c>
      <c r="C1056">
        <v>11</v>
      </c>
      <c r="D1056" t="s">
        <v>77</v>
      </c>
      <c r="E1056" t="s">
        <v>78</v>
      </c>
      <c r="F1056">
        <v>10007</v>
      </c>
      <c r="G1056" t="s">
        <v>53</v>
      </c>
      <c r="H1056" t="s">
        <v>54</v>
      </c>
      <c r="I1056">
        <v>21</v>
      </c>
      <c r="J1056" s="9">
        <v>638.27</v>
      </c>
      <c r="K1056" s="9">
        <v>800</v>
      </c>
      <c r="L1056">
        <v>44887</v>
      </c>
      <c r="M1056" s="10">
        <f>VENTAS[[#This Row],[CANTIDAD]]*VENTAS[[#This Row],[PRECIO_VENTAS]]</f>
        <v>16800</v>
      </c>
      <c r="N1056" s="10">
        <f>VENTAS[[#This Row],[CANTIDAD]]*VENTAS[[#This Row],[PRECIO_COMPRA]]</f>
        <v>13403.67</v>
      </c>
      <c r="O1056" s="11">
        <f>VENTAS[[#This Row],[INGRESOS]]-VENTAS[[#This Row],[COSTO]]</f>
        <v>3396.33</v>
      </c>
      <c r="P1056" s="12">
        <f>VENTAS[[#This Row],[MARGEN]]/VENTAS[[#This Row],[INGRESOS]]</f>
        <v>0.20216249999999999</v>
      </c>
    </row>
    <row r="1057" spans="1:16" x14ac:dyDescent="0.25">
      <c r="A1057">
        <v>1056</v>
      </c>
      <c r="B1057" t="s">
        <v>17</v>
      </c>
      <c r="C1057">
        <v>12</v>
      </c>
      <c r="D1057" t="s">
        <v>79</v>
      </c>
      <c r="E1057" t="s">
        <v>80</v>
      </c>
      <c r="F1057">
        <v>10008</v>
      </c>
      <c r="G1057" t="s">
        <v>73</v>
      </c>
      <c r="H1057" t="s">
        <v>56</v>
      </c>
      <c r="I1057">
        <v>18</v>
      </c>
      <c r="J1057" s="9">
        <v>1265.2</v>
      </c>
      <c r="K1057" s="9">
        <v>1800</v>
      </c>
      <c r="L1057">
        <v>44888</v>
      </c>
      <c r="M1057" s="10">
        <f>VENTAS[[#This Row],[CANTIDAD]]*VENTAS[[#This Row],[PRECIO_VENTAS]]</f>
        <v>32400</v>
      </c>
      <c r="N1057" s="10">
        <f>VENTAS[[#This Row],[CANTIDAD]]*VENTAS[[#This Row],[PRECIO_COMPRA]]</f>
        <v>22773.600000000002</v>
      </c>
      <c r="O1057" s="11">
        <f>VENTAS[[#This Row],[INGRESOS]]-VENTAS[[#This Row],[COSTO]]</f>
        <v>9626.3999999999978</v>
      </c>
      <c r="P1057" s="12">
        <f>VENTAS[[#This Row],[MARGEN]]/VENTAS[[#This Row],[INGRESOS]]</f>
        <v>0.29711111111111105</v>
      </c>
    </row>
    <row r="1058" spans="1:16" x14ac:dyDescent="0.25">
      <c r="A1058">
        <v>1057</v>
      </c>
      <c r="B1058" t="s">
        <v>10</v>
      </c>
      <c r="C1058">
        <v>13</v>
      </c>
      <c r="D1058" t="s">
        <v>81</v>
      </c>
      <c r="E1058" t="s">
        <v>82</v>
      </c>
      <c r="F1058">
        <v>10009</v>
      </c>
      <c r="G1058" t="s">
        <v>57</v>
      </c>
      <c r="H1058" t="s">
        <v>58</v>
      </c>
      <c r="I1058">
        <v>19</v>
      </c>
      <c r="J1058" s="9">
        <v>352.49</v>
      </c>
      <c r="K1058" s="9">
        <v>500</v>
      </c>
      <c r="L1058">
        <v>44889</v>
      </c>
      <c r="M1058" s="10">
        <f>VENTAS[[#This Row],[CANTIDAD]]*VENTAS[[#This Row],[PRECIO_VENTAS]]</f>
        <v>9500</v>
      </c>
      <c r="N1058" s="10">
        <f>VENTAS[[#This Row],[CANTIDAD]]*VENTAS[[#This Row],[PRECIO_COMPRA]]</f>
        <v>6697.31</v>
      </c>
      <c r="O1058" s="11">
        <f>VENTAS[[#This Row],[INGRESOS]]-VENTAS[[#This Row],[COSTO]]</f>
        <v>2802.6899999999996</v>
      </c>
      <c r="P1058" s="12">
        <f>VENTAS[[#This Row],[MARGEN]]/VENTAS[[#This Row],[INGRESOS]]</f>
        <v>0.29501999999999995</v>
      </c>
    </row>
    <row r="1059" spans="1:16" x14ac:dyDescent="0.25">
      <c r="A1059">
        <v>1058</v>
      </c>
      <c r="B1059" t="s">
        <v>5</v>
      </c>
      <c r="C1059">
        <v>14</v>
      </c>
      <c r="D1059" t="s">
        <v>83</v>
      </c>
      <c r="E1059" t="s">
        <v>84</v>
      </c>
      <c r="F1059">
        <v>10001</v>
      </c>
      <c r="G1059" t="s">
        <v>41</v>
      </c>
      <c r="H1059" t="s">
        <v>42</v>
      </c>
      <c r="I1059">
        <v>19</v>
      </c>
      <c r="J1059" s="9">
        <v>938.42</v>
      </c>
      <c r="K1059" s="9">
        <v>1100</v>
      </c>
      <c r="L1059">
        <v>44890</v>
      </c>
      <c r="M1059" s="10">
        <f>VENTAS[[#This Row],[CANTIDAD]]*VENTAS[[#This Row],[PRECIO_VENTAS]]</f>
        <v>20900</v>
      </c>
      <c r="N1059" s="10">
        <f>VENTAS[[#This Row],[CANTIDAD]]*VENTAS[[#This Row],[PRECIO_COMPRA]]</f>
        <v>17829.98</v>
      </c>
      <c r="O1059" s="11">
        <f>VENTAS[[#This Row],[INGRESOS]]-VENTAS[[#This Row],[COSTO]]</f>
        <v>3070.0200000000004</v>
      </c>
      <c r="P1059" s="12">
        <f>VENTAS[[#This Row],[MARGEN]]/VENTAS[[#This Row],[INGRESOS]]</f>
        <v>0.1468909090909091</v>
      </c>
    </row>
    <row r="1060" spans="1:16" x14ac:dyDescent="0.25">
      <c r="A1060">
        <v>1059</v>
      </c>
      <c r="B1060" t="s">
        <v>21</v>
      </c>
      <c r="C1060">
        <v>15</v>
      </c>
      <c r="D1060" t="s">
        <v>85</v>
      </c>
      <c r="E1060" t="s">
        <v>86</v>
      </c>
      <c r="F1060">
        <v>10002</v>
      </c>
      <c r="G1060" t="s">
        <v>43</v>
      </c>
      <c r="H1060" t="s">
        <v>44</v>
      </c>
      <c r="I1060">
        <v>23</v>
      </c>
      <c r="J1060" s="9">
        <v>572.95000000000005</v>
      </c>
      <c r="K1060" s="9">
        <v>800</v>
      </c>
      <c r="L1060">
        <v>44891</v>
      </c>
      <c r="M1060" s="10">
        <f>VENTAS[[#This Row],[CANTIDAD]]*VENTAS[[#This Row],[PRECIO_VENTAS]]</f>
        <v>18400</v>
      </c>
      <c r="N1060" s="10">
        <f>VENTAS[[#This Row],[CANTIDAD]]*VENTAS[[#This Row],[PRECIO_COMPRA]]</f>
        <v>13177.85</v>
      </c>
      <c r="O1060" s="11">
        <f>VENTAS[[#This Row],[INGRESOS]]-VENTAS[[#This Row],[COSTO]]</f>
        <v>5222.1499999999996</v>
      </c>
      <c r="P1060" s="12">
        <f>VENTAS[[#This Row],[MARGEN]]/VENTAS[[#This Row],[INGRESOS]]</f>
        <v>0.28381249999999997</v>
      </c>
    </row>
    <row r="1061" spans="1:16" x14ac:dyDescent="0.25">
      <c r="A1061">
        <v>1060</v>
      </c>
      <c r="B1061" t="s">
        <v>16</v>
      </c>
      <c r="C1061">
        <v>16</v>
      </c>
      <c r="D1061" t="s">
        <v>87</v>
      </c>
      <c r="E1061" t="s">
        <v>88</v>
      </c>
      <c r="F1061">
        <v>10003</v>
      </c>
      <c r="G1061" t="s">
        <v>45</v>
      </c>
      <c r="H1061" t="s">
        <v>46</v>
      </c>
      <c r="I1061">
        <v>22</v>
      </c>
      <c r="J1061" s="9">
        <v>1667.47</v>
      </c>
      <c r="K1061" s="9">
        <v>2200</v>
      </c>
      <c r="L1061">
        <v>44892</v>
      </c>
      <c r="M1061" s="10">
        <f>VENTAS[[#This Row],[CANTIDAD]]*VENTAS[[#This Row],[PRECIO_VENTAS]]</f>
        <v>48400</v>
      </c>
      <c r="N1061" s="10">
        <f>VENTAS[[#This Row],[CANTIDAD]]*VENTAS[[#This Row],[PRECIO_COMPRA]]</f>
        <v>36684.340000000004</v>
      </c>
      <c r="O1061" s="11">
        <f>VENTAS[[#This Row],[INGRESOS]]-VENTAS[[#This Row],[COSTO]]</f>
        <v>11715.659999999996</v>
      </c>
      <c r="P1061" s="12">
        <f>VENTAS[[#This Row],[MARGEN]]/VENTAS[[#This Row],[INGRESOS]]</f>
        <v>0.24205909090909083</v>
      </c>
    </row>
    <row r="1062" spans="1:16" x14ac:dyDescent="0.25">
      <c r="A1062">
        <v>1061</v>
      </c>
      <c r="B1062" t="s">
        <v>17</v>
      </c>
      <c r="C1062">
        <v>17</v>
      </c>
      <c r="D1062" t="s">
        <v>89</v>
      </c>
      <c r="E1062" t="s">
        <v>90</v>
      </c>
      <c r="F1062">
        <v>10004</v>
      </c>
      <c r="G1062" t="s">
        <v>47</v>
      </c>
      <c r="H1062" t="s">
        <v>48</v>
      </c>
      <c r="I1062">
        <v>24</v>
      </c>
      <c r="J1062" s="9">
        <v>216.19</v>
      </c>
      <c r="K1062" s="9">
        <v>300</v>
      </c>
      <c r="L1062">
        <v>44893</v>
      </c>
      <c r="M1062" s="10">
        <f>VENTAS[[#This Row],[CANTIDAD]]*VENTAS[[#This Row],[PRECIO_VENTAS]]</f>
        <v>7200</v>
      </c>
      <c r="N1062" s="10">
        <f>VENTAS[[#This Row],[CANTIDAD]]*VENTAS[[#This Row],[PRECIO_COMPRA]]</f>
        <v>5188.5599999999995</v>
      </c>
      <c r="O1062" s="11">
        <f>VENTAS[[#This Row],[INGRESOS]]-VENTAS[[#This Row],[COSTO]]</f>
        <v>2011.4400000000005</v>
      </c>
      <c r="P1062" s="12">
        <f>VENTAS[[#This Row],[MARGEN]]/VENTAS[[#This Row],[INGRESOS]]</f>
        <v>0.27936666666666676</v>
      </c>
    </row>
    <row r="1063" spans="1:16" x14ac:dyDescent="0.25">
      <c r="A1063">
        <v>1062</v>
      </c>
      <c r="B1063" t="s">
        <v>6</v>
      </c>
      <c r="C1063">
        <v>18</v>
      </c>
      <c r="D1063" t="s">
        <v>91</v>
      </c>
      <c r="E1063" t="s">
        <v>92</v>
      </c>
      <c r="F1063">
        <v>10005</v>
      </c>
      <c r="G1063" t="s">
        <v>49</v>
      </c>
      <c r="H1063" t="s">
        <v>50</v>
      </c>
      <c r="I1063">
        <v>23</v>
      </c>
      <c r="J1063" s="9">
        <v>1063.04</v>
      </c>
      <c r="K1063" s="9">
        <v>1500</v>
      </c>
      <c r="L1063">
        <v>44894</v>
      </c>
      <c r="M1063" s="10">
        <f>VENTAS[[#This Row],[CANTIDAD]]*VENTAS[[#This Row],[PRECIO_VENTAS]]</f>
        <v>34500</v>
      </c>
      <c r="N1063" s="10">
        <f>VENTAS[[#This Row],[CANTIDAD]]*VENTAS[[#This Row],[PRECIO_COMPRA]]</f>
        <v>24449.919999999998</v>
      </c>
      <c r="O1063" s="11">
        <f>VENTAS[[#This Row],[INGRESOS]]-VENTAS[[#This Row],[COSTO]]</f>
        <v>10050.080000000002</v>
      </c>
      <c r="P1063" s="12">
        <f>VENTAS[[#This Row],[MARGEN]]/VENTAS[[#This Row],[INGRESOS]]</f>
        <v>0.29130666666666671</v>
      </c>
    </row>
    <row r="1064" spans="1:16" x14ac:dyDescent="0.25">
      <c r="A1064">
        <v>1063</v>
      </c>
      <c r="B1064" t="s">
        <v>17</v>
      </c>
      <c r="C1064">
        <v>19</v>
      </c>
      <c r="D1064" t="s">
        <v>93</v>
      </c>
      <c r="E1064" t="s">
        <v>94</v>
      </c>
      <c r="F1064">
        <v>10006</v>
      </c>
      <c r="G1064" t="s">
        <v>51</v>
      </c>
      <c r="H1064" t="s">
        <v>52</v>
      </c>
      <c r="I1064">
        <v>10</v>
      </c>
      <c r="J1064" s="9">
        <v>757.81</v>
      </c>
      <c r="K1064" s="9">
        <v>950</v>
      </c>
      <c r="L1064">
        <v>44895</v>
      </c>
      <c r="M1064" s="10">
        <f>VENTAS[[#This Row],[CANTIDAD]]*VENTAS[[#This Row],[PRECIO_VENTAS]]</f>
        <v>9500</v>
      </c>
      <c r="N1064" s="10">
        <f>VENTAS[[#This Row],[CANTIDAD]]*VENTAS[[#This Row],[PRECIO_COMPRA]]</f>
        <v>7578.0999999999995</v>
      </c>
      <c r="O1064" s="11">
        <f>VENTAS[[#This Row],[INGRESOS]]-VENTAS[[#This Row],[COSTO]]</f>
        <v>1921.9000000000005</v>
      </c>
      <c r="P1064" s="12">
        <f>VENTAS[[#This Row],[MARGEN]]/VENTAS[[#This Row],[INGRESOS]]</f>
        <v>0.20230526315789479</v>
      </c>
    </row>
    <row r="1065" spans="1:16" x14ac:dyDescent="0.25">
      <c r="A1065">
        <v>1064</v>
      </c>
      <c r="B1065" t="s">
        <v>20</v>
      </c>
      <c r="C1065">
        <v>20</v>
      </c>
      <c r="D1065" t="s">
        <v>95</v>
      </c>
      <c r="E1065" t="s">
        <v>96</v>
      </c>
      <c r="F1065">
        <v>10007</v>
      </c>
      <c r="G1065" t="s">
        <v>53</v>
      </c>
      <c r="H1065" t="s">
        <v>54</v>
      </c>
      <c r="I1065">
        <v>20</v>
      </c>
      <c r="J1065" s="9">
        <v>211.41</v>
      </c>
      <c r="K1065" s="9">
        <v>300</v>
      </c>
      <c r="L1065">
        <v>44896</v>
      </c>
      <c r="M1065" s="10">
        <f>VENTAS[[#This Row],[CANTIDAD]]*VENTAS[[#This Row],[PRECIO_VENTAS]]</f>
        <v>6000</v>
      </c>
      <c r="N1065" s="10">
        <f>VENTAS[[#This Row],[CANTIDAD]]*VENTAS[[#This Row],[PRECIO_COMPRA]]</f>
        <v>4228.2</v>
      </c>
      <c r="O1065" s="11">
        <f>VENTAS[[#This Row],[INGRESOS]]-VENTAS[[#This Row],[COSTO]]</f>
        <v>1771.8000000000002</v>
      </c>
      <c r="P1065" s="12">
        <f>VENTAS[[#This Row],[MARGEN]]/VENTAS[[#This Row],[INGRESOS]]</f>
        <v>0.29530000000000001</v>
      </c>
    </row>
    <row r="1066" spans="1:16" x14ac:dyDescent="0.25">
      <c r="A1066">
        <v>1065</v>
      </c>
      <c r="B1066" t="s">
        <v>11</v>
      </c>
      <c r="C1066">
        <v>1</v>
      </c>
      <c r="D1066" t="s">
        <v>30</v>
      </c>
      <c r="E1066" t="s">
        <v>61</v>
      </c>
      <c r="F1066">
        <v>10008</v>
      </c>
      <c r="G1066" t="s">
        <v>73</v>
      </c>
      <c r="H1066" t="s">
        <v>56</v>
      </c>
      <c r="I1066">
        <v>10</v>
      </c>
      <c r="J1066" s="9">
        <v>1483.61</v>
      </c>
      <c r="K1066" s="9">
        <v>2000</v>
      </c>
      <c r="L1066">
        <v>44897</v>
      </c>
      <c r="M1066" s="10">
        <f>VENTAS[[#This Row],[CANTIDAD]]*VENTAS[[#This Row],[PRECIO_VENTAS]]</f>
        <v>20000</v>
      </c>
      <c r="N1066" s="10">
        <f>VENTAS[[#This Row],[CANTIDAD]]*VENTAS[[#This Row],[PRECIO_COMPRA]]</f>
        <v>14836.099999999999</v>
      </c>
      <c r="O1066" s="11">
        <f>VENTAS[[#This Row],[INGRESOS]]-VENTAS[[#This Row],[COSTO]]</f>
        <v>5163.9000000000015</v>
      </c>
      <c r="P1066" s="12">
        <f>VENTAS[[#This Row],[MARGEN]]/VENTAS[[#This Row],[INGRESOS]]</f>
        <v>0.25819500000000006</v>
      </c>
    </row>
    <row r="1067" spans="1:16" x14ac:dyDescent="0.25">
      <c r="A1067">
        <v>1066</v>
      </c>
      <c r="B1067" t="s">
        <v>19</v>
      </c>
      <c r="C1067">
        <v>2</v>
      </c>
      <c r="D1067" t="s">
        <v>31</v>
      </c>
      <c r="E1067" t="s">
        <v>62</v>
      </c>
      <c r="F1067">
        <v>10009</v>
      </c>
      <c r="G1067" t="s">
        <v>57</v>
      </c>
      <c r="H1067" t="s">
        <v>58</v>
      </c>
      <c r="I1067">
        <v>10</v>
      </c>
      <c r="J1067" s="9">
        <v>1049.51</v>
      </c>
      <c r="K1067" s="9">
        <v>1300</v>
      </c>
      <c r="L1067">
        <v>44898</v>
      </c>
      <c r="M1067" s="10">
        <f>VENTAS[[#This Row],[CANTIDAD]]*VENTAS[[#This Row],[PRECIO_VENTAS]]</f>
        <v>13000</v>
      </c>
      <c r="N1067" s="10">
        <f>VENTAS[[#This Row],[CANTIDAD]]*VENTAS[[#This Row],[PRECIO_COMPRA]]</f>
        <v>10495.1</v>
      </c>
      <c r="O1067" s="11">
        <f>VENTAS[[#This Row],[INGRESOS]]-VENTAS[[#This Row],[COSTO]]</f>
        <v>2504.8999999999996</v>
      </c>
      <c r="P1067" s="12">
        <f>VENTAS[[#This Row],[MARGEN]]/VENTAS[[#This Row],[INGRESOS]]</f>
        <v>0.19268461538461534</v>
      </c>
    </row>
    <row r="1068" spans="1:16" x14ac:dyDescent="0.25">
      <c r="A1068">
        <v>1067</v>
      </c>
      <c r="B1068" t="s">
        <v>11</v>
      </c>
      <c r="C1068">
        <v>3</v>
      </c>
      <c r="D1068" t="s">
        <v>32</v>
      </c>
      <c r="E1068" t="s">
        <v>63</v>
      </c>
      <c r="F1068">
        <v>10001</v>
      </c>
      <c r="G1068" t="s">
        <v>41</v>
      </c>
      <c r="H1068" t="s">
        <v>42</v>
      </c>
      <c r="I1068">
        <v>20</v>
      </c>
      <c r="J1068" s="9">
        <v>966.38</v>
      </c>
      <c r="K1068" s="9">
        <v>1200</v>
      </c>
      <c r="L1068">
        <v>44899</v>
      </c>
      <c r="M1068" s="10">
        <f>VENTAS[[#This Row],[CANTIDAD]]*VENTAS[[#This Row],[PRECIO_VENTAS]]</f>
        <v>24000</v>
      </c>
      <c r="N1068" s="10">
        <f>VENTAS[[#This Row],[CANTIDAD]]*VENTAS[[#This Row],[PRECIO_COMPRA]]</f>
        <v>19327.599999999999</v>
      </c>
      <c r="O1068" s="11">
        <f>VENTAS[[#This Row],[INGRESOS]]-VENTAS[[#This Row],[COSTO]]</f>
        <v>4672.4000000000015</v>
      </c>
      <c r="P1068" s="12">
        <f>VENTAS[[#This Row],[MARGEN]]/VENTAS[[#This Row],[INGRESOS]]</f>
        <v>0.1946833333333334</v>
      </c>
    </row>
    <row r="1069" spans="1:16" x14ac:dyDescent="0.25">
      <c r="A1069">
        <v>1068</v>
      </c>
      <c r="B1069" t="s">
        <v>6</v>
      </c>
      <c r="C1069">
        <v>4</v>
      </c>
      <c r="D1069" t="s">
        <v>33</v>
      </c>
      <c r="E1069" t="s">
        <v>64</v>
      </c>
      <c r="F1069">
        <v>10002</v>
      </c>
      <c r="G1069" t="s">
        <v>43</v>
      </c>
      <c r="H1069" t="s">
        <v>44</v>
      </c>
      <c r="I1069">
        <v>21</v>
      </c>
      <c r="J1069" s="9">
        <v>938.42</v>
      </c>
      <c r="K1069" s="9">
        <v>1100</v>
      </c>
      <c r="L1069">
        <v>44900</v>
      </c>
      <c r="M1069" s="10">
        <f>VENTAS[[#This Row],[CANTIDAD]]*VENTAS[[#This Row],[PRECIO_VENTAS]]</f>
        <v>23100</v>
      </c>
      <c r="N1069" s="10">
        <f>VENTAS[[#This Row],[CANTIDAD]]*VENTAS[[#This Row],[PRECIO_COMPRA]]</f>
        <v>19706.82</v>
      </c>
      <c r="O1069" s="11">
        <f>VENTAS[[#This Row],[INGRESOS]]-VENTAS[[#This Row],[COSTO]]</f>
        <v>3393.1800000000003</v>
      </c>
      <c r="P1069" s="12">
        <f>VENTAS[[#This Row],[MARGEN]]/VENTAS[[#This Row],[INGRESOS]]</f>
        <v>0.1468909090909091</v>
      </c>
    </row>
    <row r="1070" spans="1:16" x14ac:dyDescent="0.25">
      <c r="A1070">
        <v>1069</v>
      </c>
      <c r="B1070" t="s">
        <v>8</v>
      </c>
      <c r="C1070">
        <v>5</v>
      </c>
      <c r="D1070" t="s">
        <v>34</v>
      </c>
      <c r="E1070" t="s">
        <v>65</v>
      </c>
      <c r="F1070">
        <v>10003</v>
      </c>
      <c r="G1070" t="s">
        <v>45</v>
      </c>
      <c r="H1070" t="s">
        <v>46</v>
      </c>
      <c r="I1070">
        <v>15</v>
      </c>
      <c r="J1070" s="9">
        <v>1053.78</v>
      </c>
      <c r="K1070" s="9">
        <v>1500</v>
      </c>
      <c r="L1070">
        <v>44901</v>
      </c>
      <c r="M1070" s="10">
        <f>VENTAS[[#This Row],[CANTIDAD]]*VENTAS[[#This Row],[PRECIO_VENTAS]]</f>
        <v>22500</v>
      </c>
      <c r="N1070" s="10">
        <f>VENTAS[[#This Row],[CANTIDAD]]*VENTAS[[#This Row],[PRECIO_COMPRA]]</f>
        <v>15806.699999999999</v>
      </c>
      <c r="O1070" s="11">
        <f>VENTAS[[#This Row],[INGRESOS]]-VENTAS[[#This Row],[COSTO]]</f>
        <v>6693.3000000000011</v>
      </c>
      <c r="P1070" s="12">
        <f>VENTAS[[#This Row],[MARGEN]]/VENTAS[[#This Row],[INGRESOS]]</f>
        <v>0.29748000000000002</v>
      </c>
    </row>
    <row r="1071" spans="1:16" x14ac:dyDescent="0.25">
      <c r="A1071">
        <v>1070</v>
      </c>
      <c r="B1071" t="s">
        <v>13</v>
      </c>
      <c r="C1071">
        <v>6</v>
      </c>
      <c r="D1071" t="s">
        <v>35</v>
      </c>
      <c r="E1071" t="s">
        <v>66</v>
      </c>
      <c r="F1071">
        <v>10004</v>
      </c>
      <c r="G1071" t="s">
        <v>47</v>
      </c>
      <c r="H1071" t="s">
        <v>48</v>
      </c>
      <c r="I1071">
        <v>11</v>
      </c>
      <c r="J1071" s="9">
        <v>645.70000000000005</v>
      </c>
      <c r="K1071" s="9">
        <v>900</v>
      </c>
      <c r="L1071">
        <v>44902</v>
      </c>
      <c r="M1071" s="10">
        <f>VENTAS[[#This Row],[CANTIDAD]]*VENTAS[[#This Row],[PRECIO_VENTAS]]</f>
        <v>9900</v>
      </c>
      <c r="N1071" s="10">
        <f>VENTAS[[#This Row],[CANTIDAD]]*VENTAS[[#This Row],[PRECIO_COMPRA]]</f>
        <v>7102.7000000000007</v>
      </c>
      <c r="O1071" s="11">
        <f>VENTAS[[#This Row],[INGRESOS]]-VENTAS[[#This Row],[COSTO]]</f>
        <v>2797.2999999999993</v>
      </c>
      <c r="P1071" s="12">
        <f>VENTAS[[#This Row],[MARGEN]]/VENTAS[[#This Row],[INGRESOS]]</f>
        <v>0.2825555555555555</v>
      </c>
    </row>
    <row r="1072" spans="1:16" x14ac:dyDescent="0.25">
      <c r="A1072">
        <v>1071</v>
      </c>
      <c r="B1072" t="s">
        <v>24</v>
      </c>
      <c r="C1072">
        <v>7</v>
      </c>
      <c r="D1072" t="s">
        <v>36</v>
      </c>
      <c r="E1072" t="s">
        <v>72</v>
      </c>
      <c r="F1072">
        <v>10005</v>
      </c>
      <c r="G1072" t="s">
        <v>49</v>
      </c>
      <c r="H1072" t="s">
        <v>50</v>
      </c>
      <c r="I1072">
        <v>10</v>
      </c>
      <c r="J1072" s="9">
        <v>1063.04</v>
      </c>
      <c r="K1072" s="9">
        <v>1500</v>
      </c>
      <c r="L1072">
        <v>44903</v>
      </c>
      <c r="M1072" s="10">
        <f>VENTAS[[#This Row],[CANTIDAD]]*VENTAS[[#This Row],[PRECIO_VENTAS]]</f>
        <v>15000</v>
      </c>
      <c r="N1072" s="10">
        <f>VENTAS[[#This Row],[CANTIDAD]]*VENTAS[[#This Row],[PRECIO_COMPRA]]</f>
        <v>10630.4</v>
      </c>
      <c r="O1072" s="11">
        <f>VENTAS[[#This Row],[INGRESOS]]-VENTAS[[#This Row],[COSTO]]</f>
        <v>4369.6000000000004</v>
      </c>
      <c r="P1072" s="12">
        <f>VENTAS[[#This Row],[MARGEN]]/VENTAS[[#This Row],[INGRESOS]]</f>
        <v>0.29130666666666671</v>
      </c>
    </row>
    <row r="1073" spans="1:16" x14ac:dyDescent="0.25">
      <c r="A1073">
        <v>1072</v>
      </c>
      <c r="B1073" t="s">
        <v>22</v>
      </c>
      <c r="C1073">
        <v>8</v>
      </c>
      <c r="D1073" t="s">
        <v>37</v>
      </c>
      <c r="E1073" t="s">
        <v>67</v>
      </c>
      <c r="F1073">
        <v>10006</v>
      </c>
      <c r="G1073" t="s">
        <v>51</v>
      </c>
      <c r="H1073" t="s">
        <v>52</v>
      </c>
      <c r="I1073">
        <v>16</v>
      </c>
      <c r="J1073" s="9">
        <v>938.42</v>
      </c>
      <c r="K1073" s="9">
        <v>1100</v>
      </c>
      <c r="L1073">
        <v>44904</v>
      </c>
      <c r="M1073" s="10">
        <f>VENTAS[[#This Row],[CANTIDAD]]*VENTAS[[#This Row],[PRECIO_VENTAS]]</f>
        <v>17600</v>
      </c>
      <c r="N1073" s="10">
        <f>VENTAS[[#This Row],[CANTIDAD]]*VENTAS[[#This Row],[PRECIO_COMPRA]]</f>
        <v>15014.72</v>
      </c>
      <c r="O1073" s="11">
        <f>VENTAS[[#This Row],[INGRESOS]]-VENTAS[[#This Row],[COSTO]]</f>
        <v>2585.2800000000007</v>
      </c>
      <c r="P1073" s="12">
        <f>VENTAS[[#This Row],[MARGEN]]/VENTAS[[#This Row],[INGRESOS]]</f>
        <v>0.14689090909090913</v>
      </c>
    </row>
    <row r="1074" spans="1:16" x14ac:dyDescent="0.25">
      <c r="A1074">
        <v>1073</v>
      </c>
      <c r="B1074" t="s">
        <v>29</v>
      </c>
      <c r="C1074">
        <v>9</v>
      </c>
      <c r="D1074" t="s">
        <v>38</v>
      </c>
      <c r="E1074" t="s">
        <v>68</v>
      </c>
      <c r="F1074">
        <v>10007</v>
      </c>
      <c r="G1074" t="s">
        <v>53</v>
      </c>
      <c r="H1074" t="s">
        <v>54</v>
      </c>
      <c r="I1074">
        <v>16</v>
      </c>
      <c r="J1074" s="9">
        <v>836.75</v>
      </c>
      <c r="K1074" s="9">
        <v>1000</v>
      </c>
      <c r="L1074">
        <v>44905</v>
      </c>
      <c r="M1074" s="10">
        <f>VENTAS[[#This Row],[CANTIDAD]]*VENTAS[[#This Row],[PRECIO_VENTAS]]</f>
        <v>16000</v>
      </c>
      <c r="N1074" s="10">
        <f>VENTAS[[#This Row],[CANTIDAD]]*VENTAS[[#This Row],[PRECIO_COMPRA]]</f>
        <v>13388</v>
      </c>
      <c r="O1074" s="11">
        <f>VENTAS[[#This Row],[INGRESOS]]-VENTAS[[#This Row],[COSTO]]</f>
        <v>2612</v>
      </c>
      <c r="P1074" s="12">
        <f>VENTAS[[#This Row],[MARGEN]]/VENTAS[[#This Row],[INGRESOS]]</f>
        <v>0.16325000000000001</v>
      </c>
    </row>
    <row r="1075" spans="1:16" x14ac:dyDescent="0.25">
      <c r="A1075">
        <v>1074</v>
      </c>
      <c r="B1075" t="s">
        <v>9</v>
      </c>
      <c r="C1075">
        <v>10</v>
      </c>
      <c r="D1075" t="s">
        <v>39</v>
      </c>
      <c r="E1075" t="s">
        <v>69</v>
      </c>
      <c r="F1075">
        <v>10008</v>
      </c>
      <c r="G1075" t="s">
        <v>73</v>
      </c>
      <c r="H1075" t="s">
        <v>56</v>
      </c>
      <c r="I1075">
        <v>11</v>
      </c>
      <c r="J1075" s="9">
        <v>966.38</v>
      </c>
      <c r="K1075" s="9">
        <v>1200</v>
      </c>
      <c r="L1075">
        <v>44906</v>
      </c>
      <c r="M1075" s="10">
        <f>VENTAS[[#This Row],[CANTIDAD]]*VENTAS[[#This Row],[PRECIO_VENTAS]]</f>
        <v>13200</v>
      </c>
      <c r="N1075" s="10">
        <f>VENTAS[[#This Row],[CANTIDAD]]*VENTAS[[#This Row],[PRECIO_COMPRA]]</f>
        <v>10630.18</v>
      </c>
      <c r="O1075" s="11">
        <f>VENTAS[[#This Row],[INGRESOS]]-VENTAS[[#This Row],[COSTO]]</f>
        <v>2569.8199999999997</v>
      </c>
      <c r="P1075" s="12">
        <f>VENTAS[[#This Row],[MARGEN]]/VENTAS[[#This Row],[INGRESOS]]</f>
        <v>0.19468333333333332</v>
      </c>
    </row>
    <row r="1076" spans="1:16" x14ac:dyDescent="0.25">
      <c r="A1076">
        <v>1075</v>
      </c>
      <c r="B1076" t="s">
        <v>11</v>
      </c>
      <c r="C1076">
        <v>11</v>
      </c>
      <c r="D1076" t="s">
        <v>77</v>
      </c>
      <c r="E1076" t="s">
        <v>78</v>
      </c>
      <c r="F1076">
        <v>10009</v>
      </c>
      <c r="G1076" t="s">
        <v>57</v>
      </c>
      <c r="H1076" t="s">
        <v>58</v>
      </c>
      <c r="I1076">
        <v>14</v>
      </c>
      <c r="J1076" s="9">
        <v>638.27</v>
      </c>
      <c r="K1076" s="9">
        <v>800</v>
      </c>
      <c r="L1076">
        <v>44907</v>
      </c>
      <c r="M1076" s="10">
        <f>VENTAS[[#This Row],[CANTIDAD]]*VENTAS[[#This Row],[PRECIO_VENTAS]]</f>
        <v>11200</v>
      </c>
      <c r="N1076" s="10">
        <f>VENTAS[[#This Row],[CANTIDAD]]*VENTAS[[#This Row],[PRECIO_COMPRA]]</f>
        <v>8935.7799999999988</v>
      </c>
      <c r="O1076" s="11">
        <f>VENTAS[[#This Row],[INGRESOS]]-VENTAS[[#This Row],[COSTO]]</f>
        <v>2264.2200000000012</v>
      </c>
      <c r="P1076" s="12">
        <f>VENTAS[[#This Row],[MARGEN]]/VENTAS[[#This Row],[INGRESOS]]</f>
        <v>0.20216250000000011</v>
      </c>
    </row>
    <row r="1077" spans="1:16" x14ac:dyDescent="0.25">
      <c r="A1077">
        <v>1076</v>
      </c>
      <c r="B1077" t="s">
        <v>14</v>
      </c>
      <c r="C1077">
        <v>12</v>
      </c>
      <c r="D1077" t="s">
        <v>79</v>
      </c>
      <c r="E1077" t="s">
        <v>80</v>
      </c>
      <c r="F1077">
        <v>10001</v>
      </c>
      <c r="G1077" t="s">
        <v>41</v>
      </c>
      <c r="H1077" t="s">
        <v>42</v>
      </c>
      <c r="I1077">
        <v>19</v>
      </c>
      <c r="J1077" s="9">
        <v>1265.2</v>
      </c>
      <c r="K1077" s="9">
        <v>1800</v>
      </c>
      <c r="L1077">
        <v>44908</v>
      </c>
      <c r="M1077" s="10">
        <f>VENTAS[[#This Row],[CANTIDAD]]*VENTAS[[#This Row],[PRECIO_VENTAS]]</f>
        <v>34200</v>
      </c>
      <c r="N1077" s="10">
        <f>VENTAS[[#This Row],[CANTIDAD]]*VENTAS[[#This Row],[PRECIO_COMPRA]]</f>
        <v>24038.799999999999</v>
      </c>
      <c r="O1077" s="11">
        <f>VENTAS[[#This Row],[INGRESOS]]-VENTAS[[#This Row],[COSTO]]</f>
        <v>10161.200000000001</v>
      </c>
      <c r="P1077" s="12">
        <f>VENTAS[[#This Row],[MARGEN]]/VENTAS[[#This Row],[INGRESOS]]</f>
        <v>0.29711111111111116</v>
      </c>
    </row>
    <row r="1078" spans="1:16" x14ac:dyDescent="0.25">
      <c r="A1078">
        <v>1077</v>
      </c>
      <c r="B1078" t="s">
        <v>12</v>
      </c>
      <c r="C1078">
        <v>13</v>
      </c>
      <c r="D1078" t="s">
        <v>81</v>
      </c>
      <c r="E1078" t="s">
        <v>82</v>
      </c>
      <c r="F1078">
        <v>10002</v>
      </c>
      <c r="G1078" t="s">
        <v>43</v>
      </c>
      <c r="H1078" t="s">
        <v>44</v>
      </c>
      <c r="I1078">
        <v>15</v>
      </c>
      <c r="J1078" s="9">
        <v>352.49</v>
      </c>
      <c r="K1078" s="9">
        <v>500</v>
      </c>
      <c r="L1078">
        <v>44909</v>
      </c>
      <c r="M1078" s="10">
        <f>VENTAS[[#This Row],[CANTIDAD]]*VENTAS[[#This Row],[PRECIO_VENTAS]]</f>
        <v>7500</v>
      </c>
      <c r="N1078" s="10">
        <f>VENTAS[[#This Row],[CANTIDAD]]*VENTAS[[#This Row],[PRECIO_COMPRA]]</f>
        <v>5287.35</v>
      </c>
      <c r="O1078" s="11">
        <f>VENTAS[[#This Row],[INGRESOS]]-VENTAS[[#This Row],[COSTO]]</f>
        <v>2212.6499999999996</v>
      </c>
      <c r="P1078" s="12">
        <f>VENTAS[[#This Row],[MARGEN]]/VENTAS[[#This Row],[INGRESOS]]</f>
        <v>0.29501999999999995</v>
      </c>
    </row>
    <row r="1079" spans="1:16" x14ac:dyDescent="0.25">
      <c r="A1079">
        <v>1078</v>
      </c>
      <c r="B1079" t="s">
        <v>13</v>
      </c>
      <c r="C1079">
        <v>14</v>
      </c>
      <c r="D1079" t="s">
        <v>83</v>
      </c>
      <c r="E1079" t="s">
        <v>84</v>
      </c>
      <c r="F1079">
        <v>10003</v>
      </c>
      <c r="G1079" t="s">
        <v>45</v>
      </c>
      <c r="H1079" t="s">
        <v>46</v>
      </c>
      <c r="I1079">
        <v>12</v>
      </c>
      <c r="J1079" s="9">
        <v>938.42</v>
      </c>
      <c r="K1079" s="9">
        <v>1100</v>
      </c>
      <c r="L1079">
        <v>44910</v>
      </c>
      <c r="M1079" s="10">
        <f>VENTAS[[#This Row],[CANTIDAD]]*VENTAS[[#This Row],[PRECIO_VENTAS]]</f>
        <v>13200</v>
      </c>
      <c r="N1079" s="10">
        <f>VENTAS[[#This Row],[CANTIDAD]]*VENTAS[[#This Row],[PRECIO_COMPRA]]</f>
        <v>11261.039999999999</v>
      </c>
      <c r="O1079" s="11">
        <f>VENTAS[[#This Row],[INGRESOS]]-VENTAS[[#This Row],[COSTO]]</f>
        <v>1938.9600000000009</v>
      </c>
      <c r="P1079" s="12">
        <f>VENTAS[[#This Row],[MARGEN]]/VENTAS[[#This Row],[INGRESOS]]</f>
        <v>0.14689090909090916</v>
      </c>
    </row>
    <row r="1080" spans="1:16" x14ac:dyDescent="0.25">
      <c r="A1080">
        <v>1079</v>
      </c>
      <c r="B1080" t="s">
        <v>9</v>
      </c>
      <c r="C1080">
        <v>15</v>
      </c>
      <c r="D1080" t="s">
        <v>85</v>
      </c>
      <c r="E1080" t="s">
        <v>86</v>
      </c>
      <c r="F1080">
        <v>10004</v>
      </c>
      <c r="G1080" t="s">
        <v>47</v>
      </c>
      <c r="H1080" t="s">
        <v>48</v>
      </c>
      <c r="I1080">
        <v>10</v>
      </c>
      <c r="J1080" s="9">
        <v>572.95000000000005</v>
      </c>
      <c r="K1080" s="9">
        <v>800</v>
      </c>
      <c r="L1080">
        <v>44911</v>
      </c>
      <c r="M1080" s="10">
        <f>VENTAS[[#This Row],[CANTIDAD]]*VENTAS[[#This Row],[PRECIO_VENTAS]]</f>
        <v>8000</v>
      </c>
      <c r="N1080" s="10">
        <f>VENTAS[[#This Row],[CANTIDAD]]*VENTAS[[#This Row],[PRECIO_COMPRA]]</f>
        <v>5729.5</v>
      </c>
      <c r="O1080" s="11">
        <f>VENTAS[[#This Row],[INGRESOS]]-VENTAS[[#This Row],[COSTO]]</f>
        <v>2270.5</v>
      </c>
      <c r="P1080" s="12">
        <f>VENTAS[[#This Row],[MARGEN]]/VENTAS[[#This Row],[INGRESOS]]</f>
        <v>0.28381250000000002</v>
      </c>
    </row>
    <row r="1081" spans="1:16" x14ac:dyDescent="0.25">
      <c r="A1081">
        <v>1080</v>
      </c>
      <c r="B1081" t="s">
        <v>7</v>
      </c>
      <c r="C1081">
        <v>16</v>
      </c>
      <c r="D1081" t="s">
        <v>87</v>
      </c>
      <c r="E1081" t="s">
        <v>88</v>
      </c>
      <c r="F1081">
        <v>10005</v>
      </c>
      <c r="G1081" t="s">
        <v>49</v>
      </c>
      <c r="H1081" t="s">
        <v>50</v>
      </c>
      <c r="I1081">
        <v>25</v>
      </c>
      <c r="J1081" s="9">
        <v>1667.47</v>
      </c>
      <c r="K1081" s="9">
        <v>2200</v>
      </c>
      <c r="L1081">
        <v>44912</v>
      </c>
      <c r="M1081" s="10">
        <f>VENTAS[[#This Row],[CANTIDAD]]*VENTAS[[#This Row],[PRECIO_VENTAS]]</f>
        <v>55000</v>
      </c>
      <c r="N1081" s="10">
        <f>VENTAS[[#This Row],[CANTIDAD]]*VENTAS[[#This Row],[PRECIO_COMPRA]]</f>
        <v>41686.75</v>
      </c>
      <c r="O1081" s="11">
        <f>VENTAS[[#This Row],[INGRESOS]]-VENTAS[[#This Row],[COSTO]]</f>
        <v>13313.25</v>
      </c>
      <c r="P1081" s="12">
        <f>VENTAS[[#This Row],[MARGEN]]/VENTAS[[#This Row],[INGRESOS]]</f>
        <v>0.24205909090909092</v>
      </c>
    </row>
    <row r="1082" spans="1:16" x14ac:dyDescent="0.25">
      <c r="A1082">
        <v>1081</v>
      </c>
      <c r="B1082" t="s">
        <v>21</v>
      </c>
      <c r="C1082">
        <v>17</v>
      </c>
      <c r="D1082" t="s">
        <v>89</v>
      </c>
      <c r="E1082" t="s">
        <v>90</v>
      </c>
      <c r="F1082">
        <v>10006</v>
      </c>
      <c r="G1082" t="s">
        <v>51</v>
      </c>
      <c r="H1082" t="s">
        <v>52</v>
      </c>
      <c r="I1082">
        <v>23</v>
      </c>
      <c r="J1082" s="9">
        <v>216.19</v>
      </c>
      <c r="K1082" s="9">
        <v>300</v>
      </c>
      <c r="L1082">
        <v>44913</v>
      </c>
      <c r="M1082" s="10">
        <f>VENTAS[[#This Row],[CANTIDAD]]*VENTAS[[#This Row],[PRECIO_VENTAS]]</f>
        <v>6900</v>
      </c>
      <c r="N1082" s="10">
        <f>VENTAS[[#This Row],[CANTIDAD]]*VENTAS[[#This Row],[PRECIO_COMPRA]]</f>
        <v>4972.37</v>
      </c>
      <c r="O1082" s="11">
        <f>VENTAS[[#This Row],[INGRESOS]]-VENTAS[[#This Row],[COSTO]]</f>
        <v>1927.63</v>
      </c>
      <c r="P1082" s="12">
        <f>VENTAS[[#This Row],[MARGEN]]/VENTAS[[#This Row],[INGRESOS]]</f>
        <v>0.27936666666666671</v>
      </c>
    </row>
    <row r="1083" spans="1:16" x14ac:dyDescent="0.25">
      <c r="A1083">
        <v>1082</v>
      </c>
      <c r="B1083" t="s">
        <v>21</v>
      </c>
      <c r="C1083">
        <v>18</v>
      </c>
      <c r="D1083" t="s">
        <v>91</v>
      </c>
      <c r="E1083" t="s">
        <v>92</v>
      </c>
      <c r="F1083">
        <v>10007</v>
      </c>
      <c r="G1083" t="s">
        <v>53</v>
      </c>
      <c r="H1083" t="s">
        <v>54</v>
      </c>
      <c r="I1083">
        <v>22</v>
      </c>
      <c r="J1083" s="9">
        <v>1063.04</v>
      </c>
      <c r="K1083" s="9">
        <v>1500</v>
      </c>
      <c r="L1083">
        <v>44914</v>
      </c>
      <c r="M1083" s="10">
        <f>VENTAS[[#This Row],[CANTIDAD]]*VENTAS[[#This Row],[PRECIO_VENTAS]]</f>
        <v>33000</v>
      </c>
      <c r="N1083" s="10">
        <f>VENTAS[[#This Row],[CANTIDAD]]*VENTAS[[#This Row],[PRECIO_COMPRA]]</f>
        <v>23386.879999999997</v>
      </c>
      <c r="O1083" s="11">
        <f>VENTAS[[#This Row],[INGRESOS]]-VENTAS[[#This Row],[COSTO]]</f>
        <v>9613.1200000000026</v>
      </c>
      <c r="P1083" s="12">
        <f>VENTAS[[#This Row],[MARGEN]]/VENTAS[[#This Row],[INGRESOS]]</f>
        <v>0.29130666666666677</v>
      </c>
    </row>
    <row r="1084" spans="1:16" x14ac:dyDescent="0.25">
      <c r="A1084">
        <v>1083</v>
      </c>
      <c r="B1084" t="s">
        <v>8</v>
      </c>
      <c r="C1084">
        <v>19</v>
      </c>
      <c r="D1084" t="s">
        <v>93</v>
      </c>
      <c r="E1084" t="s">
        <v>94</v>
      </c>
      <c r="F1084">
        <v>10008</v>
      </c>
      <c r="G1084" t="s">
        <v>73</v>
      </c>
      <c r="H1084" t="s">
        <v>56</v>
      </c>
      <c r="I1084">
        <v>18</v>
      </c>
      <c r="J1084" s="9">
        <v>757.81</v>
      </c>
      <c r="K1084" s="9">
        <v>950</v>
      </c>
      <c r="L1084">
        <v>44915</v>
      </c>
      <c r="M1084" s="10">
        <f>VENTAS[[#This Row],[CANTIDAD]]*VENTAS[[#This Row],[PRECIO_VENTAS]]</f>
        <v>17100</v>
      </c>
      <c r="N1084" s="10">
        <f>VENTAS[[#This Row],[CANTIDAD]]*VENTAS[[#This Row],[PRECIO_COMPRA]]</f>
        <v>13640.579999999998</v>
      </c>
      <c r="O1084" s="11">
        <f>VENTAS[[#This Row],[INGRESOS]]-VENTAS[[#This Row],[COSTO]]</f>
        <v>3459.4200000000019</v>
      </c>
      <c r="P1084" s="12">
        <f>VENTAS[[#This Row],[MARGEN]]/VENTAS[[#This Row],[INGRESOS]]</f>
        <v>0.20230526315789485</v>
      </c>
    </row>
    <row r="1085" spans="1:16" x14ac:dyDescent="0.25">
      <c r="A1085">
        <v>1084</v>
      </c>
      <c r="B1085" t="s">
        <v>18</v>
      </c>
      <c r="C1085">
        <v>20</v>
      </c>
      <c r="D1085" t="s">
        <v>95</v>
      </c>
      <c r="E1085" t="s">
        <v>96</v>
      </c>
      <c r="F1085">
        <v>10009</v>
      </c>
      <c r="G1085" t="s">
        <v>57</v>
      </c>
      <c r="H1085" t="s">
        <v>58</v>
      </c>
      <c r="I1085">
        <v>18</v>
      </c>
      <c r="J1085" s="9">
        <v>211.41</v>
      </c>
      <c r="K1085" s="9">
        <v>300</v>
      </c>
      <c r="L1085">
        <v>44916</v>
      </c>
      <c r="M1085" s="10">
        <f>VENTAS[[#This Row],[CANTIDAD]]*VENTAS[[#This Row],[PRECIO_VENTAS]]</f>
        <v>5400</v>
      </c>
      <c r="N1085" s="10">
        <f>VENTAS[[#This Row],[CANTIDAD]]*VENTAS[[#This Row],[PRECIO_COMPRA]]</f>
        <v>3805.38</v>
      </c>
      <c r="O1085" s="11">
        <f>VENTAS[[#This Row],[INGRESOS]]-VENTAS[[#This Row],[COSTO]]</f>
        <v>1594.62</v>
      </c>
      <c r="P1085" s="12">
        <f>VENTAS[[#This Row],[MARGEN]]/VENTAS[[#This Row],[INGRESOS]]</f>
        <v>0.29530000000000001</v>
      </c>
    </row>
    <row r="1086" spans="1:16" x14ac:dyDescent="0.25">
      <c r="A1086">
        <v>1085</v>
      </c>
      <c r="B1086" t="s">
        <v>7</v>
      </c>
      <c r="C1086">
        <v>1</v>
      </c>
      <c r="D1086" t="s">
        <v>30</v>
      </c>
      <c r="E1086" t="s">
        <v>61</v>
      </c>
      <c r="F1086">
        <v>10001</v>
      </c>
      <c r="G1086" t="s">
        <v>41</v>
      </c>
      <c r="H1086" t="s">
        <v>42</v>
      </c>
      <c r="I1086">
        <v>16</v>
      </c>
      <c r="J1086" s="9">
        <v>1483.61</v>
      </c>
      <c r="K1086" s="9">
        <v>2000</v>
      </c>
      <c r="L1086">
        <v>44917</v>
      </c>
      <c r="M1086" s="10">
        <f>VENTAS[[#This Row],[CANTIDAD]]*VENTAS[[#This Row],[PRECIO_VENTAS]]</f>
        <v>32000</v>
      </c>
      <c r="N1086" s="10">
        <f>VENTAS[[#This Row],[CANTIDAD]]*VENTAS[[#This Row],[PRECIO_COMPRA]]</f>
        <v>23737.759999999998</v>
      </c>
      <c r="O1086" s="11">
        <f>VENTAS[[#This Row],[INGRESOS]]-VENTAS[[#This Row],[COSTO]]</f>
        <v>8262.2400000000016</v>
      </c>
      <c r="P1086" s="12">
        <f>VENTAS[[#This Row],[MARGEN]]/VENTAS[[#This Row],[INGRESOS]]</f>
        <v>0.25819500000000006</v>
      </c>
    </row>
    <row r="1087" spans="1:16" x14ac:dyDescent="0.25">
      <c r="A1087">
        <v>1086</v>
      </c>
      <c r="B1087" t="s">
        <v>7</v>
      </c>
      <c r="C1087">
        <v>2</v>
      </c>
      <c r="D1087" t="s">
        <v>31</v>
      </c>
      <c r="E1087" t="s">
        <v>62</v>
      </c>
      <c r="F1087">
        <v>10002</v>
      </c>
      <c r="G1087" t="s">
        <v>43</v>
      </c>
      <c r="H1087" t="s">
        <v>44</v>
      </c>
      <c r="I1087">
        <v>23</v>
      </c>
      <c r="J1087" s="9">
        <v>1049.51</v>
      </c>
      <c r="K1087" s="9">
        <v>1300</v>
      </c>
      <c r="L1087">
        <v>44918</v>
      </c>
      <c r="M1087" s="10">
        <f>VENTAS[[#This Row],[CANTIDAD]]*VENTAS[[#This Row],[PRECIO_VENTAS]]</f>
        <v>29900</v>
      </c>
      <c r="N1087" s="10">
        <f>VENTAS[[#This Row],[CANTIDAD]]*VENTAS[[#This Row],[PRECIO_COMPRA]]</f>
        <v>24138.73</v>
      </c>
      <c r="O1087" s="11">
        <f>VENTAS[[#This Row],[INGRESOS]]-VENTAS[[#This Row],[COSTO]]</f>
        <v>5761.27</v>
      </c>
      <c r="P1087" s="12">
        <f>VENTAS[[#This Row],[MARGEN]]/VENTAS[[#This Row],[INGRESOS]]</f>
        <v>0.1926846153846154</v>
      </c>
    </row>
    <row r="1088" spans="1:16" x14ac:dyDescent="0.25">
      <c r="A1088">
        <v>1087</v>
      </c>
      <c r="B1088" t="s">
        <v>21</v>
      </c>
      <c r="C1088">
        <v>3</v>
      </c>
      <c r="D1088" t="s">
        <v>32</v>
      </c>
      <c r="E1088" t="s">
        <v>63</v>
      </c>
      <c r="F1088">
        <v>10003</v>
      </c>
      <c r="G1088" t="s">
        <v>45</v>
      </c>
      <c r="H1088" t="s">
        <v>46</v>
      </c>
      <c r="I1088">
        <v>18</v>
      </c>
      <c r="J1088" s="9">
        <v>966.38</v>
      </c>
      <c r="K1088" s="9">
        <v>1200</v>
      </c>
      <c r="L1088">
        <v>44919</v>
      </c>
      <c r="M1088" s="10">
        <f>VENTAS[[#This Row],[CANTIDAD]]*VENTAS[[#This Row],[PRECIO_VENTAS]]</f>
        <v>21600</v>
      </c>
      <c r="N1088" s="10">
        <f>VENTAS[[#This Row],[CANTIDAD]]*VENTAS[[#This Row],[PRECIO_COMPRA]]</f>
        <v>17394.84</v>
      </c>
      <c r="O1088" s="11">
        <f>VENTAS[[#This Row],[INGRESOS]]-VENTAS[[#This Row],[COSTO]]</f>
        <v>4205.16</v>
      </c>
      <c r="P1088" s="12">
        <f>VENTAS[[#This Row],[MARGEN]]/VENTAS[[#This Row],[INGRESOS]]</f>
        <v>0.19468333333333332</v>
      </c>
    </row>
    <row r="1089" spans="1:16" x14ac:dyDescent="0.25">
      <c r="A1089">
        <v>1088</v>
      </c>
      <c r="B1089" t="s">
        <v>11</v>
      </c>
      <c r="C1089">
        <v>4</v>
      </c>
      <c r="D1089" t="s">
        <v>33</v>
      </c>
      <c r="E1089" t="s">
        <v>64</v>
      </c>
      <c r="F1089">
        <v>10004</v>
      </c>
      <c r="G1089" t="s">
        <v>47</v>
      </c>
      <c r="H1089" t="s">
        <v>48</v>
      </c>
      <c r="I1089">
        <v>19</v>
      </c>
      <c r="J1089" s="9">
        <v>938.42</v>
      </c>
      <c r="K1089" s="9">
        <v>1100</v>
      </c>
      <c r="L1089">
        <v>44920</v>
      </c>
      <c r="M1089" s="10">
        <f>VENTAS[[#This Row],[CANTIDAD]]*VENTAS[[#This Row],[PRECIO_VENTAS]]</f>
        <v>20900</v>
      </c>
      <c r="N1089" s="10">
        <f>VENTAS[[#This Row],[CANTIDAD]]*VENTAS[[#This Row],[PRECIO_COMPRA]]</f>
        <v>17829.98</v>
      </c>
      <c r="O1089" s="11">
        <f>VENTAS[[#This Row],[INGRESOS]]-VENTAS[[#This Row],[COSTO]]</f>
        <v>3070.0200000000004</v>
      </c>
      <c r="P1089" s="12">
        <f>VENTAS[[#This Row],[MARGEN]]/VENTAS[[#This Row],[INGRESOS]]</f>
        <v>0.1468909090909091</v>
      </c>
    </row>
    <row r="1090" spans="1:16" x14ac:dyDescent="0.25">
      <c r="A1090">
        <v>1089</v>
      </c>
      <c r="B1090" t="s">
        <v>24</v>
      </c>
      <c r="C1090">
        <v>5</v>
      </c>
      <c r="D1090" t="s">
        <v>34</v>
      </c>
      <c r="E1090" t="s">
        <v>65</v>
      </c>
      <c r="F1090">
        <v>10005</v>
      </c>
      <c r="G1090" t="s">
        <v>49</v>
      </c>
      <c r="H1090" t="s">
        <v>50</v>
      </c>
      <c r="I1090">
        <v>14</v>
      </c>
      <c r="J1090" s="9">
        <v>1053.78</v>
      </c>
      <c r="K1090" s="9">
        <v>1500</v>
      </c>
      <c r="L1090">
        <v>44921</v>
      </c>
      <c r="M1090" s="10">
        <f>VENTAS[[#This Row],[CANTIDAD]]*VENTAS[[#This Row],[PRECIO_VENTAS]]</f>
        <v>21000</v>
      </c>
      <c r="N1090" s="10">
        <f>VENTAS[[#This Row],[CANTIDAD]]*VENTAS[[#This Row],[PRECIO_COMPRA]]</f>
        <v>14752.92</v>
      </c>
      <c r="O1090" s="11">
        <f>VENTAS[[#This Row],[INGRESOS]]-VENTAS[[#This Row],[COSTO]]</f>
        <v>6247.08</v>
      </c>
      <c r="P1090" s="12">
        <f>VENTAS[[#This Row],[MARGEN]]/VENTAS[[#This Row],[INGRESOS]]</f>
        <v>0.29748000000000002</v>
      </c>
    </row>
    <row r="1091" spans="1:16" x14ac:dyDescent="0.25">
      <c r="A1091">
        <v>1090</v>
      </c>
      <c r="B1091" t="s">
        <v>21</v>
      </c>
      <c r="C1091">
        <v>6</v>
      </c>
      <c r="D1091" t="s">
        <v>35</v>
      </c>
      <c r="E1091" t="s">
        <v>66</v>
      </c>
      <c r="F1091">
        <v>10006</v>
      </c>
      <c r="G1091" t="s">
        <v>51</v>
      </c>
      <c r="H1091" t="s">
        <v>52</v>
      </c>
      <c r="I1091">
        <v>20</v>
      </c>
      <c r="J1091" s="9">
        <v>645.70000000000005</v>
      </c>
      <c r="K1091" s="9">
        <v>900</v>
      </c>
      <c r="L1091">
        <v>44922</v>
      </c>
      <c r="M1091" s="10">
        <f>VENTAS[[#This Row],[CANTIDAD]]*VENTAS[[#This Row],[PRECIO_VENTAS]]</f>
        <v>18000</v>
      </c>
      <c r="N1091" s="10">
        <f>VENTAS[[#This Row],[CANTIDAD]]*VENTAS[[#This Row],[PRECIO_COMPRA]]</f>
        <v>12914</v>
      </c>
      <c r="O1091" s="11">
        <f>VENTAS[[#This Row],[INGRESOS]]-VENTAS[[#This Row],[COSTO]]</f>
        <v>5086</v>
      </c>
      <c r="P1091" s="12">
        <f>VENTAS[[#This Row],[MARGEN]]/VENTAS[[#This Row],[INGRESOS]]</f>
        <v>0.28255555555555556</v>
      </c>
    </row>
    <row r="1092" spans="1:16" x14ac:dyDescent="0.25">
      <c r="A1092">
        <v>1091</v>
      </c>
      <c r="B1092" t="s">
        <v>9</v>
      </c>
      <c r="C1092">
        <v>7</v>
      </c>
      <c r="D1092" t="s">
        <v>36</v>
      </c>
      <c r="E1092" t="s">
        <v>72</v>
      </c>
      <c r="F1092">
        <v>10007</v>
      </c>
      <c r="G1092" t="s">
        <v>53</v>
      </c>
      <c r="H1092" t="s">
        <v>54</v>
      </c>
      <c r="I1092">
        <v>17</v>
      </c>
      <c r="J1092" s="9">
        <v>1063.04</v>
      </c>
      <c r="K1092" s="9">
        <v>1500</v>
      </c>
      <c r="L1092">
        <v>44923</v>
      </c>
      <c r="M1092" s="10">
        <f>VENTAS[[#This Row],[CANTIDAD]]*VENTAS[[#This Row],[PRECIO_VENTAS]]</f>
        <v>25500</v>
      </c>
      <c r="N1092" s="10">
        <f>VENTAS[[#This Row],[CANTIDAD]]*VENTAS[[#This Row],[PRECIO_COMPRA]]</f>
        <v>18071.68</v>
      </c>
      <c r="O1092" s="11">
        <f>VENTAS[[#This Row],[INGRESOS]]-VENTAS[[#This Row],[COSTO]]</f>
        <v>7428.32</v>
      </c>
      <c r="P1092" s="12">
        <f>VENTAS[[#This Row],[MARGEN]]/VENTAS[[#This Row],[INGRESOS]]</f>
        <v>0.29130666666666666</v>
      </c>
    </row>
    <row r="1093" spans="1:16" x14ac:dyDescent="0.25">
      <c r="A1093">
        <v>1092</v>
      </c>
      <c r="B1093" t="s">
        <v>10</v>
      </c>
      <c r="C1093">
        <v>8</v>
      </c>
      <c r="D1093" t="s">
        <v>37</v>
      </c>
      <c r="E1093" t="s">
        <v>67</v>
      </c>
      <c r="F1093">
        <v>10008</v>
      </c>
      <c r="G1093" t="s">
        <v>73</v>
      </c>
      <c r="H1093" t="s">
        <v>56</v>
      </c>
      <c r="I1093">
        <v>22</v>
      </c>
      <c r="J1093" s="9">
        <v>938.42</v>
      </c>
      <c r="K1093" s="9">
        <v>1100</v>
      </c>
      <c r="L1093">
        <v>44924</v>
      </c>
      <c r="M1093" s="10">
        <f>VENTAS[[#This Row],[CANTIDAD]]*VENTAS[[#This Row],[PRECIO_VENTAS]]</f>
        <v>24200</v>
      </c>
      <c r="N1093" s="10">
        <f>VENTAS[[#This Row],[CANTIDAD]]*VENTAS[[#This Row],[PRECIO_COMPRA]]</f>
        <v>20645.239999999998</v>
      </c>
      <c r="O1093" s="11">
        <f>VENTAS[[#This Row],[INGRESOS]]-VENTAS[[#This Row],[COSTO]]</f>
        <v>3554.760000000002</v>
      </c>
      <c r="P1093" s="12">
        <f>VENTAS[[#This Row],[MARGEN]]/VENTAS[[#This Row],[INGRESOS]]</f>
        <v>0.14689090909090918</v>
      </c>
    </row>
    <row r="1094" spans="1:16" x14ac:dyDescent="0.25">
      <c r="A1094">
        <v>1093</v>
      </c>
      <c r="B1094" t="s">
        <v>6</v>
      </c>
      <c r="C1094">
        <v>9</v>
      </c>
      <c r="D1094" t="s">
        <v>38</v>
      </c>
      <c r="E1094" t="s">
        <v>68</v>
      </c>
      <c r="F1094">
        <v>10009</v>
      </c>
      <c r="G1094" t="s">
        <v>57</v>
      </c>
      <c r="H1094" t="s">
        <v>58</v>
      </c>
      <c r="I1094">
        <v>15</v>
      </c>
      <c r="J1094" s="9">
        <v>836.75</v>
      </c>
      <c r="K1094" s="9">
        <v>1000</v>
      </c>
      <c r="L1094">
        <v>44925</v>
      </c>
      <c r="M1094" s="10">
        <f>VENTAS[[#This Row],[CANTIDAD]]*VENTAS[[#This Row],[PRECIO_VENTAS]]</f>
        <v>15000</v>
      </c>
      <c r="N1094" s="10">
        <f>VENTAS[[#This Row],[CANTIDAD]]*VENTAS[[#This Row],[PRECIO_COMPRA]]</f>
        <v>12551.25</v>
      </c>
      <c r="O1094" s="11">
        <f>VENTAS[[#This Row],[INGRESOS]]-VENTAS[[#This Row],[COSTO]]</f>
        <v>2448.75</v>
      </c>
      <c r="P1094" s="12">
        <f>VENTAS[[#This Row],[MARGEN]]/VENTAS[[#This Row],[INGRESOS]]</f>
        <v>0.16325000000000001</v>
      </c>
    </row>
    <row r="1095" spans="1:16" x14ac:dyDescent="0.25">
      <c r="A1095">
        <v>1094</v>
      </c>
      <c r="B1095" t="s">
        <v>13</v>
      </c>
      <c r="C1095">
        <v>10</v>
      </c>
      <c r="D1095" t="s">
        <v>39</v>
      </c>
      <c r="E1095" t="s">
        <v>69</v>
      </c>
      <c r="F1095">
        <v>10001</v>
      </c>
      <c r="G1095" t="s">
        <v>41</v>
      </c>
      <c r="H1095" t="s">
        <v>42</v>
      </c>
      <c r="I1095">
        <v>18</v>
      </c>
      <c r="J1095" s="9">
        <v>966.38</v>
      </c>
      <c r="K1095" s="9">
        <v>1200</v>
      </c>
      <c r="L1095">
        <v>44926</v>
      </c>
      <c r="M1095" s="10">
        <f>VENTAS[[#This Row],[CANTIDAD]]*VENTAS[[#This Row],[PRECIO_VENTAS]]</f>
        <v>21600</v>
      </c>
      <c r="N1095" s="10">
        <f>VENTAS[[#This Row],[CANTIDAD]]*VENTAS[[#This Row],[PRECIO_COMPRA]]</f>
        <v>17394.84</v>
      </c>
      <c r="O1095" s="11">
        <f>VENTAS[[#This Row],[INGRESOS]]-VENTAS[[#This Row],[COSTO]]</f>
        <v>4205.16</v>
      </c>
      <c r="P1095" s="12">
        <f>VENTAS[[#This Row],[MARGEN]]/VENTAS[[#This Row],[INGRESOS]]</f>
        <v>0.19468333333333332</v>
      </c>
    </row>
    <row r="1096" spans="1:16" x14ac:dyDescent="0.25">
      <c r="A1096">
        <v>1095</v>
      </c>
      <c r="B1096" t="s">
        <v>6</v>
      </c>
      <c r="C1096">
        <v>11</v>
      </c>
      <c r="D1096" t="s">
        <v>77</v>
      </c>
      <c r="E1096" t="s">
        <v>78</v>
      </c>
      <c r="F1096">
        <v>10002</v>
      </c>
      <c r="G1096" t="s">
        <v>43</v>
      </c>
      <c r="H1096" t="s">
        <v>44</v>
      </c>
      <c r="I1096">
        <v>23</v>
      </c>
      <c r="J1096" s="9">
        <v>638.27</v>
      </c>
      <c r="K1096" s="9">
        <v>800</v>
      </c>
      <c r="L1096">
        <v>44927</v>
      </c>
      <c r="M1096" s="10">
        <f>VENTAS[[#This Row],[CANTIDAD]]*VENTAS[[#This Row],[PRECIO_VENTAS]]</f>
        <v>18400</v>
      </c>
      <c r="N1096" s="10">
        <f>VENTAS[[#This Row],[CANTIDAD]]*VENTAS[[#This Row],[PRECIO_COMPRA]]</f>
        <v>14680.21</v>
      </c>
      <c r="O1096" s="11">
        <f>VENTAS[[#This Row],[INGRESOS]]-VENTAS[[#This Row],[COSTO]]</f>
        <v>3719.7900000000009</v>
      </c>
      <c r="P1096" s="12">
        <f>VENTAS[[#This Row],[MARGEN]]/VENTAS[[#This Row],[INGRESOS]]</f>
        <v>0.20216250000000005</v>
      </c>
    </row>
    <row r="1097" spans="1:16" x14ac:dyDescent="0.25">
      <c r="A1097">
        <v>1096</v>
      </c>
      <c r="B1097" t="s">
        <v>18</v>
      </c>
      <c r="C1097">
        <v>12</v>
      </c>
      <c r="D1097" t="s">
        <v>79</v>
      </c>
      <c r="E1097" t="s">
        <v>80</v>
      </c>
      <c r="F1097">
        <v>10003</v>
      </c>
      <c r="G1097" t="s">
        <v>45</v>
      </c>
      <c r="H1097" t="s">
        <v>46</v>
      </c>
      <c r="I1097">
        <v>14</v>
      </c>
      <c r="J1097" s="9">
        <v>1265.2</v>
      </c>
      <c r="K1097" s="9">
        <v>1800</v>
      </c>
      <c r="L1097">
        <v>44928</v>
      </c>
      <c r="M1097" s="10">
        <f>VENTAS[[#This Row],[CANTIDAD]]*VENTAS[[#This Row],[PRECIO_VENTAS]]</f>
        <v>25200</v>
      </c>
      <c r="N1097" s="10">
        <f>VENTAS[[#This Row],[CANTIDAD]]*VENTAS[[#This Row],[PRECIO_COMPRA]]</f>
        <v>17712.8</v>
      </c>
      <c r="O1097" s="11">
        <f>VENTAS[[#This Row],[INGRESOS]]-VENTAS[[#This Row],[COSTO]]</f>
        <v>7487.2000000000007</v>
      </c>
      <c r="P1097" s="12">
        <f>VENTAS[[#This Row],[MARGEN]]/VENTAS[[#This Row],[INGRESOS]]</f>
        <v>0.29711111111111116</v>
      </c>
    </row>
    <row r="1098" spans="1:16" x14ac:dyDescent="0.25">
      <c r="A1098">
        <v>1097</v>
      </c>
      <c r="B1098" t="s">
        <v>5</v>
      </c>
      <c r="C1098">
        <v>13</v>
      </c>
      <c r="D1098" t="s">
        <v>81</v>
      </c>
      <c r="E1098" t="s">
        <v>82</v>
      </c>
      <c r="F1098">
        <v>10004</v>
      </c>
      <c r="G1098" t="s">
        <v>47</v>
      </c>
      <c r="H1098" t="s">
        <v>48</v>
      </c>
      <c r="I1098">
        <v>13</v>
      </c>
      <c r="J1098" s="9">
        <v>352.49</v>
      </c>
      <c r="K1098" s="9">
        <v>500</v>
      </c>
      <c r="L1098">
        <v>44929</v>
      </c>
      <c r="M1098" s="10">
        <f>VENTAS[[#This Row],[CANTIDAD]]*VENTAS[[#This Row],[PRECIO_VENTAS]]</f>
        <v>6500</v>
      </c>
      <c r="N1098" s="10">
        <f>VENTAS[[#This Row],[CANTIDAD]]*VENTAS[[#This Row],[PRECIO_COMPRA]]</f>
        <v>4582.37</v>
      </c>
      <c r="O1098" s="11">
        <f>VENTAS[[#This Row],[INGRESOS]]-VENTAS[[#This Row],[COSTO]]</f>
        <v>1917.63</v>
      </c>
      <c r="P1098" s="12">
        <f>VENTAS[[#This Row],[MARGEN]]/VENTAS[[#This Row],[INGRESOS]]</f>
        <v>0.29502</v>
      </c>
    </row>
    <row r="1099" spans="1:16" x14ac:dyDescent="0.25">
      <c r="A1099">
        <v>1098</v>
      </c>
      <c r="B1099" t="s">
        <v>18</v>
      </c>
      <c r="C1099">
        <v>14</v>
      </c>
      <c r="D1099" t="s">
        <v>83</v>
      </c>
      <c r="E1099" t="s">
        <v>84</v>
      </c>
      <c r="F1099">
        <v>10005</v>
      </c>
      <c r="G1099" t="s">
        <v>49</v>
      </c>
      <c r="H1099" t="s">
        <v>50</v>
      </c>
      <c r="I1099">
        <v>15</v>
      </c>
      <c r="J1099" s="9">
        <v>938.42</v>
      </c>
      <c r="K1099" s="9">
        <v>1100</v>
      </c>
      <c r="L1099">
        <v>44930</v>
      </c>
      <c r="M1099" s="10">
        <f>VENTAS[[#This Row],[CANTIDAD]]*VENTAS[[#This Row],[PRECIO_VENTAS]]</f>
        <v>16500</v>
      </c>
      <c r="N1099" s="10">
        <f>VENTAS[[#This Row],[CANTIDAD]]*VENTAS[[#This Row],[PRECIO_COMPRA]]</f>
        <v>14076.3</v>
      </c>
      <c r="O1099" s="11">
        <f>VENTAS[[#This Row],[INGRESOS]]-VENTAS[[#This Row],[COSTO]]</f>
        <v>2423.7000000000007</v>
      </c>
      <c r="P1099" s="12">
        <f>VENTAS[[#This Row],[MARGEN]]/VENTAS[[#This Row],[INGRESOS]]</f>
        <v>0.14689090909090913</v>
      </c>
    </row>
    <row r="1100" spans="1:16" x14ac:dyDescent="0.25">
      <c r="A1100">
        <v>1099</v>
      </c>
      <c r="B1100" t="s">
        <v>10</v>
      </c>
      <c r="C1100">
        <v>15</v>
      </c>
      <c r="D1100" t="s">
        <v>85</v>
      </c>
      <c r="E1100" t="s">
        <v>86</v>
      </c>
      <c r="F1100">
        <v>10006</v>
      </c>
      <c r="G1100" t="s">
        <v>51</v>
      </c>
      <c r="H1100" t="s">
        <v>52</v>
      </c>
      <c r="I1100">
        <v>23</v>
      </c>
      <c r="J1100" s="9">
        <v>572.95000000000005</v>
      </c>
      <c r="K1100" s="9">
        <v>800</v>
      </c>
      <c r="L1100">
        <v>44931</v>
      </c>
      <c r="M1100" s="10">
        <f>VENTAS[[#This Row],[CANTIDAD]]*VENTAS[[#This Row],[PRECIO_VENTAS]]</f>
        <v>18400</v>
      </c>
      <c r="N1100" s="10">
        <f>VENTAS[[#This Row],[CANTIDAD]]*VENTAS[[#This Row],[PRECIO_COMPRA]]</f>
        <v>13177.85</v>
      </c>
      <c r="O1100" s="11">
        <f>VENTAS[[#This Row],[INGRESOS]]-VENTAS[[#This Row],[COSTO]]</f>
        <v>5222.1499999999996</v>
      </c>
      <c r="P1100" s="12">
        <f>VENTAS[[#This Row],[MARGEN]]/VENTAS[[#This Row],[INGRESOS]]</f>
        <v>0.28381249999999997</v>
      </c>
    </row>
    <row r="1101" spans="1:16" x14ac:dyDescent="0.25">
      <c r="A1101">
        <v>1100</v>
      </c>
      <c r="B1101" t="s">
        <v>12</v>
      </c>
      <c r="C1101">
        <v>16</v>
      </c>
      <c r="D1101" t="s">
        <v>87</v>
      </c>
      <c r="E1101" t="s">
        <v>88</v>
      </c>
      <c r="F1101">
        <v>10007</v>
      </c>
      <c r="G1101" t="s">
        <v>53</v>
      </c>
      <c r="H1101" t="s">
        <v>54</v>
      </c>
      <c r="I1101">
        <v>20</v>
      </c>
      <c r="J1101" s="9">
        <v>1667.47</v>
      </c>
      <c r="K1101" s="9">
        <v>2200</v>
      </c>
      <c r="L1101">
        <v>44932</v>
      </c>
      <c r="M1101" s="10">
        <f>VENTAS[[#This Row],[CANTIDAD]]*VENTAS[[#This Row],[PRECIO_VENTAS]]</f>
        <v>44000</v>
      </c>
      <c r="N1101" s="10">
        <f>VENTAS[[#This Row],[CANTIDAD]]*VENTAS[[#This Row],[PRECIO_COMPRA]]</f>
        <v>33349.4</v>
      </c>
      <c r="O1101" s="11">
        <f>VENTAS[[#This Row],[INGRESOS]]-VENTAS[[#This Row],[COSTO]]</f>
        <v>10650.599999999999</v>
      </c>
      <c r="P1101" s="12">
        <f>VENTAS[[#This Row],[MARGEN]]/VENTAS[[#This Row],[INGRESOS]]</f>
        <v>0.24205909090909086</v>
      </c>
    </row>
    <row r="1102" spans="1:16" x14ac:dyDescent="0.25">
      <c r="A1102">
        <v>1101</v>
      </c>
      <c r="B1102" t="s">
        <v>28</v>
      </c>
      <c r="C1102">
        <v>17</v>
      </c>
      <c r="D1102" t="s">
        <v>89</v>
      </c>
      <c r="E1102" t="s">
        <v>90</v>
      </c>
      <c r="F1102">
        <v>10008</v>
      </c>
      <c r="G1102" t="s">
        <v>73</v>
      </c>
      <c r="H1102" t="s">
        <v>56</v>
      </c>
      <c r="I1102">
        <v>22</v>
      </c>
      <c r="J1102" s="9">
        <v>216.19</v>
      </c>
      <c r="K1102" s="9">
        <v>300</v>
      </c>
      <c r="L1102">
        <v>44933</v>
      </c>
      <c r="M1102" s="10">
        <f>VENTAS[[#This Row],[CANTIDAD]]*VENTAS[[#This Row],[PRECIO_VENTAS]]</f>
        <v>6600</v>
      </c>
      <c r="N1102" s="10">
        <f>VENTAS[[#This Row],[CANTIDAD]]*VENTAS[[#This Row],[PRECIO_COMPRA]]</f>
        <v>4756.18</v>
      </c>
      <c r="O1102" s="11">
        <f>VENTAS[[#This Row],[INGRESOS]]-VENTAS[[#This Row],[COSTO]]</f>
        <v>1843.8199999999997</v>
      </c>
      <c r="P1102" s="12">
        <f>VENTAS[[#This Row],[MARGEN]]/VENTAS[[#This Row],[INGRESOS]]</f>
        <v>0.2793666666666666</v>
      </c>
    </row>
    <row r="1103" spans="1:16" x14ac:dyDescent="0.25">
      <c r="A1103">
        <v>1102</v>
      </c>
      <c r="B1103" t="s">
        <v>7</v>
      </c>
      <c r="C1103">
        <v>18</v>
      </c>
      <c r="D1103" t="s">
        <v>91</v>
      </c>
      <c r="E1103" t="s">
        <v>92</v>
      </c>
      <c r="F1103">
        <v>10009</v>
      </c>
      <c r="G1103" t="s">
        <v>57</v>
      </c>
      <c r="H1103" t="s">
        <v>58</v>
      </c>
      <c r="I1103">
        <v>17</v>
      </c>
      <c r="J1103" s="9">
        <v>1063.04</v>
      </c>
      <c r="K1103" s="9">
        <v>1500</v>
      </c>
      <c r="L1103">
        <v>44934</v>
      </c>
      <c r="M1103" s="10">
        <f>VENTAS[[#This Row],[CANTIDAD]]*VENTAS[[#This Row],[PRECIO_VENTAS]]</f>
        <v>25500</v>
      </c>
      <c r="N1103" s="10">
        <f>VENTAS[[#This Row],[CANTIDAD]]*VENTAS[[#This Row],[PRECIO_COMPRA]]</f>
        <v>18071.68</v>
      </c>
      <c r="O1103" s="11">
        <f>VENTAS[[#This Row],[INGRESOS]]-VENTAS[[#This Row],[COSTO]]</f>
        <v>7428.32</v>
      </c>
      <c r="P1103" s="12">
        <f>VENTAS[[#This Row],[MARGEN]]/VENTAS[[#This Row],[INGRESOS]]</f>
        <v>0.29130666666666666</v>
      </c>
    </row>
    <row r="1104" spans="1:16" x14ac:dyDescent="0.25">
      <c r="A1104">
        <v>1103</v>
      </c>
      <c r="B1104" t="s">
        <v>9</v>
      </c>
      <c r="C1104">
        <v>19</v>
      </c>
      <c r="D1104" t="s">
        <v>93</v>
      </c>
      <c r="E1104" t="s">
        <v>94</v>
      </c>
      <c r="F1104">
        <v>10001</v>
      </c>
      <c r="G1104" t="s">
        <v>41</v>
      </c>
      <c r="H1104" t="s">
        <v>42</v>
      </c>
      <c r="I1104">
        <v>25</v>
      </c>
      <c r="J1104" s="9">
        <v>757.81</v>
      </c>
      <c r="K1104" s="9">
        <v>950</v>
      </c>
      <c r="L1104">
        <v>44935</v>
      </c>
      <c r="M1104" s="10">
        <f>VENTAS[[#This Row],[CANTIDAD]]*VENTAS[[#This Row],[PRECIO_VENTAS]]</f>
        <v>23750</v>
      </c>
      <c r="N1104" s="10">
        <f>VENTAS[[#This Row],[CANTIDAD]]*VENTAS[[#This Row],[PRECIO_COMPRA]]</f>
        <v>18945.25</v>
      </c>
      <c r="O1104" s="11">
        <f>VENTAS[[#This Row],[INGRESOS]]-VENTAS[[#This Row],[COSTO]]</f>
        <v>4804.75</v>
      </c>
      <c r="P1104" s="12">
        <f>VENTAS[[#This Row],[MARGEN]]/VENTAS[[#This Row],[INGRESOS]]</f>
        <v>0.20230526315789474</v>
      </c>
    </row>
    <row r="1105" spans="1:16" x14ac:dyDescent="0.25">
      <c r="A1105">
        <v>1104</v>
      </c>
      <c r="B1105" t="s">
        <v>9</v>
      </c>
      <c r="C1105">
        <v>20</v>
      </c>
      <c r="D1105" t="s">
        <v>95</v>
      </c>
      <c r="E1105" t="s">
        <v>96</v>
      </c>
      <c r="F1105">
        <v>10002</v>
      </c>
      <c r="G1105" t="s">
        <v>43</v>
      </c>
      <c r="H1105" t="s">
        <v>44</v>
      </c>
      <c r="I1105">
        <v>17</v>
      </c>
      <c r="J1105" s="9">
        <v>211.41</v>
      </c>
      <c r="K1105" s="9">
        <v>300</v>
      </c>
      <c r="L1105">
        <v>44936</v>
      </c>
      <c r="M1105" s="10">
        <f>VENTAS[[#This Row],[CANTIDAD]]*VENTAS[[#This Row],[PRECIO_VENTAS]]</f>
        <v>5100</v>
      </c>
      <c r="N1105" s="10">
        <f>VENTAS[[#This Row],[CANTIDAD]]*VENTAS[[#This Row],[PRECIO_COMPRA]]</f>
        <v>3593.97</v>
      </c>
      <c r="O1105" s="11">
        <f>VENTAS[[#This Row],[INGRESOS]]-VENTAS[[#This Row],[COSTO]]</f>
        <v>1506.0300000000002</v>
      </c>
      <c r="P1105" s="12">
        <f>VENTAS[[#This Row],[MARGEN]]/VENTAS[[#This Row],[INGRESOS]]</f>
        <v>0.29530000000000006</v>
      </c>
    </row>
    <row r="1106" spans="1:16" x14ac:dyDescent="0.25">
      <c r="A1106">
        <v>1105</v>
      </c>
      <c r="B1106" t="s">
        <v>9</v>
      </c>
      <c r="C1106">
        <v>1</v>
      </c>
      <c r="D1106" t="s">
        <v>30</v>
      </c>
      <c r="E1106" t="s">
        <v>61</v>
      </c>
      <c r="F1106">
        <v>10003</v>
      </c>
      <c r="G1106" t="s">
        <v>45</v>
      </c>
      <c r="H1106" t="s">
        <v>46</v>
      </c>
      <c r="I1106">
        <v>18</v>
      </c>
      <c r="J1106" s="9">
        <v>1483.61</v>
      </c>
      <c r="K1106" s="9">
        <v>2000</v>
      </c>
      <c r="L1106">
        <v>44937</v>
      </c>
      <c r="M1106" s="10">
        <f>VENTAS[[#This Row],[CANTIDAD]]*VENTAS[[#This Row],[PRECIO_VENTAS]]</f>
        <v>36000</v>
      </c>
      <c r="N1106" s="10">
        <f>VENTAS[[#This Row],[CANTIDAD]]*VENTAS[[#This Row],[PRECIO_COMPRA]]</f>
        <v>26704.98</v>
      </c>
      <c r="O1106" s="11">
        <f>VENTAS[[#This Row],[INGRESOS]]-VENTAS[[#This Row],[COSTO]]</f>
        <v>9295.02</v>
      </c>
      <c r="P1106" s="12">
        <f>VENTAS[[#This Row],[MARGEN]]/VENTAS[[#This Row],[INGRESOS]]</f>
        <v>0.25819500000000001</v>
      </c>
    </row>
    <row r="1107" spans="1:16" x14ac:dyDescent="0.25">
      <c r="A1107">
        <v>1106</v>
      </c>
      <c r="B1107" t="s">
        <v>26</v>
      </c>
      <c r="C1107">
        <v>2</v>
      </c>
      <c r="D1107" t="s">
        <v>31</v>
      </c>
      <c r="E1107" t="s">
        <v>62</v>
      </c>
      <c r="F1107">
        <v>10004</v>
      </c>
      <c r="G1107" t="s">
        <v>47</v>
      </c>
      <c r="H1107" t="s">
        <v>48</v>
      </c>
      <c r="I1107">
        <v>20</v>
      </c>
      <c r="J1107" s="9">
        <v>1049.51</v>
      </c>
      <c r="K1107" s="9">
        <v>1300</v>
      </c>
      <c r="L1107">
        <v>44938</v>
      </c>
      <c r="M1107" s="10">
        <f>VENTAS[[#This Row],[CANTIDAD]]*VENTAS[[#This Row],[PRECIO_VENTAS]]</f>
        <v>26000</v>
      </c>
      <c r="N1107" s="10">
        <f>VENTAS[[#This Row],[CANTIDAD]]*VENTAS[[#This Row],[PRECIO_COMPRA]]</f>
        <v>20990.2</v>
      </c>
      <c r="O1107" s="11">
        <f>VENTAS[[#This Row],[INGRESOS]]-VENTAS[[#This Row],[COSTO]]</f>
        <v>5009.7999999999993</v>
      </c>
      <c r="P1107" s="12">
        <f>VENTAS[[#This Row],[MARGEN]]/VENTAS[[#This Row],[INGRESOS]]</f>
        <v>0.19268461538461534</v>
      </c>
    </row>
    <row r="1108" spans="1:16" x14ac:dyDescent="0.25">
      <c r="A1108">
        <v>1107</v>
      </c>
      <c r="B1108" t="s">
        <v>18</v>
      </c>
      <c r="C1108">
        <v>3</v>
      </c>
      <c r="D1108" t="s">
        <v>32</v>
      </c>
      <c r="E1108" t="s">
        <v>63</v>
      </c>
      <c r="F1108">
        <v>10005</v>
      </c>
      <c r="G1108" t="s">
        <v>49</v>
      </c>
      <c r="H1108" t="s">
        <v>50</v>
      </c>
      <c r="I1108">
        <v>16</v>
      </c>
      <c r="J1108" s="9">
        <v>966.38</v>
      </c>
      <c r="K1108" s="9">
        <v>1200</v>
      </c>
      <c r="L1108">
        <v>44939</v>
      </c>
      <c r="M1108" s="10">
        <f>VENTAS[[#This Row],[CANTIDAD]]*VENTAS[[#This Row],[PRECIO_VENTAS]]</f>
        <v>19200</v>
      </c>
      <c r="N1108" s="10">
        <f>VENTAS[[#This Row],[CANTIDAD]]*VENTAS[[#This Row],[PRECIO_COMPRA]]</f>
        <v>15462.08</v>
      </c>
      <c r="O1108" s="11">
        <f>VENTAS[[#This Row],[INGRESOS]]-VENTAS[[#This Row],[COSTO]]</f>
        <v>3737.92</v>
      </c>
      <c r="P1108" s="12">
        <f>VENTAS[[#This Row],[MARGEN]]/VENTAS[[#This Row],[INGRESOS]]</f>
        <v>0.19468333333333335</v>
      </c>
    </row>
    <row r="1109" spans="1:16" x14ac:dyDescent="0.25">
      <c r="A1109">
        <v>1108</v>
      </c>
      <c r="B1109" t="s">
        <v>28</v>
      </c>
      <c r="C1109">
        <v>4</v>
      </c>
      <c r="D1109" t="s">
        <v>33</v>
      </c>
      <c r="E1109" t="s">
        <v>64</v>
      </c>
      <c r="F1109">
        <v>10006</v>
      </c>
      <c r="G1109" t="s">
        <v>51</v>
      </c>
      <c r="H1109" t="s">
        <v>52</v>
      </c>
      <c r="I1109">
        <v>12</v>
      </c>
      <c r="J1109" s="9">
        <v>938.42</v>
      </c>
      <c r="K1109" s="9">
        <v>1100</v>
      </c>
      <c r="L1109">
        <v>44940</v>
      </c>
      <c r="M1109" s="10">
        <f>VENTAS[[#This Row],[CANTIDAD]]*VENTAS[[#This Row],[PRECIO_VENTAS]]</f>
        <v>13200</v>
      </c>
      <c r="N1109" s="10">
        <f>VENTAS[[#This Row],[CANTIDAD]]*VENTAS[[#This Row],[PRECIO_COMPRA]]</f>
        <v>11261.039999999999</v>
      </c>
      <c r="O1109" s="11">
        <f>VENTAS[[#This Row],[INGRESOS]]-VENTAS[[#This Row],[COSTO]]</f>
        <v>1938.9600000000009</v>
      </c>
      <c r="P1109" s="12">
        <f>VENTAS[[#This Row],[MARGEN]]/VENTAS[[#This Row],[INGRESOS]]</f>
        <v>0.14689090909090916</v>
      </c>
    </row>
    <row r="1110" spans="1:16" x14ac:dyDescent="0.25">
      <c r="A1110">
        <v>1109</v>
      </c>
      <c r="B1110" t="s">
        <v>22</v>
      </c>
      <c r="C1110">
        <v>5</v>
      </c>
      <c r="D1110" t="s">
        <v>34</v>
      </c>
      <c r="E1110" t="s">
        <v>65</v>
      </c>
      <c r="F1110">
        <v>10007</v>
      </c>
      <c r="G1110" t="s">
        <v>53</v>
      </c>
      <c r="H1110" t="s">
        <v>54</v>
      </c>
      <c r="I1110">
        <v>18</v>
      </c>
      <c r="J1110" s="9">
        <v>1053.78</v>
      </c>
      <c r="K1110" s="9">
        <v>1500</v>
      </c>
      <c r="L1110">
        <v>44941</v>
      </c>
      <c r="M1110" s="10">
        <f>VENTAS[[#This Row],[CANTIDAD]]*VENTAS[[#This Row],[PRECIO_VENTAS]]</f>
        <v>27000</v>
      </c>
      <c r="N1110" s="10">
        <f>VENTAS[[#This Row],[CANTIDAD]]*VENTAS[[#This Row],[PRECIO_COMPRA]]</f>
        <v>18968.04</v>
      </c>
      <c r="O1110" s="11">
        <f>VENTAS[[#This Row],[INGRESOS]]-VENTAS[[#This Row],[COSTO]]</f>
        <v>8031.9599999999991</v>
      </c>
      <c r="P1110" s="12">
        <f>VENTAS[[#This Row],[MARGEN]]/VENTAS[[#This Row],[INGRESOS]]</f>
        <v>0.29747999999999997</v>
      </c>
    </row>
    <row r="1111" spans="1:16" x14ac:dyDescent="0.25">
      <c r="A1111">
        <v>1110</v>
      </c>
      <c r="B1111" t="s">
        <v>15</v>
      </c>
      <c r="C1111">
        <v>6</v>
      </c>
      <c r="D1111" t="s">
        <v>35</v>
      </c>
      <c r="E1111" t="s">
        <v>66</v>
      </c>
      <c r="F1111">
        <v>10008</v>
      </c>
      <c r="G1111" t="s">
        <v>73</v>
      </c>
      <c r="H1111" t="s">
        <v>56</v>
      </c>
      <c r="I1111">
        <v>17</v>
      </c>
      <c r="J1111" s="9">
        <v>645.70000000000005</v>
      </c>
      <c r="K1111" s="9">
        <v>900</v>
      </c>
      <c r="L1111">
        <v>44942</v>
      </c>
      <c r="M1111" s="10">
        <f>VENTAS[[#This Row],[CANTIDAD]]*VENTAS[[#This Row],[PRECIO_VENTAS]]</f>
        <v>15300</v>
      </c>
      <c r="N1111" s="10">
        <f>VENTAS[[#This Row],[CANTIDAD]]*VENTAS[[#This Row],[PRECIO_COMPRA]]</f>
        <v>10976.900000000001</v>
      </c>
      <c r="O1111" s="11">
        <f>VENTAS[[#This Row],[INGRESOS]]-VENTAS[[#This Row],[COSTO]]</f>
        <v>4323.0999999999985</v>
      </c>
      <c r="P1111" s="12">
        <f>VENTAS[[#This Row],[MARGEN]]/VENTAS[[#This Row],[INGRESOS]]</f>
        <v>0.28255555555555545</v>
      </c>
    </row>
    <row r="1112" spans="1:16" x14ac:dyDescent="0.25">
      <c r="A1112">
        <v>1111</v>
      </c>
      <c r="B1112" t="s">
        <v>6</v>
      </c>
      <c r="C1112">
        <v>7</v>
      </c>
      <c r="D1112" t="s">
        <v>36</v>
      </c>
      <c r="E1112" t="s">
        <v>72</v>
      </c>
      <c r="F1112">
        <v>10009</v>
      </c>
      <c r="G1112" t="s">
        <v>57</v>
      </c>
      <c r="H1112" t="s">
        <v>58</v>
      </c>
      <c r="I1112">
        <v>14</v>
      </c>
      <c r="J1112" s="9">
        <v>1063.04</v>
      </c>
      <c r="K1112" s="9">
        <v>1500</v>
      </c>
      <c r="L1112">
        <v>44943</v>
      </c>
      <c r="M1112" s="10">
        <f>VENTAS[[#This Row],[CANTIDAD]]*VENTAS[[#This Row],[PRECIO_VENTAS]]</f>
        <v>21000</v>
      </c>
      <c r="N1112" s="10">
        <f>VENTAS[[#This Row],[CANTIDAD]]*VENTAS[[#This Row],[PRECIO_COMPRA]]</f>
        <v>14882.56</v>
      </c>
      <c r="O1112" s="11">
        <f>VENTAS[[#This Row],[INGRESOS]]-VENTAS[[#This Row],[COSTO]]</f>
        <v>6117.4400000000005</v>
      </c>
      <c r="P1112" s="12">
        <f>VENTAS[[#This Row],[MARGEN]]/VENTAS[[#This Row],[INGRESOS]]</f>
        <v>0.29130666666666671</v>
      </c>
    </row>
    <row r="1113" spans="1:16" x14ac:dyDescent="0.25">
      <c r="A1113">
        <v>1112</v>
      </c>
      <c r="B1113" t="s">
        <v>25</v>
      </c>
      <c r="C1113">
        <v>8</v>
      </c>
      <c r="D1113" t="s">
        <v>37</v>
      </c>
      <c r="E1113" t="s">
        <v>67</v>
      </c>
      <c r="F1113">
        <v>10001</v>
      </c>
      <c r="G1113" t="s">
        <v>41</v>
      </c>
      <c r="H1113" t="s">
        <v>42</v>
      </c>
      <c r="I1113">
        <v>25</v>
      </c>
      <c r="J1113" s="9">
        <v>938.42</v>
      </c>
      <c r="K1113" s="9">
        <v>1100</v>
      </c>
      <c r="L1113">
        <v>44944</v>
      </c>
      <c r="M1113" s="10">
        <f>VENTAS[[#This Row],[CANTIDAD]]*VENTAS[[#This Row],[PRECIO_VENTAS]]</f>
        <v>27500</v>
      </c>
      <c r="N1113" s="10">
        <f>VENTAS[[#This Row],[CANTIDAD]]*VENTAS[[#This Row],[PRECIO_COMPRA]]</f>
        <v>23460.5</v>
      </c>
      <c r="O1113" s="11">
        <f>VENTAS[[#This Row],[INGRESOS]]-VENTAS[[#This Row],[COSTO]]</f>
        <v>4039.5</v>
      </c>
      <c r="P1113" s="12">
        <f>VENTAS[[#This Row],[MARGEN]]/VENTAS[[#This Row],[INGRESOS]]</f>
        <v>0.1468909090909091</v>
      </c>
    </row>
    <row r="1114" spans="1:16" x14ac:dyDescent="0.25">
      <c r="A1114">
        <v>1113</v>
      </c>
      <c r="B1114" t="s">
        <v>20</v>
      </c>
      <c r="C1114">
        <v>9</v>
      </c>
      <c r="D1114" t="s">
        <v>38</v>
      </c>
      <c r="E1114" t="s">
        <v>68</v>
      </c>
      <c r="F1114">
        <v>10002</v>
      </c>
      <c r="G1114" t="s">
        <v>43</v>
      </c>
      <c r="H1114" t="s">
        <v>44</v>
      </c>
      <c r="I1114">
        <v>20</v>
      </c>
      <c r="J1114" s="9">
        <v>836.75</v>
      </c>
      <c r="K1114" s="9">
        <v>1000</v>
      </c>
      <c r="L1114">
        <v>44945</v>
      </c>
      <c r="M1114" s="10">
        <f>VENTAS[[#This Row],[CANTIDAD]]*VENTAS[[#This Row],[PRECIO_VENTAS]]</f>
        <v>20000</v>
      </c>
      <c r="N1114" s="10">
        <f>VENTAS[[#This Row],[CANTIDAD]]*VENTAS[[#This Row],[PRECIO_COMPRA]]</f>
        <v>16735</v>
      </c>
      <c r="O1114" s="11">
        <f>VENTAS[[#This Row],[INGRESOS]]-VENTAS[[#This Row],[COSTO]]</f>
        <v>3265</v>
      </c>
      <c r="P1114" s="12">
        <f>VENTAS[[#This Row],[MARGEN]]/VENTAS[[#This Row],[INGRESOS]]</f>
        <v>0.16325000000000001</v>
      </c>
    </row>
    <row r="1115" spans="1:16" x14ac:dyDescent="0.25">
      <c r="A1115">
        <v>1114</v>
      </c>
      <c r="B1115" t="s">
        <v>27</v>
      </c>
      <c r="C1115">
        <v>10</v>
      </c>
      <c r="D1115" t="s">
        <v>39</v>
      </c>
      <c r="E1115" t="s">
        <v>69</v>
      </c>
      <c r="F1115">
        <v>10003</v>
      </c>
      <c r="G1115" t="s">
        <v>45</v>
      </c>
      <c r="H1115" t="s">
        <v>46</v>
      </c>
      <c r="I1115">
        <v>23</v>
      </c>
      <c r="J1115" s="9">
        <v>966.38</v>
      </c>
      <c r="K1115" s="9">
        <v>1200</v>
      </c>
      <c r="L1115">
        <v>44946</v>
      </c>
      <c r="M1115" s="10">
        <f>VENTAS[[#This Row],[CANTIDAD]]*VENTAS[[#This Row],[PRECIO_VENTAS]]</f>
        <v>27600</v>
      </c>
      <c r="N1115" s="10">
        <f>VENTAS[[#This Row],[CANTIDAD]]*VENTAS[[#This Row],[PRECIO_COMPRA]]</f>
        <v>22226.74</v>
      </c>
      <c r="O1115" s="11">
        <f>VENTAS[[#This Row],[INGRESOS]]-VENTAS[[#This Row],[COSTO]]</f>
        <v>5373.2599999999984</v>
      </c>
      <c r="P1115" s="12">
        <f>VENTAS[[#This Row],[MARGEN]]/VENTAS[[#This Row],[INGRESOS]]</f>
        <v>0.19468333333333326</v>
      </c>
    </row>
    <row r="1116" spans="1:16" x14ac:dyDescent="0.25">
      <c r="A1116">
        <v>1115</v>
      </c>
      <c r="B1116" t="s">
        <v>22</v>
      </c>
      <c r="C1116">
        <v>11</v>
      </c>
      <c r="D1116" t="s">
        <v>77</v>
      </c>
      <c r="E1116" t="s">
        <v>78</v>
      </c>
      <c r="F1116">
        <v>10004</v>
      </c>
      <c r="G1116" t="s">
        <v>47</v>
      </c>
      <c r="H1116" t="s">
        <v>48</v>
      </c>
      <c r="I1116">
        <v>24</v>
      </c>
      <c r="J1116" s="9">
        <v>638.27</v>
      </c>
      <c r="K1116" s="9">
        <v>800</v>
      </c>
      <c r="L1116">
        <v>44947</v>
      </c>
      <c r="M1116" s="10">
        <f>VENTAS[[#This Row],[CANTIDAD]]*VENTAS[[#This Row],[PRECIO_VENTAS]]</f>
        <v>19200</v>
      </c>
      <c r="N1116" s="10">
        <f>VENTAS[[#This Row],[CANTIDAD]]*VENTAS[[#This Row],[PRECIO_COMPRA]]</f>
        <v>15318.48</v>
      </c>
      <c r="O1116" s="11">
        <f>VENTAS[[#This Row],[INGRESOS]]-VENTAS[[#This Row],[COSTO]]</f>
        <v>3881.5200000000004</v>
      </c>
      <c r="P1116" s="12">
        <f>VENTAS[[#This Row],[MARGEN]]/VENTAS[[#This Row],[INGRESOS]]</f>
        <v>0.20216250000000002</v>
      </c>
    </row>
    <row r="1117" spans="1:16" x14ac:dyDescent="0.25">
      <c r="A1117">
        <v>1116</v>
      </c>
      <c r="B1117" t="s">
        <v>14</v>
      </c>
      <c r="C1117">
        <v>12</v>
      </c>
      <c r="D1117" t="s">
        <v>79</v>
      </c>
      <c r="E1117" t="s">
        <v>80</v>
      </c>
      <c r="F1117">
        <v>10005</v>
      </c>
      <c r="G1117" t="s">
        <v>49</v>
      </c>
      <c r="H1117" t="s">
        <v>50</v>
      </c>
      <c r="I1117">
        <v>21</v>
      </c>
      <c r="J1117" s="9">
        <v>1265.2</v>
      </c>
      <c r="K1117" s="9">
        <v>1800</v>
      </c>
      <c r="L1117">
        <v>44948</v>
      </c>
      <c r="M1117" s="10">
        <f>VENTAS[[#This Row],[CANTIDAD]]*VENTAS[[#This Row],[PRECIO_VENTAS]]</f>
        <v>37800</v>
      </c>
      <c r="N1117" s="10">
        <f>VENTAS[[#This Row],[CANTIDAD]]*VENTAS[[#This Row],[PRECIO_COMPRA]]</f>
        <v>26569.200000000001</v>
      </c>
      <c r="O1117" s="11">
        <f>VENTAS[[#This Row],[INGRESOS]]-VENTAS[[#This Row],[COSTO]]</f>
        <v>11230.8</v>
      </c>
      <c r="P1117" s="12">
        <f>VENTAS[[#This Row],[MARGEN]]/VENTAS[[#This Row],[INGRESOS]]</f>
        <v>0.2971111111111111</v>
      </c>
    </row>
    <row r="1118" spans="1:16" x14ac:dyDescent="0.25">
      <c r="A1118">
        <v>1117</v>
      </c>
      <c r="B1118" t="s">
        <v>7</v>
      </c>
      <c r="C1118">
        <v>13</v>
      </c>
      <c r="D1118" t="s">
        <v>81</v>
      </c>
      <c r="E1118" t="s">
        <v>82</v>
      </c>
      <c r="F1118">
        <v>10006</v>
      </c>
      <c r="G1118" t="s">
        <v>51</v>
      </c>
      <c r="H1118" t="s">
        <v>52</v>
      </c>
      <c r="I1118">
        <v>16</v>
      </c>
      <c r="J1118" s="9">
        <v>352.49</v>
      </c>
      <c r="K1118" s="9">
        <v>500</v>
      </c>
      <c r="L1118">
        <v>44949</v>
      </c>
      <c r="M1118" s="10">
        <f>VENTAS[[#This Row],[CANTIDAD]]*VENTAS[[#This Row],[PRECIO_VENTAS]]</f>
        <v>8000</v>
      </c>
      <c r="N1118" s="10">
        <f>VENTAS[[#This Row],[CANTIDAD]]*VENTAS[[#This Row],[PRECIO_COMPRA]]</f>
        <v>5639.84</v>
      </c>
      <c r="O1118" s="11">
        <f>VENTAS[[#This Row],[INGRESOS]]-VENTAS[[#This Row],[COSTO]]</f>
        <v>2360.16</v>
      </c>
      <c r="P1118" s="12">
        <f>VENTAS[[#This Row],[MARGEN]]/VENTAS[[#This Row],[INGRESOS]]</f>
        <v>0.29502</v>
      </c>
    </row>
    <row r="1119" spans="1:16" x14ac:dyDescent="0.25">
      <c r="A1119">
        <v>1118</v>
      </c>
      <c r="B1119" t="s">
        <v>8</v>
      </c>
      <c r="C1119">
        <v>14</v>
      </c>
      <c r="D1119" t="s">
        <v>83</v>
      </c>
      <c r="E1119" t="s">
        <v>84</v>
      </c>
      <c r="F1119">
        <v>10007</v>
      </c>
      <c r="G1119" t="s">
        <v>53</v>
      </c>
      <c r="H1119" t="s">
        <v>54</v>
      </c>
      <c r="I1119">
        <v>14</v>
      </c>
      <c r="J1119" s="9">
        <v>938.42</v>
      </c>
      <c r="K1119" s="9">
        <v>1100</v>
      </c>
      <c r="L1119">
        <v>44950</v>
      </c>
      <c r="M1119" s="10">
        <f>VENTAS[[#This Row],[CANTIDAD]]*VENTAS[[#This Row],[PRECIO_VENTAS]]</f>
        <v>15400</v>
      </c>
      <c r="N1119" s="10">
        <f>VENTAS[[#This Row],[CANTIDAD]]*VENTAS[[#This Row],[PRECIO_COMPRA]]</f>
        <v>13137.88</v>
      </c>
      <c r="O1119" s="11">
        <f>VENTAS[[#This Row],[INGRESOS]]-VENTAS[[#This Row],[COSTO]]</f>
        <v>2262.1200000000008</v>
      </c>
      <c r="P1119" s="12">
        <f>VENTAS[[#This Row],[MARGEN]]/VENTAS[[#This Row],[INGRESOS]]</f>
        <v>0.14689090909090916</v>
      </c>
    </row>
    <row r="1120" spans="1:16" x14ac:dyDescent="0.25">
      <c r="A1120">
        <v>1119</v>
      </c>
      <c r="B1120" t="s">
        <v>24</v>
      </c>
      <c r="C1120">
        <v>15</v>
      </c>
      <c r="D1120" t="s">
        <v>85</v>
      </c>
      <c r="E1120" t="s">
        <v>86</v>
      </c>
      <c r="F1120">
        <v>10008</v>
      </c>
      <c r="G1120" t="s">
        <v>73</v>
      </c>
      <c r="H1120" t="s">
        <v>56</v>
      </c>
      <c r="I1120">
        <v>21</v>
      </c>
      <c r="J1120" s="9">
        <v>572.95000000000005</v>
      </c>
      <c r="K1120" s="9">
        <v>800</v>
      </c>
      <c r="L1120">
        <v>44951</v>
      </c>
      <c r="M1120" s="10">
        <f>VENTAS[[#This Row],[CANTIDAD]]*VENTAS[[#This Row],[PRECIO_VENTAS]]</f>
        <v>16800</v>
      </c>
      <c r="N1120" s="10">
        <f>VENTAS[[#This Row],[CANTIDAD]]*VENTAS[[#This Row],[PRECIO_COMPRA]]</f>
        <v>12031.95</v>
      </c>
      <c r="O1120" s="11">
        <f>VENTAS[[#This Row],[INGRESOS]]-VENTAS[[#This Row],[COSTO]]</f>
        <v>4768.0499999999993</v>
      </c>
      <c r="P1120" s="12">
        <f>VENTAS[[#This Row],[MARGEN]]/VENTAS[[#This Row],[INGRESOS]]</f>
        <v>0.28381249999999997</v>
      </c>
    </row>
    <row r="1121" spans="1:16" x14ac:dyDescent="0.25">
      <c r="A1121">
        <v>1120</v>
      </c>
      <c r="B1121" t="s">
        <v>15</v>
      </c>
      <c r="C1121">
        <v>16</v>
      </c>
      <c r="D1121" t="s">
        <v>87</v>
      </c>
      <c r="E1121" t="s">
        <v>88</v>
      </c>
      <c r="F1121">
        <v>10009</v>
      </c>
      <c r="G1121" t="s">
        <v>57</v>
      </c>
      <c r="H1121" t="s">
        <v>58</v>
      </c>
      <c r="I1121">
        <v>11</v>
      </c>
      <c r="J1121" s="9">
        <v>1667.47</v>
      </c>
      <c r="K1121" s="9">
        <v>2200</v>
      </c>
      <c r="L1121">
        <v>44952</v>
      </c>
      <c r="M1121" s="10">
        <f>VENTAS[[#This Row],[CANTIDAD]]*VENTAS[[#This Row],[PRECIO_VENTAS]]</f>
        <v>24200</v>
      </c>
      <c r="N1121" s="10">
        <f>VENTAS[[#This Row],[CANTIDAD]]*VENTAS[[#This Row],[PRECIO_COMPRA]]</f>
        <v>18342.170000000002</v>
      </c>
      <c r="O1121" s="11">
        <f>VENTAS[[#This Row],[INGRESOS]]-VENTAS[[#This Row],[COSTO]]</f>
        <v>5857.8299999999981</v>
      </c>
      <c r="P1121" s="12">
        <f>VENTAS[[#This Row],[MARGEN]]/VENTAS[[#This Row],[INGRESOS]]</f>
        <v>0.24205909090909083</v>
      </c>
    </row>
    <row r="1122" spans="1:16" x14ac:dyDescent="0.25">
      <c r="A1122">
        <v>1121</v>
      </c>
      <c r="B1122" t="s">
        <v>8</v>
      </c>
      <c r="C1122">
        <v>17</v>
      </c>
      <c r="D1122" t="s">
        <v>89</v>
      </c>
      <c r="E1122" t="s">
        <v>90</v>
      </c>
      <c r="F1122">
        <v>10001</v>
      </c>
      <c r="G1122" t="s">
        <v>41</v>
      </c>
      <c r="H1122" t="s">
        <v>42</v>
      </c>
      <c r="I1122">
        <v>21</v>
      </c>
      <c r="J1122" s="9">
        <v>216.19</v>
      </c>
      <c r="K1122" s="9">
        <v>300</v>
      </c>
      <c r="L1122">
        <v>44953</v>
      </c>
      <c r="M1122" s="10">
        <f>VENTAS[[#This Row],[CANTIDAD]]*VENTAS[[#This Row],[PRECIO_VENTAS]]</f>
        <v>6300</v>
      </c>
      <c r="N1122" s="10">
        <f>VENTAS[[#This Row],[CANTIDAD]]*VENTAS[[#This Row],[PRECIO_COMPRA]]</f>
        <v>4539.99</v>
      </c>
      <c r="O1122" s="11">
        <f>VENTAS[[#This Row],[INGRESOS]]-VENTAS[[#This Row],[COSTO]]</f>
        <v>1760.0100000000002</v>
      </c>
      <c r="P1122" s="12">
        <f>VENTAS[[#This Row],[MARGEN]]/VENTAS[[#This Row],[INGRESOS]]</f>
        <v>0.27936666666666671</v>
      </c>
    </row>
    <row r="1123" spans="1:16" x14ac:dyDescent="0.25">
      <c r="A1123">
        <v>1122</v>
      </c>
      <c r="B1123" t="s">
        <v>26</v>
      </c>
      <c r="C1123">
        <v>18</v>
      </c>
      <c r="D1123" t="s">
        <v>91</v>
      </c>
      <c r="E1123" t="s">
        <v>92</v>
      </c>
      <c r="F1123">
        <v>10002</v>
      </c>
      <c r="G1123" t="s">
        <v>43</v>
      </c>
      <c r="H1123" t="s">
        <v>44</v>
      </c>
      <c r="I1123">
        <v>16</v>
      </c>
      <c r="J1123" s="9">
        <v>1063.04</v>
      </c>
      <c r="K1123" s="9">
        <v>1500</v>
      </c>
      <c r="L1123">
        <v>44954</v>
      </c>
      <c r="M1123" s="10">
        <f>VENTAS[[#This Row],[CANTIDAD]]*VENTAS[[#This Row],[PRECIO_VENTAS]]</f>
        <v>24000</v>
      </c>
      <c r="N1123" s="10">
        <f>VENTAS[[#This Row],[CANTIDAD]]*VENTAS[[#This Row],[PRECIO_COMPRA]]</f>
        <v>17008.64</v>
      </c>
      <c r="O1123" s="11">
        <f>VENTAS[[#This Row],[INGRESOS]]-VENTAS[[#This Row],[COSTO]]</f>
        <v>6991.3600000000006</v>
      </c>
      <c r="P1123" s="12">
        <f>VENTAS[[#This Row],[MARGEN]]/VENTAS[[#This Row],[INGRESOS]]</f>
        <v>0.29130666666666671</v>
      </c>
    </row>
    <row r="1124" spans="1:16" x14ac:dyDescent="0.25">
      <c r="A1124">
        <v>1123</v>
      </c>
      <c r="B1124" t="s">
        <v>17</v>
      </c>
      <c r="C1124">
        <v>19</v>
      </c>
      <c r="D1124" t="s">
        <v>93</v>
      </c>
      <c r="E1124" t="s">
        <v>94</v>
      </c>
      <c r="F1124">
        <v>10003</v>
      </c>
      <c r="G1124" t="s">
        <v>45</v>
      </c>
      <c r="H1124" t="s">
        <v>46</v>
      </c>
      <c r="I1124">
        <v>22</v>
      </c>
      <c r="J1124" s="9">
        <v>757.81</v>
      </c>
      <c r="K1124" s="9">
        <v>950</v>
      </c>
      <c r="L1124">
        <v>44955</v>
      </c>
      <c r="M1124" s="10">
        <f>VENTAS[[#This Row],[CANTIDAD]]*VENTAS[[#This Row],[PRECIO_VENTAS]]</f>
        <v>20900</v>
      </c>
      <c r="N1124" s="10">
        <f>VENTAS[[#This Row],[CANTIDAD]]*VENTAS[[#This Row],[PRECIO_COMPRA]]</f>
        <v>16671.82</v>
      </c>
      <c r="O1124" s="11">
        <f>VENTAS[[#This Row],[INGRESOS]]-VENTAS[[#This Row],[COSTO]]</f>
        <v>4228.18</v>
      </c>
      <c r="P1124" s="12">
        <f>VENTAS[[#This Row],[MARGEN]]/VENTAS[[#This Row],[INGRESOS]]</f>
        <v>0.20230526315789474</v>
      </c>
    </row>
    <row r="1125" spans="1:16" x14ac:dyDescent="0.25">
      <c r="A1125">
        <v>1124</v>
      </c>
      <c r="B1125" t="s">
        <v>8</v>
      </c>
      <c r="C1125">
        <v>20</v>
      </c>
      <c r="D1125" t="s">
        <v>95</v>
      </c>
      <c r="E1125" t="s">
        <v>96</v>
      </c>
      <c r="F1125">
        <v>10004</v>
      </c>
      <c r="G1125" t="s">
        <v>47</v>
      </c>
      <c r="H1125" t="s">
        <v>48</v>
      </c>
      <c r="I1125">
        <v>14</v>
      </c>
      <c r="J1125" s="9">
        <v>211.41</v>
      </c>
      <c r="K1125" s="9">
        <v>300</v>
      </c>
      <c r="L1125">
        <v>44956</v>
      </c>
      <c r="M1125" s="10">
        <f>VENTAS[[#This Row],[CANTIDAD]]*VENTAS[[#This Row],[PRECIO_VENTAS]]</f>
        <v>4200</v>
      </c>
      <c r="N1125" s="10">
        <f>VENTAS[[#This Row],[CANTIDAD]]*VENTAS[[#This Row],[PRECIO_COMPRA]]</f>
        <v>2959.74</v>
      </c>
      <c r="O1125" s="11">
        <f>VENTAS[[#This Row],[INGRESOS]]-VENTAS[[#This Row],[COSTO]]</f>
        <v>1240.2600000000002</v>
      </c>
      <c r="P1125" s="12">
        <f>VENTAS[[#This Row],[MARGEN]]/VENTAS[[#This Row],[INGRESOS]]</f>
        <v>0.29530000000000006</v>
      </c>
    </row>
    <row r="1126" spans="1:16" x14ac:dyDescent="0.25">
      <c r="A1126">
        <v>1125</v>
      </c>
      <c r="B1126" t="s">
        <v>23</v>
      </c>
      <c r="C1126">
        <v>1</v>
      </c>
      <c r="D1126" t="s">
        <v>30</v>
      </c>
      <c r="E1126" t="s">
        <v>61</v>
      </c>
      <c r="F1126">
        <v>10005</v>
      </c>
      <c r="G1126" t="s">
        <v>49</v>
      </c>
      <c r="H1126" t="s">
        <v>50</v>
      </c>
      <c r="I1126">
        <v>10</v>
      </c>
      <c r="J1126" s="9">
        <v>1483.61</v>
      </c>
      <c r="K1126" s="9">
        <v>2000</v>
      </c>
      <c r="L1126">
        <v>44957</v>
      </c>
      <c r="M1126" s="10">
        <f>VENTAS[[#This Row],[CANTIDAD]]*VENTAS[[#This Row],[PRECIO_VENTAS]]</f>
        <v>20000</v>
      </c>
      <c r="N1126" s="10">
        <f>VENTAS[[#This Row],[CANTIDAD]]*VENTAS[[#This Row],[PRECIO_COMPRA]]</f>
        <v>14836.099999999999</v>
      </c>
      <c r="O1126" s="11">
        <f>VENTAS[[#This Row],[INGRESOS]]-VENTAS[[#This Row],[COSTO]]</f>
        <v>5163.9000000000015</v>
      </c>
      <c r="P1126" s="12">
        <f>VENTAS[[#This Row],[MARGEN]]/VENTAS[[#This Row],[INGRESOS]]</f>
        <v>0.25819500000000006</v>
      </c>
    </row>
    <row r="1127" spans="1:16" x14ac:dyDescent="0.25">
      <c r="A1127">
        <v>1126</v>
      </c>
      <c r="B1127" t="s">
        <v>23</v>
      </c>
      <c r="C1127">
        <v>2</v>
      </c>
      <c r="D1127" t="s">
        <v>31</v>
      </c>
      <c r="E1127" t="s">
        <v>62</v>
      </c>
      <c r="F1127">
        <v>10006</v>
      </c>
      <c r="G1127" t="s">
        <v>51</v>
      </c>
      <c r="H1127" t="s">
        <v>52</v>
      </c>
      <c r="I1127">
        <v>17</v>
      </c>
      <c r="J1127" s="9">
        <v>1049.51</v>
      </c>
      <c r="K1127" s="9">
        <v>1300</v>
      </c>
      <c r="L1127">
        <v>44958</v>
      </c>
      <c r="M1127" s="10">
        <f>VENTAS[[#This Row],[CANTIDAD]]*VENTAS[[#This Row],[PRECIO_VENTAS]]</f>
        <v>22100</v>
      </c>
      <c r="N1127" s="10">
        <f>VENTAS[[#This Row],[CANTIDAD]]*VENTAS[[#This Row],[PRECIO_COMPRA]]</f>
        <v>17841.669999999998</v>
      </c>
      <c r="O1127" s="11">
        <f>VENTAS[[#This Row],[INGRESOS]]-VENTAS[[#This Row],[COSTO]]</f>
        <v>4258.3300000000017</v>
      </c>
      <c r="P1127" s="12">
        <f>VENTAS[[#This Row],[MARGEN]]/VENTAS[[#This Row],[INGRESOS]]</f>
        <v>0.19268461538461545</v>
      </c>
    </row>
    <row r="1128" spans="1:16" x14ac:dyDescent="0.25">
      <c r="A1128">
        <v>1127</v>
      </c>
      <c r="B1128" t="s">
        <v>29</v>
      </c>
      <c r="C1128">
        <v>3</v>
      </c>
      <c r="D1128" t="s">
        <v>32</v>
      </c>
      <c r="E1128" t="s">
        <v>63</v>
      </c>
      <c r="F1128">
        <v>10007</v>
      </c>
      <c r="G1128" t="s">
        <v>53</v>
      </c>
      <c r="H1128" t="s">
        <v>54</v>
      </c>
      <c r="I1128">
        <v>24</v>
      </c>
      <c r="J1128" s="9">
        <v>966.38</v>
      </c>
      <c r="K1128" s="9">
        <v>1200</v>
      </c>
      <c r="L1128">
        <v>44959</v>
      </c>
      <c r="M1128" s="10">
        <f>VENTAS[[#This Row],[CANTIDAD]]*VENTAS[[#This Row],[PRECIO_VENTAS]]</f>
        <v>28800</v>
      </c>
      <c r="N1128" s="10">
        <f>VENTAS[[#This Row],[CANTIDAD]]*VENTAS[[#This Row],[PRECIO_COMPRA]]</f>
        <v>23193.119999999999</v>
      </c>
      <c r="O1128" s="11">
        <f>VENTAS[[#This Row],[INGRESOS]]-VENTAS[[#This Row],[COSTO]]</f>
        <v>5606.880000000001</v>
      </c>
      <c r="P1128" s="12">
        <f>VENTAS[[#This Row],[MARGEN]]/VENTAS[[#This Row],[INGRESOS]]</f>
        <v>0.19468333333333337</v>
      </c>
    </row>
    <row r="1129" spans="1:16" x14ac:dyDescent="0.25">
      <c r="A1129">
        <v>1128</v>
      </c>
      <c r="B1129" t="s">
        <v>7</v>
      </c>
      <c r="C1129">
        <v>4</v>
      </c>
      <c r="D1129" t="s">
        <v>33</v>
      </c>
      <c r="E1129" t="s">
        <v>64</v>
      </c>
      <c r="F1129">
        <v>10008</v>
      </c>
      <c r="G1129" t="s">
        <v>73</v>
      </c>
      <c r="H1129" t="s">
        <v>56</v>
      </c>
      <c r="I1129">
        <v>25</v>
      </c>
      <c r="J1129" s="9">
        <v>938.42</v>
      </c>
      <c r="K1129" s="9">
        <v>1100</v>
      </c>
      <c r="L1129">
        <v>44960</v>
      </c>
      <c r="M1129" s="10">
        <f>VENTAS[[#This Row],[CANTIDAD]]*VENTAS[[#This Row],[PRECIO_VENTAS]]</f>
        <v>27500</v>
      </c>
      <c r="N1129" s="10">
        <f>VENTAS[[#This Row],[CANTIDAD]]*VENTAS[[#This Row],[PRECIO_COMPRA]]</f>
        <v>23460.5</v>
      </c>
      <c r="O1129" s="11">
        <f>VENTAS[[#This Row],[INGRESOS]]-VENTAS[[#This Row],[COSTO]]</f>
        <v>4039.5</v>
      </c>
      <c r="P1129" s="12">
        <f>VENTAS[[#This Row],[MARGEN]]/VENTAS[[#This Row],[INGRESOS]]</f>
        <v>0.1468909090909091</v>
      </c>
    </row>
    <row r="1130" spans="1:16" x14ac:dyDescent="0.25">
      <c r="A1130">
        <v>1129</v>
      </c>
      <c r="B1130" t="s">
        <v>14</v>
      </c>
      <c r="C1130">
        <v>5</v>
      </c>
      <c r="D1130" t="s">
        <v>34</v>
      </c>
      <c r="E1130" t="s">
        <v>65</v>
      </c>
      <c r="F1130">
        <v>10009</v>
      </c>
      <c r="G1130" t="s">
        <v>57</v>
      </c>
      <c r="H1130" t="s">
        <v>58</v>
      </c>
      <c r="I1130">
        <v>14</v>
      </c>
      <c r="J1130" s="9">
        <v>1053.78</v>
      </c>
      <c r="K1130" s="9">
        <v>1500</v>
      </c>
      <c r="L1130">
        <v>44961</v>
      </c>
      <c r="M1130" s="10">
        <f>VENTAS[[#This Row],[CANTIDAD]]*VENTAS[[#This Row],[PRECIO_VENTAS]]</f>
        <v>21000</v>
      </c>
      <c r="N1130" s="10">
        <f>VENTAS[[#This Row],[CANTIDAD]]*VENTAS[[#This Row],[PRECIO_COMPRA]]</f>
        <v>14752.92</v>
      </c>
      <c r="O1130" s="11">
        <f>VENTAS[[#This Row],[INGRESOS]]-VENTAS[[#This Row],[COSTO]]</f>
        <v>6247.08</v>
      </c>
      <c r="P1130" s="12">
        <f>VENTAS[[#This Row],[MARGEN]]/VENTAS[[#This Row],[INGRESOS]]</f>
        <v>0.29748000000000002</v>
      </c>
    </row>
    <row r="1131" spans="1:16" x14ac:dyDescent="0.25">
      <c r="A1131">
        <v>1130</v>
      </c>
      <c r="B1131" t="s">
        <v>8</v>
      </c>
      <c r="C1131">
        <v>6</v>
      </c>
      <c r="D1131" t="s">
        <v>35</v>
      </c>
      <c r="E1131" t="s">
        <v>66</v>
      </c>
      <c r="F1131">
        <v>10001</v>
      </c>
      <c r="G1131" t="s">
        <v>41</v>
      </c>
      <c r="H1131" t="s">
        <v>42</v>
      </c>
      <c r="I1131">
        <v>10</v>
      </c>
      <c r="J1131" s="9">
        <v>645.70000000000005</v>
      </c>
      <c r="K1131" s="9">
        <v>900</v>
      </c>
      <c r="L1131">
        <v>44962</v>
      </c>
      <c r="M1131" s="10">
        <f>VENTAS[[#This Row],[CANTIDAD]]*VENTAS[[#This Row],[PRECIO_VENTAS]]</f>
        <v>9000</v>
      </c>
      <c r="N1131" s="10">
        <f>VENTAS[[#This Row],[CANTIDAD]]*VENTAS[[#This Row],[PRECIO_COMPRA]]</f>
        <v>6457</v>
      </c>
      <c r="O1131" s="11">
        <f>VENTAS[[#This Row],[INGRESOS]]-VENTAS[[#This Row],[COSTO]]</f>
        <v>2543</v>
      </c>
      <c r="P1131" s="12">
        <f>VENTAS[[#This Row],[MARGEN]]/VENTAS[[#This Row],[INGRESOS]]</f>
        <v>0.28255555555555556</v>
      </c>
    </row>
    <row r="1132" spans="1:16" x14ac:dyDescent="0.25">
      <c r="A1132">
        <v>1131</v>
      </c>
      <c r="B1132" t="s">
        <v>29</v>
      </c>
      <c r="C1132">
        <v>7</v>
      </c>
      <c r="D1132" t="s">
        <v>36</v>
      </c>
      <c r="E1132" t="s">
        <v>72</v>
      </c>
      <c r="F1132">
        <v>10002</v>
      </c>
      <c r="G1132" t="s">
        <v>43</v>
      </c>
      <c r="H1132" t="s">
        <v>44</v>
      </c>
      <c r="I1132">
        <v>12</v>
      </c>
      <c r="J1132" s="9">
        <v>1063.04</v>
      </c>
      <c r="K1132" s="9">
        <v>1500</v>
      </c>
      <c r="L1132">
        <v>44963</v>
      </c>
      <c r="M1132" s="10">
        <f>VENTAS[[#This Row],[CANTIDAD]]*VENTAS[[#This Row],[PRECIO_VENTAS]]</f>
        <v>18000</v>
      </c>
      <c r="N1132" s="10">
        <f>VENTAS[[#This Row],[CANTIDAD]]*VENTAS[[#This Row],[PRECIO_COMPRA]]</f>
        <v>12756.48</v>
      </c>
      <c r="O1132" s="11">
        <f>VENTAS[[#This Row],[INGRESOS]]-VENTAS[[#This Row],[COSTO]]</f>
        <v>5243.52</v>
      </c>
      <c r="P1132" s="12">
        <f>VENTAS[[#This Row],[MARGEN]]/VENTAS[[#This Row],[INGRESOS]]</f>
        <v>0.29130666666666671</v>
      </c>
    </row>
    <row r="1133" spans="1:16" x14ac:dyDescent="0.25">
      <c r="A1133">
        <v>1132</v>
      </c>
      <c r="B1133" t="s">
        <v>12</v>
      </c>
      <c r="C1133">
        <v>8</v>
      </c>
      <c r="D1133" t="s">
        <v>37</v>
      </c>
      <c r="E1133" t="s">
        <v>67</v>
      </c>
      <c r="F1133">
        <v>10003</v>
      </c>
      <c r="G1133" t="s">
        <v>45</v>
      </c>
      <c r="H1133" t="s">
        <v>46</v>
      </c>
      <c r="I1133">
        <v>23</v>
      </c>
      <c r="J1133" s="9">
        <v>938.42</v>
      </c>
      <c r="K1133" s="9">
        <v>1100</v>
      </c>
      <c r="L1133">
        <v>44964</v>
      </c>
      <c r="M1133" s="10">
        <f>VENTAS[[#This Row],[CANTIDAD]]*VENTAS[[#This Row],[PRECIO_VENTAS]]</f>
        <v>25300</v>
      </c>
      <c r="N1133" s="10">
        <f>VENTAS[[#This Row],[CANTIDAD]]*VENTAS[[#This Row],[PRECIO_COMPRA]]</f>
        <v>21583.66</v>
      </c>
      <c r="O1133" s="11">
        <f>VENTAS[[#This Row],[INGRESOS]]-VENTAS[[#This Row],[COSTO]]</f>
        <v>3716.34</v>
      </c>
      <c r="P1133" s="12">
        <f>VENTAS[[#This Row],[MARGEN]]/VENTAS[[#This Row],[INGRESOS]]</f>
        <v>0.1468909090909091</v>
      </c>
    </row>
    <row r="1134" spans="1:16" x14ac:dyDescent="0.25">
      <c r="A1134">
        <v>1133</v>
      </c>
      <c r="B1134" t="s">
        <v>16</v>
      </c>
      <c r="C1134">
        <v>9</v>
      </c>
      <c r="D1134" t="s">
        <v>38</v>
      </c>
      <c r="E1134" t="s">
        <v>68</v>
      </c>
      <c r="F1134">
        <v>10004</v>
      </c>
      <c r="G1134" t="s">
        <v>47</v>
      </c>
      <c r="H1134" t="s">
        <v>48</v>
      </c>
      <c r="I1134">
        <v>25</v>
      </c>
      <c r="J1134" s="9">
        <v>836.75</v>
      </c>
      <c r="K1134" s="9">
        <v>1000</v>
      </c>
      <c r="L1134">
        <v>44965</v>
      </c>
      <c r="M1134" s="10">
        <f>VENTAS[[#This Row],[CANTIDAD]]*VENTAS[[#This Row],[PRECIO_VENTAS]]</f>
        <v>25000</v>
      </c>
      <c r="N1134" s="10">
        <f>VENTAS[[#This Row],[CANTIDAD]]*VENTAS[[#This Row],[PRECIO_COMPRA]]</f>
        <v>20918.75</v>
      </c>
      <c r="O1134" s="11">
        <f>VENTAS[[#This Row],[INGRESOS]]-VENTAS[[#This Row],[COSTO]]</f>
        <v>4081.25</v>
      </c>
      <c r="P1134" s="12">
        <f>VENTAS[[#This Row],[MARGEN]]/VENTAS[[#This Row],[INGRESOS]]</f>
        <v>0.16325000000000001</v>
      </c>
    </row>
    <row r="1135" spans="1:16" x14ac:dyDescent="0.25">
      <c r="A1135">
        <v>1134</v>
      </c>
      <c r="B1135" t="s">
        <v>27</v>
      </c>
      <c r="C1135">
        <v>10</v>
      </c>
      <c r="D1135" t="s">
        <v>39</v>
      </c>
      <c r="E1135" t="s">
        <v>69</v>
      </c>
      <c r="F1135">
        <v>10005</v>
      </c>
      <c r="G1135" t="s">
        <v>49</v>
      </c>
      <c r="H1135" t="s">
        <v>50</v>
      </c>
      <c r="I1135">
        <v>21</v>
      </c>
      <c r="J1135" s="9">
        <v>966.38</v>
      </c>
      <c r="K1135" s="9">
        <v>1200</v>
      </c>
      <c r="L1135">
        <v>44966</v>
      </c>
      <c r="M1135" s="10">
        <f>VENTAS[[#This Row],[CANTIDAD]]*VENTAS[[#This Row],[PRECIO_VENTAS]]</f>
        <v>25200</v>
      </c>
      <c r="N1135" s="10">
        <f>VENTAS[[#This Row],[CANTIDAD]]*VENTAS[[#This Row],[PRECIO_COMPRA]]</f>
        <v>20293.98</v>
      </c>
      <c r="O1135" s="11">
        <f>VENTAS[[#This Row],[INGRESOS]]-VENTAS[[#This Row],[COSTO]]</f>
        <v>4906.0200000000004</v>
      </c>
      <c r="P1135" s="12">
        <f>VENTAS[[#This Row],[MARGEN]]/VENTAS[[#This Row],[INGRESOS]]</f>
        <v>0.19468333333333335</v>
      </c>
    </row>
    <row r="1136" spans="1:16" x14ac:dyDescent="0.25">
      <c r="A1136">
        <v>1135</v>
      </c>
      <c r="B1136" t="s">
        <v>12</v>
      </c>
      <c r="C1136">
        <v>11</v>
      </c>
      <c r="D1136" t="s">
        <v>77</v>
      </c>
      <c r="E1136" t="s">
        <v>78</v>
      </c>
      <c r="F1136">
        <v>10006</v>
      </c>
      <c r="G1136" t="s">
        <v>51</v>
      </c>
      <c r="H1136" t="s">
        <v>52</v>
      </c>
      <c r="I1136">
        <v>14</v>
      </c>
      <c r="J1136" s="9">
        <v>638.27</v>
      </c>
      <c r="K1136" s="9">
        <v>800</v>
      </c>
      <c r="L1136">
        <v>44967</v>
      </c>
      <c r="M1136" s="10">
        <f>VENTAS[[#This Row],[CANTIDAD]]*VENTAS[[#This Row],[PRECIO_VENTAS]]</f>
        <v>11200</v>
      </c>
      <c r="N1136" s="10">
        <f>VENTAS[[#This Row],[CANTIDAD]]*VENTAS[[#This Row],[PRECIO_COMPRA]]</f>
        <v>8935.7799999999988</v>
      </c>
      <c r="O1136" s="11">
        <f>VENTAS[[#This Row],[INGRESOS]]-VENTAS[[#This Row],[COSTO]]</f>
        <v>2264.2200000000012</v>
      </c>
      <c r="P1136" s="12">
        <f>VENTAS[[#This Row],[MARGEN]]/VENTAS[[#This Row],[INGRESOS]]</f>
        <v>0.20216250000000011</v>
      </c>
    </row>
    <row r="1137" spans="1:16" x14ac:dyDescent="0.25">
      <c r="A1137">
        <v>1136</v>
      </c>
      <c r="B1137" t="s">
        <v>6</v>
      </c>
      <c r="C1137">
        <v>12</v>
      </c>
      <c r="D1137" t="s">
        <v>79</v>
      </c>
      <c r="E1137" t="s">
        <v>80</v>
      </c>
      <c r="F1137">
        <v>10007</v>
      </c>
      <c r="G1137" t="s">
        <v>53</v>
      </c>
      <c r="H1137" t="s">
        <v>54</v>
      </c>
      <c r="I1137">
        <v>23</v>
      </c>
      <c r="J1137" s="9">
        <v>1265.2</v>
      </c>
      <c r="K1137" s="9">
        <v>1800</v>
      </c>
      <c r="L1137">
        <v>44968</v>
      </c>
      <c r="M1137" s="10">
        <f>VENTAS[[#This Row],[CANTIDAD]]*VENTAS[[#This Row],[PRECIO_VENTAS]]</f>
        <v>41400</v>
      </c>
      <c r="N1137" s="10">
        <f>VENTAS[[#This Row],[CANTIDAD]]*VENTAS[[#This Row],[PRECIO_COMPRA]]</f>
        <v>29099.600000000002</v>
      </c>
      <c r="O1137" s="11">
        <f>VENTAS[[#This Row],[INGRESOS]]-VENTAS[[#This Row],[COSTO]]</f>
        <v>12300.399999999998</v>
      </c>
      <c r="P1137" s="12">
        <f>VENTAS[[#This Row],[MARGEN]]/VENTAS[[#This Row],[INGRESOS]]</f>
        <v>0.29711111111111105</v>
      </c>
    </row>
    <row r="1138" spans="1:16" x14ac:dyDescent="0.25">
      <c r="A1138">
        <v>1137</v>
      </c>
      <c r="B1138" t="s">
        <v>22</v>
      </c>
      <c r="C1138">
        <v>13</v>
      </c>
      <c r="D1138" t="s">
        <v>81</v>
      </c>
      <c r="E1138" t="s">
        <v>82</v>
      </c>
      <c r="F1138">
        <v>10008</v>
      </c>
      <c r="G1138" t="s">
        <v>73</v>
      </c>
      <c r="H1138" t="s">
        <v>56</v>
      </c>
      <c r="I1138">
        <v>17</v>
      </c>
      <c r="J1138" s="9">
        <v>352.49</v>
      </c>
      <c r="K1138" s="9">
        <v>500</v>
      </c>
      <c r="L1138">
        <v>44969</v>
      </c>
      <c r="M1138" s="10">
        <f>VENTAS[[#This Row],[CANTIDAD]]*VENTAS[[#This Row],[PRECIO_VENTAS]]</f>
        <v>8500</v>
      </c>
      <c r="N1138" s="10">
        <f>VENTAS[[#This Row],[CANTIDAD]]*VENTAS[[#This Row],[PRECIO_COMPRA]]</f>
        <v>5992.33</v>
      </c>
      <c r="O1138" s="11">
        <f>VENTAS[[#This Row],[INGRESOS]]-VENTAS[[#This Row],[COSTO]]</f>
        <v>2507.67</v>
      </c>
      <c r="P1138" s="12">
        <f>VENTAS[[#This Row],[MARGEN]]/VENTAS[[#This Row],[INGRESOS]]</f>
        <v>0.29502</v>
      </c>
    </row>
    <row r="1139" spans="1:16" x14ac:dyDescent="0.25">
      <c r="A1139">
        <v>1138</v>
      </c>
      <c r="B1139" t="s">
        <v>23</v>
      </c>
      <c r="C1139">
        <v>14</v>
      </c>
      <c r="D1139" t="s">
        <v>83</v>
      </c>
      <c r="E1139" t="s">
        <v>84</v>
      </c>
      <c r="F1139">
        <v>10009</v>
      </c>
      <c r="G1139" t="s">
        <v>57</v>
      </c>
      <c r="H1139" t="s">
        <v>58</v>
      </c>
      <c r="I1139">
        <v>17</v>
      </c>
      <c r="J1139" s="9">
        <v>938.42</v>
      </c>
      <c r="K1139" s="9">
        <v>1100</v>
      </c>
      <c r="L1139">
        <v>44970</v>
      </c>
      <c r="M1139" s="10">
        <f>VENTAS[[#This Row],[CANTIDAD]]*VENTAS[[#This Row],[PRECIO_VENTAS]]</f>
        <v>18700</v>
      </c>
      <c r="N1139" s="10">
        <f>VENTAS[[#This Row],[CANTIDAD]]*VENTAS[[#This Row],[PRECIO_COMPRA]]</f>
        <v>15953.14</v>
      </c>
      <c r="O1139" s="11">
        <f>VENTAS[[#This Row],[INGRESOS]]-VENTAS[[#This Row],[COSTO]]</f>
        <v>2746.8600000000006</v>
      </c>
      <c r="P1139" s="12">
        <f>VENTAS[[#This Row],[MARGEN]]/VENTAS[[#This Row],[INGRESOS]]</f>
        <v>0.14689090909090913</v>
      </c>
    </row>
    <row r="1140" spans="1:16" x14ac:dyDescent="0.25">
      <c r="A1140">
        <v>1139</v>
      </c>
      <c r="B1140" t="s">
        <v>27</v>
      </c>
      <c r="C1140">
        <v>15</v>
      </c>
      <c r="D1140" t="s">
        <v>85</v>
      </c>
      <c r="E1140" t="s">
        <v>86</v>
      </c>
      <c r="F1140">
        <v>10001</v>
      </c>
      <c r="G1140" t="s">
        <v>41</v>
      </c>
      <c r="H1140" t="s">
        <v>42</v>
      </c>
      <c r="I1140">
        <v>12</v>
      </c>
      <c r="J1140" s="9">
        <v>572.95000000000005</v>
      </c>
      <c r="K1140" s="9">
        <v>800</v>
      </c>
      <c r="L1140">
        <v>44971</v>
      </c>
      <c r="M1140" s="10">
        <f>VENTAS[[#This Row],[CANTIDAD]]*VENTAS[[#This Row],[PRECIO_VENTAS]]</f>
        <v>9600</v>
      </c>
      <c r="N1140" s="10">
        <f>VENTAS[[#This Row],[CANTIDAD]]*VENTAS[[#This Row],[PRECIO_COMPRA]]</f>
        <v>6875.4000000000005</v>
      </c>
      <c r="O1140" s="11">
        <f>VENTAS[[#This Row],[INGRESOS]]-VENTAS[[#This Row],[COSTO]]</f>
        <v>2724.5999999999995</v>
      </c>
      <c r="P1140" s="12">
        <f>VENTAS[[#This Row],[MARGEN]]/VENTAS[[#This Row],[INGRESOS]]</f>
        <v>0.28381249999999997</v>
      </c>
    </row>
    <row r="1141" spans="1:16" x14ac:dyDescent="0.25">
      <c r="A1141">
        <v>1140</v>
      </c>
      <c r="B1141" t="s">
        <v>24</v>
      </c>
      <c r="C1141">
        <v>16</v>
      </c>
      <c r="D1141" t="s">
        <v>87</v>
      </c>
      <c r="E1141" t="s">
        <v>88</v>
      </c>
      <c r="F1141">
        <v>10002</v>
      </c>
      <c r="G1141" t="s">
        <v>43</v>
      </c>
      <c r="H1141" t="s">
        <v>44</v>
      </c>
      <c r="I1141">
        <v>15</v>
      </c>
      <c r="J1141" s="9">
        <v>1667.47</v>
      </c>
      <c r="K1141" s="9">
        <v>2200</v>
      </c>
      <c r="L1141">
        <v>44972</v>
      </c>
      <c r="M1141" s="10">
        <f>VENTAS[[#This Row],[CANTIDAD]]*VENTAS[[#This Row],[PRECIO_VENTAS]]</f>
        <v>33000</v>
      </c>
      <c r="N1141" s="10">
        <f>VENTAS[[#This Row],[CANTIDAD]]*VENTAS[[#This Row],[PRECIO_COMPRA]]</f>
        <v>25012.05</v>
      </c>
      <c r="O1141" s="11">
        <f>VENTAS[[#This Row],[INGRESOS]]-VENTAS[[#This Row],[COSTO]]</f>
        <v>7987.9500000000007</v>
      </c>
      <c r="P1141" s="12">
        <f>VENTAS[[#This Row],[MARGEN]]/VENTAS[[#This Row],[INGRESOS]]</f>
        <v>0.24205909090909092</v>
      </c>
    </row>
    <row r="1142" spans="1:16" x14ac:dyDescent="0.25">
      <c r="A1142">
        <v>1141</v>
      </c>
      <c r="B1142" t="s">
        <v>5</v>
      </c>
      <c r="C1142">
        <v>17</v>
      </c>
      <c r="D1142" t="s">
        <v>89</v>
      </c>
      <c r="E1142" t="s">
        <v>90</v>
      </c>
      <c r="F1142">
        <v>10003</v>
      </c>
      <c r="G1142" t="s">
        <v>45</v>
      </c>
      <c r="H1142" t="s">
        <v>46</v>
      </c>
      <c r="I1142">
        <v>13</v>
      </c>
      <c r="J1142" s="9">
        <v>216.19</v>
      </c>
      <c r="K1142" s="9">
        <v>300</v>
      </c>
      <c r="L1142">
        <v>44973</v>
      </c>
      <c r="M1142" s="10">
        <f>VENTAS[[#This Row],[CANTIDAD]]*VENTAS[[#This Row],[PRECIO_VENTAS]]</f>
        <v>3900</v>
      </c>
      <c r="N1142" s="10">
        <f>VENTAS[[#This Row],[CANTIDAD]]*VENTAS[[#This Row],[PRECIO_COMPRA]]</f>
        <v>2810.47</v>
      </c>
      <c r="O1142" s="11">
        <f>VENTAS[[#This Row],[INGRESOS]]-VENTAS[[#This Row],[COSTO]]</f>
        <v>1089.5300000000002</v>
      </c>
      <c r="P1142" s="12">
        <f>VENTAS[[#This Row],[MARGEN]]/VENTAS[[#This Row],[INGRESOS]]</f>
        <v>0.27936666666666671</v>
      </c>
    </row>
    <row r="1143" spans="1:16" x14ac:dyDescent="0.25">
      <c r="A1143">
        <v>1142</v>
      </c>
      <c r="B1143" t="s">
        <v>16</v>
      </c>
      <c r="C1143">
        <v>18</v>
      </c>
      <c r="D1143" t="s">
        <v>91</v>
      </c>
      <c r="E1143" t="s">
        <v>92</v>
      </c>
      <c r="F1143">
        <v>10004</v>
      </c>
      <c r="G1143" t="s">
        <v>47</v>
      </c>
      <c r="H1143" t="s">
        <v>48</v>
      </c>
      <c r="I1143">
        <v>22</v>
      </c>
      <c r="J1143" s="9">
        <v>1063.04</v>
      </c>
      <c r="K1143" s="9">
        <v>1500</v>
      </c>
      <c r="L1143">
        <v>44974</v>
      </c>
      <c r="M1143" s="10">
        <f>VENTAS[[#This Row],[CANTIDAD]]*VENTAS[[#This Row],[PRECIO_VENTAS]]</f>
        <v>33000</v>
      </c>
      <c r="N1143" s="10">
        <f>VENTAS[[#This Row],[CANTIDAD]]*VENTAS[[#This Row],[PRECIO_COMPRA]]</f>
        <v>23386.879999999997</v>
      </c>
      <c r="O1143" s="11">
        <f>VENTAS[[#This Row],[INGRESOS]]-VENTAS[[#This Row],[COSTO]]</f>
        <v>9613.1200000000026</v>
      </c>
      <c r="P1143" s="12">
        <f>VENTAS[[#This Row],[MARGEN]]/VENTAS[[#This Row],[INGRESOS]]</f>
        <v>0.29130666666666677</v>
      </c>
    </row>
    <row r="1144" spans="1:16" x14ac:dyDescent="0.25">
      <c r="A1144">
        <v>1143</v>
      </c>
      <c r="B1144" t="s">
        <v>5</v>
      </c>
      <c r="C1144">
        <v>19</v>
      </c>
      <c r="D1144" t="s">
        <v>93</v>
      </c>
      <c r="E1144" t="s">
        <v>94</v>
      </c>
      <c r="F1144">
        <v>10005</v>
      </c>
      <c r="G1144" t="s">
        <v>49</v>
      </c>
      <c r="H1144" t="s">
        <v>50</v>
      </c>
      <c r="I1144">
        <v>21</v>
      </c>
      <c r="J1144" s="9">
        <v>757.81</v>
      </c>
      <c r="K1144" s="9">
        <v>950</v>
      </c>
      <c r="L1144">
        <v>44975</v>
      </c>
      <c r="M1144" s="10">
        <f>VENTAS[[#This Row],[CANTIDAD]]*VENTAS[[#This Row],[PRECIO_VENTAS]]</f>
        <v>19950</v>
      </c>
      <c r="N1144" s="10">
        <f>VENTAS[[#This Row],[CANTIDAD]]*VENTAS[[#This Row],[PRECIO_COMPRA]]</f>
        <v>15914.009999999998</v>
      </c>
      <c r="O1144" s="11">
        <f>VENTAS[[#This Row],[INGRESOS]]-VENTAS[[#This Row],[COSTO]]</f>
        <v>4035.9900000000016</v>
      </c>
      <c r="P1144" s="12">
        <f>VENTAS[[#This Row],[MARGEN]]/VENTAS[[#This Row],[INGRESOS]]</f>
        <v>0.20230526315789482</v>
      </c>
    </row>
    <row r="1145" spans="1:16" x14ac:dyDescent="0.25">
      <c r="A1145">
        <v>1144</v>
      </c>
      <c r="B1145" t="s">
        <v>16</v>
      </c>
      <c r="C1145">
        <v>20</v>
      </c>
      <c r="D1145" t="s">
        <v>95</v>
      </c>
      <c r="E1145" t="s">
        <v>96</v>
      </c>
      <c r="F1145">
        <v>10006</v>
      </c>
      <c r="G1145" t="s">
        <v>51</v>
      </c>
      <c r="H1145" t="s">
        <v>52</v>
      </c>
      <c r="I1145">
        <v>18</v>
      </c>
      <c r="J1145" s="9">
        <v>211.41</v>
      </c>
      <c r="K1145" s="9">
        <v>300</v>
      </c>
      <c r="L1145">
        <v>44976</v>
      </c>
      <c r="M1145" s="10">
        <f>VENTAS[[#This Row],[CANTIDAD]]*VENTAS[[#This Row],[PRECIO_VENTAS]]</f>
        <v>5400</v>
      </c>
      <c r="N1145" s="10">
        <f>VENTAS[[#This Row],[CANTIDAD]]*VENTAS[[#This Row],[PRECIO_COMPRA]]</f>
        <v>3805.38</v>
      </c>
      <c r="O1145" s="11">
        <f>VENTAS[[#This Row],[INGRESOS]]-VENTAS[[#This Row],[COSTO]]</f>
        <v>1594.62</v>
      </c>
      <c r="P1145" s="12">
        <f>VENTAS[[#This Row],[MARGEN]]/VENTAS[[#This Row],[INGRESOS]]</f>
        <v>0.29530000000000001</v>
      </c>
    </row>
    <row r="1146" spans="1:16" x14ac:dyDescent="0.25">
      <c r="A1146">
        <v>1145</v>
      </c>
      <c r="B1146" t="s">
        <v>11</v>
      </c>
      <c r="C1146">
        <v>1</v>
      </c>
      <c r="D1146" t="s">
        <v>30</v>
      </c>
      <c r="E1146" t="s">
        <v>61</v>
      </c>
      <c r="F1146">
        <v>10007</v>
      </c>
      <c r="G1146" t="s">
        <v>53</v>
      </c>
      <c r="H1146" t="s">
        <v>54</v>
      </c>
      <c r="I1146">
        <v>10</v>
      </c>
      <c r="J1146" s="9">
        <v>1483.61</v>
      </c>
      <c r="K1146" s="9">
        <v>2000</v>
      </c>
      <c r="L1146">
        <v>44977</v>
      </c>
      <c r="M1146" s="10">
        <f>VENTAS[[#This Row],[CANTIDAD]]*VENTAS[[#This Row],[PRECIO_VENTAS]]</f>
        <v>20000</v>
      </c>
      <c r="N1146" s="10">
        <f>VENTAS[[#This Row],[CANTIDAD]]*VENTAS[[#This Row],[PRECIO_COMPRA]]</f>
        <v>14836.099999999999</v>
      </c>
      <c r="O1146" s="11">
        <f>VENTAS[[#This Row],[INGRESOS]]-VENTAS[[#This Row],[COSTO]]</f>
        <v>5163.9000000000015</v>
      </c>
      <c r="P1146" s="12">
        <f>VENTAS[[#This Row],[MARGEN]]/VENTAS[[#This Row],[INGRESOS]]</f>
        <v>0.25819500000000006</v>
      </c>
    </row>
    <row r="1147" spans="1:16" x14ac:dyDescent="0.25">
      <c r="A1147">
        <v>1146</v>
      </c>
      <c r="B1147" t="s">
        <v>13</v>
      </c>
      <c r="C1147">
        <v>2</v>
      </c>
      <c r="D1147" t="s">
        <v>31</v>
      </c>
      <c r="E1147" t="s">
        <v>62</v>
      </c>
      <c r="F1147">
        <v>10008</v>
      </c>
      <c r="G1147" t="s">
        <v>73</v>
      </c>
      <c r="H1147" t="s">
        <v>56</v>
      </c>
      <c r="I1147">
        <v>12</v>
      </c>
      <c r="J1147" s="9">
        <v>1049.51</v>
      </c>
      <c r="K1147" s="9">
        <v>1300</v>
      </c>
      <c r="L1147">
        <v>44978</v>
      </c>
      <c r="M1147" s="10">
        <f>VENTAS[[#This Row],[CANTIDAD]]*VENTAS[[#This Row],[PRECIO_VENTAS]]</f>
        <v>15600</v>
      </c>
      <c r="N1147" s="10">
        <f>VENTAS[[#This Row],[CANTIDAD]]*VENTAS[[#This Row],[PRECIO_COMPRA]]</f>
        <v>12594.119999999999</v>
      </c>
      <c r="O1147" s="11">
        <f>VENTAS[[#This Row],[INGRESOS]]-VENTAS[[#This Row],[COSTO]]</f>
        <v>3005.880000000001</v>
      </c>
      <c r="P1147" s="12">
        <f>VENTAS[[#This Row],[MARGEN]]/VENTAS[[#This Row],[INGRESOS]]</f>
        <v>0.19268461538461545</v>
      </c>
    </row>
    <row r="1148" spans="1:16" x14ac:dyDescent="0.25">
      <c r="A1148">
        <v>1147</v>
      </c>
      <c r="B1148" t="s">
        <v>17</v>
      </c>
      <c r="C1148">
        <v>3</v>
      </c>
      <c r="D1148" t="s">
        <v>32</v>
      </c>
      <c r="E1148" t="s">
        <v>63</v>
      </c>
      <c r="F1148">
        <v>10009</v>
      </c>
      <c r="G1148" t="s">
        <v>57</v>
      </c>
      <c r="H1148" t="s">
        <v>58</v>
      </c>
      <c r="I1148">
        <v>11</v>
      </c>
      <c r="J1148" s="9">
        <v>966.38</v>
      </c>
      <c r="K1148" s="9">
        <v>1200</v>
      </c>
      <c r="L1148">
        <v>44979</v>
      </c>
      <c r="M1148" s="10">
        <f>VENTAS[[#This Row],[CANTIDAD]]*VENTAS[[#This Row],[PRECIO_VENTAS]]</f>
        <v>13200</v>
      </c>
      <c r="N1148" s="10">
        <f>VENTAS[[#This Row],[CANTIDAD]]*VENTAS[[#This Row],[PRECIO_COMPRA]]</f>
        <v>10630.18</v>
      </c>
      <c r="O1148" s="11">
        <f>VENTAS[[#This Row],[INGRESOS]]-VENTAS[[#This Row],[COSTO]]</f>
        <v>2569.8199999999997</v>
      </c>
      <c r="P1148" s="12">
        <f>VENTAS[[#This Row],[MARGEN]]/VENTAS[[#This Row],[INGRESOS]]</f>
        <v>0.19468333333333332</v>
      </c>
    </row>
    <row r="1149" spans="1:16" x14ac:dyDescent="0.25">
      <c r="A1149">
        <v>1148</v>
      </c>
      <c r="B1149" t="s">
        <v>15</v>
      </c>
      <c r="C1149">
        <v>4</v>
      </c>
      <c r="D1149" t="s">
        <v>33</v>
      </c>
      <c r="E1149" t="s">
        <v>64</v>
      </c>
      <c r="F1149">
        <v>10001</v>
      </c>
      <c r="G1149" t="s">
        <v>41</v>
      </c>
      <c r="H1149" t="s">
        <v>42</v>
      </c>
      <c r="I1149">
        <v>13</v>
      </c>
      <c r="J1149" s="9">
        <v>938.42</v>
      </c>
      <c r="K1149" s="9">
        <v>1100</v>
      </c>
      <c r="L1149">
        <v>44980</v>
      </c>
      <c r="M1149" s="10">
        <f>VENTAS[[#This Row],[CANTIDAD]]*VENTAS[[#This Row],[PRECIO_VENTAS]]</f>
        <v>14300</v>
      </c>
      <c r="N1149" s="10">
        <f>VENTAS[[#This Row],[CANTIDAD]]*VENTAS[[#This Row],[PRECIO_COMPRA]]</f>
        <v>12199.46</v>
      </c>
      <c r="O1149" s="11">
        <f>VENTAS[[#This Row],[INGRESOS]]-VENTAS[[#This Row],[COSTO]]</f>
        <v>2100.5400000000009</v>
      </c>
      <c r="P1149" s="12">
        <f>VENTAS[[#This Row],[MARGEN]]/VENTAS[[#This Row],[INGRESOS]]</f>
        <v>0.14689090909090916</v>
      </c>
    </row>
    <row r="1150" spans="1:16" x14ac:dyDescent="0.25">
      <c r="A1150">
        <v>1149</v>
      </c>
      <c r="B1150" t="s">
        <v>9</v>
      </c>
      <c r="C1150">
        <v>5</v>
      </c>
      <c r="D1150" t="s">
        <v>34</v>
      </c>
      <c r="E1150" t="s">
        <v>65</v>
      </c>
      <c r="F1150">
        <v>10002</v>
      </c>
      <c r="G1150" t="s">
        <v>43</v>
      </c>
      <c r="H1150" t="s">
        <v>44</v>
      </c>
      <c r="I1150">
        <v>22</v>
      </c>
      <c r="J1150" s="9">
        <v>1053.78</v>
      </c>
      <c r="K1150" s="9">
        <v>1500</v>
      </c>
      <c r="L1150">
        <v>44981</v>
      </c>
      <c r="M1150" s="10">
        <f>VENTAS[[#This Row],[CANTIDAD]]*VENTAS[[#This Row],[PRECIO_VENTAS]]</f>
        <v>33000</v>
      </c>
      <c r="N1150" s="10">
        <f>VENTAS[[#This Row],[CANTIDAD]]*VENTAS[[#This Row],[PRECIO_COMPRA]]</f>
        <v>23183.16</v>
      </c>
      <c r="O1150" s="11">
        <f>VENTAS[[#This Row],[INGRESOS]]-VENTAS[[#This Row],[COSTO]]</f>
        <v>9816.84</v>
      </c>
      <c r="P1150" s="12">
        <f>VENTAS[[#This Row],[MARGEN]]/VENTAS[[#This Row],[INGRESOS]]</f>
        <v>0.29748000000000002</v>
      </c>
    </row>
    <row r="1151" spans="1:16" x14ac:dyDescent="0.25">
      <c r="A1151">
        <v>1150</v>
      </c>
      <c r="B1151" t="s">
        <v>17</v>
      </c>
      <c r="C1151">
        <v>6</v>
      </c>
      <c r="D1151" t="s">
        <v>35</v>
      </c>
      <c r="E1151" t="s">
        <v>66</v>
      </c>
      <c r="F1151">
        <v>10003</v>
      </c>
      <c r="G1151" t="s">
        <v>45</v>
      </c>
      <c r="H1151" t="s">
        <v>46</v>
      </c>
      <c r="I1151">
        <v>17</v>
      </c>
      <c r="J1151" s="9">
        <v>645.70000000000005</v>
      </c>
      <c r="K1151" s="9">
        <v>900</v>
      </c>
      <c r="L1151">
        <v>44982</v>
      </c>
      <c r="M1151" s="10">
        <f>VENTAS[[#This Row],[CANTIDAD]]*VENTAS[[#This Row],[PRECIO_VENTAS]]</f>
        <v>15300</v>
      </c>
      <c r="N1151" s="10">
        <f>VENTAS[[#This Row],[CANTIDAD]]*VENTAS[[#This Row],[PRECIO_COMPRA]]</f>
        <v>10976.900000000001</v>
      </c>
      <c r="O1151" s="11">
        <f>VENTAS[[#This Row],[INGRESOS]]-VENTAS[[#This Row],[COSTO]]</f>
        <v>4323.0999999999985</v>
      </c>
      <c r="P1151" s="12">
        <f>VENTAS[[#This Row],[MARGEN]]/VENTAS[[#This Row],[INGRESOS]]</f>
        <v>0.28255555555555545</v>
      </c>
    </row>
    <row r="1152" spans="1:16" x14ac:dyDescent="0.25">
      <c r="A1152">
        <v>1151</v>
      </c>
      <c r="B1152" t="s">
        <v>25</v>
      </c>
      <c r="C1152">
        <v>7</v>
      </c>
      <c r="D1152" t="s">
        <v>36</v>
      </c>
      <c r="E1152" t="s">
        <v>72</v>
      </c>
      <c r="F1152">
        <v>10004</v>
      </c>
      <c r="G1152" t="s">
        <v>47</v>
      </c>
      <c r="H1152" t="s">
        <v>48</v>
      </c>
      <c r="I1152">
        <v>16</v>
      </c>
      <c r="J1152" s="9">
        <v>1063.04</v>
      </c>
      <c r="K1152" s="9">
        <v>1500</v>
      </c>
      <c r="L1152">
        <v>44983</v>
      </c>
      <c r="M1152" s="10">
        <f>VENTAS[[#This Row],[CANTIDAD]]*VENTAS[[#This Row],[PRECIO_VENTAS]]</f>
        <v>24000</v>
      </c>
      <c r="N1152" s="10">
        <f>VENTAS[[#This Row],[CANTIDAD]]*VENTAS[[#This Row],[PRECIO_COMPRA]]</f>
        <v>17008.64</v>
      </c>
      <c r="O1152" s="11">
        <f>VENTAS[[#This Row],[INGRESOS]]-VENTAS[[#This Row],[COSTO]]</f>
        <v>6991.3600000000006</v>
      </c>
      <c r="P1152" s="12">
        <f>VENTAS[[#This Row],[MARGEN]]/VENTAS[[#This Row],[INGRESOS]]</f>
        <v>0.29130666666666671</v>
      </c>
    </row>
    <row r="1153" spans="1:16" x14ac:dyDescent="0.25">
      <c r="A1153">
        <v>1152</v>
      </c>
      <c r="B1153" t="s">
        <v>19</v>
      </c>
      <c r="C1153">
        <v>8</v>
      </c>
      <c r="D1153" t="s">
        <v>37</v>
      </c>
      <c r="E1153" t="s">
        <v>67</v>
      </c>
      <c r="F1153">
        <v>10005</v>
      </c>
      <c r="G1153" t="s">
        <v>49</v>
      </c>
      <c r="H1153" t="s">
        <v>50</v>
      </c>
      <c r="I1153">
        <v>11</v>
      </c>
      <c r="J1153" s="9">
        <v>938.42</v>
      </c>
      <c r="K1153" s="9">
        <v>1100</v>
      </c>
      <c r="L1153">
        <v>44984</v>
      </c>
      <c r="M1153" s="10">
        <f>VENTAS[[#This Row],[CANTIDAD]]*VENTAS[[#This Row],[PRECIO_VENTAS]]</f>
        <v>12100</v>
      </c>
      <c r="N1153" s="10">
        <f>VENTAS[[#This Row],[CANTIDAD]]*VENTAS[[#This Row],[PRECIO_COMPRA]]</f>
        <v>10322.619999999999</v>
      </c>
      <c r="O1153" s="11">
        <f>VENTAS[[#This Row],[INGRESOS]]-VENTAS[[#This Row],[COSTO]]</f>
        <v>1777.380000000001</v>
      </c>
      <c r="P1153" s="12">
        <f>VENTAS[[#This Row],[MARGEN]]/VENTAS[[#This Row],[INGRESOS]]</f>
        <v>0.14689090909090918</v>
      </c>
    </row>
    <row r="1154" spans="1:16" x14ac:dyDescent="0.25">
      <c r="A1154">
        <v>1153</v>
      </c>
      <c r="B1154" t="s">
        <v>5</v>
      </c>
      <c r="C1154">
        <v>9</v>
      </c>
      <c r="D1154" t="s">
        <v>38</v>
      </c>
      <c r="E1154" t="s">
        <v>68</v>
      </c>
      <c r="F1154">
        <v>10006</v>
      </c>
      <c r="G1154" t="s">
        <v>51</v>
      </c>
      <c r="H1154" t="s">
        <v>52</v>
      </c>
      <c r="I1154">
        <v>25</v>
      </c>
      <c r="J1154" s="9">
        <v>836.75</v>
      </c>
      <c r="K1154" s="9">
        <v>1000</v>
      </c>
      <c r="L1154">
        <v>44985</v>
      </c>
      <c r="M1154" s="10">
        <f>VENTAS[[#This Row],[CANTIDAD]]*VENTAS[[#This Row],[PRECIO_VENTAS]]</f>
        <v>25000</v>
      </c>
      <c r="N1154" s="10">
        <f>VENTAS[[#This Row],[CANTIDAD]]*VENTAS[[#This Row],[PRECIO_COMPRA]]</f>
        <v>20918.75</v>
      </c>
      <c r="O1154" s="11">
        <f>VENTAS[[#This Row],[INGRESOS]]-VENTAS[[#This Row],[COSTO]]</f>
        <v>4081.25</v>
      </c>
      <c r="P1154" s="12">
        <f>VENTAS[[#This Row],[MARGEN]]/VENTAS[[#This Row],[INGRESOS]]</f>
        <v>0.16325000000000001</v>
      </c>
    </row>
    <row r="1155" spans="1:16" x14ac:dyDescent="0.25">
      <c r="A1155">
        <v>1154</v>
      </c>
      <c r="B1155" t="s">
        <v>19</v>
      </c>
      <c r="C1155">
        <v>10</v>
      </c>
      <c r="D1155" t="s">
        <v>39</v>
      </c>
      <c r="E1155" t="s">
        <v>69</v>
      </c>
      <c r="F1155">
        <v>10007</v>
      </c>
      <c r="G1155" t="s">
        <v>53</v>
      </c>
      <c r="H1155" t="s">
        <v>54</v>
      </c>
      <c r="I1155">
        <v>20</v>
      </c>
      <c r="J1155" s="9">
        <v>966.38</v>
      </c>
      <c r="K1155" s="9">
        <v>1200</v>
      </c>
      <c r="L1155">
        <v>44986</v>
      </c>
      <c r="M1155" s="10">
        <f>VENTAS[[#This Row],[CANTIDAD]]*VENTAS[[#This Row],[PRECIO_VENTAS]]</f>
        <v>24000</v>
      </c>
      <c r="N1155" s="10">
        <f>VENTAS[[#This Row],[CANTIDAD]]*VENTAS[[#This Row],[PRECIO_COMPRA]]</f>
        <v>19327.599999999999</v>
      </c>
      <c r="O1155" s="11">
        <f>VENTAS[[#This Row],[INGRESOS]]-VENTAS[[#This Row],[COSTO]]</f>
        <v>4672.4000000000015</v>
      </c>
      <c r="P1155" s="12">
        <f>VENTAS[[#This Row],[MARGEN]]/VENTAS[[#This Row],[INGRESOS]]</f>
        <v>0.1946833333333334</v>
      </c>
    </row>
    <row r="1156" spans="1:16" x14ac:dyDescent="0.25">
      <c r="A1156">
        <v>1155</v>
      </c>
      <c r="B1156" t="s">
        <v>25</v>
      </c>
      <c r="C1156">
        <v>11</v>
      </c>
      <c r="D1156" t="s">
        <v>77</v>
      </c>
      <c r="E1156" t="s">
        <v>78</v>
      </c>
      <c r="F1156">
        <v>10008</v>
      </c>
      <c r="G1156" t="s">
        <v>73</v>
      </c>
      <c r="H1156" t="s">
        <v>56</v>
      </c>
      <c r="I1156">
        <v>21</v>
      </c>
      <c r="J1156" s="9">
        <v>638.27</v>
      </c>
      <c r="K1156" s="9">
        <v>800</v>
      </c>
      <c r="L1156">
        <v>44987</v>
      </c>
      <c r="M1156" s="10">
        <f>VENTAS[[#This Row],[CANTIDAD]]*VENTAS[[#This Row],[PRECIO_VENTAS]]</f>
        <v>16800</v>
      </c>
      <c r="N1156" s="10">
        <f>VENTAS[[#This Row],[CANTIDAD]]*VENTAS[[#This Row],[PRECIO_COMPRA]]</f>
        <v>13403.67</v>
      </c>
      <c r="O1156" s="11">
        <f>VENTAS[[#This Row],[INGRESOS]]-VENTAS[[#This Row],[COSTO]]</f>
        <v>3396.33</v>
      </c>
      <c r="P1156" s="12">
        <f>VENTAS[[#This Row],[MARGEN]]/VENTAS[[#This Row],[INGRESOS]]</f>
        <v>0.20216249999999999</v>
      </c>
    </row>
    <row r="1157" spans="1:16" x14ac:dyDescent="0.25">
      <c r="A1157">
        <v>1156</v>
      </c>
      <c r="B1157" t="s">
        <v>20</v>
      </c>
      <c r="C1157">
        <v>12</v>
      </c>
      <c r="D1157" t="s">
        <v>79</v>
      </c>
      <c r="E1157" t="s">
        <v>80</v>
      </c>
      <c r="F1157">
        <v>10009</v>
      </c>
      <c r="G1157" t="s">
        <v>57</v>
      </c>
      <c r="H1157" t="s">
        <v>58</v>
      </c>
      <c r="I1157">
        <v>23</v>
      </c>
      <c r="J1157" s="9">
        <v>1265.2</v>
      </c>
      <c r="K1157" s="9">
        <v>1800</v>
      </c>
      <c r="L1157">
        <v>44988</v>
      </c>
      <c r="M1157" s="10">
        <f>VENTAS[[#This Row],[CANTIDAD]]*VENTAS[[#This Row],[PRECIO_VENTAS]]</f>
        <v>41400</v>
      </c>
      <c r="N1157" s="10">
        <f>VENTAS[[#This Row],[CANTIDAD]]*VENTAS[[#This Row],[PRECIO_COMPRA]]</f>
        <v>29099.600000000002</v>
      </c>
      <c r="O1157" s="11">
        <f>VENTAS[[#This Row],[INGRESOS]]-VENTAS[[#This Row],[COSTO]]</f>
        <v>12300.399999999998</v>
      </c>
      <c r="P1157" s="12">
        <f>VENTAS[[#This Row],[MARGEN]]/VENTAS[[#This Row],[INGRESOS]]</f>
        <v>0.29711111111111105</v>
      </c>
    </row>
    <row r="1158" spans="1:16" x14ac:dyDescent="0.25">
      <c r="A1158">
        <v>1157</v>
      </c>
      <c r="B1158" t="s">
        <v>7</v>
      </c>
      <c r="C1158">
        <v>13</v>
      </c>
      <c r="D1158" t="s">
        <v>81</v>
      </c>
      <c r="E1158" t="s">
        <v>82</v>
      </c>
      <c r="F1158">
        <v>10001</v>
      </c>
      <c r="G1158" t="s">
        <v>41</v>
      </c>
      <c r="H1158" t="s">
        <v>42</v>
      </c>
      <c r="I1158">
        <v>20</v>
      </c>
      <c r="J1158" s="9">
        <v>352.49</v>
      </c>
      <c r="K1158" s="9">
        <v>500</v>
      </c>
      <c r="L1158">
        <v>44989</v>
      </c>
      <c r="M1158" s="10">
        <f>VENTAS[[#This Row],[CANTIDAD]]*VENTAS[[#This Row],[PRECIO_VENTAS]]</f>
        <v>10000</v>
      </c>
      <c r="N1158" s="10">
        <f>VENTAS[[#This Row],[CANTIDAD]]*VENTAS[[#This Row],[PRECIO_COMPRA]]</f>
        <v>7049.8</v>
      </c>
      <c r="O1158" s="11">
        <f>VENTAS[[#This Row],[INGRESOS]]-VENTAS[[#This Row],[COSTO]]</f>
        <v>2950.2</v>
      </c>
      <c r="P1158" s="12">
        <f>VENTAS[[#This Row],[MARGEN]]/VENTAS[[#This Row],[INGRESOS]]</f>
        <v>0.29502</v>
      </c>
    </row>
    <row r="1159" spans="1:16" x14ac:dyDescent="0.25">
      <c r="A1159">
        <v>1158</v>
      </c>
      <c r="B1159" t="s">
        <v>26</v>
      </c>
      <c r="C1159">
        <v>14</v>
      </c>
      <c r="D1159" t="s">
        <v>83</v>
      </c>
      <c r="E1159" t="s">
        <v>84</v>
      </c>
      <c r="F1159">
        <v>10002</v>
      </c>
      <c r="G1159" t="s">
        <v>43</v>
      </c>
      <c r="H1159" t="s">
        <v>44</v>
      </c>
      <c r="I1159">
        <v>25</v>
      </c>
      <c r="J1159" s="9">
        <v>938.42</v>
      </c>
      <c r="K1159" s="9">
        <v>1100</v>
      </c>
      <c r="L1159">
        <v>44990</v>
      </c>
      <c r="M1159" s="10">
        <f>VENTAS[[#This Row],[CANTIDAD]]*VENTAS[[#This Row],[PRECIO_VENTAS]]</f>
        <v>27500</v>
      </c>
      <c r="N1159" s="10">
        <f>VENTAS[[#This Row],[CANTIDAD]]*VENTAS[[#This Row],[PRECIO_COMPRA]]</f>
        <v>23460.5</v>
      </c>
      <c r="O1159" s="11">
        <f>VENTAS[[#This Row],[INGRESOS]]-VENTAS[[#This Row],[COSTO]]</f>
        <v>4039.5</v>
      </c>
      <c r="P1159" s="12">
        <f>VENTAS[[#This Row],[MARGEN]]/VENTAS[[#This Row],[INGRESOS]]</f>
        <v>0.1468909090909091</v>
      </c>
    </row>
    <row r="1160" spans="1:16" x14ac:dyDescent="0.25">
      <c r="A1160">
        <v>1159</v>
      </c>
      <c r="B1160" t="s">
        <v>10</v>
      </c>
      <c r="C1160">
        <v>15</v>
      </c>
      <c r="D1160" t="s">
        <v>85</v>
      </c>
      <c r="E1160" t="s">
        <v>86</v>
      </c>
      <c r="F1160">
        <v>10003</v>
      </c>
      <c r="G1160" t="s">
        <v>45</v>
      </c>
      <c r="H1160" t="s">
        <v>46</v>
      </c>
      <c r="I1160">
        <v>20</v>
      </c>
      <c r="J1160" s="9">
        <v>572.95000000000005</v>
      </c>
      <c r="K1160" s="9">
        <v>800</v>
      </c>
      <c r="L1160">
        <v>44991</v>
      </c>
      <c r="M1160" s="10">
        <f>VENTAS[[#This Row],[CANTIDAD]]*VENTAS[[#This Row],[PRECIO_VENTAS]]</f>
        <v>16000</v>
      </c>
      <c r="N1160" s="10">
        <f>VENTAS[[#This Row],[CANTIDAD]]*VENTAS[[#This Row],[PRECIO_COMPRA]]</f>
        <v>11459</v>
      </c>
      <c r="O1160" s="11">
        <f>VENTAS[[#This Row],[INGRESOS]]-VENTAS[[#This Row],[COSTO]]</f>
        <v>4541</v>
      </c>
      <c r="P1160" s="12">
        <f>VENTAS[[#This Row],[MARGEN]]/VENTAS[[#This Row],[INGRESOS]]</f>
        <v>0.28381250000000002</v>
      </c>
    </row>
    <row r="1161" spans="1:16" x14ac:dyDescent="0.25">
      <c r="A1161">
        <v>1160</v>
      </c>
      <c r="B1161" t="s">
        <v>5</v>
      </c>
      <c r="C1161">
        <v>16</v>
      </c>
      <c r="D1161" t="s">
        <v>87</v>
      </c>
      <c r="E1161" t="s">
        <v>88</v>
      </c>
      <c r="F1161">
        <v>10004</v>
      </c>
      <c r="G1161" t="s">
        <v>47</v>
      </c>
      <c r="H1161" t="s">
        <v>48</v>
      </c>
      <c r="I1161">
        <v>10</v>
      </c>
      <c r="J1161" s="9">
        <v>1667.47</v>
      </c>
      <c r="K1161" s="9">
        <v>2200</v>
      </c>
      <c r="L1161">
        <v>44992</v>
      </c>
      <c r="M1161" s="10">
        <f>VENTAS[[#This Row],[CANTIDAD]]*VENTAS[[#This Row],[PRECIO_VENTAS]]</f>
        <v>22000</v>
      </c>
      <c r="N1161" s="10">
        <f>VENTAS[[#This Row],[CANTIDAD]]*VENTAS[[#This Row],[PRECIO_COMPRA]]</f>
        <v>16674.7</v>
      </c>
      <c r="O1161" s="11">
        <f>VENTAS[[#This Row],[INGRESOS]]-VENTAS[[#This Row],[COSTO]]</f>
        <v>5325.2999999999993</v>
      </c>
      <c r="P1161" s="12">
        <f>VENTAS[[#This Row],[MARGEN]]/VENTAS[[#This Row],[INGRESOS]]</f>
        <v>0.24205909090909086</v>
      </c>
    </row>
    <row r="1162" spans="1:16" x14ac:dyDescent="0.25">
      <c r="A1162">
        <v>1161</v>
      </c>
      <c r="B1162" t="s">
        <v>21</v>
      </c>
      <c r="C1162">
        <v>17</v>
      </c>
      <c r="D1162" t="s">
        <v>89</v>
      </c>
      <c r="E1162" t="s">
        <v>90</v>
      </c>
      <c r="F1162">
        <v>10005</v>
      </c>
      <c r="G1162" t="s">
        <v>49</v>
      </c>
      <c r="H1162" t="s">
        <v>50</v>
      </c>
      <c r="I1162">
        <v>24</v>
      </c>
      <c r="J1162" s="9">
        <v>216.19</v>
      </c>
      <c r="K1162" s="9">
        <v>300</v>
      </c>
      <c r="L1162">
        <v>44993</v>
      </c>
      <c r="M1162" s="10">
        <f>VENTAS[[#This Row],[CANTIDAD]]*VENTAS[[#This Row],[PRECIO_VENTAS]]</f>
        <v>7200</v>
      </c>
      <c r="N1162" s="10">
        <f>VENTAS[[#This Row],[CANTIDAD]]*VENTAS[[#This Row],[PRECIO_COMPRA]]</f>
        <v>5188.5599999999995</v>
      </c>
      <c r="O1162" s="11">
        <f>VENTAS[[#This Row],[INGRESOS]]-VENTAS[[#This Row],[COSTO]]</f>
        <v>2011.4400000000005</v>
      </c>
      <c r="P1162" s="12">
        <f>VENTAS[[#This Row],[MARGEN]]/VENTAS[[#This Row],[INGRESOS]]</f>
        <v>0.27936666666666676</v>
      </c>
    </row>
    <row r="1163" spans="1:16" x14ac:dyDescent="0.25">
      <c r="A1163">
        <v>1162</v>
      </c>
      <c r="B1163" t="s">
        <v>8</v>
      </c>
      <c r="C1163">
        <v>18</v>
      </c>
      <c r="D1163" t="s">
        <v>91</v>
      </c>
      <c r="E1163" t="s">
        <v>92</v>
      </c>
      <c r="F1163">
        <v>10006</v>
      </c>
      <c r="G1163" t="s">
        <v>51</v>
      </c>
      <c r="H1163" t="s">
        <v>52</v>
      </c>
      <c r="I1163">
        <v>19</v>
      </c>
      <c r="J1163" s="9">
        <v>1063.04</v>
      </c>
      <c r="K1163" s="9">
        <v>1500</v>
      </c>
      <c r="L1163">
        <v>44994</v>
      </c>
      <c r="M1163" s="10">
        <f>VENTAS[[#This Row],[CANTIDAD]]*VENTAS[[#This Row],[PRECIO_VENTAS]]</f>
        <v>28500</v>
      </c>
      <c r="N1163" s="10">
        <f>VENTAS[[#This Row],[CANTIDAD]]*VENTAS[[#This Row],[PRECIO_COMPRA]]</f>
        <v>20197.759999999998</v>
      </c>
      <c r="O1163" s="11">
        <f>VENTAS[[#This Row],[INGRESOS]]-VENTAS[[#This Row],[COSTO]]</f>
        <v>8302.2400000000016</v>
      </c>
      <c r="P1163" s="12">
        <f>VENTAS[[#This Row],[MARGEN]]/VENTAS[[#This Row],[INGRESOS]]</f>
        <v>0.29130666666666671</v>
      </c>
    </row>
    <row r="1164" spans="1:16" x14ac:dyDescent="0.25">
      <c r="A1164">
        <v>1163</v>
      </c>
      <c r="B1164" t="s">
        <v>14</v>
      </c>
      <c r="C1164">
        <v>19</v>
      </c>
      <c r="D1164" t="s">
        <v>93</v>
      </c>
      <c r="E1164" t="s">
        <v>94</v>
      </c>
      <c r="F1164">
        <v>10007</v>
      </c>
      <c r="G1164" t="s">
        <v>53</v>
      </c>
      <c r="H1164" t="s">
        <v>54</v>
      </c>
      <c r="I1164">
        <v>20</v>
      </c>
      <c r="J1164" s="9">
        <v>757.81</v>
      </c>
      <c r="K1164" s="9">
        <v>950</v>
      </c>
      <c r="L1164">
        <v>44995</v>
      </c>
      <c r="M1164" s="10">
        <f>VENTAS[[#This Row],[CANTIDAD]]*VENTAS[[#This Row],[PRECIO_VENTAS]]</f>
        <v>19000</v>
      </c>
      <c r="N1164" s="10">
        <f>VENTAS[[#This Row],[CANTIDAD]]*VENTAS[[#This Row],[PRECIO_COMPRA]]</f>
        <v>15156.199999999999</v>
      </c>
      <c r="O1164" s="11">
        <f>VENTAS[[#This Row],[INGRESOS]]-VENTAS[[#This Row],[COSTO]]</f>
        <v>3843.8000000000011</v>
      </c>
      <c r="P1164" s="12">
        <f>VENTAS[[#This Row],[MARGEN]]/VENTAS[[#This Row],[INGRESOS]]</f>
        <v>0.20230526315789479</v>
      </c>
    </row>
    <row r="1165" spans="1:16" x14ac:dyDescent="0.25">
      <c r="A1165">
        <v>1164</v>
      </c>
      <c r="B1165" t="s">
        <v>29</v>
      </c>
      <c r="C1165">
        <v>20</v>
      </c>
      <c r="D1165" t="s">
        <v>95</v>
      </c>
      <c r="E1165" t="s">
        <v>96</v>
      </c>
      <c r="F1165">
        <v>10008</v>
      </c>
      <c r="G1165" t="s">
        <v>73</v>
      </c>
      <c r="H1165" t="s">
        <v>56</v>
      </c>
      <c r="I1165">
        <v>15</v>
      </c>
      <c r="J1165" s="9">
        <v>211.41</v>
      </c>
      <c r="K1165" s="9">
        <v>300</v>
      </c>
      <c r="L1165">
        <v>44996</v>
      </c>
      <c r="M1165" s="10">
        <f>VENTAS[[#This Row],[CANTIDAD]]*VENTAS[[#This Row],[PRECIO_VENTAS]]</f>
        <v>4500</v>
      </c>
      <c r="N1165" s="10">
        <f>VENTAS[[#This Row],[CANTIDAD]]*VENTAS[[#This Row],[PRECIO_COMPRA]]</f>
        <v>3171.15</v>
      </c>
      <c r="O1165" s="11">
        <f>VENTAS[[#This Row],[INGRESOS]]-VENTAS[[#This Row],[COSTO]]</f>
        <v>1328.85</v>
      </c>
      <c r="P1165" s="12">
        <f>VENTAS[[#This Row],[MARGEN]]/VENTAS[[#This Row],[INGRESOS]]</f>
        <v>0.29530000000000001</v>
      </c>
    </row>
    <row r="1166" spans="1:16" x14ac:dyDescent="0.25">
      <c r="A1166">
        <v>1165</v>
      </c>
      <c r="B1166" t="s">
        <v>6</v>
      </c>
      <c r="C1166">
        <v>1</v>
      </c>
      <c r="D1166" t="s">
        <v>30</v>
      </c>
      <c r="E1166" t="s">
        <v>61</v>
      </c>
      <c r="F1166">
        <v>10009</v>
      </c>
      <c r="G1166" t="s">
        <v>57</v>
      </c>
      <c r="H1166" t="s">
        <v>58</v>
      </c>
      <c r="I1166">
        <v>24</v>
      </c>
      <c r="J1166" s="9">
        <v>1483.61</v>
      </c>
      <c r="K1166" s="9">
        <v>2000</v>
      </c>
      <c r="L1166">
        <v>44997</v>
      </c>
      <c r="M1166" s="10">
        <f>VENTAS[[#This Row],[CANTIDAD]]*VENTAS[[#This Row],[PRECIO_VENTAS]]</f>
        <v>48000</v>
      </c>
      <c r="N1166" s="10">
        <f>VENTAS[[#This Row],[CANTIDAD]]*VENTAS[[#This Row],[PRECIO_COMPRA]]</f>
        <v>35606.639999999999</v>
      </c>
      <c r="O1166" s="11">
        <f>VENTAS[[#This Row],[INGRESOS]]-VENTAS[[#This Row],[COSTO]]</f>
        <v>12393.36</v>
      </c>
      <c r="P1166" s="12">
        <f>VENTAS[[#This Row],[MARGEN]]/VENTAS[[#This Row],[INGRESOS]]</f>
        <v>0.25819500000000001</v>
      </c>
    </row>
    <row r="1167" spans="1:16" x14ac:dyDescent="0.25">
      <c r="A1167">
        <v>1166</v>
      </c>
      <c r="B1167" t="s">
        <v>20</v>
      </c>
      <c r="C1167">
        <v>2</v>
      </c>
      <c r="D1167" t="s">
        <v>31</v>
      </c>
      <c r="E1167" t="s">
        <v>62</v>
      </c>
      <c r="F1167">
        <v>10001</v>
      </c>
      <c r="G1167" t="s">
        <v>41</v>
      </c>
      <c r="H1167" t="s">
        <v>42</v>
      </c>
      <c r="I1167">
        <v>14</v>
      </c>
      <c r="J1167" s="9">
        <v>1049.51</v>
      </c>
      <c r="K1167" s="9">
        <v>1300</v>
      </c>
      <c r="L1167">
        <v>44998</v>
      </c>
      <c r="M1167" s="10">
        <f>VENTAS[[#This Row],[CANTIDAD]]*VENTAS[[#This Row],[PRECIO_VENTAS]]</f>
        <v>18200</v>
      </c>
      <c r="N1167" s="10">
        <f>VENTAS[[#This Row],[CANTIDAD]]*VENTAS[[#This Row],[PRECIO_COMPRA]]</f>
        <v>14693.14</v>
      </c>
      <c r="O1167" s="11">
        <f>VENTAS[[#This Row],[INGRESOS]]-VENTAS[[#This Row],[COSTO]]</f>
        <v>3506.8600000000006</v>
      </c>
      <c r="P1167" s="12">
        <f>VENTAS[[#This Row],[MARGEN]]/VENTAS[[#This Row],[INGRESOS]]</f>
        <v>0.19268461538461543</v>
      </c>
    </row>
    <row r="1168" spans="1:16" x14ac:dyDescent="0.25">
      <c r="A1168">
        <v>1167</v>
      </c>
      <c r="B1168" t="s">
        <v>13</v>
      </c>
      <c r="C1168">
        <v>3</v>
      </c>
      <c r="D1168" t="s">
        <v>32</v>
      </c>
      <c r="E1168" t="s">
        <v>63</v>
      </c>
      <c r="F1168">
        <v>10002</v>
      </c>
      <c r="G1168" t="s">
        <v>43</v>
      </c>
      <c r="H1168" t="s">
        <v>44</v>
      </c>
      <c r="I1168">
        <v>25</v>
      </c>
      <c r="J1168" s="9">
        <v>966.38</v>
      </c>
      <c r="K1168" s="9">
        <v>1200</v>
      </c>
      <c r="L1168">
        <v>44999</v>
      </c>
      <c r="M1168" s="10">
        <f>VENTAS[[#This Row],[CANTIDAD]]*VENTAS[[#This Row],[PRECIO_VENTAS]]</f>
        <v>30000</v>
      </c>
      <c r="N1168" s="10">
        <f>VENTAS[[#This Row],[CANTIDAD]]*VENTAS[[#This Row],[PRECIO_COMPRA]]</f>
        <v>24159.5</v>
      </c>
      <c r="O1168" s="11">
        <f>VENTAS[[#This Row],[INGRESOS]]-VENTAS[[#This Row],[COSTO]]</f>
        <v>5840.5</v>
      </c>
      <c r="P1168" s="12">
        <f>VENTAS[[#This Row],[MARGEN]]/VENTAS[[#This Row],[INGRESOS]]</f>
        <v>0.19468333333333335</v>
      </c>
    </row>
    <row r="1169" spans="1:16" x14ac:dyDescent="0.25">
      <c r="A1169">
        <v>1168</v>
      </c>
      <c r="B1169" t="s">
        <v>9</v>
      </c>
      <c r="C1169">
        <v>4</v>
      </c>
      <c r="D1169" t="s">
        <v>33</v>
      </c>
      <c r="E1169" t="s">
        <v>64</v>
      </c>
      <c r="F1169">
        <v>10003</v>
      </c>
      <c r="G1169" t="s">
        <v>45</v>
      </c>
      <c r="H1169" t="s">
        <v>46</v>
      </c>
      <c r="I1169">
        <v>17</v>
      </c>
      <c r="J1169" s="9">
        <v>938.42</v>
      </c>
      <c r="K1169" s="9">
        <v>1100</v>
      </c>
      <c r="L1169">
        <v>45000</v>
      </c>
      <c r="M1169" s="10">
        <f>VENTAS[[#This Row],[CANTIDAD]]*VENTAS[[#This Row],[PRECIO_VENTAS]]</f>
        <v>18700</v>
      </c>
      <c r="N1169" s="10">
        <f>VENTAS[[#This Row],[CANTIDAD]]*VENTAS[[#This Row],[PRECIO_COMPRA]]</f>
        <v>15953.14</v>
      </c>
      <c r="O1169" s="11">
        <f>VENTAS[[#This Row],[INGRESOS]]-VENTAS[[#This Row],[COSTO]]</f>
        <v>2746.8600000000006</v>
      </c>
      <c r="P1169" s="12">
        <f>VENTAS[[#This Row],[MARGEN]]/VENTAS[[#This Row],[INGRESOS]]</f>
        <v>0.14689090909090913</v>
      </c>
    </row>
    <row r="1170" spans="1:16" x14ac:dyDescent="0.25">
      <c r="A1170">
        <v>1169</v>
      </c>
      <c r="B1170" t="s">
        <v>5</v>
      </c>
      <c r="C1170">
        <v>5</v>
      </c>
      <c r="D1170" t="s">
        <v>34</v>
      </c>
      <c r="E1170" t="s">
        <v>65</v>
      </c>
      <c r="F1170">
        <v>10004</v>
      </c>
      <c r="G1170" t="s">
        <v>47</v>
      </c>
      <c r="H1170" t="s">
        <v>48</v>
      </c>
      <c r="I1170">
        <v>24</v>
      </c>
      <c r="J1170" s="9">
        <v>1053.78</v>
      </c>
      <c r="K1170" s="9">
        <v>1500</v>
      </c>
      <c r="L1170">
        <v>45001</v>
      </c>
      <c r="M1170" s="10">
        <f>VENTAS[[#This Row],[CANTIDAD]]*VENTAS[[#This Row],[PRECIO_VENTAS]]</f>
        <v>36000</v>
      </c>
      <c r="N1170" s="10">
        <f>VENTAS[[#This Row],[CANTIDAD]]*VENTAS[[#This Row],[PRECIO_COMPRA]]</f>
        <v>25290.720000000001</v>
      </c>
      <c r="O1170" s="11">
        <f>VENTAS[[#This Row],[INGRESOS]]-VENTAS[[#This Row],[COSTO]]</f>
        <v>10709.279999999999</v>
      </c>
      <c r="P1170" s="12">
        <f>VENTAS[[#This Row],[MARGEN]]/VENTAS[[#This Row],[INGRESOS]]</f>
        <v>0.29747999999999997</v>
      </c>
    </row>
    <row r="1171" spans="1:16" x14ac:dyDescent="0.25">
      <c r="A1171">
        <v>1170</v>
      </c>
      <c r="B1171" t="s">
        <v>19</v>
      </c>
      <c r="C1171">
        <v>6</v>
      </c>
      <c r="D1171" t="s">
        <v>35</v>
      </c>
      <c r="E1171" t="s">
        <v>66</v>
      </c>
      <c r="F1171">
        <v>10005</v>
      </c>
      <c r="G1171" t="s">
        <v>49</v>
      </c>
      <c r="H1171" t="s">
        <v>50</v>
      </c>
      <c r="I1171">
        <v>24</v>
      </c>
      <c r="J1171" s="9">
        <v>645.70000000000005</v>
      </c>
      <c r="K1171" s="9">
        <v>900</v>
      </c>
      <c r="L1171">
        <v>45002</v>
      </c>
      <c r="M1171" s="10">
        <f>VENTAS[[#This Row],[CANTIDAD]]*VENTAS[[#This Row],[PRECIO_VENTAS]]</f>
        <v>21600</v>
      </c>
      <c r="N1171" s="10">
        <f>VENTAS[[#This Row],[CANTIDAD]]*VENTAS[[#This Row],[PRECIO_COMPRA]]</f>
        <v>15496.800000000001</v>
      </c>
      <c r="O1171" s="11">
        <f>VENTAS[[#This Row],[INGRESOS]]-VENTAS[[#This Row],[COSTO]]</f>
        <v>6103.1999999999989</v>
      </c>
      <c r="P1171" s="12">
        <f>VENTAS[[#This Row],[MARGEN]]/VENTAS[[#This Row],[INGRESOS]]</f>
        <v>0.2825555555555555</v>
      </c>
    </row>
    <row r="1172" spans="1:16" x14ac:dyDescent="0.25">
      <c r="A1172">
        <v>1171</v>
      </c>
      <c r="B1172" t="s">
        <v>28</v>
      </c>
      <c r="C1172">
        <v>7</v>
      </c>
      <c r="D1172" t="s">
        <v>36</v>
      </c>
      <c r="E1172" t="s">
        <v>72</v>
      </c>
      <c r="F1172">
        <v>10006</v>
      </c>
      <c r="G1172" t="s">
        <v>51</v>
      </c>
      <c r="H1172" t="s">
        <v>52</v>
      </c>
      <c r="I1172">
        <v>14</v>
      </c>
      <c r="J1172" s="9">
        <v>1063.04</v>
      </c>
      <c r="K1172" s="9">
        <v>1500</v>
      </c>
      <c r="L1172">
        <v>45003</v>
      </c>
      <c r="M1172" s="10">
        <f>VENTAS[[#This Row],[CANTIDAD]]*VENTAS[[#This Row],[PRECIO_VENTAS]]</f>
        <v>21000</v>
      </c>
      <c r="N1172" s="10">
        <f>VENTAS[[#This Row],[CANTIDAD]]*VENTAS[[#This Row],[PRECIO_COMPRA]]</f>
        <v>14882.56</v>
      </c>
      <c r="O1172" s="11">
        <f>VENTAS[[#This Row],[INGRESOS]]-VENTAS[[#This Row],[COSTO]]</f>
        <v>6117.4400000000005</v>
      </c>
      <c r="P1172" s="12">
        <f>VENTAS[[#This Row],[MARGEN]]/VENTAS[[#This Row],[INGRESOS]]</f>
        <v>0.29130666666666671</v>
      </c>
    </row>
    <row r="1173" spans="1:16" x14ac:dyDescent="0.25">
      <c r="A1173">
        <v>1172</v>
      </c>
      <c r="B1173" t="s">
        <v>6</v>
      </c>
      <c r="C1173">
        <v>8</v>
      </c>
      <c r="D1173" t="s">
        <v>37</v>
      </c>
      <c r="E1173" t="s">
        <v>67</v>
      </c>
      <c r="F1173">
        <v>10007</v>
      </c>
      <c r="G1173" t="s">
        <v>53</v>
      </c>
      <c r="H1173" t="s">
        <v>54</v>
      </c>
      <c r="I1173">
        <v>24</v>
      </c>
      <c r="J1173" s="9">
        <v>938.42</v>
      </c>
      <c r="K1173" s="9">
        <v>1100</v>
      </c>
      <c r="L1173">
        <v>45004</v>
      </c>
      <c r="M1173" s="10">
        <f>VENTAS[[#This Row],[CANTIDAD]]*VENTAS[[#This Row],[PRECIO_VENTAS]]</f>
        <v>26400</v>
      </c>
      <c r="N1173" s="10">
        <f>VENTAS[[#This Row],[CANTIDAD]]*VENTAS[[#This Row],[PRECIO_COMPRA]]</f>
        <v>22522.079999999998</v>
      </c>
      <c r="O1173" s="11">
        <f>VENTAS[[#This Row],[INGRESOS]]-VENTAS[[#This Row],[COSTO]]</f>
        <v>3877.9200000000019</v>
      </c>
      <c r="P1173" s="12">
        <f>VENTAS[[#This Row],[MARGEN]]/VENTAS[[#This Row],[INGRESOS]]</f>
        <v>0.14689090909090916</v>
      </c>
    </row>
    <row r="1174" spans="1:16" x14ac:dyDescent="0.25">
      <c r="A1174">
        <v>1173</v>
      </c>
      <c r="B1174" t="s">
        <v>8</v>
      </c>
      <c r="C1174">
        <v>9</v>
      </c>
      <c r="D1174" t="s">
        <v>38</v>
      </c>
      <c r="E1174" t="s">
        <v>68</v>
      </c>
      <c r="F1174">
        <v>10008</v>
      </c>
      <c r="G1174" t="s">
        <v>73</v>
      </c>
      <c r="H1174" t="s">
        <v>56</v>
      </c>
      <c r="I1174">
        <v>14</v>
      </c>
      <c r="J1174" s="9">
        <v>836.75</v>
      </c>
      <c r="K1174" s="9">
        <v>1000</v>
      </c>
      <c r="L1174">
        <v>45005</v>
      </c>
      <c r="M1174" s="10">
        <f>VENTAS[[#This Row],[CANTIDAD]]*VENTAS[[#This Row],[PRECIO_VENTAS]]</f>
        <v>14000</v>
      </c>
      <c r="N1174" s="10">
        <f>VENTAS[[#This Row],[CANTIDAD]]*VENTAS[[#This Row],[PRECIO_COMPRA]]</f>
        <v>11714.5</v>
      </c>
      <c r="O1174" s="11">
        <f>VENTAS[[#This Row],[INGRESOS]]-VENTAS[[#This Row],[COSTO]]</f>
        <v>2285.5</v>
      </c>
      <c r="P1174" s="12">
        <f>VENTAS[[#This Row],[MARGEN]]/VENTAS[[#This Row],[INGRESOS]]</f>
        <v>0.16325000000000001</v>
      </c>
    </row>
    <row r="1175" spans="1:16" x14ac:dyDescent="0.25">
      <c r="A1175">
        <v>1174</v>
      </c>
      <c r="B1175" t="s">
        <v>11</v>
      </c>
      <c r="C1175">
        <v>10</v>
      </c>
      <c r="D1175" t="s">
        <v>39</v>
      </c>
      <c r="E1175" t="s">
        <v>69</v>
      </c>
      <c r="F1175">
        <v>10009</v>
      </c>
      <c r="G1175" t="s">
        <v>57</v>
      </c>
      <c r="H1175" t="s">
        <v>58</v>
      </c>
      <c r="I1175">
        <v>22</v>
      </c>
      <c r="J1175" s="9">
        <v>966.38</v>
      </c>
      <c r="K1175" s="9">
        <v>1200</v>
      </c>
      <c r="L1175">
        <v>45006</v>
      </c>
      <c r="M1175" s="10">
        <f>VENTAS[[#This Row],[CANTIDAD]]*VENTAS[[#This Row],[PRECIO_VENTAS]]</f>
        <v>26400</v>
      </c>
      <c r="N1175" s="10">
        <f>VENTAS[[#This Row],[CANTIDAD]]*VENTAS[[#This Row],[PRECIO_COMPRA]]</f>
        <v>21260.36</v>
      </c>
      <c r="O1175" s="11">
        <f>VENTAS[[#This Row],[INGRESOS]]-VENTAS[[#This Row],[COSTO]]</f>
        <v>5139.6399999999994</v>
      </c>
      <c r="P1175" s="12">
        <f>VENTAS[[#This Row],[MARGEN]]/VENTAS[[#This Row],[INGRESOS]]</f>
        <v>0.19468333333333332</v>
      </c>
    </row>
    <row r="1176" spans="1:16" x14ac:dyDescent="0.25">
      <c r="A1176">
        <v>1175</v>
      </c>
      <c r="B1176" t="s">
        <v>9</v>
      </c>
      <c r="C1176">
        <v>11</v>
      </c>
      <c r="D1176" t="s">
        <v>77</v>
      </c>
      <c r="E1176" t="s">
        <v>78</v>
      </c>
      <c r="F1176">
        <v>10001</v>
      </c>
      <c r="G1176" t="s">
        <v>41</v>
      </c>
      <c r="H1176" t="s">
        <v>42</v>
      </c>
      <c r="I1176">
        <v>19</v>
      </c>
      <c r="J1176" s="9">
        <v>638.27</v>
      </c>
      <c r="K1176" s="9">
        <v>800</v>
      </c>
      <c r="L1176">
        <v>45007</v>
      </c>
      <c r="M1176" s="10">
        <f>VENTAS[[#This Row],[CANTIDAD]]*VENTAS[[#This Row],[PRECIO_VENTAS]]</f>
        <v>15200</v>
      </c>
      <c r="N1176" s="10">
        <f>VENTAS[[#This Row],[CANTIDAD]]*VENTAS[[#This Row],[PRECIO_COMPRA]]</f>
        <v>12127.13</v>
      </c>
      <c r="O1176" s="11">
        <f>VENTAS[[#This Row],[INGRESOS]]-VENTAS[[#This Row],[COSTO]]</f>
        <v>3072.8700000000008</v>
      </c>
      <c r="P1176" s="12">
        <f>VENTAS[[#This Row],[MARGEN]]/VENTAS[[#This Row],[INGRESOS]]</f>
        <v>0.20216250000000005</v>
      </c>
    </row>
    <row r="1177" spans="1:16" x14ac:dyDescent="0.25">
      <c r="A1177">
        <v>1176</v>
      </c>
      <c r="B1177" t="s">
        <v>10</v>
      </c>
      <c r="C1177">
        <v>12</v>
      </c>
      <c r="D1177" t="s">
        <v>79</v>
      </c>
      <c r="E1177" t="s">
        <v>80</v>
      </c>
      <c r="F1177">
        <v>10002</v>
      </c>
      <c r="G1177" t="s">
        <v>43</v>
      </c>
      <c r="H1177" t="s">
        <v>44</v>
      </c>
      <c r="I1177">
        <v>23</v>
      </c>
      <c r="J1177" s="9">
        <v>1265.2</v>
      </c>
      <c r="K1177" s="9">
        <v>1800</v>
      </c>
      <c r="L1177">
        <v>45008</v>
      </c>
      <c r="M1177" s="10">
        <f>VENTAS[[#This Row],[CANTIDAD]]*VENTAS[[#This Row],[PRECIO_VENTAS]]</f>
        <v>41400</v>
      </c>
      <c r="N1177" s="10">
        <f>VENTAS[[#This Row],[CANTIDAD]]*VENTAS[[#This Row],[PRECIO_COMPRA]]</f>
        <v>29099.600000000002</v>
      </c>
      <c r="O1177" s="11">
        <f>VENTAS[[#This Row],[INGRESOS]]-VENTAS[[#This Row],[COSTO]]</f>
        <v>12300.399999999998</v>
      </c>
      <c r="P1177" s="12">
        <f>VENTAS[[#This Row],[MARGEN]]/VENTAS[[#This Row],[INGRESOS]]</f>
        <v>0.29711111111111105</v>
      </c>
    </row>
    <row r="1178" spans="1:16" x14ac:dyDescent="0.25">
      <c r="A1178">
        <v>1177</v>
      </c>
      <c r="B1178" t="s">
        <v>5</v>
      </c>
      <c r="C1178">
        <v>13</v>
      </c>
      <c r="D1178" t="s">
        <v>81</v>
      </c>
      <c r="E1178" t="s">
        <v>82</v>
      </c>
      <c r="F1178">
        <v>10003</v>
      </c>
      <c r="G1178" t="s">
        <v>45</v>
      </c>
      <c r="H1178" t="s">
        <v>46</v>
      </c>
      <c r="I1178">
        <v>19</v>
      </c>
      <c r="J1178" s="9">
        <v>352.49</v>
      </c>
      <c r="K1178" s="9">
        <v>500</v>
      </c>
      <c r="L1178">
        <v>45009</v>
      </c>
      <c r="M1178" s="10">
        <f>VENTAS[[#This Row],[CANTIDAD]]*VENTAS[[#This Row],[PRECIO_VENTAS]]</f>
        <v>9500</v>
      </c>
      <c r="N1178" s="10">
        <f>VENTAS[[#This Row],[CANTIDAD]]*VENTAS[[#This Row],[PRECIO_COMPRA]]</f>
        <v>6697.31</v>
      </c>
      <c r="O1178" s="11">
        <f>VENTAS[[#This Row],[INGRESOS]]-VENTAS[[#This Row],[COSTO]]</f>
        <v>2802.6899999999996</v>
      </c>
      <c r="P1178" s="12">
        <f>VENTAS[[#This Row],[MARGEN]]/VENTAS[[#This Row],[INGRESOS]]</f>
        <v>0.29501999999999995</v>
      </c>
    </row>
    <row r="1179" spans="1:16" x14ac:dyDescent="0.25">
      <c r="A1179">
        <v>1178</v>
      </c>
      <c r="B1179" t="s">
        <v>19</v>
      </c>
      <c r="C1179">
        <v>14</v>
      </c>
      <c r="D1179" t="s">
        <v>83</v>
      </c>
      <c r="E1179" t="s">
        <v>84</v>
      </c>
      <c r="F1179">
        <v>10004</v>
      </c>
      <c r="G1179" t="s">
        <v>47</v>
      </c>
      <c r="H1179" t="s">
        <v>48</v>
      </c>
      <c r="I1179">
        <v>19</v>
      </c>
      <c r="J1179" s="9">
        <v>938.42</v>
      </c>
      <c r="K1179" s="9">
        <v>1100</v>
      </c>
      <c r="L1179">
        <v>45010</v>
      </c>
      <c r="M1179" s="10">
        <f>VENTAS[[#This Row],[CANTIDAD]]*VENTAS[[#This Row],[PRECIO_VENTAS]]</f>
        <v>20900</v>
      </c>
      <c r="N1179" s="10">
        <f>VENTAS[[#This Row],[CANTIDAD]]*VENTAS[[#This Row],[PRECIO_COMPRA]]</f>
        <v>17829.98</v>
      </c>
      <c r="O1179" s="11">
        <f>VENTAS[[#This Row],[INGRESOS]]-VENTAS[[#This Row],[COSTO]]</f>
        <v>3070.0200000000004</v>
      </c>
      <c r="P1179" s="12">
        <f>VENTAS[[#This Row],[MARGEN]]/VENTAS[[#This Row],[INGRESOS]]</f>
        <v>0.1468909090909091</v>
      </c>
    </row>
    <row r="1180" spans="1:16" x14ac:dyDescent="0.25">
      <c r="A1180">
        <v>1179</v>
      </c>
      <c r="B1180" t="s">
        <v>5</v>
      </c>
      <c r="C1180">
        <v>15</v>
      </c>
      <c r="D1180" t="s">
        <v>85</v>
      </c>
      <c r="E1180" t="s">
        <v>86</v>
      </c>
      <c r="F1180">
        <v>10005</v>
      </c>
      <c r="G1180" t="s">
        <v>49</v>
      </c>
      <c r="H1180" t="s">
        <v>50</v>
      </c>
      <c r="I1180">
        <v>15</v>
      </c>
      <c r="J1180" s="9">
        <v>572.95000000000005</v>
      </c>
      <c r="K1180" s="9">
        <v>800</v>
      </c>
      <c r="L1180">
        <v>45011</v>
      </c>
      <c r="M1180" s="10">
        <f>VENTAS[[#This Row],[CANTIDAD]]*VENTAS[[#This Row],[PRECIO_VENTAS]]</f>
        <v>12000</v>
      </c>
      <c r="N1180" s="10">
        <f>VENTAS[[#This Row],[CANTIDAD]]*VENTAS[[#This Row],[PRECIO_COMPRA]]</f>
        <v>8594.25</v>
      </c>
      <c r="O1180" s="11">
        <f>VENTAS[[#This Row],[INGRESOS]]-VENTAS[[#This Row],[COSTO]]</f>
        <v>3405.75</v>
      </c>
      <c r="P1180" s="12">
        <f>VENTAS[[#This Row],[MARGEN]]/VENTAS[[#This Row],[INGRESOS]]</f>
        <v>0.28381250000000002</v>
      </c>
    </row>
    <row r="1181" spans="1:16" x14ac:dyDescent="0.25">
      <c r="A1181">
        <v>1180</v>
      </c>
      <c r="B1181" t="s">
        <v>19</v>
      </c>
      <c r="C1181">
        <v>16</v>
      </c>
      <c r="D1181" t="s">
        <v>87</v>
      </c>
      <c r="E1181" t="s">
        <v>88</v>
      </c>
      <c r="F1181">
        <v>10006</v>
      </c>
      <c r="G1181" t="s">
        <v>51</v>
      </c>
      <c r="H1181" t="s">
        <v>52</v>
      </c>
      <c r="I1181">
        <v>10</v>
      </c>
      <c r="J1181" s="9">
        <v>1667.47</v>
      </c>
      <c r="K1181" s="9">
        <v>2200</v>
      </c>
      <c r="L1181">
        <v>45012</v>
      </c>
      <c r="M1181" s="10">
        <f>VENTAS[[#This Row],[CANTIDAD]]*VENTAS[[#This Row],[PRECIO_VENTAS]]</f>
        <v>22000</v>
      </c>
      <c r="N1181" s="10">
        <f>VENTAS[[#This Row],[CANTIDAD]]*VENTAS[[#This Row],[PRECIO_COMPRA]]</f>
        <v>16674.7</v>
      </c>
      <c r="O1181" s="11">
        <f>VENTAS[[#This Row],[INGRESOS]]-VENTAS[[#This Row],[COSTO]]</f>
        <v>5325.2999999999993</v>
      </c>
      <c r="P1181" s="12">
        <f>VENTAS[[#This Row],[MARGEN]]/VENTAS[[#This Row],[INGRESOS]]</f>
        <v>0.24205909090909086</v>
      </c>
    </row>
    <row r="1182" spans="1:16" x14ac:dyDescent="0.25">
      <c r="A1182">
        <v>1181</v>
      </c>
      <c r="B1182" t="s">
        <v>12</v>
      </c>
      <c r="C1182">
        <v>17</v>
      </c>
      <c r="D1182" t="s">
        <v>89</v>
      </c>
      <c r="E1182" t="s">
        <v>90</v>
      </c>
      <c r="F1182">
        <v>10007</v>
      </c>
      <c r="G1182" t="s">
        <v>53</v>
      </c>
      <c r="H1182" t="s">
        <v>54</v>
      </c>
      <c r="I1182">
        <v>20</v>
      </c>
      <c r="J1182" s="9">
        <v>216.19</v>
      </c>
      <c r="K1182" s="9">
        <v>300</v>
      </c>
      <c r="L1182">
        <v>45013</v>
      </c>
      <c r="M1182" s="10">
        <f>VENTAS[[#This Row],[CANTIDAD]]*VENTAS[[#This Row],[PRECIO_VENTAS]]</f>
        <v>6000</v>
      </c>
      <c r="N1182" s="10">
        <f>VENTAS[[#This Row],[CANTIDAD]]*VENTAS[[#This Row],[PRECIO_COMPRA]]</f>
        <v>4323.8</v>
      </c>
      <c r="O1182" s="11">
        <f>VENTAS[[#This Row],[INGRESOS]]-VENTAS[[#This Row],[COSTO]]</f>
        <v>1676.1999999999998</v>
      </c>
      <c r="P1182" s="12">
        <f>VENTAS[[#This Row],[MARGEN]]/VENTAS[[#This Row],[INGRESOS]]</f>
        <v>0.27936666666666665</v>
      </c>
    </row>
    <row r="1183" spans="1:16" x14ac:dyDescent="0.25">
      <c r="A1183">
        <v>1182</v>
      </c>
      <c r="B1183" t="s">
        <v>6</v>
      </c>
      <c r="C1183">
        <v>18</v>
      </c>
      <c r="D1183" t="s">
        <v>91</v>
      </c>
      <c r="E1183" t="s">
        <v>92</v>
      </c>
      <c r="F1183">
        <v>10008</v>
      </c>
      <c r="G1183" t="s">
        <v>73</v>
      </c>
      <c r="H1183" t="s">
        <v>56</v>
      </c>
      <c r="I1183">
        <v>20</v>
      </c>
      <c r="J1183" s="9">
        <v>1063.04</v>
      </c>
      <c r="K1183" s="9">
        <v>1500</v>
      </c>
      <c r="L1183">
        <v>45014</v>
      </c>
      <c r="M1183" s="10">
        <f>VENTAS[[#This Row],[CANTIDAD]]*VENTAS[[#This Row],[PRECIO_VENTAS]]</f>
        <v>30000</v>
      </c>
      <c r="N1183" s="10">
        <f>VENTAS[[#This Row],[CANTIDAD]]*VENTAS[[#This Row],[PRECIO_COMPRA]]</f>
        <v>21260.799999999999</v>
      </c>
      <c r="O1183" s="11">
        <f>VENTAS[[#This Row],[INGRESOS]]-VENTAS[[#This Row],[COSTO]]</f>
        <v>8739.2000000000007</v>
      </c>
      <c r="P1183" s="12">
        <f>VENTAS[[#This Row],[MARGEN]]/VENTAS[[#This Row],[INGRESOS]]</f>
        <v>0.29130666666666671</v>
      </c>
    </row>
    <row r="1184" spans="1:16" x14ac:dyDescent="0.25">
      <c r="A1184">
        <v>1183</v>
      </c>
      <c r="B1184" t="s">
        <v>5</v>
      </c>
      <c r="C1184">
        <v>19</v>
      </c>
      <c r="D1184" t="s">
        <v>93</v>
      </c>
      <c r="E1184" t="s">
        <v>94</v>
      </c>
      <c r="F1184">
        <v>10009</v>
      </c>
      <c r="G1184" t="s">
        <v>57</v>
      </c>
      <c r="H1184" t="s">
        <v>58</v>
      </c>
      <c r="I1184">
        <v>12</v>
      </c>
      <c r="J1184" s="9">
        <v>757.81</v>
      </c>
      <c r="K1184" s="9">
        <v>950</v>
      </c>
      <c r="L1184">
        <v>45015</v>
      </c>
      <c r="M1184" s="10">
        <f>VENTAS[[#This Row],[CANTIDAD]]*VENTAS[[#This Row],[PRECIO_VENTAS]]</f>
        <v>11400</v>
      </c>
      <c r="N1184" s="10">
        <f>VENTAS[[#This Row],[CANTIDAD]]*VENTAS[[#This Row],[PRECIO_COMPRA]]</f>
        <v>9093.7199999999993</v>
      </c>
      <c r="O1184" s="11">
        <f>VENTAS[[#This Row],[INGRESOS]]-VENTAS[[#This Row],[COSTO]]</f>
        <v>2306.2800000000007</v>
      </c>
      <c r="P1184" s="12">
        <f>VENTAS[[#This Row],[MARGEN]]/VENTAS[[#This Row],[INGRESOS]]</f>
        <v>0.20230526315789479</v>
      </c>
    </row>
    <row r="1185" spans="1:16" x14ac:dyDescent="0.25">
      <c r="A1185">
        <v>1184</v>
      </c>
      <c r="B1185" t="s">
        <v>12</v>
      </c>
      <c r="C1185">
        <v>20</v>
      </c>
      <c r="D1185" t="s">
        <v>95</v>
      </c>
      <c r="E1185" t="s">
        <v>96</v>
      </c>
      <c r="F1185">
        <v>10001</v>
      </c>
      <c r="G1185" t="s">
        <v>41</v>
      </c>
      <c r="H1185" t="s">
        <v>42</v>
      </c>
      <c r="I1185">
        <v>11</v>
      </c>
      <c r="J1185" s="9">
        <v>211.41</v>
      </c>
      <c r="K1185" s="9">
        <v>300</v>
      </c>
      <c r="L1185">
        <v>45016</v>
      </c>
      <c r="M1185" s="10">
        <f>VENTAS[[#This Row],[CANTIDAD]]*VENTAS[[#This Row],[PRECIO_VENTAS]]</f>
        <v>3300</v>
      </c>
      <c r="N1185" s="10">
        <f>VENTAS[[#This Row],[CANTIDAD]]*VENTAS[[#This Row],[PRECIO_COMPRA]]</f>
        <v>2325.5099999999998</v>
      </c>
      <c r="O1185" s="11">
        <f>VENTAS[[#This Row],[INGRESOS]]-VENTAS[[#This Row],[COSTO]]</f>
        <v>974.49000000000024</v>
      </c>
      <c r="P1185" s="12">
        <f>VENTAS[[#This Row],[MARGEN]]/VENTAS[[#This Row],[INGRESOS]]</f>
        <v>0.29530000000000006</v>
      </c>
    </row>
    <row r="1186" spans="1:16" x14ac:dyDescent="0.25">
      <c r="A1186">
        <v>1185</v>
      </c>
      <c r="B1186" t="s">
        <v>9</v>
      </c>
      <c r="C1186">
        <v>1</v>
      </c>
      <c r="D1186" t="s">
        <v>30</v>
      </c>
      <c r="E1186" t="s">
        <v>61</v>
      </c>
      <c r="F1186">
        <v>10002</v>
      </c>
      <c r="G1186" t="s">
        <v>43</v>
      </c>
      <c r="H1186" t="s">
        <v>44</v>
      </c>
      <c r="I1186">
        <v>13</v>
      </c>
      <c r="J1186" s="9">
        <v>1483.61</v>
      </c>
      <c r="K1186" s="9">
        <v>2000</v>
      </c>
      <c r="L1186">
        <v>45017</v>
      </c>
      <c r="M1186" s="10">
        <f>VENTAS[[#This Row],[CANTIDAD]]*VENTAS[[#This Row],[PRECIO_VENTAS]]</f>
        <v>26000</v>
      </c>
      <c r="N1186" s="10">
        <f>VENTAS[[#This Row],[CANTIDAD]]*VENTAS[[#This Row],[PRECIO_COMPRA]]</f>
        <v>19286.93</v>
      </c>
      <c r="O1186" s="11">
        <f>VENTAS[[#This Row],[INGRESOS]]-VENTAS[[#This Row],[COSTO]]</f>
        <v>6713.07</v>
      </c>
      <c r="P1186" s="12">
        <f>VENTAS[[#This Row],[MARGEN]]/VENTAS[[#This Row],[INGRESOS]]</f>
        <v>0.25819500000000001</v>
      </c>
    </row>
    <row r="1187" spans="1:16" x14ac:dyDescent="0.25">
      <c r="A1187">
        <v>1186</v>
      </c>
      <c r="B1187" t="s">
        <v>7</v>
      </c>
      <c r="C1187">
        <v>2</v>
      </c>
      <c r="D1187" t="s">
        <v>31</v>
      </c>
      <c r="E1187" t="s">
        <v>62</v>
      </c>
      <c r="F1187">
        <v>10003</v>
      </c>
      <c r="G1187" t="s">
        <v>45</v>
      </c>
      <c r="H1187" t="s">
        <v>46</v>
      </c>
      <c r="I1187">
        <v>24</v>
      </c>
      <c r="J1187" s="9">
        <v>1049.51</v>
      </c>
      <c r="K1187" s="9">
        <v>1300</v>
      </c>
      <c r="L1187">
        <v>45018</v>
      </c>
      <c r="M1187" s="10">
        <f>VENTAS[[#This Row],[CANTIDAD]]*VENTAS[[#This Row],[PRECIO_VENTAS]]</f>
        <v>31200</v>
      </c>
      <c r="N1187" s="10">
        <f>VENTAS[[#This Row],[CANTIDAD]]*VENTAS[[#This Row],[PRECIO_COMPRA]]</f>
        <v>25188.239999999998</v>
      </c>
      <c r="O1187" s="11">
        <f>VENTAS[[#This Row],[INGRESOS]]-VENTAS[[#This Row],[COSTO]]</f>
        <v>6011.760000000002</v>
      </c>
      <c r="P1187" s="12">
        <f>VENTAS[[#This Row],[MARGEN]]/VENTAS[[#This Row],[INGRESOS]]</f>
        <v>0.19268461538461545</v>
      </c>
    </row>
    <row r="1188" spans="1:16" x14ac:dyDescent="0.25">
      <c r="A1188">
        <v>1187</v>
      </c>
      <c r="B1188" t="s">
        <v>8</v>
      </c>
      <c r="C1188">
        <v>3</v>
      </c>
      <c r="D1188" t="s">
        <v>32</v>
      </c>
      <c r="E1188" t="s">
        <v>63</v>
      </c>
      <c r="F1188">
        <v>10004</v>
      </c>
      <c r="G1188" t="s">
        <v>47</v>
      </c>
      <c r="H1188" t="s">
        <v>48</v>
      </c>
      <c r="I1188">
        <v>21</v>
      </c>
      <c r="J1188" s="9">
        <v>966.38</v>
      </c>
      <c r="K1188" s="9">
        <v>1200</v>
      </c>
      <c r="L1188">
        <v>45019</v>
      </c>
      <c r="M1188" s="10">
        <f>VENTAS[[#This Row],[CANTIDAD]]*VENTAS[[#This Row],[PRECIO_VENTAS]]</f>
        <v>25200</v>
      </c>
      <c r="N1188" s="10">
        <f>VENTAS[[#This Row],[CANTIDAD]]*VENTAS[[#This Row],[PRECIO_COMPRA]]</f>
        <v>20293.98</v>
      </c>
      <c r="O1188" s="11">
        <f>VENTAS[[#This Row],[INGRESOS]]-VENTAS[[#This Row],[COSTO]]</f>
        <v>4906.0200000000004</v>
      </c>
      <c r="P1188" s="12">
        <f>VENTAS[[#This Row],[MARGEN]]/VENTAS[[#This Row],[INGRESOS]]</f>
        <v>0.19468333333333335</v>
      </c>
    </row>
    <row r="1189" spans="1:16" x14ac:dyDescent="0.25">
      <c r="A1189">
        <v>1188</v>
      </c>
      <c r="B1189" t="s">
        <v>23</v>
      </c>
      <c r="C1189">
        <v>4</v>
      </c>
      <c r="D1189" t="s">
        <v>33</v>
      </c>
      <c r="E1189" t="s">
        <v>64</v>
      </c>
      <c r="F1189">
        <v>10005</v>
      </c>
      <c r="G1189" t="s">
        <v>49</v>
      </c>
      <c r="H1189" t="s">
        <v>50</v>
      </c>
      <c r="I1189">
        <v>21</v>
      </c>
      <c r="J1189" s="9">
        <v>938.42</v>
      </c>
      <c r="K1189" s="9">
        <v>1100</v>
      </c>
      <c r="L1189">
        <v>45020</v>
      </c>
      <c r="M1189" s="10">
        <f>VENTAS[[#This Row],[CANTIDAD]]*VENTAS[[#This Row],[PRECIO_VENTAS]]</f>
        <v>23100</v>
      </c>
      <c r="N1189" s="10">
        <f>VENTAS[[#This Row],[CANTIDAD]]*VENTAS[[#This Row],[PRECIO_COMPRA]]</f>
        <v>19706.82</v>
      </c>
      <c r="O1189" s="11">
        <f>VENTAS[[#This Row],[INGRESOS]]-VENTAS[[#This Row],[COSTO]]</f>
        <v>3393.1800000000003</v>
      </c>
      <c r="P1189" s="12">
        <f>VENTAS[[#This Row],[MARGEN]]/VENTAS[[#This Row],[INGRESOS]]</f>
        <v>0.1468909090909091</v>
      </c>
    </row>
    <row r="1190" spans="1:16" x14ac:dyDescent="0.25">
      <c r="A1190">
        <v>1189</v>
      </c>
      <c r="B1190" t="s">
        <v>5</v>
      </c>
      <c r="C1190">
        <v>5</v>
      </c>
      <c r="D1190" t="s">
        <v>34</v>
      </c>
      <c r="E1190" t="s">
        <v>65</v>
      </c>
      <c r="F1190">
        <v>10006</v>
      </c>
      <c r="G1190" t="s">
        <v>51</v>
      </c>
      <c r="H1190" t="s">
        <v>52</v>
      </c>
      <c r="I1190">
        <v>18</v>
      </c>
      <c r="J1190" s="9">
        <v>1053.78</v>
      </c>
      <c r="K1190" s="9">
        <v>1500</v>
      </c>
      <c r="L1190">
        <v>45021</v>
      </c>
      <c r="M1190" s="10">
        <f>VENTAS[[#This Row],[CANTIDAD]]*VENTAS[[#This Row],[PRECIO_VENTAS]]</f>
        <v>27000</v>
      </c>
      <c r="N1190" s="10">
        <f>VENTAS[[#This Row],[CANTIDAD]]*VENTAS[[#This Row],[PRECIO_COMPRA]]</f>
        <v>18968.04</v>
      </c>
      <c r="O1190" s="11">
        <f>VENTAS[[#This Row],[INGRESOS]]-VENTAS[[#This Row],[COSTO]]</f>
        <v>8031.9599999999991</v>
      </c>
      <c r="P1190" s="12">
        <f>VENTAS[[#This Row],[MARGEN]]/VENTAS[[#This Row],[INGRESOS]]</f>
        <v>0.29747999999999997</v>
      </c>
    </row>
    <row r="1191" spans="1:16" x14ac:dyDescent="0.25">
      <c r="A1191">
        <v>1190</v>
      </c>
      <c r="B1191" t="s">
        <v>7</v>
      </c>
      <c r="C1191">
        <v>6</v>
      </c>
      <c r="D1191" t="s">
        <v>35</v>
      </c>
      <c r="E1191" t="s">
        <v>66</v>
      </c>
      <c r="F1191">
        <v>10007</v>
      </c>
      <c r="G1191" t="s">
        <v>53</v>
      </c>
      <c r="H1191" t="s">
        <v>54</v>
      </c>
      <c r="I1191">
        <v>11</v>
      </c>
      <c r="J1191" s="9">
        <v>645.70000000000005</v>
      </c>
      <c r="K1191" s="9">
        <v>900</v>
      </c>
      <c r="L1191">
        <v>45022</v>
      </c>
      <c r="M1191" s="10">
        <f>VENTAS[[#This Row],[CANTIDAD]]*VENTAS[[#This Row],[PRECIO_VENTAS]]</f>
        <v>9900</v>
      </c>
      <c r="N1191" s="10">
        <f>VENTAS[[#This Row],[CANTIDAD]]*VENTAS[[#This Row],[PRECIO_COMPRA]]</f>
        <v>7102.7000000000007</v>
      </c>
      <c r="O1191" s="11">
        <f>VENTAS[[#This Row],[INGRESOS]]-VENTAS[[#This Row],[COSTO]]</f>
        <v>2797.2999999999993</v>
      </c>
      <c r="P1191" s="12">
        <f>VENTAS[[#This Row],[MARGEN]]/VENTAS[[#This Row],[INGRESOS]]</f>
        <v>0.2825555555555555</v>
      </c>
    </row>
    <row r="1192" spans="1:16" x14ac:dyDescent="0.25">
      <c r="A1192">
        <v>1191</v>
      </c>
      <c r="B1192" t="s">
        <v>10</v>
      </c>
      <c r="C1192">
        <v>7</v>
      </c>
      <c r="D1192" t="s">
        <v>36</v>
      </c>
      <c r="E1192" t="s">
        <v>72</v>
      </c>
      <c r="F1192">
        <v>10008</v>
      </c>
      <c r="G1192" t="s">
        <v>73</v>
      </c>
      <c r="H1192" t="s">
        <v>56</v>
      </c>
      <c r="I1192">
        <v>12</v>
      </c>
      <c r="J1192" s="9">
        <v>1063.04</v>
      </c>
      <c r="K1192" s="9">
        <v>1500</v>
      </c>
      <c r="L1192">
        <v>45023</v>
      </c>
      <c r="M1192" s="10">
        <f>VENTAS[[#This Row],[CANTIDAD]]*VENTAS[[#This Row],[PRECIO_VENTAS]]</f>
        <v>18000</v>
      </c>
      <c r="N1192" s="10">
        <f>VENTAS[[#This Row],[CANTIDAD]]*VENTAS[[#This Row],[PRECIO_COMPRA]]</f>
        <v>12756.48</v>
      </c>
      <c r="O1192" s="11">
        <f>VENTAS[[#This Row],[INGRESOS]]-VENTAS[[#This Row],[COSTO]]</f>
        <v>5243.52</v>
      </c>
      <c r="P1192" s="12">
        <f>VENTAS[[#This Row],[MARGEN]]/VENTAS[[#This Row],[INGRESOS]]</f>
        <v>0.29130666666666671</v>
      </c>
    </row>
    <row r="1193" spans="1:16" x14ac:dyDescent="0.25">
      <c r="A1193">
        <v>1192</v>
      </c>
      <c r="B1193" t="s">
        <v>28</v>
      </c>
      <c r="C1193">
        <v>8</v>
      </c>
      <c r="D1193" t="s">
        <v>37</v>
      </c>
      <c r="E1193" t="s">
        <v>67</v>
      </c>
      <c r="F1193">
        <v>10009</v>
      </c>
      <c r="G1193" t="s">
        <v>57</v>
      </c>
      <c r="H1193" t="s">
        <v>58</v>
      </c>
      <c r="I1193">
        <v>13</v>
      </c>
      <c r="J1193" s="9">
        <v>938.42</v>
      </c>
      <c r="K1193" s="9">
        <v>1100</v>
      </c>
      <c r="L1193">
        <v>45024</v>
      </c>
      <c r="M1193" s="10">
        <f>VENTAS[[#This Row],[CANTIDAD]]*VENTAS[[#This Row],[PRECIO_VENTAS]]</f>
        <v>14300</v>
      </c>
      <c r="N1193" s="10">
        <f>VENTAS[[#This Row],[CANTIDAD]]*VENTAS[[#This Row],[PRECIO_COMPRA]]</f>
        <v>12199.46</v>
      </c>
      <c r="O1193" s="11">
        <f>VENTAS[[#This Row],[INGRESOS]]-VENTAS[[#This Row],[COSTO]]</f>
        <v>2100.5400000000009</v>
      </c>
      <c r="P1193" s="12">
        <f>VENTAS[[#This Row],[MARGEN]]/VENTAS[[#This Row],[INGRESOS]]</f>
        <v>0.14689090909090916</v>
      </c>
    </row>
    <row r="1194" spans="1:16" x14ac:dyDescent="0.25">
      <c r="A1194">
        <v>1193</v>
      </c>
      <c r="B1194" t="s">
        <v>26</v>
      </c>
      <c r="C1194">
        <v>9</v>
      </c>
      <c r="D1194" t="s">
        <v>38</v>
      </c>
      <c r="E1194" t="s">
        <v>68</v>
      </c>
      <c r="F1194">
        <v>10001</v>
      </c>
      <c r="G1194" t="s">
        <v>41</v>
      </c>
      <c r="H1194" t="s">
        <v>42</v>
      </c>
      <c r="I1194">
        <v>22</v>
      </c>
      <c r="J1194" s="9">
        <v>836.75</v>
      </c>
      <c r="K1194" s="9">
        <v>1000</v>
      </c>
      <c r="L1194">
        <v>45025</v>
      </c>
      <c r="M1194" s="10">
        <f>VENTAS[[#This Row],[CANTIDAD]]*VENTAS[[#This Row],[PRECIO_VENTAS]]</f>
        <v>22000</v>
      </c>
      <c r="N1194" s="10">
        <f>VENTAS[[#This Row],[CANTIDAD]]*VENTAS[[#This Row],[PRECIO_COMPRA]]</f>
        <v>18408.5</v>
      </c>
      <c r="O1194" s="11">
        <f>VENTAS[[#This Row],[INGRESOS]]-VENTAS[[#This Row],[COSTO]]</f>
        <v>3591.5</v>
      </c>
      <c r="P1194" s="12">
        <f>VENTAS[[#This Row],[MARGEN]]/VENTAS[[#This Row],[INGRESOS]]</f>
        <v>0.16325000000000001</v>
      </c>
    </row>
    <row r="1195" spans="1:16" x14ac:dyDescent="0.25">
      <c r="A1195">
        <v>1194</v>
      </c>
      <c r="B1195" t="s">
        <v>25</v>
      </c>
      <c r="C1195">
        <v>10</v>
      </c>
      <c r="D1195" t="s">
        <v>39</v>
      </c>
      <c r="E1195" t="s">
        <v>69</v>
      </c>
      <c r="F1195">
        <v>10002</v>
      </c>
      <c r="G1195" t="s">
        <v>43</v>
      </c>
      <c r="H1195" t="s">
        <v>44</v>
      </c>
      <c r="I1195">
        <v>10</v>
      </c>
      <c r="J1195" s="9">
        <v>966.38</v>
      </c>
      <c r="K1195" s="9">
        <v>1200</v>
      </c>
      <c r="L1195">
        <v>45026</v>
      </c>
      <c r="M1195" s="10">
        <f>VENTAS[[#This Row],[CANTIDAD]]*VENTAS[[#This Row],[PRECIO_VENTAS]]</f>
        <v>12000</v>
      </c>
      <c r="N1195" s="10">
        <f>VENTAS[[#This Row],[CANTIDAD]]*VENTAS[[#This Row],[PRECIO_COMPRA]]</f>
        <v>9663.7999999999993</v>
      </c>
      <c r="O1195" s="11">
        <f>VENTAS[[#This Row],[INGRESOS]]-VENTAS[[#This Row],[COSTO]]</f>
        <v>2336.2000000000007</v>
      </c>
      <c r="P1195" s="12">
        <f>VENTAS[[#This Row],[MARGEN]]/VENTAS[[#This Row],[INGRESOS]]</f>
        <v>0.1946833333333334</v>
      </c>
    </row>
    <row r="1196" spans="1:16" x14ac:dyDescent="0.25">
      <c r="A1196">
        <v>1195</v>
      </c>
      <c r="B1196" t="s">
        <v>9</v>
      </c>
      <c r="C1196">
        <v>11</v>
      </c>
      <c r="D1196" t="s">
        <v>77</v>
      </c>
      <c r="E1196" t="s">
        <v>78</v>
      </c>
      <c r="F1196">
        <v>10003</v>
      </c>
      <c r="G1196" t="s">
        <v>45</v>
      </c>
      <c r="H1196" t="s">
        <v>46</v>
      </c>
      <c r="I1196">
        <v>23</v>
      </c>
      <c r="J1196" s="9">
        <v>638.27</v>
      </c>
      <c r="K1196" s="9">
        <v>800</v>
      </c>
      <c r="L1196">
        <v>45027</v>
      </c>
      <c r="M1196" s="10">
        <f>VENTAS[[#This Row],[CANTIDAD]]*VENTAS[[#This Row],[PRECIO_VENTAS]]</f>
        <v>18400</v>
      </c>
      <c r="N1196" s="10">
        <f>VENTAS[[#This Row],[CANTIDAD]]*VENTAS[[#This Row],[PRECIO_COMPRA]]</f>
        <v>14680.21</v>
      </c>
      <c r="O1196" s="11">
        <f>VENTAS[[#This Row],[INGRESOS]]-VENTAS[[#This Row],[COSTO]]</f>
        <v>3719.7900000000009</v>
      </c>
      <c r="P1196" s="12">
        <f>VENTAS[[#This Row],[MARGEN]]/VENTAS[[#This Row],[INGRESOS]]</f>
        <v>0.20216250000000005</v>
      </c>
    </row>
    <row r="1197" spans="1:16" x14ac:dyDescent="0.25">
      <c r="A1197">
        <v>1196</v>
      </c>
      <c r="B1197" t="s">
        <v>22</v>
      </c>
      <c r="C1197">
        <v>12</v>
      </c>
      <c r="D1197" t="s">
        <v>79</v>
      </c>
      <c r="E1197" t="s">
        <v>80</v>
      </c>
      <c r="F1197">
        <v>10004</v>
      </c>
      <c r="G1197" t="s">
        <v>47</v>
      </c>
      <c r="H1197" t="s">
        <v>48</v>
      </c>
      <c r="I1197">
        <v>16</v>
      </c>
      <c r="J1197" s="9">
        <v>1265.2</v>
      </c>
      <c r="K1197" s="9">
        <v>1800</v>
      </c>
      <c r="L1197">
        <v>45028</v>
      </c>
      <c r="M1197" s="10">
        <f>VENTAS[[#This Row],[CANTIDAD]]*VENTAS[[#This Row],[PRECIO_VENTAS]]</f>
        <v>28800</v>
      </c>
      <c r="N1197" s="10">
        <f>VENTAS[[#This Row],[CANTIDAD]]*VENTAS[[#This Row],[PRECIO_COMPRA]]</f>
        <v>20243.2</v>
      </c>
      <c r="O1197" s="11">
        <f>VENTAS[[#This Row],[INGRESOS]]-VENTAS[[#This Row],[COSTO]]</f>
        <v>8556.7999999999993</v>
      </c>
      <c r="P1197" s="12">
        <f>VENTAS[[#This Row],[MARGEN]]/VENTAS[[#This Row],[INGRESOS]]</f>
        <v>0.2971111111111111</v>
      </c>
    </row>
    <row r="1198" spans="1:16" x14ac:dyDescent="0.25">
      <c r="A1198">
        <v>1197</v>
      </c>
      <c r="B1198" t="s">
        <v>13</v>
      </c>
      <c r="C1198">
        <v>13</v>
      </c>
      <c r="D1198" t="s">
        <v>81</v>
      </c>
      <c r="E1198" t="s">
        <v>82</v>
      </c>
      <c r="F1198">
        <v>10005</v>
      </c>
      <c r="G1198" t="s">
        <v>49</v>
      </c>
      <c r="H1198" t="s">
        <v>50</v>
      </c>
      <c r="I1198">
        <v>16</v>
      </c>
      <c r="J1198" s="9">
        <v>352.49</v>
      </c>
      <c r="K1198" s="9">
        <v>500</v>
      </c>
      <c r="L1198">
        <v>45029</v>
      </c>
      <c r="M1198" s="10">
        <f>VENTAS[[#This Row],[CANTIDAD]]*VENTAS[[#This Row],[PRECIO_VENTAS]]</f>
        <v>8000</v>
      </c>
      <c r="N1198" s="10">
        <f>VENTAS[[#This Row],[CANTIDAD]]*VENTAS[[#This Row],[PRECIO_COMPRA]]</f>
        <v>5639.84</v>
      </c>
      <c r="O1198" s="11">
        <f>VENTAS[[#This Row],[INGRESOS]]-VENTAS[[#This Row],[COSTO]]</f>
        <v>2360.16</v>
      </c>
      <c r="P1198" s="12">
        <f>VENTAS[[#This Row],[MARGEN]]/VENTAS[[#This Row],[INGRESOS]]</f>
        <v>0.29502</v>
      </c>
    </row>
    <row r="1199" spans="1:16" x14ac:dyDescent="0.25">
      <c r="A1199">
        <v>1198</v>
      </c>
      <c r="B1199" t="s">
        <v>27</v>
      </c>
      <c r="C1199">
        <v>14</v>
      </c>
      <c r="D1199" t="s">
        <v>83</v>
      </c>
      <c r="E1199" t="s">
        <v>84</v>
      </c>
      <c r="F1199">
        <v>10006</v>
      </c>
      <c r="G1199" t="s">
        <v>51</v>
      </c>
      <c r="H1199" t="s">
        <v>52</v>
      </c>
      <c r="I1199">
        <v>25</v>
      </c>
      <c r="J1199" s="9">
        <v>938.42</v>
      </c>
      <c r="K1199" s="9">
        <v>1100</v>
      </c>
      <c r="L1199">
        <v>45030</v>
      </c>
      <c r="M1199" s="10">
        <f>VENTAS[[#This Row],[CANTIDAD]]*VENTAS[[#This Row],[PRECIO_VENTAS]]</f>
        <v>27500</v>
      </c>
      <c r="N1199" s="10">
        <f>VENTAS[[#This Row],[CANTIDAD]]*VENTAS[[#This Row],[PRECIO_COMPRA]]</f>
        <v>23460.5</v>
      </c>
      <c r="O1199" s="11">
        <f>VENTAS[[#This Row],[INGRESOS]]-VENTAS[[#This Row],[COSTO]]</f>
        <v>4039.5</v>
      </c>
      <c r="P1199" s="12">
        <f>VENTAS[[#This Row],[MARGEN]]/VENTAS[[#This Row],[INGRESOS]]</f>
        <v>0.1468909090909091</v>
      </c>
    </row>
    <row r="1200" spans="1:16" x14ac:dyDescent="0.25">
      <c r="A1200">
        <v>1199</v>
      </c>
      <c r="B1200" t="s">
        <v>6</v>
      </c>
      <c r="C1200">
        <v>15</v>
      </c>
      <c r="D1200" t="s">
        <v>85</v>
      </c>
      <c r="E1200" t="s">
        <v>86</v>
      </c>
      <c r="F1200">
        <v>10007</v>
      </c>
      <c r="G1200" t="s">
        <v>53</v>
      </c>
      <c r="H1200" t="s">
        <v>54</v>
      </c>
      <c r="I1200">
        <v>19</v>
      </c>
      <c r="J1200" s="9">
        <v>572.95000000000005</v>
      </c>
      <c r="K1200" s="9">
        <v>800</v>
      </c>
      <c r="L1200">
        <v>45031</v>
      </c>
      <c r="M1200" s="10">
        <f>VENTAS[[#This Row],[CANTIDAD]]*VENTAS[[#This Row],[PRECIO_VENTAS]]</f>
        <v>15200</v>
      </c>
      <c r="N1200" s="10">
        <f>VENTAS[[#This Row],[CANTIDAD]]*VENTAS[[#This Row],[PRECIO_COMPRA]]</f>
        <v>10886.050000000001</v>
      </c>
      <c r="O1200" s="11">
        <f>VENTAS[[#This Row],[INGRESOS]]-VENTAS[[#This Row],[COSTO]]</f>
        <v>4313.9499999999989</v>
      </c>
      <c r="P1200" s="12">
        <f>VENTAS[[#This Row],[MARGEN]]/VENTAS[[#This Row],[INGRESOS]]</f>
        <v>0.28381249999999991</v>
      </c>
    </row>
    <row r="1201" spans="1:16" x14ac:dyDescent="0.25">
      <c r="A1201">
        <v>1200</v>
      </c>
      <c r="B1201" t="s">
        <v>19</v>
      </c>
      <c r="C1201">
        <v>16</v>
      </c>
      <c r="D1201" t="s">
        <v>87</v>
      </c>
      <c r="E1201" t="s">
        <v>88</v>
      </c>
      <c r="F1201">
        <v>10008</v>
      </c>
      <c r="G1201" t="s">
        <v>73</v>
      </c>
      <c r="H1201" t="s">
        <v>56</v>
      </c>
      <c r="I1201">
        <v>13</v>
      </c>
      <c r="J1201" s="9">
        <v>1667.47</v>
      </c>
      <c r="K1201" s="9">
        <v>2200</v>
      </c>
      <c r="L1201">
        <v>45032</v>
      </c>
      <c r="M1201" s="10">
        <f>VENTAS[[#This Row],[CANTIDAD]]*VENTAS[[#This Row],[PRECIO_VENTAS]]</f>
        <v>28600</v>
      </c>
      <c r="N1201" s="10">
        <f>VENTAS[[#This Row],[CANTIDAD]]*VENTAS[[#This Row],[PRECIO_COMPRA]]</f>
        <v>21677.11</v>
      </c>
      <c r="O1201" s="11">
        <f>VENTAS[[#This Row],[INGRESOS]]-VENTAS[[#This Row],[COSTO]]</f>
        <v>6922.8899999999994</v>
      </c>
      <c r="P1201" s="12">
        <f>VENTAS[[#This Row],[MARGEN]]/VENTAS[[#This Row],[INGRESOS]]</f>
        <v>0.24205909090909089</v>
      </c>
    </row>
    <row r="1202" spans="1:16" x14ac:dyDescent="0.25">
      <c r="A1202">
        <v>1201</v>
      </c>
      <c r="B1202" t="s">
        <v>28</v>
      </c>
      <c r="C1202">
        <v>17</v>
      </c>
      <c r="D1202" t="s">
        <v>89</v>
      </c>
      <c r="E1202" t="s">
        <v>90</v>
      </c>
      <c r="F1202">
        <v>10009</v>
      </c>
      <c r="G1202" t="s">
        <v>57</v>
      </c>
      <c r="H1202" t="s">
        <v>58</v>
      </c>
      <c r="I1202">
        <v>10</v>
      </c>
      <c r="J1202" s="9">
        <v>216.19</v>
      </c>
      <c r="K1202" s="9">
        <v>300</v>
      </c>
      <c r="L1202">
        <v>45033</v>
      </c>
      <c r="M1202" s="10">
        <f>VENTAS[[#This Row],[CANTIDAD]]*VENTAS[[#This Row],[PRECIO_VENTAS]]</f>
        <v>3000</v>
      </c>
      <c r="N1202" s="10">
        <f>VENTAS[[#This Row],[CANTIDAD]]*VENTAS[[#This Row],[PRECIO_COMPRA]]</f>
        <v>2161.9</v>
      </c>
      <c r="O1202" s="11">
        <f>VENTAS[[#This Row],[INGRESOS]]-VENTAS[[#This Row],[COSTO]]</f>
        <v>838.09999999999991</v>
      </c>
      <c r="P1202" s="12">
        <f>VENTAS[[#This Row],[MARGEN]]/VENTAS[[#This Row],[INGRESOS]]</f>
        <v>0.27936666666666665</v>
      </c>
    </row>
    <row r="1203" spans="1:16" x14ac:dyDescent="0.25">
      <c r="A1203">
        <v>1202</v>
      </c>
      <c r="B1203" t="s">
        <v>15</v>
      </c>
      <c r="C1203">
        <v>18</v>
      </c>
      <c r="D1203" t="s">
        <v>91</v>
      </c>
      <c r="E1203" t="s">
        <v>92</v>
      </c>
      <c r="F1203">
        <v>10001</v>
      </c>
      <c r="G1203" t="s">
        <v>41</v>
      </c>
      <c r="H1203" t="s">
        <v>42</v>
      </c>
      <c r="I1203">
        <v>24</v>
      </c>
      <c r="J1203" s="9">
        <v>1063.04</v>
      </c>
      <c r="K1203" s="9">
        <v>1500</v>
      </c>
      <c r="L1203">
        <v>45034</v>
      </c>
      <c r="M1203" s="10">
        <f>VENTAS[[#This Row],[CANTIDAD]]*VENTAS[[#This Row],[PRECIO_VENTAS]]</f>
        <v>36000</v>
      </c>
      <c r="N1203" s="10">
        <f>VENTAS[[#This Row],[CANTIDAD]]*VENTAS[[#This Row],[PRECIO_COMPRA]]</f>
        <v>25512.959999999999</v>
      </c>
      <c r="O1203" s="11">
        <f>VENTAS[[#This Row],[INGRESOS]]-VENTAS[[#This Row],[COSTO]]</f>
        <v>10487.04</v>
      </c>
      <c r="P1203" s="12">
        <f>VENTAS[[#This Row],[MARGEN]]/VENTAS[[#This Row],[INGRESOS]]</f>
        <v>0.29130666666666671</v>
      </c>
    </row>
    <row r="1204" spans="1:16" x14ac:dyDescent="0.25">
      <c r="A1204">
        <v>1203</v>
      </c>
      <c r="B1204" t="s">
        <v>6</v>
      </c>
      <c r="C1204">
        <v>19</v>
      </c>
      <c r="D1204" t="s">
        <v>93</v>
      </c>
      <c r="E1204" t="s">
        <v>94</v>
      </c>
      <c r="F1204">
        <v>10002</v>
      </c>
      <c r="G1204" t="s">
        <v>43</v>
      </c>
      <c r="H1204" t="s">
        <v>44</v>
      </c>
      <c r="I1204">
        <v>19</v>
      </c>
      <c r="J1204" s="9">
        <v>757.81</v>
      </c>
      <c r="K1204" s="9">
        <v>950</v>
      </c>
      <c r="L1204">
        <v>45035</v>
      </c>
      <c r="M1204" s="10">
        <f>VENTAS[[#This Row],[CANTIDAD]]*VENTAS[[#This Row],[PRECIO_VENTAS]]</f>
        <v>18050</v>
      </c>
      <c r="N1204" s="10">
        <f>VENTAS[[#This Row],[CANTIDAD]]*VENTAS[[#This Row],[PRECIO_COMPRA]]</f>
        <v>14398.39</v>
      </c>
      <c r="O1204" s="11">
        <f>VENTAS[[#This Row],[INGRESOS]]-VENTAS[[#This Row],[COSTO]]</f>
        <v>3651.6100000000006</v>
      </c>
      <c r="P1204" s="12">
        <f>VENTAS[[#This Row],[MARGEN]]/VENTAS[[#This Row],[INGRESOS]]</f>
        <v>0.20230526315789477</v>
      </c>
    </row>
    <row r="1205" spans="1:16" x14ac:dyDescent="0.25">
      <c r="A1205">
        <v>1204</v>
      </c>
      <c r="B1205" t="s">
        <v>29</v>
      </c>
      <c r="C1205">
        <v>20</v>
      </c>
      <c r="D1205" t="s">
        <v>95</v>
      </c>
      <c r="E1205" t="s">
        <v>96</v>
      </c>
      <c r="F1205">
        <v>10003</v>
      </c>
      <c r="G1205" t="s">
        <v>45</v>
      </c>
      <c r="H1205" t="s">
        <v>46</v>
      </c>
      <c r="I1205">
        <v>20</v>
      </c>
      <c r="J1205" s="9">
        <v>211.41</v>
      </c>
      <c r="K1205" s="9">
        <v>300</v>
      </c>
      <c r="L1205">
        <v>45036</v>
      </c>
      <c r="M1205" s="10">
        <f>VENTAS[[#This Row],[CANTIDAD]]*VENTAS[[#This Row],[PRECIO_VENTAS]]</f>
        <v>6000</v>
      </c>
      <c r="N1205" s="10">
        <f>VENTAS[[#This Row],[CANTIDAD]]*VENTAS[[#This Row],[PRECIO_COMPRA]]</f>
        <v>4228.2</v>
      </c>
      <c r="O1205" s="11">
        <f>VENTAS[[#This Row],[INGRESOS]]-VENTAS[[#This Row],[COSTO]]</f>
        <v>1771.8000000000002</v>
      </c>
      <c r="P1205" s="12">
        <f>VENTAS[[#This Row],[MARGEN]]/VENTAS[[#This Row],[INGRESOS]]</f>
        <v>0.29530000000000001</v>
      </c>
    </row>
    <row r="1206" spans="1:16" x14ac:dyDescent="0.25">
      <c r="A1206">
        <v>1205</v>
      </c>
      <c r="B1206" t="s">
        <v>5</v>
      </c>
      <c r="C1206">
        <v>1</v>
      </c>
      <c r="D1206" t="s">
        <v>30</v>
      </c>
      <c r="E1206" t="s">
        <v>61</v>
      </c>
      <c r="F1206">
        <v>10004</v>
      </c>
      <c r="G1206" t="s">
        <v>47</v>
      </c>
      <c r="H1206" t="s">
        <v>48</v>
      </c>
      <c r="I1206">
        <v>24</v>
      </c>
      <c r="J1206" s="9">
        <v>1483.61</v>
      </c>
      <c r="K1206" s="9">
        <v>2000</v>
      </c>
      <c r="L1206">
        <v>45037</v>
      </c>
      <c r="M1206" s="10">
        <f>VENTAS[[#This Row],[CANTIDAD]]*VENTAS[[#This Row],[PRECIO_VENTAS]]</f>
        <v>48000</v>
      </c>
      <c r="N1206" s="10">
        <f>VENTAS[[#This Row],[CANTIDAD]]*VENTAS[[#This Row],[PRECIO_COMPRA]]</f>
        <v>35606.639999999999</v>
      </c>
      <c r="O1206" s="11">
        <f>VENTAS[[#This Row],[INGRESOS]]-VENTAS[[#This Row],[COSTO]]</f>
        <v>12393.36</v>
      </c>
      <c r="P1206" s="12">
        <f>VENTAS[[#This Row],[MARGEN]]/VENTAS[[#This Row],[INGRESOS]]</f>
        <v>0.25819500000000001</v>
      </c>
    </row>
    <row r="1207" spans="1:16" x14ac:dyDescent="0.25">
      <c r="A1207">
        <v>1206</v>
      </c>
      <c r="B1207" t="s">
        <v>14</v>
      </c>
      <c r="C1207">
        <v>2</v>
      </c>
      <c r="D1207" t="s">
        <v>31</v>
      </c>
      <c r="E1207" t="s">
        <v>62</v>
      </c>
      <c r="F1207">
        <v>10005</v>
      </c>
      <c r="G1207" t="s">
        <v>49</v>
      </c>
      <c r="H1207" t="s">
        <v>50</v>
      </c>
      <c r="I1207">
        <v>10</v>
      </c>
      <c r="J1207" s="9">
        <v>1049.51</v>
      </c>
      <c r="K1207" s="9">
        <v>1300</v>
      </c>
      <c r="L1207">
        <v>45038</v>
      </c>
      <c r="M1207" s="10">
        <f>VENTAS[[#This Row],[CANTIDAD]]*VENTAS[[#This Row],[PRECIO_VENTAS]]</f>
        <v>13000</v>
      </c>
      <c r="N1207" s="10">
        <f>VENTAS[[#This Row],[CANTIDAD]]*VENTAS[[#This Row],[PRECIO_COMPRA]]</f>
        <v>10495.1</v>
      </c>
      <c r="O1207" s="11">
        <f>VENTAS[[#This Row],[INGRESOS]]-VENTAS[[#This Row],[COSTO]]</f>
        <v>2504.8999999999996</v>
      </c>
      <c r="P1207" s="12">
        <f>VENTAS[[#This Row],[MARGEN]]/VENTAS[[#This Row],[INGRESOS]]</f>
        <v>0.19268461538461534</v>
      </c>
    </row>
    <row r="1208" spans="1:16" x14ac:dyDescent="0.25">
      <c r="A1208">
        <v>1207</v>
      </c>
      <c r="B1208" t="s">
        <v>23</v>
      </c>
      <c r="C1208">
        <v>3</v>
      </c>
      <c r="D1208" t="s">
        <v>32</v>
      </c>
      <c r="E1208" t="s">
        <v>63</v>
      </c>
      <c r="F1208">
        <v>10006</v>
      </c>
      <c r="G1208" t="s">
        <v>51</v>
      </c>
      <c r="H1208" t="s">
        <v>52</v>
      </c>
      <c r="I1208">
        <v>23</v>
      </c>
      <c r="J1208" s="9">
        <v>966.38</v>
      </c>
      <c r="K1208" s="9">
        <v>1200</v>
      </c>
      <c r="L1208">
        <v>45039</v>
      </c>
      <c r="M1208" s="10">
        <f>VENTAS[[#This Row],[CANTIDAD]]*VENTAS[[#This Row],[PRECIO_VENTAS]]</f>
        <v>27600</v>
      </c>
      <c r="N1208" s="10">
        <f>VENTAS[[#This Row],[CANTIDAD]]*VENTAS[[#This Row],[PRECIO_COMPRA]]</f>
        <v>22226.74</v>
      </c>
      <c r="O1208" s="11">
        <f>VENTAS[[#This Row],[INGRESOS]]-VENTAS[[#This Row],[COSTO]]</f>
        <v>5373.2599999999984</v>
      </c>
      <c r="P1208" s="12">
        <f>VENTAS[[#This Row],[MARGEN]]/VENTAS[[#This Row],[INGRESOS]]</f>
        <v>0.19468333333333326</v>
      </c>
    </row>
    <row r="1209" spans="1:16" x14ac:dyDescent="0.25">
      <c r="A1209">
        <v>1208</v>
      </c>
      <c r="B1209" t="s">
        <v>17</v>
      </c>
      <c r="C1209">
        <v>4</v>
      </c>
      <c r="D1209" t="s">
        <v>33</v>
      </c>
      <c r="E1209" t="s">
        <v>64</v>
      </c>
      <c r="F1209">
        <v>10007</v>
      </c>
      <c r="G1209" t="s">
        <v>53</v>
      </c>
      <c r="H1209" t="s">
        <v>54</v>
      </c>
      <c r="I1209">
        <v>10</v>
      </c>
      <c r="J1209" s="9">
        <v>938.42</v>
      </c>
      <c r="K1209" s="9">
        <v>1100</v>
      </c>
      <c r="L1209">
        <v>45040</v>
      </c>
      <c r="M1209" s="10">
        <f>VENTAS[[#This Row],[CANTIDAD]]*VENTAS[[#This Row],[PRECIO_VENTAS]]</f>
        <v>11000</v>
      </c>
      <c r="N1209" s="10">
        <f>VENTAS[[#This Row],[CANTIDAD]]*VENTAS[[#This Row],[PRECIO_COMPRA]]</f>
        <v>9384.1999999999989</v>
      </c>
      <c r="O1209" s="11">
        <f>VENTAS[[#This Row],[INGRESOS]]-VENTAS[[#This Row],[COSTO]]</f>
        <v>1615.8000000000011</v>
      </c>
      <c r="P1209" s="12">
        <f>VENTAS[[#This Row],[MARGEN]]/VENTAS[[#This Row],[INGRESOS]]</f>
        <v>0.14689090909090918</v>
      </c>
    </row>
    <row r="1210" spans="1:16" x14ac:dyDescent="0.25">
      <c r="A1210">
        <v>1209</v>
      </c>
      <c r="B1210" t="s">
        <v>8</v>
      </c>
      <c r="C1210">
        <v>5</v>
      </c>
      <c r="D1210" t="s">
        <v>34</v>
      </c>
      <c r="E1210" t="s">
        <v>65</v>
      </c>
      <c r="F1210">
        <v>10008</v>
      </c>
      <c r="G1210" t="s">
        <v>73</v>
      </c>
      <c r="H1210" t="s">
        <v>56</v>
      </c>
      <c r="I1210">
        <v>18</v>
      </c>
      <c r="J1210" s="9">
        <v>1053.78</v>
      </c>
      <c r="K1210" s="9">
        <v>1500</v>
      </c>
      <c r="L1210">
        <v>45041</v>
      </c>
      <c r="M1210" s="10">
        <f>VENTAS[[#This Row],[CANTIDAD]]*VENTAS[[#This Row],[PRECIO_VENTAS]]</f>
        <v>27000</v>
      </c>
      <c r="N1210" s="10">
        <f>VENTAS[[#This Row],[CANTIDAD]]*VENTAS[[#This Row],[PRECIO_COMPRA]]</f>
        <v>18968.04</v>
      </c>
      <c r="O1210" s="11">
        <f>VENTAS[[#This Row],[INGRESOS]]-VENTAS[[#This Row],[COSTO]]</f>
        <v>8031.9599999999991</v>
      </c>
      <c r="P1210" s="12">
        <f>VENTAS[[#This Row],[MARGEN]]/VENTAS[[#This Row],[INGRESOS]]</f>
        <v>0.29747999999999997</v>
      </c>
    </row>
    <row r="1211" spans="1:16" x14ac:dyDescent="0.25">
      <c r="A1211">
        <v>1210</v>
      </c>
      <c r="B1211" t="s">
        <v>23</v>
      </c>
      <c r="C1211">
        <v>6</v>
      </c>
      <c r="D1211" t="s">
        <v>35</v>
      </c>
      <c r="E1211" t="s">
        <v>66</v>
      </c>
      <c r="F1211">
        <v>10009</v>
      </c>
      <c r="G1211" t="s">
        <v>57</v>
      </c>
      <c r="H1211" t="s">
        <v>58</v>
      </c>
      <c r="I1211">
        <v>13</v>
      </c>
      <c r="J1211" s="9">
        <v>645.70000000000005</v>
      </c>
      <c r="K1211" s="9">
        <v>900</v>
      </c>
      <c r="L1211">
        <v>45042</v>
      </c>
      <c r="M1211" s="10">
        <f>VENTAS[[#This Row],[CANTIDAD]]*VENTAS[[#This Row],[PRECIO_VENTAS]]</f>
        <v>11700</v>
      </c>
      <c r="N1211" s="10">
        <f>VENTAS[[#This Row],[CANTIDAD]]*VENTAS[[#This Row],[PRECIO_COMPRA]]</f>
        <v>8394.1</v>
      </c>
      <c r="O1211" s="11">
        <f>VENTAS[[#This Row],[INGRESOS]]-VENTAS[[#This Row],[COSTO]]</f>
        <v>3305.8999999999996</v>
      </c>
      <c r="P1211" s="12">
        <f>VENTAS[[#This Row],[MARGEN]]/VENTAS[[#This Row],[INGRESOS]]</f>
        <v>0.2825555555555555</v>
      </c>
    </row>
    <row r="1212" spans="1:16" x14ac:dyDescent="0.25">
      <c r="A1212">
        <v>1211</v>
      </c>
      <c r="B1212" t="s">
        <v>7</v>
      </c>
      <c r="C1212">
        <v>7</v>
      </c>
      <c r="D1212" t="s">
        <v>36</v>
      </c>
      <c r="E1212" t="s">
        <v>72</v>
      </c>
      <c r="F1212">
        <v>10001</v>
      </c>
      <c r="G1212" t="s">
        <v>41</v>
      </c>
      <c r="H1212" t="s">
        <v>42</v>
      </c>
      <c r="I1212">
        <v>13</v>
      </c>
      <c r="J1212" s="9">
        <v>1063.04</v>
      </c>
      <c r="K1212" s="9">
        <v>1500</v>
      </c>
      <c r="L1212">
        <v>45043</v>
      </c>
      <c r="M1212" s="10">
        <f>VENTAS[[#This Row],[CANTIDAD]]*VENTAS[[#This Row],[PRECIO_VENTAS]]</f>
        <v>19500</v>
      </c>
      <c r="N1212" s="10">
        <f>VENTAS[[#This Row],[CANTIDAD]]*VENTAS[[#This Row],[PRECIO_COMPRA]]</f>
        <v>13819.52</v>
      </c>
      <c r="O1212" s="11">
        <f>VENTAS[[#This Row],[INGRESOS]]-VENTAS[[#This Row],[COSTO]]</f>
        <v>5680.48</v>
      </c>
      <c r="P1212" s="12">
        <f>VENTAS[[#This Row],[MARGEN]]/VENTAS[[#This Row],[INGRESOS]]</f>
        <v>0.29130666666666666</v>
      </c>
    </row>
    <row r="1213" spans="1:16" x14ac:dyDescent="0.25">
      <c r="A1213">
        <v>1212</v>
      </c>
      <c r="B1213" t="s">
        <v>8</v>
      </c>
      <c r="C1213">
        <v>8</v>
      </c>
      <c r="D1213" t="s">
        <v>37</v>
      </c>
      <c r="E1213" t="s">
        <v>67</v>
      </c>
      <c r="F1213">
        <v>10002</v>
      </c>
      <c r="G1213" t="s">
        <v>43</v>
      </c>
      <c r="H1213" t="s">
        <v>44</v>
      </c>
      <c r="I1213">
        <v>22</v>
      </c>
      <c r="J1213" s="9">
        <v>938.42</v>
      </c>
      <c r="K1213" s="9">
        <v>1100</v>
      </c>
      <c r="L1213">
        <v>45044</v>
      </c>
      <c r="M1213" s="10">
        <f>VENTAS[[#This Row],[CANTIDAD]]*VENTAS[[#This Row],[PRECIO_VENTAS]]</f>
        <v>24200</v>
      </c>
      <c r="N1213" s="10">
        <f>VENTAS[[#This Row],[CANTIDAD]]*VENTAS[[#This Row],[PRECIO_COMPRA]]</f>
        <v>20645.239999999998</v>
      </c>
      <c r="O1213" s="11">
        <f>VENTAS[[#This Row],[INGRESOS]]-VENTAS[[#This Row],[COSTO]]</f>
        <v>3554.760000000002</v>
      </c>
      <c r="P1213" s="12">
        <f>VENTAS[[#This Row],[MARGEN]]/VENTAS[[#This Row],[INGRESOS]]</f>
        <v>0.14689090909090918</v>
      </c>
    </row>
    <row r="1214" spans="1:16" x14ac:dyDescent="0.25">
      <c r="A1214">
        <v>1213</v>
      </c>
      <c r="B1214" t="s">
        <v>16</v>
      </c>
      <c r="C1214">
        <v>9</v>
      </c>
      <c r="D1214" t="s">
        <v>38</v>
      </c>
      <c r="E1214" t="s">
        <v>68</v>
      </c>
      <c r="F1214">
        <v>10003</v>
      </c>
      <c r="G1214" t="s">
        <v>45</v>
      </c>
      <c r="H1214" t="s">
        <v>46</v>
      </c>
      <c r="I1214">
        <v>25</v>
      </c>
      <c r="J1214" s="9">
        <v>836.75</v>
      </c>
      <c r="K1214" s="9">
        <v>1000</v>
      </c>
      <c r="L1214">
        <v>45045</v>
      </c>
      <c r="M1214" s="10">
        <f>VENTAS[[#This Row],[CANTIDAD]]*VENTAS[[#This Row],[PRECIO_VENTAS]]</f>
        <v>25000</v>
      </c>
      <c r="N1214" s="10">
        <f>VENTAS[[#This Row],[CANTIDAD]]*VENTAS[[#This Row],[PRECIO_COMPRA]]</f>
        <v>20918.75</v>
      </c>
      <c r="O1214" s="11">
        <f>VENTAS[[#This Row],[INGRESOS]]-VENTAS[[#This Row],[COSTO]]</f>
        <v>4081.25</v>
      </c>
      <c r="P1214" s="12">
        <f>VENTAS[[#This Row],[MARGEN]]/VENTAS[[#This Row],[INGRESOS]]</f>
        <v>0.16325000000000001</v>
      </c>
    </row>
    <row r="1215" spans="1:16" x14ac:dyDescent="0.25">
      <c r="A1215">
        <v>1214</v>
      </c>
      <c r="B1215" t="s">
        <v>9</v>
      </c>
      <c r="C1215">
        <v>10</v>
      </c>
      <c r="D1215" t="s">
        <v>39</v>
      </c>
      <c r="E1215" t="s">
        <v>69</v>
      </c>
      <c r="F1215">
        <v>10004</v>
      </c>
      <c r="G1215" t="s">
        <v>47</v>
      </c>
      <c r="H1215" t="s">
        <v>48</v>
      </c>
      <c r="I1215">
        <v>23</v>
      </c>
      <c r="J1215" s="9">
        <v>966.38</v>
      </c>
      <c r="K1215" s="9">
        <v>1200</v>
      </c>
      <c r="L1215">
        <v>45046</v>
      </c>
      <c r="M1215" s="10">
        <f>VENTAS[[#This Row],[CANTIDAD]]*VENTAS[[#This Row],[PRECIO_VENTAS]]</f>
        <v>27600</v>
      </c>
      <c r="N1215" s="10">
        <f>VENTAS[[#This Row],[CANTIDAD]]*VENTAS[[#This Row],[PRECIO_COMPRA]]</f>
        <v>22226.74</v>
      </c>
      <c r="O1215" s="11">
        <f>VENTAS[[#This Row],[INGRESOS]]-VENTAS[[#This Row],[COSTO]]</f>
        <v>5373.2599999999984</v>
      </c>
      <c r="P1215" s="12">
        <f>VENTAS[[#This Row],[MARGEN]]/VENTAS[[#This Row],[INGRESOS]]</f>
        <v>0.19468333333333326</v>
      </c>
    </row>
    <row r="1216" spans="1:16" x14ac:dyDescent="0.25">
      <c r="A1216">
        <v>1215</v>
      </c>
      <c r="B1216" t="s">
        <v>25</v>
      </c>
      <c r="C1216">
        <v>11</v>
      </c>
      <c r="D1216" t="s">
        <v>77</v>
      </c>
      <c r="E1216" t="s">
        <v>78</v>
      </c>
      <c r="F1216">
        <v>10005</v>
      </c>
      <c r="G1216" t="s">
        <v>49</v>
      </c>
      <c r="H1216" t="s">
        <v>50</v>
      </c>
      <c r="I1216">
        <v>25</v>
      </c>
      <c r="J1216" s="9">
        <v>638.27</v>
      </c>
      <c r="K1216" s="9">
        <v>800</v>
      </c>
      <c r="L1216">
        <v>45047</v>
      </c>
      <c r="M1216" s="10">
        <f>VENTAS[[#This Row],[CANTIDAD]]*VENTAS[[#This Row],[PRECIO_VENTAS]]</f>
        <v>20000</v>
      </c>
      <c r="N1216" s="10">
        <f>VENTAS[[#This Row],[CANTIDAD]]*VENTAS[[#This Row],[PRECIO_COMPRA]]</f>
        <v>15956.75</v>
      </c>
      <c r="O1216" s="11">
        <f>VENTAS[[#This Row],[INGRESOS]]-VENTAS[[#This Row],[COSTO]]</f>
        <v>4043.25</v>
      </c>
      <c r="P1216" s="12">
        <f>VENTAS[[#This Row],[MARGEN]]/VENTAS[[#This Row],[INGRESOS]]</f>
        <v>0.20216249999999999</v>
      </c>
    </row>
    <row r="1217" spans="1:16" x14ac:dyDescent="0.25">
      <c r="A1217">
        <v>1216</v>
      </c>
      <c r="B1217" t="s">
        <v>25</v>
      </c>
      <c r="C1217">
        <v>12</v>
      </c>
      <c r="D1217" t="s">
        <v>79</v>
      </c>
      <c r="E1217" t="s">
        <v>80</v>
      </c>
      <c r="F1217">
        <v>10006</v>
      </c>
      <c r="G1217" t="s">
        <v>51</v>
      </c>
      <c r="H1217" t="s">
        <v>52</v>
      </c>
      <c r="I1217">
        <v>45</v>
      </c>
      <c r="J1217" s="9">
        <v>1265.2</v>
      </c>
      <c r="K1217" s="9">
        <v>1800</v>
      </c>
      <c r="L1217">
        <v>45048</v>
      </c>
      <c r="M1217" s="10">
        <f>VENTAS[[#This Row],[CANTIDAD]]*VENTAS[[#This Row],[PRECIO_VENTAS]]</f>
        <v>81000</v>
      </c>
      <c r="N1217" s="10">
        <f>VENTAS[[#This Row],[CANTIDAD]]*VENTAS[[#This Row],[PRECIO_COMPRA]]</f>
        <v>56934</v>
      </c>
      <c r="O1217" s="11">
        <f>VENTAS[[#This Row],[INGRESOS]]-VENTAS[[#This Row],[COSTO]]</f>
        <v>24066</v>
      </c>
      <c r="P1217" s="12">
        <f>VENTAS[[#This Row],[MARGEN]]/VENTAS[[#This Row],[INGRESOS]]</f>
        <v>0.2971111111111111</v>
      </c>
    </row>
    <row r="1218" spans="1:16" x14ac:dyDescent="0.25">
      <c r="A1218">
        <v>1217</v>
      </c>
      <c r="B1218" t="s">
        <v>14</v>
      </c>
      <c r="C1218">
        <v>13</v>
      </c>
      <c r="D1218" t="s">
        <v>81</v>
      </c>
      <c r="E1218" t="s">
        <v>82</v>
      </c>
      <c r="F1218">
        <v>10007</v>
      </c>
      <c r="G1218" t="s">
        <v>53</v>
      </c>
      <c r="H1218" t="s">
        <v>54</v>
      </c>
      <c r="I1218">
        <v>59</v>
      </c>
      <c r="J1218" s="9">
        <v>352.49</v>
      </c>
      <c r="K1218" s="9">
        <v>500</v>
      </c>
      <c r="L1218">
        <v>45049</v>
      </c>
      <c r="M1218" s="10">
        <f>VENTAS[[#This Row],[CANTIDAD]]*VENTAS[[#This Row],[PRECIO_VENTAS]]</f>
        <v>29500</v>
      </c>
      <c r="N1218" s="10">
        <f>VENTAS[[#This Row],[CANTIDAD]]*VENTAS[[#This Row],[PRECIO_COMPRA]]</f>
        <v>20796.91</v>
      </c>
      <c r="O1218" s="11">
        <f>VENTAS[[#This Row],[INGRESOS]]-VENTAS[[#This Row],[COSTO]]</f>
        <v>8703.09</v>
      </c>
      <c r="P1218" s="12">
        <f>VENTAS[[#This Row],[MARGEN]]/VENTAS[[#This Row],[INGRESOS]]</f>
        <v>0.29502</v>
      </c>
    </row>
    <row r="1219" spans="1:16" x14ac:dyDescent="0.25">
      <c r="A1219">
        <v>1218</v>
      </c>
      <c r="B1219" t="s">
        <v>15</v>
      </c>
      <c r="C1219">
        <v>14</v>
      </c>
      <c r="D1219" t="s">
        <v>83</v>
      </c>
      <c r="E1219" t="s">
        <v>84</v>
      </c>
      <c r="F1219">
        <v>10008</v>
      </c>
      <c r="G1219" t="s">
        <v>73</v>
      </c>
      <c r="H1219" t="s">
        <v>56</v>
      </c>
      <c r="I1219">
        <v>64</v>
      </c>
      <c r="J1219" s="9">
        <v>938.42</v>
      </c>
      <c r="K1219" s="9">
        <v>1100</v>
      </c>
      <c r="L1219">
        <v>45050</v>
      </c>
      <c r="M1219" s="10">
        <f>VENTAS[[#This Row],[CANTIDAD]]*VENTAS[[#This Row],[PRECIO_VENTAS]]</f>
        <v>70400</v>
      </c>
      <c r="N1219" s="10">
        <f>VENTAS[[#This Row],[CANTIDAD]]*VENTAS[[#This Row],[PRECIO_COMPRA]]</f>
        <v>60058.879999999997</v>
      </c>
      <c r="O1219" s="11">
        <f>VENTAS[[#This Row],[INGRESOS]]-VENTAS[[#This Row],[COSTO]]</f>
        <v>10341.120000000003</v>
      </c>
      <c r="P1219" s="12">
        <f>VENTAS[[#This Row],[MARGEN]]/VENTAS[[#This Row],[INGRESOS]]</f>
        <v>0.14689090909090913</v>
      </c>
    </row>
    <row r="1220" spans="1:16" x14ac:dyDescent="0.25">
      <c r="A1220">
        <v>1219</v>
      </c>
      <c r="B1220" t="s">
        <v>26</v>
      </c>
      <c r="C1220">
        <v>15</v>
      </c>
      <c r="D1220" t="s">
        <v>85</v>
      </c>
      <c r="E1220" t="s">
        <v>86</v>
      </c>
      <c r="F1220">
        <v>10009</v>
      </c>
      <c r="G1220" t="s">
        <v>57</v>
      </c>
      <c r="H1220" t="s">
        <v>58</v>
      </c>
      <c r="I1220">
        <v>83</v>
      </c>
      <c r="J1220" s="9">
        <v>572.95000000000005</v>
      </c>
      <c r="K1220" s="9">
        <v>800</v>
      </c>
      <c r="L1220">
        <v>45051</v>
      </c>
      <c r="M1220" s="10">
        <f>VENTAS[[#This Row],[CANTIDAD]]*VENTAS[[#This Row],[PRECIO_VENTAS]]</f>
        <v>66400</v>
      </c>
      <c r="N1220" s="10">
        <f>VENTAS[[#This Row],[CANTIDAD]]*VENTAS[[#This Row],[PRECIO_COMPRA]]</f>
        <v>47554.850000000006</v>
      </c>
      <c r="O1220" s="11">
        <f>VENTAS[[#This Row],[INGRESOS]]-VENTAS[[#This Row],[COSTO]]</f>
        <v>18845.149999999994</v>
      </c>
      <c r="P1220" s="12">
        <f>VENTAS[[#This Row],[MARGEN]]/VENTAS[[#This Row],[INGRESOS]]</f>
        <v>0.28381249999999991</v>
      </c>
    </row>
    <row r="1221" spans="1:16" x14ac:dyDescent="0.25">
      <c r="A1221">
        <v>1220</v>
      </c>
      <c r="B1221" t="s">
        <v>11</v>
      </c>
      <c r="C1221">
        <v>16</v>
      </c>
      <c r="D1221" t="s">
        <v>87</v>
      </c>
      <c r="E1221" t="s">
        <v>88</v>
      </c>
      <c r="F1221">
        <v>10001</v>
      </c>
      <c r="G1221" t="s">
        <v>41</v>
      </c>
      <c r="H1221" t="s">
        <v>42</v>
      </c>
      <c r="I1221">
        <v>71</v>
      </c>
      <c r="J1221" s="9">
        <v>1667.47</v>
      </c>
      <c r="K1221" s="9">
        <v>2200</v>
      </c>
      <c r="L1221">
        <v>45052</v>
      </c>
      <c r="M1221" s="10">
        <f>VENTAS[[#This Row],[CANTIDAD]]*VENTAS[[#This Row],[PRECIO_VENTAS]]</f>
        <v>156200</v>
      </c>
      <c r="N1221" s="10">
        <f>VENTAS[[#This Row],[CANTIDAD]]*VENTAS[[#This Row],[PRECIO_COMPRA]]</f>
        <v>118390.37</v>
      </c>
      <c r="O1221" s="11">
        <f>VENTAS[[#This Row],[INGRESOS]]-VENTAS[[#This Row],[COSTO]]</f>
        <v>37809.630000000005</v>
      </c>
      <c r="P1221" s="12">
        <f>VENTAS[[#This Row],[MARGEN]]/VENTAS[[#This Row],[INGRESOS]]</f>
        <v>0.24205909090909095</v>
      </c>
    </row>
    <row r="1222" spans="1:16" x14ac:dyDescent="0.25">
      <c r="A1222">
        <v>1221</v>
      </c>
      <c r="B1222" t="s">
        <v>18</v>
      </c>
      <c r="C1222">
        <v>17</v>
      </c>
      <c r="D1222" t="s">
        <v>89</v>
      </c>
      <c r="E1222" t="s">
        <v>90</v>
      </c>
      <c r="F1222">
        <v>10002</v>
      </c>
      <c r="G1222" t="s">
        <v>43</v>
      </c>
      <c r="H1222" t="s">
        <v>44</v>
      </c>
      <c r="I1222">
        <v>54</v>
      </c>
      <c r="J1222" s="9">
        <v>216.19</v>
      </c>
      <c r="K1222" s="9">
        <v>300</v>
      </c>
      <c r="L1222">
        <v>45053</v>
      </c>
      <c r="M1222" s="10">
        <f>VENTAS[[#This Row],[CANTIDAD]]*VENTAS[[#This Row],[PRECIO_VENTAS]]</f>
        <v>16200</v>
      </c>
      <c r="N1222" s="10">
        <f>VENTAS[[#This Row],[CANTIDAD]]*VENTAS[[#This Row],[PRECIO_COMPRA]]</f>
        <v>11674.26</v>
      </c>
      <c r="O1222" s="11">
        <f>VENTAS[[#This Row],[INGRESOS]]-VENTAS[[#This Row],[COSTO]]</f>
        <v>4525.74</v>
      </c>
      <c r="P1222" s="12">
        <f>VENTAS[[#This Row],[MARGEN]]/VENTAS[[#This Row],[INGRESOS]]</f>
        <v>0.27936666666666665</v>
      </c>
    </row>
    <row r="1223" spans="1:16" x14ac:dyDescent="0.25">
      <c r="A1223">
        <v>1222</v>
      </c>
      <c r="B1223" t="s">
        <v>18</v>
      </c>
      <c r="C1223">
        <v>18</v>
      </c>
      <c r="D1223" t="s">
        <v>91</v>
      </c>
      <c r="E1223" t="s">
        <v>92</v>
      </c>
      <c r="F1223">
        <v>10003</v>
      </c>
      <c r="G1223" t="s">
        <v>45</v>
      </c>
      <c r="H1223" t="s">
        <v>46</v>
      </c>
      <c r="I1223">
        <v>75</v>
      </c>
      <c r="J1223" s="9">
        <v>1063.04</v>
      </c>
      <c r="K1223" s="9">
        <v>1500</v>
      </c>
      <c r="L1223">
        <v>45054</v>
      </c>
      <c r="M1223" s="10">
        <f>VENTAS[[#This Row],[CANTIDAD]]*VENTAS[[#This Row],[PRECIO_VENTAS]]</f>
        <v>112500</v>
      </c>
      <c r="N1223" s="10">
        <f>VENTAS[[#This Row],[CANTIDAD]]*VENTAS[[#This Row],[PRECIO_COMPRA]]</f>
        <v>79728</v>
      </c>
      <c r="O1223" s="11">
        <f>VENTAS[[#This Row],[INGRESOS]]-VENTAS[[#This Row],[COSTO]]</f>
        <v>32772</v>
      </c>
      <c r="P1223" s="12">
        <f>VENTAS[[#This Row],[MARGEN]]/VENTAS[[#This Row],[INGRESOS]]</f>
        <v>0.29130666666666666</v>
      </c>
    </row>
    <row r="1224" spans="1:16" x14ac:dyDescent="0.25">
      <c r="A1224">
        <v>1223</v>
      </c>
      <c r="B1224" t="s">
        <v>13</v>
      </c>
      <c r="C1224">
        <v>19</v>
      </c>
      <c r="D1224" t="s">
        <v>93</v>
      </c>
      <c r="E1224" t="s">
        <v>94</v>
      </c>
      <c r="F1224">
        <v>10004</v>
      </c>
      <c r="G1224" t="s">
        <v>47</v>
      </c>
      <c r="H1224" t="s">
        <v>48</v>
      </c>
      <c r="I1224">
        <v>50</v>
      </c>
      <c r="J1224" s="9">
        <v>757.81</v>
      </c>
      <c r="K1224" s="9">
        <v>950</v>
      </c>
      <c r="L1224">
        <v>45055</v>
      </c>
      <c r="M1224" s="10">
        <f>VENTAS[[#This Row],[CANTIDAD]]*VENTAS[[#This Row],[PRECIO_VENTAS]]</f>
        <v>47500</v>
      </c>
      <c r="N1224" s="10">
        <f>VENTAS[[#This Row],[CANTIDAD]]*VENTAS[[#This Row],[PRECIO_COMPRA]]</f>
        <v>37890.5</v>
      </c>
      <c r="O1224" s="11">
        <f>VENTAS[[#This Row],[INGRESOS]]-VENTAS[[#This Row],[COSTO]]</f>
        <v>9609.5</v>
      </c>
      <c r="P1224" s="12">
        <f>VENTAS[[#This Row],[MARGEN]]/VENTAS[[#This Row],[INGRESOS]]</f>
        <v>0.20230526315789474</v>
      </c>
    </row>
    <row r="1225" spans="1:16" x14ac:dyDescent="0.25">
      <c r="A1225">
        <v>1224</v>
      </c>
      <c r="B1225" t="s">
        <v>14</v>
      </c>
      <c r="C1225">
        <v>20</v>
      </c>
      <c r="D1225" t="s">
        <v>95</v>
      </c>
      <c r="E1225" t="s">
        <v>96</v>
      </c>
      <c r="F1225">
        <v>10005</v>
      </c>
      <c r="G1225" t="s">
        <v>49</v>
      </c>
      <c r="H1225" t="s">
        <v>50</v>
      </c>
      <c r="I1225">
        <v>92</v>
      </c>
      <c r="J1225" s="9">
        <v>211.41</v>
      </c>
      <c r="K1225" s="9">
        <v>300</v>
      </c>
      <c r="L1225">
        <v>45056</v>
      </c>
      <c r="M1225" s="10">
        <f>VENTAS[[#This Row],[CANTIDAD]]*VENTAS[[#This Row],[PRECIO_VENTAS]]</f>
        <v>27600</v>
      </c>
      <c r="N1225" s="10">
        <f>VENTAS[[#This Row],[CANTIDAD]]*VENTAS[[#This Row],[PRECIO_COMPRA]]</f>
        <v>19449.72</v>
      </c>
      <c r="O1225" s="11">
        <f>VENTAS[[#This Row],[INGRESOS]]-VENTAS[[#This Row],[COSTO]]</f>
        <v>8150.2799999999988</v>
      </c>
      <c r="P1225" s="12">
        <f>VENTAS[[#This Row],[MARGEN]]/VENTAS[[#This Row],[INGRESOS]]</f>
        <v>0.29529999999999995</v>
      </c>
    </row>
    <row r="1226" spans="1:16" x14ac:dyDescent="0.25">
      <c r="A1226">
        <v>1225</v>
      </c>
      <c r="B1226" t="s">
        <v>22</v>
      </c>
      <c r="C1226">
        <v>1</v>
      </c>
      <c r="D1226" t="s">
        <v>30</v>
      </c>
      <c r="E1226" t="s">
        <v>61</v>
      </c>
      <c r="F1226">
        <v>10006</v>
      </c>
      <c r="G1226" t="s">
        <v>51</v>
      </c>
      <c r="H1226" t="s">
        <v>52</v>
      </c>
      <c r="I1226">
        <v>47</v>
      </c>
      <c r="J1226" s="9">
        <v>1483.61</v>
      </c>
      <c r="K1226" s="9">
        <v>2000</v>
      </c>
      <c r="L1226">
        <v>45057</v>
      </c>
      <c r="M1226" s="10">
        <f>VENTAS[[#This Row],[CANTIDAD]]*VENTAS[[#This Row],[PRECIO_VENTAS]]</f>
        <v>94000</v>
      </c>
      <c r="N1226" s="10">
        <f>VENTAS[[#This Row],[CANTIDAD]]*VENTAS[[#This Row],[PRECIO_COMPRA]]</f>
        <v>69729.67</v>
      </c>
      <c r="O1226" s="11">
        <f>VENTAS[[#This Row],[INGRESOS]]-VENTAS[[#This Row],[COSTO]]</f>
        <v>24270.33</v>
      </c>
      <c r="P1226" s="12">
        <f>VENTAS[[#This Row],[MARGEN]]/VENTAS[[#This Row],[INGRESOS]]</f>
        <v>0.25819500000000001</v>
      </c>
    </row>
    <row r="1227" spans="1:16" x14ac:dyDescent="0.25">
      <c r="A1227">
        <v>1226</v>
      </c>
      <c r="B1227" t="s">
        <v>26</v>
      </c>
      <c r="C1227">
        <v>2</v>
      </c>
      <c r="D1227" t="s">
        <v>31</v>
      </c>
      <c r="E1227" t="s">
        <v>62</v>
      </c>
      <c r="F1227">
        <v>10007</v>
      </c>
      <c r="G1227" t="s">
        <v>53</v>
      </c>
      <c r="H1227" t="s">
        <v>54</v>
      </c>
      <c r="I1227">
        <v>61</v>
      </c>
      <c r="J1227" s="9">
        <v>1049.51</v>
      </c>
      <c r="K1227" s="9">
        <v>1300</v>
      </c>
      <c r="L1227">
        <v>45058</v>
      </c>
      <c r="M1227" s="10">
        <f>VENTAS[[#This Row],[CANTIDAD]]*VENTAS[[#This Row],[PRECIO_VENTAS]]</f>
        <v>79300</v>
      </c>
      <c r="N1227" s="10">
        <f>VENTAS[[#This Row],[CANTIDAD]]*VENTAS[[#This Row],[PRECIO_COMPRA]]</f>
        <v>64020.11</v>
      </c>
      <c r="O1227" s="11">
        <f>VENTAS[[#This Row],[INGRESOS]]-VENTAS[[#This Row],[COSTO]]</f>
        <v>15279.89</v>
      </c>
      <c r="P1227" s="12">
        <f>VENTAS[[#This Row],[MARGEN]]/VENTAS[[#This Row],[INGRESOS]]</f>
        <v>0.19268461538461537</v>
      </c>
    </row>
    <row r="1228" spans="1:16" x14ac:dyDescent="0.25">
      <c r="A1228">
        <v>1227</v>
      </c>
      <c r="B1228" t="s">
        <v>18</v>
      </c>
      <c r="C1228">
        <v>3</v>
      </c>
      <c r="D1228" t="s">
        <v>32</v>
      </c>
      <c r="E1228" t="s">
        <v>63</v>
      </c>
      <c r="F1228">
        <v>10008</v>
      </c>
      <c r="G1228" t="s">
        <v>73</v>
      </c>
      <c r="H1228" t="s">
        <v>56</v>
      </c>
      <c r="I1228">
        <v>66</v>
      </c>
      <c r="J1228" s="9">
        <v>966.38</v>
      </c>
      <c r="K1228" s="9">
        <v>1200</v>
      </c>
      <c r="L1228">
        <v>45059</v>
      </c>
      <c r="M1228" s="10">
        <f>VENTAS[[#This Row],[CANTIDAD]]*VENTAS[[#This Row],[PRECIO_VENTAS]]</f>
        <v>79200</v>
      </c>
      <c r="N1228" s="10">
        <f>VENTAS[[#This Row],[CANTIDAD]]*VENTAS[[#This Row],[PRECIO_COMPRA]]</f>
        <v>63781.08</v>
      </c>
      <c r="O1228" s="11">
        <f>VENTAS[[#This Row],[INGRESOS]]-VENTAS[[#This Row],[COSTO]]</f>
        <v>15418.919999999998</v>
      </c>
      <c r="P1228" s="12">
        <f>VENTAS[[#This Row],[MARGEN]]/VENTAS[[#This Row],[INGRESOS]]</f>
        <v>0.19468333333333332</v>
      </c>
    </row>
    <row r="1229" spans="1:16" x14ac:dyDescent="0.25">
      <c r="A1229">
        <v>1228</v>
      </c>
      <c r="B1229" t="s">
        <v>7</v>
      </c>
      <c r="C1229">
        <v>4</v>
      </c>
      <c r="D1229" t="s">
        <v>33</v>
      </c>
      <c r="E1229" t="s">
        <v>64</v>
      </c>
      <c r="F1229">
        <v>10009</v>
      </c>
      <c r="G1229" t="s">
        <v>57</v>
      </c>
      <c r="H1229" t="s">
        <v>58</v>
      </c>
      <c r="I1229">
        <v>98</v>
      </c>
      <c r="J1229" s="9">
        <v>938.42</v>
      </c>
      <c r="K1229" s="9">
        <v>1100</v>
      </c>
      <c r="L1229">
        <v>45060</v>
      </c>
      <c r="M1229" s="10">
        <f>VENTAS[[#This Row],[CANTIDAD]]*VENTAS[[#This Row],[PRECIO_VENTAS]]</f>
        <v>107800</v>
      </c>
      <c r="N1229" s="10">
        <f>VENTAS[[#This Row],[CANTIDAD]]*VENTAS[[#This Row],[PRECIO_COMPRA]]</f>
        <v>91965.159999999989</v>
      </c>
      <c r="O1229" s="11">
        <f>VENTAS[[#This Row],[INGRESOS]]-VENTAS[[#This Row],[COSTO]]</f>
        <v>15834.840000000011</v>
      </c>
      <c r="P1229" s="12">
        <f>VENTAS[[#This Row],[MARGEN]]/VENTAS[[#This Row],[INGRESOS]]</f>
        <v>0.14689090909090918</v>
      </c>
    </row>
    <row r="1230" spans="1:16" x14ac:dyDescent="0.25">
      <c r="A1230">
        <v>1229</v>
      </c>
      <c r="B1230" t="s">
        <v>8</v>
      </c>
      <c r="C1230">
        <v>5</v>
      </c>
      <c r="D1230" t="s">
        <v>34</v>
      </c>
      <c r="E1230" t="s">
        <v>65</v>
      </c>
      <c r="F1230">
        <v>10001</v>
      </c>
      <c r="G1230" t="s">
        <v>41</v>
      </c>
      <c r="H1230" t="s">
        <v>42</v>
      </c>
      <c r="I1230">
        <v>61</v>
      </c>
      <c r="J1230" s="9">
        <v>1053.78</v>
      </c>
      <c r="K1230" s="9">
        <v>1500</v>
      </c>
      <c r="L1230">
        <v>45061</v>
      </c>
      <c r="M1230" s="10">
        <f>VENTAS[[#This Row],[CANTIDAD]]*VENTAS[[#This Row],[PRECIO_VENTAS]]</f>
        <v>91500</v>
      </c>
      <c r="N1230" s="10">
        <f>VENTAS[[#This Row],[CANTIDAD]]*VENTAS[[#This Row],[PRECIO_COMPRA]]</f>
        <v>64280.58</v>
      </c>
      <c r="O1230" s="11">
        <f>VENTAS[[#This Row],[INGRESOS]]-VENTAS[[#This Row],[COSTO]]</f>
        <v>27219.42</v>
      </c>
      <c r="P1230" s="12">
        <f>VENTAS[[#This Row],[MARGEN]]/VENTAS[[#This Row],[INGRESOS]]</f>
        <v>0.29747999999999997</v>
      </c>
    </row>
    <row r="1231" spans="1:16" x14ac:dyDescent="0.25">
      <c r="A1231">
        <v>1230</v>
      </c>
      <c r="B1231" t="s">
        <v>27</v>
      </c>
      <c r="C1231">
        <v>6</v>
      </c>
      <c r="D1231" t="s">
        <v>35</v>
      </c>
      <c r="E1231" t="s">
        <v>66</v>
      </c>
      <c r="F1231">
        <v>10002</v>
      </c>
      <c r="G1231" t="s">
        <v>43</v>
      </c>
      <c r="H1231" t="s">
        <v>44</v>
      </c>
      <c r="I1231">
        <v>84</v>
      </c>
      <c r="J1231" s="9">
        <v>645.70000000000005</v>
      </c>
      <c r="K1231" s="9">
        <v>900</v>
      </c>
      <c r="L1231">
        <v>45062</v>
      </c>
      <c r="M1231" s="10">
        <f>VENTAS[[#This Row],[CANTIDAD]]*VENTAS[[#This Row],[PRECIO_VENTAS]]</f>
        <v>75600</v>
      </c>
      <c r="N1231" s="10">
        <f>VENTAS[[#This Row],[CANTIDAD]]*VENTAS[[#This Row],[PRECIO_COMPRA]]</f>
        <v>54238.8</v>
      </c>
      <c r="O1231" s="11">
        <f>VENTAS[[#This Row],[INGRESOS]]-VENTAS[[#This Row],[COSTO]]</f>
        <v>21361.199999999997</v>
      </c>
      <c r="P1231" s="12">
        <f>VENTAS[[#This Row],[MARGEN]]/VENTAS[[#This Row],[INGRESOS]]</f>
        <v>0.2825555555555555</v>
      </c>
    </row>
    <row r="1232" spans="1:16" x14ac:dyDescent="0.25">
      <c r="A1232">
        <v>1231</v>
      </c>
      <c r="B1232" t="s">
        <v>15</v>
      </c>
      <c r="C1232">
        <v>7</v>
      </c>
      <c r="D1232" t="s">
        <v>36</v>
      </c>
      <c r="E1232" t="s">
        <v>72</v>
      </c>
      <c r="F1232">
        <v>10003</v>
      </c>
      <c r="G1232" t="s">
        <v>45</v>
      </c>
      <c r="H1232" t="s">
        <v>46</v>
      </c>
      <c r="I1232">
        <v>77</v>
      </c>
      <c r="J1232" s="9">
        <v>1063.04</v>
      </c>
      <c r="K1232" s="9">
        <v>1500</v>
      </c>
      <c r="L1232">
        <v>45063</v>
      </c>
      <c r="M1232" s="10">
        <f>VENTAS[[#This Row],[CANTIDAD]]*VENTAS[[#This Row],[PRECIO_VENTAS]]</f>
        <v>115500</v>
      </c>
      <c r="N1232" s="10">
        <f>VENTAS[[#This Row],[CANTIDAD]]*VENTAS[[#This Row],[PRECIO_COMPRA]]</f>
        <v>81854.080000000002</v>
      </c>
      <c r="O1232" s="11">
        <f>VENTAS[[#This Row],[INGRESOS]]-VENTAS[[#This Row],[COSTO]]</f>
        <v>33645.919999999998</v>
      </c>
      <c r="P1232" s="12">
        <f>VENTAS[[#This Row],[MARGEN]]/VENTAS[[#This Row],[INGRESOS]]</f>
        <v>0.29130666666666666</v>
      </c>
    </row>
    <row r="1233" spans="1:16" x14ac:dyDescent="0.25">
      <c r="A1233">
        <v>1232</v>
      </c>
      <c r="B1233" t="s">
        <v>21</v>
      </c>
      <c r="C1233">
        <v>8</v>
      </c>
      <c r="D1233" t="s">
        <v>37</v>
      </c>
      <c r="E1233" t="s">
        <v>67</v>
      </c>
      <c r="F1233">
        <v>10004</v>
      </c>
      <c r="G1233" t="s">
        <v>47</v>
      </c>
      <c r="H1233" t="s">
        <v>48</v>
      </c>
      <c r="I1233">
        <v>55</v>
      </c>
      <c r="J1233" s="9">
        <v>938.42</v>
      </c>
      <c r="K1233" s="9">
        <v>1100</v>
      </c>
      <c r="L1233">
        <v>45064</v>
      </c>
      <c r="M1233" s="10">
        <f>VENTAS[[#This Row],[CANTIDAD]]*VENTAS[[#This Row],[PRECIO_VENTAS]]</f>
        <v>60500</v>
      </c>
      <c r="N1233" s="10">
        <f>VENTAS[[#This Row],[CANTIDAD]]*VENTAS[[#This Row],[PRECIO_COMPRA]]</f>
        <v>51613.1</v>
      </c>
      <c r="O1233" s="11">
        <f>VENTAS[[#This Row],[INGRESOS]]-VENTAS[[#This Row],[COSTO]]</f>
        <v>8886.9000000000015</v>
      </c>
      <c r="P1233" s="12">
        <f>VENTAS[[#This Row],[MARGEN]]/VENTAS[[#This Row],[INGRESOS]]</f>
        <v>0.14689090909090913</v>
      </c>
    </row>
    <row r="1234" spans="1:16" x14ac:dyDescent="0.25">
      <c r="A1234">
        <v>1233</v>
      </c>
      <c r="B1234" t="s">
        <v>25</v>
      </c>
      <c r="C1234">
        <v>9</v>
      </c>
      <c r="D1234" t="s">
        <v>38</v>
      </c>
      <c r="E1234" t="s">
        <v>68</v>
      </c>
      <c r="F1234">
        <v>10005</v>
      </c>
      <c r="G1234" t="s">
        <v>49</v>
      </c>
      <c r="H1234" t="s">
        <v>50</v>
      </c>
      <c r="I1234">
        <v>45</v>
      </c>
      <c r="J1234" s="9">
        <v>836.75</v>
      </c>
      <c r="K1234" s="9">
        <v>1000</v>
      </c>
      <c r="L1234">
        <v>45065</v>
      </c>
      <c r="M1234" s="10">
        <f>VENTAS[[#This Row],[CANTIDAD]]*VENTAS[[#This Row],[PRECIO_VENTAS]]</f>
        <v>45000</v>
      </c>
      <c r="N1234" s="10">
        <f>VENTAS[[#This Row],[CANTIDAD]]*VENTAS[[#This Row],[PRECIO_COMPRA]]</f>
        <v>37653.75</v>
      </c>
      <c r="O1234" s="11">
        <f>VENTAS[[#This Row],[INGRESOS]]-VENTAS[[#This Row],[COSTO]]</f>
        <v>7346.25</v>
      </c>
      <c r="P1234" s="12">
        <f>VENTAS[[#This Row],[MARGEN]]/VENTAS[[#This Row],[INGRESOS]]</f>
        <v>0.16325000000000001</v>
      </c>
    </row>
    <row r="1235" spans="1:16" x14ac:dyDescent="0.25">
      <c r="A1235">
        <v>1234</v>
      </c>
      <c r="B1235" t="s">
        <v>13</v>
      </c>
      <c r="C1235">
        <v>10</v>
      </c>
      <c r="D1235" t="s">
        <v>39</v>
      </c>
      <c r="E1235" t="s">
        <v>69</v>
      </c>
      <c r="F1235">
        <v>10006</v>
      </c>
      <c r="G1235" t="s">
        <v>51</v>
      </c>
      <c r="H1235" t="s">
        <v>52</v>
      </c>
      <c r="I1235">
        <v>65</v>
      </c>
      <c r="J1235" s="9">
        <v>966.38</v>
      </c>
      <c r="K1235" s="9">
        <v>1200</v>
      </c>
      <c r="L1235">
        <v>45066</v>
      </c>
      <c r="M1235" s="10">
        <f>VENTAS[[#This Row],[CANTIDAD]]*VENTAS[[#This Row],[PRECIO_VENTAS]]</f>
        <v>78000</v>
      </c>
      <c r="N1235" s="10">
        <f>VENTAS[[#This Row],[CANTIDAD]]*VENTAS[[#This Row],[PRECIO_COMPRA]]</f>
        <v>62814.7</v>
      </c>
      <c r="O1235" s="11">
        <f>VENTAS[[#This Row],[INGRESOS]]-VENTAS[[#This Row],[COSTO]]</f>
        <v>15185.300000000003</v>
      </c>
      <c r="P1235" s="12">
        <f>VENTAS[[#This Row],[MARGEN]]/VENTAS[[#This Row],[INGRESOS]]</f>
        <v>0.19468333333333337</v>
      </c>
    </row>
    <row r="1236" spans="1:16" x14ac:dyDescent="0.25">
      <c r="A1236">
        <v>1235</v>
      </c>
      <c r="B1236" t="s">
        <v>9</v>
      </c>
      <c r="C1236">
        <v>11</v>
      </c>
      <c r="D1236" t="s">
        <v>77</v>
      </c>
      <c r="E1236" t="s">
        <v>78</v>
      </c>
      <c r="F1236">
        <v>10007</v>
      </c>
      <c r="G1236" t="s">
        <v>53</v>
      </c>
      <c r="H1236" t="s">
        <v>54</v>
      </c>
      <c r="I1236">
        <v>48</v>
      </c>
      <c r="J1236" s="9">
        <v>638.27</v>
      </c>
      <c r="K1236" s="9">
        <v>800</v>
      </c>
      <c r="L1236">
        <v>45067</v>
      </c>
      <c r="M1236" s="10">
        <f>VENTAS[[#This Row],[CANTIDAD]]*VENTAS[[#This Row],[PRECIO_VENTAS]]</f>
        <v>38400</v>
      </c>
      <c r="N1236" s="10">
        <f>VENTAS[[#This Row],[CANTIDAD]]*VENTAS[[#This Row],[PRECIO_COMPRA]]</f>
        <v>30636.959999999999</v>
      </c>
      <c r="O1236" s="11">
        <f>VENTAS[[#This Row],[INGRESOS]]-VENTAS[[#This Row],[COSTO]]</f>
        <v>7763.0400000000009</v>
      </c>
      <c r="P1236" s="12">
        <f>VENTAS[[#This Row],[MARGEN]]/VENTAS[[#This Row],[INGRESOS]]</f>
        <v>0.20216250000000002</v>
      </c>
    </row>
    <row r="1237" spans="1:16" x14ac:dyDescent="0.25">
      <c r="A1237">
        <v>1236</v>
      </c>
      <c r="B1237" t="s">
        <v>20</v>
      </c>
      <c r="C1237">
        <v>12</v>
      </c>
      <c r="D1237" t="s">
        <v>79</v>
      </c>
      <c r="E1237" t="s">
        <v>80</v>
      </c>
      <c r="F1237">
        <v>10008</v>
      </c>
      <c r="G1237" t="s">
        <v>73</v>
      </c>
      <c r="H1237" t="s">
        <v>56</v>
      </c>
      <c r="I1237">
        <v>52</v>
      </c>
      <c r="J1237" s="9">
        <v>1265.2</v>
      </c>
      <c r="K1237" s="9">
        <v>1800</v>
      </c>
      <c r="L1237">
        <v>45068</v>
      </c>
      <c r="M1237" s="10">
        <f>VENTAS[[#This Row],[CANTIDAD]]*VENTAS[[#This Row],[PRECIO_VENTAS]]</f>
        <v>93600</v>
      </c>
      <c r="N1237" s="10">
        <f>VENTAS[[#This Row],[CANTIDAD]]*VENTAS[[#This Row],[PRECIO_COMPRA]]</f>
        <v>65790.400000000009</v>
      </c>
      <c r="O1237" s="11">
        <f>VENTAS[[#This Row],[INGRESOS]]-VENTAS[[#This Row],[COSTO]]</f>
        <v>27809.599999999991</v>
      </c>
      <c r="P1237" s="12">
        <f>VENTAS[[#This Row],[MARGEN]]/VENTAS[[#This Row],[INGRESOS]]</f>
        <v>0.29711111111111099</v>
      </c>
    </row>
    <row r="1238" spans="1:16" x14ac:dyDescent="0.25">
      <c r="A1238">
        <v>1237</v>
      </c>
      <c r="B1238" t="s">
        <v>8</v>
      </c>
      <c r="C1238">
        <v>13</v>
      </c>
      <c r="D1238" t="s">
        <v>81</v>
      </c>
      <c r="E1238" t="s">
        <v>82</v>
      </c>
      <c r="F1238">
        <v>10009</v>
      </c>
      <c r="G1238" t="s">
        <v>57</v>
      </c>
      <c r="H1238" t="s">
        <v>58</v>
      </c>
      <c r="I1238">
        <v>65</v>
      </c>
      <c r="J1238" s="9">
        <v>352.49</v>
      </c>
      <c r="K1238" s="9">
        <v>500</v>
      </c>
      <c r="L1238">
        <v>45069</v>
      </c>
      <c r="M1238" s="10">
        <f>VENTAS[[#This Row],[CANTIDAD]]*VENTAS[[#This Row],[PRECIO_VENTAS]]</f>
        <v>32500</v>
      </c>
      <c r="N1238" s="10">
        <f>VENTAS[[#This Row],[CANTIDAD]]*VENTAS[[#This Row],[PRECIO_COMPRA]]</f>
        <v>22911.850000000002</v>
      </c>
      <c r="O1238" s="11">
        <f>VENTAS[[#This Row],[INGRESOS]]-VENTAS[[#This Row],[COSTO]]</f>
        <v>9588.1499999999978</v>
      </c>
      <c r="P1238" s="12">
        <f>VENTAS[[#This Row],[MARGEN]]/VENTAS[[#This Row],[INGRESOS]]</f>
        <v>0.29501999999999995</v>
      </c>
    </row>
    <row r="1239" spans="1:16" x14ac:dyDescent="0.25">
      <c r="A1239">
        <v>1238</v>
      </c>
      <c r="B1239" t="s">
        <v>24</v>
      </c>
      <c r="C1239">
        <v>14</v>
      </c>
      <c r="D1239" t="s">
        <v>83</v>
      </c>
      <c r="E1239" t="s">
        <v>84</v>
      </c>
      <c r="F1239">
        <v>10001</v>
      </c>
      <c r="G1239" t="s">
        <v>41</v>
      </c>
      <c r="H1239" t="s">
        <v>42</v>
      </c>
      <c r="I1239">
        <v>61</v>
      </c>
      <c r="J1239" s="9">
        <v>938.42</v>
      </c>
      <c r="K1239" s="9">
        <v>1100</v>
      </c>
      <c r="L1239">
        <v>45070</v>
      </c>
      <c r="M1239" s="10">
        <f>VENTAS[[#This Row],[CANTIDAD]]*VENTAS[[#This Row],[PRECIO_VENTAS]]</f>
        <v>67100</v>
      </c>
      <c r="N1239" s="10">
        <f>VENTAS[[#This Row],[CANTIDAD]]*VENTAS[[#This Row],[PRECIO_COMPRA]]</f>
        <v>57243.619999999995</v>
      </c>
      <c r="O1239" s="11">
        <f>VENTAS[[#This Row],[INGRESOS]]-VENTAS[[#This Row],[COSTO]]</f>
        <v>9856.3800000000047</v>
      </c>
      <c r="P1239" s="12">
        <f>VENTAS[[#This Row],[MARGEN]]/VENTAS[[#This Row],[INGRESOS]]</f>
        <v>0.14689090909090916</v>
      </c>
    </row>
    <row r="1240" spans="1:16" x14ac:dyDescent="0.25">
      <c r="A1240">
        <v>1239</v>
      </c>
      <c r="B1240" t="s">
        <v>23</v>
      </c>
      <c r="C1240">
        <v>15</v>
      </c>
      <c r="D1240" t="s">
        <v>85</v>
      </c>
      <c r="E1240" t="s">
        <v>86</v>
      </c>
      <c r="F1240">
        <v>10002</v>
      </c>
      <c r="G1240" t="s">
        <v>43</v>
      </c>
      <c r="H1240" t="s">
        <v>44</v>
      </c>
      <c r="I1240">
        <v>64</v>
      </c>
      <c r="J1240" s="9">
        <v>572.95000000000005</v>
      </c>
      <c r="K1240" s="9">
        <v>800</v>
      </c>
      <c r="L1240">
        <v>45071</v>
      </c>
      <c r="M1240" s="10">
        <f>VENTAS[[#This Row],[CANTIDAD]]*VENTAS[[#This Row],[PRECIO_VENTAS]]</f>
        <v>51200</v>
      </c>
      <c r="N1240" s="10">
        <f>VENTAS[[#This Row],[CANTIDAD]]*VENTAS[[#This Row],[PRECIO_COMPRA]]</f>
        <v>36668.800000000003</v>
      </c>
      <c r="O1240" s="11">
        <f>VENTAS[[#This Row],[INGRESOS]]-VENTAS[[#This Row],[COSTO]]</f>
        <v>14531.199999999997</v>
      </c>
      <c r="P1240" s="12">
        <f>VENTAS[[#This Row],[MARGEN]]/VENTAS[[#This Row],[INGRESOS]]</f>
        <v>0.28381249999999997</v>
      </c>
    </row>
    <row r="1241" spans="1:16" x14ac:dyDescent="0.25">
      <c r="A1241">
        <v>1240</v>
      </c>
      <c r="B1241" t="s">
        <v>29</v>
      </c>
      <c r="C1241">
        <v>16</v>
      </c>
      <c r="D1241" t="s">
        <v>87</v>
      </c>
      <c r="E1241" t="s">
        <v>88</v>
      </c>
      <c r="F1241">
        <v>10003</v>
      </c>
      <c r="G1241" t="s">
        <v>45</v>
      </c>
      <c r="H1241" t="s">
        <v>46</v>
      </c>
      <c r="I1241">
        <v>79</v>
      </c>
      <c r="J1241" s="9">
        <v>1667.47</v>
      </c>
      <c r="K1241" s="9">
        <v>2200</v>
      </c>
      <c r="L1241">
        <v>45072</v>
      </c>
      <c r="M1241" s="10">
        <f>VENTAS[[#This Row],[CANTIDAD]]*VENTAS[[#This Row],[PRECIO_VENTAS]]</f>
        <v>173800</v>
      </c>
      <c r="N1241" s="10">
        <f>VENTAS[[#This Row],[CANTIDAD]]*VENTAS[[#This Row],[PRECIO_COMPRA]]</f>
        <v>131730.13</v>
      </c>
      <c r="O1241" s="11">
        <f>VENTAS[[#This Row],[INGRESOS]]-VENTAS[[#This Row],[COSTO]]</f>
        <v>42069.869999999995</v>
      </c>
      <c r="P1241" s="12">
        <f>VENTAS[[#This Row],[MARGEN]]/VENTAS[[#This Row],[INGRESOS]]</f>
        <v>0.24205909090909089</v>
      </c>
    </row>
    <row r="1242" spans="1:16" x14ac:dyDescent="0.25">
      <c r="A1242">
        <v>1241</v>
      </c>
      <c r="B1242" t="s">
        <v>6</v>
      </c>
      <c r="C1242">
        <v>17</v>
      </c>
      <c r="D1242" t="s">
        <v>89</v>
      </c>
      <c r="E1242" t="s">
        <v>90</v>
      </c>
      <c r="F1242">
        <v>10004</v>
      </c>
      <c r="G1242" t="s">
        <v>47</v>
      </c>
      <c r="H1242" t="s">
        <v>48</v>
      </c>
      <c r="I1242">
        <v>66</v>
      </c>
      <c r="J1242" s="9">
        <v>216.19</v>
      </c>
      <c r="K1242" s="9">
        <v>300</v>
      </c>
      <c r="L1242">
        <v>45073</v>
      </c>
      <c r="M1242" s="10">
        <f>VENTAS[[#This Row],[CANTIDAD]]*VENTAS[[#This Row],[PRECIO_VENTAS]]</f>
        <v>19800</v>
      </c>
      <c r="N1242" s="10">
        <f>VENTAS[[#This Row],[CANTIDAD]]*VENTAS[[#This Row],[PRECIO_COMPRA]]</f>
        <v>14268.539999999999</v>
      </c>
      <c r="O1242" s="11">
        <f>VENTAS[[#This Row],[INGRESOS]]-VENTAS[[#This Row],[COSTO]]</f>
        <v>5531.4600000000009</v>
      </c>
      <c r="P1242" s="12">
        <f>VENTAS[[#This Row],[MARGEN]]/VENTAS[[#This Row],[INGRESOS]]</f>
        <v>0.27936666666666671</v>
      </c>
    </row>
    <row r="1243" spans="1:16" x14ac:dyDescent="0.25">
      <c r="A1243">
        <v>1242</v>
      </c>
      <c r="B1243" t="s">
        <v>7</v>
      </c>
      <c r="C1243">
        <v>18</v>
      </c>
      <c r="D1243" t="s">
        <v>91</v>
      </c>
      <c r="E1243" t="s">
        <v>92</v>
      </c>
      <c r="F1243">
        <v>10005</v>
      </c>
      <c r="G1243" t="s">
        <v>49</v>
      </c>
      <c r="H1243" t="s">
        <v>50</v>
      </c>
      <c r="I1243">
        <v>45</v>
      </c>
      <c r="J1243" s="9">
        <v>1063.04</v>
      </c>
      <c r="K1243" s="9">
        <v>1500</v>
      </c>
      <c r="L1243">
        <v>45074</v>
      </c>
      <c r="M1243" s="10">
        <f>VENTAS[[#This Row],[CANTIDAD]]*VENTAS[[#This Row],[PRECIO_VENTAS]]</f>
        <v>67500</v>
      </c>
      <c r="N1243" s="10">
        <f>VENTAS[[#This Row],[CANTIDAD]]*VENTAS[[#This Row],[PRECIO_COMPRA]]</f>
        <v>47836.799999999996</v>
      </c>
      <c r="O1243" s="11">
        <f>VENTAS[[#This Row],[INGRESOS]]-VENTAS[[#This Row],[COSTO]]</f>
        <v>19663.200000000004</v>
      </c>
      <c r="P1243" s="12">
        <f>VENTAS[[#This Row],[MARGEN]]/VENTAS[[#This Row],[INGRESOS]]</f>
        <v>0.29130666666666671</v>
      </c>
    </row>
    <row r="1244" spans="1:16" x14ac:dyDescent="0.25">
      <c r="A1244">
        <v>1243</v>
      </c>
      <c r="B1244" t="s">
        <v>8</v>
      </c>
      <c r="C1244">
        <v>19</v>
      </c>
      <c r="D1244" t="s">
        <v>93</v>
      </c>
      <c r="E1244" t="s">
        <v>94</v>
      </c>
      <c r="F1244">
        <v>10006</v>
      </c>
      <c r="G1244" t="s">
        <v>51</v>
      </c>
      <c r="H1244" t="s">
        <v>52</v>
      </c>
      <c r="I1244">
        <v>54</v>
      </c>
      <c r="J1244" s="9">
        <v>757.81</v>
      </c>
      <c r="K1244" s="9">
        <v>950</v>
      </c>
      <c r="L1244">
        <v>45075</v>
      </c>
      <c r="M1244" s="10">
        <f>VENTAS[[#This Row],[CANTIDAD]]*VENTAS[[#This Row],[PRECIO_VENTAS]]</f>
        <v>51300</v>
      </c>
      <c r="N1244" s="10">
        <f>VENTAS[[#This Row],[CANTIDAD]]*VENTAS[[#This Row],[PRECIO_COMPRA]]</f>
        <v>40921.74</v>
      </c>
      <c r="O1244" s="11">
        <f>VENTAS[[#This Row],[INGRESOS]]-VENTAS[[#This Row],[COSTO]]</f>
        <v>10378.260000000002</v>
      </c>
      <c r="P1244" s="12">
        <f>VENTAS[[#This Row],[MARGEN]]/VENTAS[[#This Row],[INGRESOS]]</f>
        <v>0.20230526315789477</v>
      </c>
    </row>
    <row r="1245" spans="1:16" x14ac:dyDescent="0.25">
      <c r="A1245">
        <v>1244</v>
      </c>
      <c r="B1245" t="s">
        <v>12</v>
      </c>
      <c r="C1245">
        <v>20</v>
      </c>
      <c r="D1245" t="s">
        <v>95</v>
      </c>
      <c r="E1245" t="s">
        <v>96</v>
      </c>
      <c r="F1245">
        <v>10007</v>
      </c>
      <c r="G1245" t="s">
        <v>53</v>
      </c>
      <c r="H1245" t="s">
        <v>54</v>
      </c>
      <c r="I1245">
        <v>75</v>
      </c>
      <c r="J1245" s="9">
        <v>211.41</v>
      </c>
      <c r="K1245" s="9">
        <v>300</v>
      </c>
      <c r="L1245">
        <v>45076</v>
      </c>
      <c r="M1245" s="10">
        <f>VENTAS[[#This Row],[CANTIDAD]]*VENTAS[[#This Row],[PRECIO_VENTAS]]</f>
        <v>22500</v>
      </c>
      <c r="N1245" s="10">
        <f>VENTAS[[#This Row],[CANTIDAD]]*VENTAS[[#This Row],[PRECIO_COMPRA]]</f>
        <v>15855.75</v>
      </c>
      <c r="O1245" s="11">
        <f>VENTAS[[#This Row],[INGRESOS]]-VENTAS[[#This Row],[COSTO]]</f>
        <v>6644.25</v>
      </c>
      <c r="P1245" s="12">
        <f>VENTAS[[#This Row],[MARGEN]]/VENTAS[[#This Row],[INGRESOS]]</f>
        <v>0.29530000000000001</v>
      </c>
    </row>
    <row r="1246" spans="1:16" x14ac:dyDescent="0.25">
      <c r="A1246">
        <v>1245</v>
      </c>
      <c r="B1246" t="s">
        <v>27</v>
      </c>
      <c r="C1246">
        <v>1</v>
      </c>
      <c r="D1246" t="s">
        <v>30</v>
      </c>
      <c r="E1246" t="s">
        <v>61</v>
      </c>
      <c r="F1246">
        <v>10008</v>
      </c>
      <c r="G1246" t="s">
        <v>73</v>
      </c>
      <c r="H1246" t="s">
        <v>56</v>
      </c>
      <c r="I1246">
        <v>64</v>
      </c>
      <c r="J1246" s="9">
        <v>1483.61</v>
      </c>
      <c r="K1246" s="9">
        <v>2000</v>
      </c>
      <c r="L1246">
        <v>45077</v>
      </c>
      <c r="M1246" s="10">
        <f>VENTAS[[#This Row],[CANTIDAD]]*VENTAS[[#This Row],[PRECIO_VENTAS]]</f>
        <v>128000</v>
      </c>
      <c r="N1246" s="10">
        <f>VENTAS[[#This Row],[CANTIDAD]]*VENTAS[[#This Row],[PRECIO_COMPRA]]</f>
        <v>94951.039999999994</v>
      </c>
      <c r="O1246" s="11">
        <f>VENTAS[[#This Row],[INGRESOS]]-VENTAS[[#This Row],[COSTO]]</f>
        <v>33048.960000000006</v>
      </c>
      <c r="P1246" s="12">
        <f>VENTAS[[#This Row],[MARGEN]]/VENTAS[[#This Row],[INGRESOS]]</f>
        <v>0.25819500000000006</v>
      </c>
    </row>
    <row r="1247" spans="1:16" x14ac:dyDescent="0.25">
      <c r="A1247">
        <v>1246</v>
      </c>
      <c r="B1247" t="s">
        <v>22</v>
      </c>
      <c r="C1247">
        <v>2</v>
      </c>
      <c r="D1247" t="s">
        <v>31</v>
      </c>
      <c r="E1247" t="s">
        <v>62</v>
      </c>
      <c r="F1247">
        <v>10009</v>
      </c>
      <c r="G1247" t="s">
        <v>57</v>
      </c>
      <c r="H1247" t="s">
        <v>58</v>
      </c>
      <c r="I1247">
        <v>70</v>
      </c>
      <c r="J1247" s="9">
        <v>1049.51</v>
      </c>
      <c r="K1247" s="9">
        <v>1300</v>
      </c>
      <c r="L1247">
        <v>45078</v>
      </c>
      <c r="M1247" s="10">
        <f>VENTAS[[#This Row],[CANTIDAD]]*VENTAS[[#This Row],[PRECIO_VENTAS]]</f>
        <v>91000</v>
      </c>
      <c r="N1247" s="10">
        <f>VENTAS[[#This Row],[CANTIDAD]]*VENTAS[[#This Row],[PRECIO_COMPRA]]</f>
        <v>73465.7</v>
      </c>
      <c r="O1247" s="11">
        <f>VENTAS[[#This Row],[INGRESOS]]-VENTAS[[#This Row],[COSTO]]</f>
        <v>17534.300000000003</v>
      </c>
      <c r="P1247" s="12">
        <f>VENTAS[[#This Row],[MARGEN]]/VENTAS[[#This Row],[INGRESOS]]</f>
        <v>0.19268461538461543</v>
      </c>
    </row>
    <row r="1248" spans="1:16" x14ac:dyDescent="0.25">
      <c r="A1248">
        <v>1247</v>
      </c>
      <c r="B1248" t="s">
        <v>14</v>
      </c>
      <c r="C1248">
        <v>3</v>
      </c>
      <c r="D1248" t="s">
        <v>32</v>
      </c>
      <c r="E1248" t="s">
        <v>63</v>
      </c>
      <c r="F1248">
        <v>10001</v>
      </c>
      <c r="G1248" t="s">
        <v>41</v>
      </c>
      <c r="H1248" t="s">
        <v>42</v>
      </c>
      <c r="I1248">
        <v>79</v>
      </c>
      <c r="J1248" s="9">
        <v>966.38</v>
      </c>
      <c r="K1248" s="9">
        <v>1200</v>
      </c>
      <c r="L1248">
        <v>45079</v>
      </c>
      <c r="M1248" s="10">
        <f>VENTAS[[#This Row],[CANTIDAD]]*VENTAS[[#This Row],[PRECIO_VENTAS]]</f>
        <v>94800</v>
      </c>
      <c r="N1248" s="10">
        <f>VENTAS[[#This Row],[CANTIDAD]]*VENTAS[[#This Row],[PRECIO_COMPRA]]</f>
        <v>76344.02</v>
      </c>
      <c r="O1248" s="11">
        <f>VENTAS[[#This Row],[INGRESOS]]-VENTAS[[#This Row],[COSTO]]</f>
        <v>18455.979999999996</v>
      </c>
      <c r="P1248" s="12">
        <f>VENTAS[[#This Row],[MARGEN]]/VENTAS[[#This Row],[INGRESOS]]</f>
        <v>0.19468333333333329</v>
      </c>
    </row>
    <row r="1249" spans="1:16" x14ac:dyDescent="0.25">
      <c r="A1249">
        <v>1248</v>
      </c>
      <c r="B1249" t="s">
        <v>8</v>
      </c>
      <c r="C1249">
        <v>4</v>
      </c>
      <c r="D1249" t="s">
        <v>33</v>
      </c>
      <c r="E1249" t="s">
        <v>64</v>
      </c>
      <c r="F1249">
        <v>10002</v>
      </c>
      <c r="G1249" t="s">
        <v>43</v>
      </c>
      <c r="H1249" t="s">
        <v>44</v>
      </c>
      <c r="I1249">
        <v>51</v>
      </c>
      <c r="J1249" s="9">
        <v>938.42</v>
      </c>
      <c r="K1249" s="9">
        <v>1100</v>
      </c>
      <c r="L1249">
        <v>45080</v>
      </c>
      <c r="M1249" s="10">
        <f>VENTAS[[#This Row],[CANTIDAD]]*VENTAS[[#This Row],[PRECIO_VENTAS]]</f>
        <v>56100</v>
      </c>
      <c r="N1249" s="10">
        <f>VENTAS[[#This Row],[CANTIDAD]]*VENTAS[[#This Row],[PRECIO_COMPRA]]</f>
        <v>47859.42</v>
      </c>
      <c r="O1249" s="11">
        <f>VENTAS[[#This Row],[INGRESOS]]-VENTAS[[#This Row],[COSTO]]</f>
        <v>8240.5800000000017</v>
      </c>
      <c r="P1249" s="12">
        <f>VENTAS[[#This Row],[MARGEN]]/VENTAS[[#This Row],[INGRESOS]]</f>
        <v>0.14689090909090913</v>
      </c>
    </row>
    <row r="1250" spans="1:16" x14ac:dyDescent="0.25">
      <c r="A1250">
        <v>1249</v>
      </c>
      <c r="B1250" t="s">
        <v>14</v>
      </c>
      <c r="C1250">
        <v>5</v>
      </c>
      <c r="D1250" t="s">
        <v>34</v>
      </c>
      <c r="E1250" t="s">
        <v>65</v>
      </c>
      <c r="F1250">
        <v>10003</v>
      </c>
      <c r="G1250" t="s">
        <v>45</v>
      </c>
      <c r="H1250" t="s">
        <v>46</v>
      </c>
      <c r="I1250">
        <v>56</v>
      </c>
      <c r="J1250" s="9">
        <v>1053.78</v>
      </c>
      <c r="K1250" s="9">
        <v>1500</v>
      </c>
      <c r="L1250">
        <v>45081</v>
      </c>
      <c r="M1250" s="10">
        <f>VENTAS[[#This Row],[CANTIDAD]]*VENTAS[[#This Row],[PRECIO_VENTAS]]</f>
        <v>84000</v>
      </c>
      <c r="N1250" s="10">
        <f>VENTAS[[#This Row],[CANTIDAD]]*VENTAS[[#This Row],[PRECIO_COMPRA]]</f>
        <v>59011.68</v>
      </c>
      <c r="O1250" s="11">
        <f>VENTAS[[#This Row],[INGRESOS]]-VENTAS[[#This Row],[COSTO]]</f>
        <v>24988.32</v>
      </c>
      <c r="P1250" s="12">
        <f>VENTAS[[#This Row],[MARGEN]]/VENTAS[[#This Row],[INGRESOS]]</f>
        <v>0.29748000000000002</v>
      </c>
    </row>
    <row r="1251" spans="1:16" x14ac:dyDescent="0.25">
      <c r="A1251">
        <v>1250</v>
      </c>
      <c r="B1251" t="s">
        <v>26</v>
      </c>
      <c r="C1251">
        <v>6</v>
      </c>
      <c r="D1251" t="s">
        <v>35</v>
      </c>
      <c r="E1251" t="s">
        <v>66</v>
      </c>
      <c r="F1251">
        <v>10004</v>
      </c>
      <c r="G1251" t="s">
        <v>47</v>
      </c>
      <c r="H1251" t="s">
        <v>48</v>
      </c>
      <c r="I1251">
        <v>69</v>
      </c>
      <c r="J1251" s="9">
        <v>645.70000000000005</v>
      </c>
      <c r="K1251" s="9">
        <v>900</v>
      </c>
      <c r="L1251">
        <v>45082</v>
      </c>
      <c r="M1251" s="10">
        <f>VENTAS[[#This Row],[CANTIDAD]]*VENTAS[[#This Row],[PRECIO_VENTAS]]</f>
        <v>62100</v>
      </c>
      <c r="N1251" s="10">
        <f>VENTAS[[#This Row],[CANTIDAD]]*VENTAS[[#This Row],[PRECIO_COMPRA]]</f>
        <v>44553.3</v>
      </c>
      <c r="O1251" s="11">
        <f>VENTAS[[#This Row],[INGRESOS]]-VENTAS[[#This Row],[COSTO]]</f>
        <v>17546.699999999997</v>
      </c>
      <c r="P1251" s="12">
        <f>VENTAS[[#This Row],[MARGEN]]/VENTAS[[#This Row],[INGRESOS]]</f>
        <v>0.2825555555555555</v>
      </c>
    </row>
    <row r="1252" spans="1:16" x14ac:dyDescent="0.25">
      <c r="A1252">
        <v>1251</v>
      </c>
      <c r="B1252" t="s">
        <v>15</v>
      </c>
      <c r="C1252">
        <v>7</v>
      </c>
      <c r="D1252" t="s">
        <v>36</v>
      </c>
      <c r="E1252" t="s">
        <v>72</v>
      </c>
      <c r="F1252">
        <v>10005</v>
      </c>
      <c r="G1252" t="s">
        <v>49</v>
      </c>
      <c r="H1252" t="s">
        <v>50</v>
      </c>
      <c r="I1252">
        <v>67</v>
      </c>
      <c r="J1252" s="9">
        <v>1063.04</v>
      </c>
      <c r="K1252" s="9">
        <v>1500</v>
      </c>
      <c r="L1252">
        <v>45083</v>
      </c>
      <c r="M1252" s="10">
        <f>VENTAS[[#This Row],[CANTIDAD]]*VENTAS[[#This Row],[PRECIO_VENTAS]]</f>
        <v>100500</v>
      </c>
      <c r="N1252" s="10">
        <f>VENTAS[[#This Row],[CANTIDAD]]*VENTAS[[#This Row],[PRECIO_COMPRA]]</f>
        <v>71223.679999999993</v>
      </c>
      <c r="O1252" s="11">
        <f>VENTAS[[#This Row],[INGRESOS]]-VENTAS[[#This Row],[COSTO]]</f>
        <v>29276.320000000007</v>
      </c>
      <c r="P1252" s="12">
        <f>VENTAS[[#This Row],[MARGEN]]/VENTAS[[#This Row],[INGRESOS]]</f>
        <v>0.29130666666666671</v>
      </c>
    </row>
    <row r="1253" spans="1:16" x14ac:dyDescent="0.25">
      <c r="A1253">
        <v>1252</v>
      </c>
      <c r="B1253" t="s">
        <v>10</v>
      </c>
      <c r="C1253">
        <v>8</v>
      </c>
      <c r="D1253" t="s">
        <v>37</v>
      </c>
      <c r="E1253" t="s">
        <v>67</v>
      </c>
      <c r="F1253">
        <v>10006</v>
      </c>
      <c r="G1253" t="s">
        <v>51</v>
      </c>
      <c r="H1253" t="s">
        <v>52</v>
      </c>
      <c r="I1253">
        <v>91</v>
      </c>
      <c r="J1253" s="9">
        <v>938.42</v>
      </c>
      <c r="K1253" s="9">
        <v>1100</v>
      </c>
      <c r="L1253">
        <v>45084</v>
      </c>
      <c r="M1253" s="10">
        <f>VENTAS[[#This Row],[CANTIDAD]]*VENTAS[[#This Row],[PRECIO_VENTAS]]</f>
        <v>100100</v>
      </c>
      <c r="N1253" s="10">
        <f>VENTAS[[#This Row],[CANTIDAD]]*VENTAS[[#This Row],[PRECIO_COMPRA]]</f>
        <v>85396.22</v>
      </c>
      <c r="O1253" s="11">
        <f>VENTAS[[#This Row],[INGRESOS]]-VENTAS[[#This Row],[COSTO]]</f>
        <v>14703.779999999999</v>
      </c>
      <c r="P1253" s="12">
        <f>VENTAS[[#This Row],[MARGEN]]/VENTAS[[#This Row],[INGRESOS]]</f>
        <v>0.14689090909090907</v>
      </c>
    </row>
    <row r="1254" spans="1:16" x14ac:dyDescent="0.25">
      <c r="A1254">
        <v>1253</v>
      </c>
      <c r="B1254" t="s">
        <v>5</v>
      </c>
      <c r="C1254">
        <v>9</v>
      </c>
      <c r="D1254" t="s">
        <v>38</v>
      </c>
      <c r="E1254" t="s">
        <v>68</v>
      </c>
      <c r="F1254">
        <v>10007</v>
      </c>
      <c r="G1254" t="s">
        <v>53</v>
      </c>
      <c r="H1254" t="s">
        <v>54</v>
      </c>
      <c r="I1254">
        <v>62</v>
      </c>
      <c r="J1254" s="9">
        <v>836.75</v>
      </c>
      <c r="K1254" s="9">
        <v>1000</v>
      </c>
      <c r="L1254">
        <v>45085</v>
      </c>
      <c r="M1254" s="10">
        <f>VENTAS[[#This Row],[CANTIDAD]]*VENTAS[[#This Row],[PRECIO_VENTAS]]</f>
        <v>62000</v>
      </c>
      <c r="N1254" s="10">
        <f>VENTAS[[#This Row],[CANTIDAD]]*VENTAS[[#This Row],[PRECIO_COMPRA]]</f>
        <v>51878.5</v>
      </c>
      <c r="O1254" s="11">
        <f>VENTAS[[#This Row],[INGRESOS]]-VENTAS[[#This Row],[COSTO]]</f>
        <v>10121.5</v>
      </c>
      <c r="P1254" s="12">
        <f>VENTAS[[#This Row],[MARGEN]]/VENTAS[[#This Row],[INGRESOS]]</f>
        <v>0.16325000000000001</v>
      </c>
    </row>
    <row r="1255" spans="1:16" x14ac:dyDescent="0.25">
      <c r="A1255">
        <v>1254</v>
      </c>
      <c r="B1255" t="s">
        <v>21</v>
      </c>
      <c r="C1255">
        <v>10</v>
      </c>
      <c r="D1255" t="s">
        <v>39</v>
      </c>
      <c r="E1255" t="s">
        <v>69</v>
      </c>
      <c r="F1255">
        <v>10008</v>
      </c>
      <c r="G1255" t="s">
        <v>73</v>
      </c>
      <c r="H1255" t="s">
        <v>56</v>
      </c>
      <c r="I1255">
        <v>49</v>
      </c>
      <c r="J1255" s="9">
        <v>966.38</v>
      </c>
      <c r="K1255" s="9">
        <v>1200</v>
      </c>
      <c r="L1255">
        <v>45086</v>
      </c>
      <c r="M1255" s="10">
        <f>VENTAS[[#This Row],[CANTIDAD]]*VENTAS[[#This Row],[PRECIO_VENTAS]]</f>
        <v>58800</v>
      </c>
      <c r="N1255" s="10">
        <f>VENTAS[[#This Row],[CANTIDAD]]*VENTAS[[#This Row],[PRECIO_COMPRA]]</f>
        <v>47352.62</v>
      </c>
      <c r="O1255" s="11">
        <f>VENTAS[[#This Row],[INGRESOS]]-VENTAS[[#This Row],[COSTO]]</f>
        <v>11447.379999999997</v>
      </c>
      <c r="P1255" s="12">
        <f>VENTAS[[#This Row],[MARGEN]]/VENTAS[[#This Row],[INGRESOS]]</f>
        <v>0.19468333333333329</v>
      </c>
    </row>
    <row r="1256" spans="1:16" x14ac:dyDescent="0.25">
      <c r="A1256">
        <v>1255</v>
      </c>
      <c r="B1256" t="s">
        <v>5</v>
      </c>
      <c r="C1256">
        <v>11</v>
      </c>
      <c r="D1256" t="s">
        <v>77</v>
      </c>
      <c r="E1256" t="s">
        <v>78</v>
      </c>
      <c r="F1256">
        <v>10009</v>
      </c>
      <c r="G1256" t="s">
        <v>57</v>
      </c>
      <c r="H1256" t="s">
        <v>58</v>
      </c>
      <c r="I1256">
        <v>58</v>
      </c>
      <c r="J1256" s="9">
        <v>638.27</v>
      </c>
      <c r="K1256" s="9">
        <v>800</v>
      </c>
      <c r="L1256">
        <v>45087</v>
      </c>
      <c r="M1256" s="10">
        <f>VENTAS[[#This Row],[CANTIDAD]]*VENTAS[[#This Row],[PRECIO_VENTAS]]</f>
        <v>46400</v>
      </c>
      <c r="N1256" s="10">
        <f>VENTAS[[#This Row],[CANTIDAD]]*VENTAS[[#This Row],[PRECIO_COMPRA]]</f>
        <v>37019.659999999996</v>
      </c>
      <c r="O1256" s="11">
        <f>VENTAS[[#This Row],[INGRESOS]]-VENTAS[[#This Row],[COSTO]]</f>
        <v>9380.3400000000038</v>
      </c>
      <c r="P1256" s="12">
        <f>VENTAS[[#This Row],[MARGEN]]/VENTAS[[#This Row],[INGRESOS]]</f>
        <v>0.20216250000000008</v>
      </c>
    </row>
    <row r="1257" spans="1:16" x14ac:dyDescent="0.25">
      <c r="A1257">
        <v>1256</v>
      </c>
      <c r="B1257" t="s">
        <v>8</v>
      </c>
      <c r="C1257">
        <v>12</v>
      </c>
      <c r="D1257" t="s">
        <v>79</v>
      </c>
      <c r="E1257" t="s">
        <v>80</v>
      </c>
      <c r="F1257">
        <v>10001</v>
      </c>
      <c r="G1257" t="s">
        <v>41</v>
      </c>
      <c r="H1257" t="s">
        <v>42</v>
      </c>
      <c r="I1257">
        <v>53</v>
      </c>
      <c r="J1257" s="9">
        <v>1265.2</v>
      </c>
      <c r="K1257" s="9">
        <v>1800</v>
      </c>
      <c r="L1257">
        <v>45088</v>
      </c>
      <c r="M1257" s="10">
        <f>VENTAS[[#This Row],[CANTIDAD]]*VENTAS[[#This Row],[PRECIO_VENTAS]]</f>
        <v>95400</v>
      </c>
      <c r="N1257" s="10">
        <f>VENTAS[[#This Row],[CANTIDAD]]*VENTAS[[#This Row],[PRECIO_COMPRA]]</f>
        <v>67055.600000000006</v>
      </c>
      <c r="O1257" s="11">
        <f>VENTAS[[#This Row],[INGRESOS]]-VENTAS[[#This Row],[COSTO]]</f>
        <v>28344.399999999994</v>
      </c>
      <c r="P1257" s="12">
        <f>VENTAS[[#This Row],[MARGEN]]/VENTAS[[#This Row],[INGRESOS]]</f>
        <v>0.29711111111111105</v>
      </c>
    </row>
    <row r="1258" spans="1:16" x14ac:dyDescent="0.25">
      <c r="A1258">
        <v>1257</v>
      </c>
      <c r="B1258" t="s">
        <v>20</v>
      </c>
      <c r="C1258">
        <v>13</v>
      </c>
      <c r="D1258" t="s">
        <v>81</v>
      </c>
      <c r="E1258" t="s">
        <v>82</v>
      </c>
      <c r="F1258">
        <v>10002</v>
      </c>
      <c r="G1258" t="s">
        <v>43</v>
      </c>
      <c r="H1258" t="s">
        <v>44</v>
      </c>
      <c r="I1258">
        <v>98</v>
      </c>
      <c r="J1258" s="9">
        <v>352.49</v>
      </c>
      <c r="K1258" s="9">
        <v>500</v>
      </c>
      <c r="L1258">
        <v>45089</v>
      </c>
      <c r="M1258" s="10">
        <f>VENTAS[[#This Row],[CANTIDAD]]*VENTAS[[#This Row],[PRECIO_VENTAS]]</f>
        <v>49000</v>
      </c>
      <c r="N1258" s="10">
        <f>VENTAS[[#This Row],[CANTIDAD]]*VENTAS[[#This Row],[PRECIO_COMPRA]]</f>
        <v>34544.020000000004</v>
      </c>
      <c r="O1258" s="11">
        <f>VENTAS[[#This Row],[INGRESOS]]-VENTAS[[#This Row],[COSTO]]</f>
        <v>14455.979999999996</v>
      </c>
      <c r="P1258" s="12">
        <f>VENTAS[[#This Row],[MARGEN]]/VENTAS[[#This Row],[INGRESOS]]</f>
        <v>0.29501999999999989</v>
      </c>
    </row>
    <row r="1259" spans="1:16" x14ac:dyDescent="0.25">
      <c r="A1259">
        <v>1258</v>
      </c>
      <c r="B1259" t="s">
        <v>5</v>
      </c>
      <c r="C1259">
        <v>14</v>
      </c>
      <c r="D1259" t="s">
        <v>83</v>
      </c>
      <c r="E1259" t="s">
        <v>84</v>
      </c>
      <c r="F1259">
        <v>10003</v>
      </c>
      <c r="G1259" t="s">
        <v>45</v>
      </c>
      <c r="H1259" t="s">
        <v>46</v>
      </c>
      <c r="I1259">
        <v>49</v>
      </c>
      <c r="J1259" s="9">
        <v>938.42</v>
      </c>
      <c r="K1259" s="9">
        <v>1100</v>
      </c>
      <c r="L1259">
        <v>45090</v>
      </c>
      <c r="M1259" s="10">
        <f>VENTAS[[#This Row],[CANTIDAD]]*VENTAS[[#This Row],[PRECIO_VENTAS]]</f>
        <v>53900</v>
      </c>
      <c r="N1259" s="10">
        <f>VENTAS[[#This Row],[CANTIDAD]]*VENTAS[[#This Row],[PRECIO_COMPRA]]</f>
        <v>45982.579999999994</v>
      </c>
      <c r="O1259" s="11">
        <f>VENTAS[[#This Row],[INGRESOS]]-VENTAS[[#This Row],[COSTO]]</f>
        <v>7917.4200000000055</v>
      </c>
      <c r="P1259" s="12">
        <f>VENTAS[[#This Row],[MARGEN]]/VENTAS[[#This Row],[INGRESOS]]</f>
        <v>0.14689090909090918</v>
      </c>
    </row>
    <row r="1260" spans="1:16" x14ac:dyDescent="0.25">
      <c r="A1260">
        <v>1259</v>
      </c>
      <c r="B1260" t="s">
        <v>11</v>
      </c>
      <c r="C1260">
        <v>15</v>
      </c>
      <c r="D1260" t="s">
        <v>85</v>
      </c>
      <c r="E1260" t="s">
        <v>86</v>
      </c>
      <c r="F1260">
        <v>10004</v>
      </c>
      <c r="G1260" t="s">
        <v>47</v>
      </c>
      <c r="H1260" t="s">
        <v>48</v>
      </c>
      <c r="I1260">
        <v>67</v>
      </c>
      <c r="J1260" s="9">
        <v>572.95000000000005</v>
      </c>
      <c r="K1260" s="9">
        <v>800</v>
      </c>
      <c r="L1260">
        <v>45091</v>
      </c>
      <c r="M1260" s="10">
        <f>VENTAS[[#This Row],[CANTIDAD]]*VENTAS[[#This Row],[PRECIO_VENTAS]]</f>
        <v>53600</v>
      </c>
      <c r="N1260" s="10">
        <f>VENTAS[[#This Row],[CANTIDAD]]*VENTAS[[#This Row],[PRECIO_COMPRA]]</f>
        <v>38387.65</v>
      </c>
      <c r="O1260" s="11">
        <f>VENTAS[[#This Row],[INGRESOS]]-VENTAS[[#This Row],[COSTO]]</f>
        <v>15212.349999999999</v>
      </c>
      <c r="P1260" s="12">
        <f>VENTAS[[#This Row],[MARGEN]]/VENTAS[[#This Row],[INGRESOS]]</f>
        <v>0.28381249999999997</v>
      </c>
    </row>
    <row r="1261" spans="1:16" x14ac:dyDescent="0.25">
      <c r="A1261">
        <v>1260</v>
      </c>
      <c r="B1261" t="s">
        <v>8</v>
      </c>
      <c r="C1261">
        <v>16</v>
      </c>
      <c r="D1261" t="s">
        <v>87</v>
      </c>
      <c r="E1261" t="s">
        <v>88</v>
      </c>
      <c r="F1261">
        <v>10005</v>
      </c>
      <c r="G1261" t="s">
        <v>49</v>
      </c>
      <c r="H1261" t="s">
        <v>50</v>
      </c>
      <c r="I1261">
        <v>62</v>
      </c>
      <c r="J1261" s="9">
        <v>1667.47</v>
      </c>
      <c r="K1261" s="9">
        <v>2200</v>
      </c>
      <c r="L1261">
        <v>45092</v>
      </c>
      <c r="M1261" s="10">
        <f>VENTAS[[#This Row],[CANTIDAD]]*VENTAS[[#This Row],[PRECIO_VENTAS]]</f>
        <v>136400</v>
      </c>
      <c r="N1261" s="10">
        <f>VENTAS[[#This Row],[CANTIDAD]]*VENTAS[[#This Row],[PRECIO_COMPRA]]</f>
        <v>103383.14</v>
      </c>
      <c r="O1261" s="11">
        <f>VENTAS[[#This Row],[INGRESOS]]-VENTAS[[#This Row],[COSTO]]</f>
        <v>33016.86</v>
      </c>
      <c r="P1261" s="12">
        <f>VENTAS[[#This Row],[MARGEN]]/VENTAS[[#This Row],[INGRESOS]]</f>
        <v>0.24205909090909092</v>
      </c>
    </row>
    <row r="1262" spans="1:16" x14ac:dyDescent="0.25">
      <c r="A1262">
        <v>1261</v>
      </c>
      <c r="B1262" t="s">
        <v>5</v>
      </c>
      <c r="C1262">
        <v>17</v>
      </c>
      <c r="D1262" t="s">
        <v>89</v>
      </c>
      <c r="E1262" t="s">
        <v>90</v>
      </c>
      <c r="F1262">
        <v>10006</v>
      </c>
      <c r="G1262" t="s">
        <v>51</v>
      </c>
      <c r="H1262" t="s">
        <v>52</v>
      </c>
      <c r="I1262">
        <v>97</v>
      </c>
      <c r="J1262" s="9">
        <v>216.19</v>
      </c>
      <c r="K1262" s="9">
        <v>300</v>
      </c>
      <c r="L1262">
        <v>45093</v>
      </c>
      <c r="M1262" s="10">
        <f>VENTAS[[#This Row],[CANTIDAD]]*VENTAS[[#This Row],[PRECIO_VENTAS]]</f>
        <v>29100</v>
      </c>
      <c r="N1262" s="10">
        <f>VENTAS[[#This Row],[CANTIDAD]]*VENTAS[[#This Row],[PRECIO_COMPRA]]</f>
        <v>20970.43</v>
      </c>
      <c r="O1262" s="11">
        <f>VENTAS[[#This Row],[INGRESOS]]-VENTAS[[#This Row],[COSTO]]</f>
        <v>8129.57</v>
      </c>
      <c r="P1262" s="12">
        <f>VENTAS[[#This Row],[MARGEN]]/VENTAS[[#This Row],[INGRESOS]]</f>
        <v>0.27936666666666665</v>
      </c>
    </row>
    <row r="1263" spans="1:16" x14ac:dyDescent="0.25">
      <c r="A1263">
        <v>1262</v>
      </c>
      <c r="B1263" t="s">
        <v>9</v>
      </c>
      <c r="C1263">
        <v>18</v>
      </c>
      <c r="D1263" t="s">
        <v>91</v>
      </c>
      <c r="E1263" t="s">
        <v>92</v>
      </c>
      <c r="F1263">
        <v>10007</v>
      </c>
      <c r="G1263" t="s">
        <v>53</v>
      </c>
      <c r="H1263" t="s">
        <v>54</v>
      </c>
      <c r="I1263">
        <v>58</v>
      </c>
      <c r="J1263" s="9">
        <v>1063.04</v>
      </c>
      <c r="K1263" s="9">
        <v>1500</v>
      </c>
      <c r="L1263">
        <v>45094</v>
      </c>
      <c r="M1263" s="10">
        <f>VENTAS[[#This Row],[CANTIDAD]]*VENTAS[[#This Row],[PRECIO_VENTAS]]</f>
        <v>87000</v>
      </c>
      <c r="N1263" s="10">
        <f>VENTAS[[#This Row],[CANTIDAD]]*VENTAS[[#This Row],[PRECIO_COMPRA]]</f>
        <v>61656.32</v>
      </c>
      <c r="O1263" s="11">
        <f>VENTAS[[#This Row],[INGRESOS]]-VENTAS[[#This Row],[COSTO]]</f>
        <v>25343.68</v>
      </c>
      <c r="P1263" s="12">
        <f>VENTAS[[#This Row],[MARGEN]]/VENTAS[[#This Row],[INGRESOS]]</f>
        <v>0.29130666666666666</v>
      </c>
    </row>
    <row r="1264" spans="1:16" x14ac:dyDescent="0.25">
      <c r="A1264">
        <v>1263</v>
      </c>
      <c r="B1264" t="s">
        <v>9</v>
      </c>
      <c r="C1264">
        <v>19</v>
      </c>
      <c r="D1264" t="s">
        <v>93</v>
      </c>
      <c r="E1264" t="s">
        <v>94</v>
      </c>
      <c r="F1264">
        <v>10008</v>
      </c>
      <c r="G1264" t="s">
        <v>73</v>
      </c>
      <c r="H1264" t="s">
        <v>56</v>
      </c>
      <c r="I1264">
        <v>56</v>
      </c>
      <c r="J1264" s="9">
        <v>757.81</v>
      </c>
      <c r="K1264" s="9">
        <v>950</v>
      </c>
      <c r="L1264">
        <v>45095</v>
      </c>
      <c r="M1264" s="10">
        <f>VENTAS[[#This Row],[CANTIDAD]]*VENTAS[[#This Row],[PRECIO_VENTAS]]</f>
        <v>53200</v>
      </c>
      <c r="N1264" s="10">
        <f>VENTAS[[#This Row],[CANTIDAD]]*VENTAS[[#This Row],[PRECIO_COMPRA]]</f>
        <v>42437.36</v>
      </c>
      <c r="O1264" s="11">
        <f>VENTAS[[#This Row],[INGRESOS]]-VENTAS[[#This Row],[COSTO]]</f>
        <v>10762.64</v>
      </c>
      <c r="P1264" s="12">
        <f>VENTAS[[#This Row],[MARGEN]]/VENTAS[[#This Row],[INGRESOS]]</f>
        <v>0.20230526315789474</v>
      </c>
    </row>
    <row r="1265" spans="1:16" x14ac:dyDescent="0.25">
      <c r="A1265">
        <v>1264</v>
      </c>
      <c r="B1265" t="s">
        <v>6</v>
      </c>
      <c r="C1265">
        <v>20</v>
      </c>
      <c r="D1265" t="s">
        <v>95</v>
      </c>
      <c r="E1265" t="s">
        <v>96</v>
      </c>
      <c r="F1265">
        <v>10009</v>
      </c>
      <c r="G1265" t="s">
        <v>57</v>
      </c>
      <c r="H1265" t="s">
        <v>58</v>
      </c>
      <c r="I1265">
        <v>48</v>
      </c>
      <c r="J1265" s="9">
        <v>211.41</v>
      </c>
      <c r="K1265" s="9">
        <v>300</v>
      </c>
      <c r="L1265">
        <v>45096</v>
      </c>
      <c r="M1265" s="10">
        <f>VENTAS[[#This Row],[CANTIDAD]]*VENTAS[[#This Row],[PRECIO_VENTAS]]</f>
        <v>14400</v>
      </c>
      <c r="N1265" s="10">
        <f>VENTAS[[#This Row],[CANTIDAD]]*VENTAS[[#This Row],[PRECIO_COMPRA]]</f>
        <v>10147.68</v>
      </c>
      <c r="O1265" s="11">
        <f>VENTAS[[#This Row],[INGRESOS]]-VENTAS[[#This Row],[COSTO]]</f>
        <v>4252.32</v>
      </c>
      <c r="P1265" s="12">
        <f>VENTAS[[#This Row],[MARGEN]]/VENTAS[[#This Row],[INGRESOS]]</f>
        <v>0.29530000000000001</v>
      </c>
    </row>
    <row r="1266" spans="1:16" x14ac:dyDescent="0.25">
      <c r="A1266">
        <v>1265</v>
      </c>
      <c r="B1266" t="s">
        <v>26</v>
      </c>
      <c r="C1266">
        <v>1</v>
      </c>
      <c r="D1266" t="s">
        <v>30</v>
      </c>
      <c r="E1266" t="s">
        <v>61</v>
      </c>
      <c r="F1266">
        <v>10001</v>
      </c>
      <c r="G1266" t="s">
        <v>41</v>
      </c>
      <c r="H1266" t="s">
        <v>42</v>
      </c>
      <c r="I1266">
        <v>70</v>
      </c>
      <c r="J1266" s="9">
        <v>1483.61</v>
      </c>
      <c r="K1266" s="9">
        <v>2000</v>
      </c>
      <c r="L1266">
        <v>45097</v>
      </c>
      <c r="M1266" s="10">
        <f>VENTAS[[#This Row],[CANTIDAD]]*VENTAS[[#This Row],[PRECIO_VENTAS]]</f>
        <v>140000</v>
      </c>
      <c r="N1266" s="10">
        <f>VENTAS[[#This Row],[CANTIDAD]]*VENTAS[[#This Row],[PRECIO_COMPRA]]</f>
        <v>103852.7</v>
      </c>
      <c r="O1266" s="11">
        <f>VENTAS[[#This Row],[INGRESOS]]-VENTAS[[#This Row],[COSTO]]</f>
        <v>36147.300000000003</v>
      </c>
      <c r="P1266" s="12">
        <f>VENTAS[[#This Row],[MARGEN]]/VENTAS[[#This Row],[INGRESOS]]</f>
        <v>0.25819500000000001</v>
      </c>
    </row>
    <row r="1267" spans="1:16" x14ac:dyDescent="0.25">
      <c r="A1267">
        <v>1266</v>
      </c>
      <c r="B1267" t="s">
        <v>27</v>
      </c>
      <c r="C1267">
        <v>2</v>
      </c>
      <c r="D1267" t="s">
        <v>31</v>
      </c>
      <c r="E1267" t="s">
        <v>62</v>
      </c>
      <c r="F1267">
        <v>10002</v>
      </c>
      <c r="G1267" t="s">
        <v>43</v>
      </c>
      <c r="H1267" t="s">
        <v>44</v>
      </c>
      <c r="I1267">
        <v>100</v>
      </c>
      <c r="J1267" s="9">
        <v>1049.51</v>
      </c>
      <c r="K1267" s="9">
        <v>1300</v>
      </c>
      <c r="L1267">
        <v>45098</v>
      </c>
      <c r="M1267" s="10">
        <f>VENTAS[[#This Row],[CANTIDAD]]*VENTAS[[#This Row],[PRECIO_VENTAS]]</f>
        <v>130000</v>
      </c>
      <c r="N1267" s="10">
        <f>VENTAS[[#This Row],[CANTIDAD]]*VENTAS[[#This Row],[PRECIO_COMPRA]]</f>
        <v>104951</v>
      </c>
      <c r="O1267" s="11">
        <f>VENTAS[[#This Row],[INGRESOS]]-VENTAS[[#This Row],[COSTO]]</f>
        <v>25049</v>
      </c>
      <c r="P1267" s="12">
        <f>VENTAS[[#This Row],[MARGEN]]/VENTAS[[#This Row],[INGRESOS]]</f>
        <v>0.19268461538461537</v>
      </c>
    </row>
    <row r="1268" spans="1:16" x14ac:dyDescent="0.25">
      <c r="A1268">
        <v>1267</v>
      </c>
      <c r="B1268" t="s">
        <v>10</v>
      </c>
      <c r="C1268">
        <v>3</v>
      </c>
      <c r="D1268" t="s">
        <v>32</v>
      </c>
      <c r="E1268" t="s">
        <v>63</v>
      </c>
      <c r="F1268">
        <v>10003</v>
      </c>
      <c r="G1268" t="s">
        <v>45</v>
      </c>
      <c r="H1268" t="s">
        <v>46</v>
      </c>
      <c r="I1268">
        <v>94</v>
      </c>
      <c r="J1268" s="9">
        <v>966.38</v>
      </c>
      <c r="K1268" s="9">
        <v>1200</v>
      </c>
      <c r="L1268">
        <v>45099</v>
      </c>
      <c r="M1268" s="10">
        <f>VENTAS[[#This Row],[CANTIDAD]]*VENTAS[[#This Row],[PRECIO_VENTAS]]</f>
        <v>112800</v>
      </c>
      <c r="N1268" s="10">
        <f>VENTAS[[#This Row],[CANTIDAD]]*VENTAS[[#This Row],[PRECIO_COMPRA]]</f>
        <v>90839.72</v>
      </c>
      <c r="O1268" s="11">
        <f>VENTAS[[#This Row],[INGRESOS]]-VENTAS[[#This Row],[COSTO]]</f>
        <v>21960.28</v>
      </c>
      <c r="P1268" s="12">
        <f>VENTAS[[#This Row],[MARGEN]]/VENTAS[[#This Row],[INGRESOS]]</f>
        <v>0.19468333333333332</v>
      </c>
    </row>
    <row r="1269" spans="1:16" x14ac:dyDescent="0.25">
      <c r="A1269">
        <v>1268</v>
      </c>
      <c r="B1269" t="s">
        <v>15</v>
      </c>
      <c r="C1269">
        <v>4</v>
      </c>
      <c r="D1269" t="s">
        <v>33</v>
      </c>
      <c r="E1269" t="s">
        <v>64</v>
      </c>
      <c r="F1269">
        <v>10004</v>
      </c>
      <c r="G1269" t="s">
        <v>47</v>
      </c>
      <c r="H1269" t="s">
        <v>48</v>
      </c>
      <c r="I1269">
        <v>61</v>
      </c>
      <c r="J1269" s="9">
        <v>938.42</v>
      </c>
      <c r="K1269" s="9">
        <v>1100</v>
      </c>
      <c r="L1269">
        <v>45100</v>
      </c>
      <c r="M1269" s="10">
        <f>VENTAS[[#This Row],[CANTIDAD]]*VENTAS[[#This Row],[PRECIO_VENTAS]]</f>
        <v>67100</v>
      </c>
      <c r="N1269" s="10">
        <f>VENTAS[[#This Row],[CANTIDAD]]*VENTAS[[#This Row],[PRECIO_COMPRA]]</f>
        <v>57243.619999999995</v>
      </c>
      <c r="O1269" s="11">
        <f>VENTAS[[#This Row],[INGRESOS]]-VENTAS[[#This Row],[COSTO]]</f>
        <v>9856.3800000000047</v>
      </c>
      <c r="P1269" s="12">
        <f>VENTAS[[#This Row],[MARGEN]]/VENTAS[[#This Row],[INGRESOS]]</f>
        <v>0.14689090909090916</v>
      </c>
    </row>
    <row r="1270" spans="1:16" x14ac:dyDescent="0.25">
      <c r="A1270">
        <v>1269</v>
      </c>
      <c r="B1270" t="s">
        <v>16</v>
      </c>
      <c r="C1270">
        <v>5</v>
      </c>
      <c r="D1270" t="s">
        <v>34</v>
      </c>
      <c r="E1270" t="s">
        <v>65</v>
      </c>
      <c r="F1270">
        <v>10005</v>
      </c>
      <c r="G1270" t="s">
        <v>49</v>
      </c>
      <c r="H1270" t="s">
        <v>50</v>
      </c>
      <c r="I1270">
        <v>72</v>
      </c>
      <c r="J1270" s="9">
        <v>1053.78</v>
      </c>
      <c r="K1270" s="9">
        <v>1500</v>
      </c>
      <c r="L1270">
        <v>45101</v>
      </c>
      <c r="M1270" s="10">
        <f>VENTAS[[#This Row],[CANTIDAD]]*VENTAS[[#This Row],[PRECIO_VENTAS]]</f>
        <v>108000</v>
      </c>
      <c r="N1270" s="10">
        <f>VENTAS[[#This Row],[CANTIDAD]]*VENTAS[[#This Row],[PRECIO_COMPRA]]</f>
        <v>75872.160000000003</v>
      </c>
      <c r="O1270" s="11">
        <f>VENTAS[[#This Row],[INGRESOS]]-VENTAS[[#This Row],[COSTO]]</f>
        <v>32127.839999999997</v>
      </c>
      <c r="P1270" s="12">
        <f>VENTAS[[#This Row],[MARGEN]]/VENTAS[[#This Row],[INGRESOS]]</f>
        <v>0.29747999999999997</v>
      </c>
    </row>
    <row r="1271" spans="1:16" x14ac:dyDescent="0.25">
      <c r="A1271">
        <v>1270</v>
      </c>
      <c r="B1271" t="s">
        <v>19</v>
      </c>
      <c r="C1271">
        <v>6</v>
      </c>
      <c r="D1271" t="s">
        <v>35</v>
      </c>
      <c r="E1271" t="s">
        <v>66</v>
      </c>
      <c r="F1271">
        <v>10006</v>
      </c>
      <c r="G1271" t="s">
        <v>51</v>
      </c>
      <c r="H1271" t="s">
        <v>52</v>
      </c>
      <c r="I1271">
        <v>87</v>
      </c>
      <c r="J1271" s="9">
        <v>645.70000000000005</v>
      </c>
      <c r="K1271" s="9">
        <v>900</v>
      </c>
      <c r="L1271">
        <v>45102</v>
      </c>
      <c r="M1271" s="10">
        <f>VENTAS[[#This Row],[CANTIDAD]]*VENTAS[[#This Row],[PRECIO_VENTAS]]</f>
        <v>78300</v>
      </c>
      <c r="N1271" s="10">
        <f>VENTAS[[#This Row],[CANTIDAD]]*VENTAS[[#This Row],[PRECIO_COMPRA]]</f>
        <v>56175.9</v>
      </c>
      <c r="O1271" s="11">
        <f>VENTAS[[#This Row],[INGRESOS]]-VENTAS[[#This Row],[COSTO]]</f>
        <v>22124.1</v>
      </c>
      <c r="P1271" s="12">
        <f>VENTAS[[#This Row],[MARGEN]]/VENTAS[[#This Row],[INGRESOS]]</f>
        <v>0.28255555555555556</v>
      </c>
    </row>
    <row r="1272" spans="1:16" x14ac:dyDescent="0.25">
      <c r="A1272">
        <v>1271</v>
      </c>
      <c r="B1272" t="s">
        <v>7</v>
      </c>
      <c r="C1272">
        <v>7</v>
      </c>
      <c r="D1272" t="s">
        <v>36</v>
      </c>
      <c r="E1272" t="s">
        <v>72</v>
      </c>
      <c r="F1272">
        <v>10007</v>
      </c>
      <c r="G1272" t="s">
        <v>53</v>
      </c>
      <c r="H1272" t="s">
        <v>54</v>
      </c>
      <c r="I1272">
        <v>56</v>
      </c>
      <c r="J1272" s="9">
        <v>1063.04</v>
      </c>
      <c r="K1272" s="9">
        <v>1500</v>
      </c>
      <c r="L1272">
        <v>45103</v>
      </c>
      <c r="M1272" s="10">
        <f>VENTAS[[#This Row],[CANTIDAD]]*VENTAS[[#This Row],[PRECIO_VENTAS]]</f>
        <v>84000</v>
      </c>
      <c r="N1272" s="10">
        <f>VENTAS[[#This Row],[CANTIDAD]]*VENTAS[[#This Row],[PRECIO_COMPRA]]</f>
        <v>59530.239999999998</v>
      </c>
      <c r="O1272" s="11">
        <f>VENTAS[[#This Row],[INGRESOS]]-VENTAS[[#This Row],[COSTO]]</f>
        <v>24469.760000000002</v>
      </c>
      <c r="P1272" s="12">
        <f>VENTAS[[#This Row],[MARGEN]]/VENTAS[[#This Row],[INGRESOS]]</f>
        <v>0.29130666666666671</v>
      </c>
    </row>
    <row r="1273" spans="1:16" x14ac:dyDescent="0.25">
      <c r="A1273">
        <v>1272</v>
      </c>
      <c r="B1273" t="s">
        <v>6</v>
      </c>
      <c r="C1273">
        <v>8</v>
      </c>
      <c r="D1273" t="s">
        <v>37</v>
      </c>
      <c r="E1273" t="s">
        <v>67</v>
      </c>
      <c r="F1273">
        <v>10008</v>
      </c>
      <c r="G1273" t="s">
        <v>73</v>
      </c>
      <c r="H1273" t="s">
        <v>56</v>
      </c>
      <c r="I1273">
        <v>47</v>
      </c>
      <c r="J1273" s="9">
        <v>938.42</v>
      </c>
      <c r="K1273" s="9">
        <v>1100</v>
      </c>
      <c r="L1273">
        <v>45104</v>
      </c>
      <c r="M1273" s="10">
        <f>VENTAS[[#This Row],[CANTIDAD]]*VENTAS[[#This Row],[PRECIO_VENTAS]]</f>
        <v>51700</v>
      </c>
      <c r="N1273" s="10">
        <f>VENTAS[[#This Row],[CANTIDAD]]*VENTAS[[#This Row],[PRECIO_COMPRA]]</f>
        <v>44105.74</v>
      </c>
      <c r="O1273" s="11">
        <f>VENTAS[[#This Row],[INGRESOS]]-VENTAS[[#This Row],[COSTO]]</f>
        <v>7594.260000000002</v>
      </c>
      <c r="P1273" s="12">
        <f>VENTAS[[#This Row],[MARGEN]]/VENTAS[[#This Row],[INGRESOS]]</f>
        <v>0.14689090909090913</v>
      </c>
    </row>
    <row r="1274" spans="1:16" x14ac:dyDescent="0.25">
      <c r="A1274">
        <v>1273</v>
      </c>
      <c r="B1274" t="s">
        <v>7</v>
      </c>
      <c r="C1274">
        <v>9</v>
      </c>
      <c r="D1274" t="s">
        <v>38</v>
      </c>
      <c r="E1274" t="s">
        <v>68</v>
      </c>
      <c r="F1274">
        <v>10009</v>
      </c>
      <c r="G1274" t="s">
        <v>57</v>
      </c>
      <c r="H1274" t="s">
        <v>58</v>
      </c>
      <c r="I1274">
        <v>73</v>
      </c>
      <c r="J1274" s="9">
        <v>836.75</v>
      </c>
      <c r="K1274" s="9">
        <v>1000</v>
      </c>
      <c r="L1274">
        <v>45105</v>
      </c>
      <c r="M1274" s="10">
        <f>VENTAS[[#This Row],[CANTIDAD]]*VENTAS[[#This Row],[PRECIO_VENTAS]]</f>
        <v>73000</v>
      </c>
      <c r="N1274" s="10">
        <f>VENTAS[[#This Row],[CANTIDAD]]*VENTAS[[#This Row],[PRECIO_COMPRA]]</f>
        <v>61082.75</v>
      </c>
      <c r="O1274" s="11">
        <f>VENTAS[[#This Row],[INGRESOS]]-VENTAS[[#This Row],[COSTO]]</f>
        <v>11917.25</v>
      </c>
      <c r="P1274" s="12">
        <f>VENTAS[[#This Row],[MARGEN]]/VENTAS[[#This Row],[INGRESOS]]</f>
        <v>0.16325000000000001</v>
      </c>
    </row>
    <row r="1275" spans="1:16" x14ac:dyDescent="0.25">
      <c r="A1275">
        <v>1274</v>
      </c>
      <c r="B1275" t="s">
        <v>24</v>
      </c>
      <c r="C1275">
        <v>10</v>
      </c>
      <c r="D1275" t="s">
        <v>39</v>
      </c>
      <c r="E1275" t="s">
        <v>69</v>
      </c>
      <c r="F1275">
        <v>10001</v>
      </c>
      <c r="G1275" t="s">
        <v>41</v>
      </c>
      <c r="H1275" t="s">
        <v>42</v>
      </c>
      <c r="I1275">
        <v>99</v>
      </c>
      <c r="J1275" s="9">
        <v>966.38</v>
      </c>
      <c r="K1275" s="9">
        <v>1200</v>
      </c>
      <c r="L1275">
        <v>45106</v>
      </c>
      <c r="M1275" s="10">
        <f>VENTAS[[#This Row],[CANTIDAD]]*VENTAS[[#This Row],[PRECIO_VENTAS]]</f>
        <v>118800</v>
      </c>
      <c r="N1275" s="10">
        <f>VENTAS[[#This Row],[CANTIDAD]]*VENTAS[[#This Row],[PRECIO_COMPRA]]</f>
        <v>95671.62</v>
      </c>
      <c r="O1275" s="11">
        <f>VENTAS[[#This Row],[INGRESOS]]-VENTAS[[#This Row],[COSTO]]</f>
        <v>23128.380000000005</v>
      </c>
      <c r="P1275" s="12">
        <f>VENTAS[[#This Row],[MARGEN]]/VENTAS[[#This Row],[INGRESOS]]</f>
        <v>0.19468333333333337</v>
      </c>
    </row>
    <row r="1276" spans="1:16" x14ac:dyDescent="0.25">
      <c r="A1276">
        <v>1275</v>
      </c>
      <c r="B1276" t="s">
        <v>9</v>
      </c>
      <c r="C1276">
        <v>11</v>
      </c>
      <c r="D1276" t="s">
        <v>77</v>
      </c>
      <c r="E1276" t="s">
        <v>78</v>
      </c>
      <c r="F1276">
        <v>10002</v>
      </c>
      <c r="G1276" t="s">
        <v>43</v>
      </c>
      <c r="H1276" t="s">
        <v>44</v>
      </c>
      <c r="I1276">
        <v>60</v>
      </c>
      <c r="J1276" s="9">
        <v>638.27</v>
      </c>
      <c r="K1276" s="9">
        <v>800</v>
      </c>
      <c r="L1276">
        <v>45107</v>
      </c>
      <c r="M1276" s="10">
        <f>VENTAS[[#This Row],[CANTIDAD]]*VENTAS[[#This Row],[PRECIO_VENTAS]]</f>
        <v>48000</v>
      </c>
      <c r="N1276" s="10">
        <f>VENTAS[[#This Row],[CANTIDAD]]*VENTAS[[#This Row],[PRECIO_COMPRA]]</f>
        <v>38296.199999999997</v>
      </c>
      <c r="O1276" s="11">
        <f>VENTAS[[#This Row],[INGRESOS]]-VENTAS[[#This Row],[COSTO]]</f>
        <v>9703.8000000000029</v>
      </c>
      <c r="P1276" s="12">
        <f>VENTAS[[#This Row],[MARGEN]]/VENTAS[[#This Row],[INGRESOS]]</f>
        <v>0.20216250000000005</v>
      </c>
    </row>
    <row r="1277" spans="1:16" x14ac:dyDescent="0.25">
      <c r="A1277">
        <v>1276</v>
      </c>
      <c r="B1277" t="s">
        <v>24</v>
      </c>
      <c r="C1277">
        <v>12</v>
      </c>
      <c r="D1277" t="s">
        <v>79</v>
      </c>
      <c r="E1277" t="s">
        <v>80</v>
      </c>
      <c r="F1277">
        <v>10003</v>
      </c>
      <c r="G1277" t="s">
        <v>45</v>
      </c>
      <c r="H1277" t="s">
        <v>46</v>
      </c>
      <c r="I1277">
        <v>93</v>
      </c>
      <c r="J1277" s="9">
        <v>1265.2</v>
      </c>
      <c r="K1277" s="9">
        <v>1800</v>
      </c>
      <c r="L1277">
        <v>45108</v>
      </c>
      <c r="M1277" s="10">
        <f>VENTAS[[#This Row],[CANTIDAD]]*VENTAS[[#This Row],[PRECIO_VENTAS]]</f>
        <v>167400</v>
      </c>
      <c r="N1277" s="10">
        <f>VENTAS[[#This Row],[CANTIDAD]]*VENTAS[[#This Row],[PRECIO_COMPRA]]</f>
        <v>117663.6</v>
      </c>
      <c r="O1277" s="11">
        <f>VENTAS[[#This Row],[INGRESOS]]-VENTAS[[#This Row],[COSTO]]</f>
        <v>49736.399999999994</v>
      </c>
      <c r="P1277" s="12">
        <f>VENTAS[[#This Row],[MARGEN]]/VENTAS[[#This Row],[INGRESOS]]</f>
        <v>0.2971111111111111</v>
      </c>
    </row>
    <row r="1278" spans="1:16" x14ac:dyDescent="0.25">
      <c r="A1278">
        <v>1277</v>
      </c>
      <c r="B1278" t="s">
        <v>9</v>
      </c>
      <c r="C1278">
        <v>13</v>
      </c>
      <c r="D1278" t="s">
        <v>81</v>
      </c>
      <c r="E1278" t="s">
        <v>82</v>
      </c>
      <c r="F1278">
        <v>10004</v>
      </c>
      <c r="G1278" t="s">
        <v>47</v>
      </c>
      <c r="H1278" t="s">
        <v>48</v>
      </c>
      <c r="I1278">
        <v>64</v>
      </c>
      <c r="J1278" s="9">
        <v>352.49</v>
      </c>
      <c r="K1278" s="9">
        <v>500</v>
      </c>
      <c r="L1278">
        <v>45109</v>
      </c>
      <c r="M1278" s="10">
        <f>VENTAS[[#This Row],[CANTIDAD]]*VENTAS[[#This Row],[PRECIO_VENTAS]]</f>
        <v>32000</v>
      </c>
      <c r="N1278" s="10">
        <f>VENTAS[[#This Row],[CANTIDAD]]*VENTAS[[#This Row],[PRECIO_COMPRA]]</f>
        <v>22559.360000000001</v>
      </c>
      <c r="O1278" s="11">
        <f>VENTAS[[#This Row],[INGRESOS]]-VENTAS[[#This Row],[COSTO]]</f>
        <v>9440.64</v>
      </c>
      <c r="P1278" s="12">
        <f>VENTAS[[#This Row],[MARGEN]]/VENTAS[[#This Row],[INGRESOS]]</f>
        <v>0.29502</v>
      </c>
    </row>
    <row r="1279" spans="1:16" x14ac:dyDescent="0.25">
      <c r="A1279">
        <v>1278</v>
      </c>
      <c r="B1279" t="s">
        <v>27</v>
      </c>
      <c r="C1279">
        <v>14</v>
      </c>
      <c r="D1279" t="s">
        <v>83</v>
      </c>
      <c r="E1279" t="s">
        <v>84</v>
      </c>
      <c r="F1279">
        <v>10005</v>
      </c>
      <c r="G1279" t="s">
        <v>49</v>
      </c>
      <c r="H1279" t="s">
        <v>50</v>
      </c>
      <c r="I1279">
        <v>79</v>
      </c>
      <c r="J1279" s="9">
        <v>938.42</v>
      </c>
      <c r="K1279" s="9">
        <v>1100</v>
      </c>
      <c r="L1279">
        <v>45110</v>
      </c>
      <c r="M1279" s="10">
        <f>VENTAS[[#This Row],[CANTIDAD]]*VENTAS[[#This Row],[PRECIO_VENTAS]]</f>
        <v>86900</v>
      </c>
      <c r="N1279" s="10">
        <f>VENTAS[[#This Row],[CANTIDAD]]*VENTAS[[#This Row],[PRECIO_COMPRA]]</f>
        <v>74135.179999999993</v>
      </c>
      <c r="O1279" s="11">
        <f>VENTAS[[#This Row],[INGRESOS]]-VENTAS[[#This Row],[COSTO]]</f>
        <v>12764.820000000007</v>
      </c>
      <c r="P1279" s="12">
        <f>VENTAS[[#This Row],[MARGEN]]/VENTAS[[#This Row],[INGRESOS]]</f>
        <v>0.14689090909090918</v>
      </c>
    </row>
    <row r="1280" spans="1:16" x14ac:dyDescent="0.25">
      <c r="A1280">
        <v>1279</v>
      </c>
      <c r="B1280" t="s">
        <v>6</v>
      </c>
      <c r="C1280">
        <v>15</v>
      </c>
      <c r="D1280" t="s">
        <v>85</v>
      </c>
      <c r="E1280" t="s">
        <v>86</v>
      </c>
      <c r="F1280">
        <v>10006</v>
      </c>
      <c r="G1280" t="s">
        <v>51</v>
      </c>
      <c r="H1280" t="s">
        <v>52</v>
      </c>
      <c r="I1280">
        <v>62</v>
      </c>
      <c r="J1280" s="9">
        <v>572.95000000000005</v>
      </c>
      <c r="K1280" s="9">
        <v>800</v>
      </c>
      <c r="L1280">
        <v>45111</v>
      </c>
      <c r="M1280" s="10">
        <f>VENTAS[[#This Row],[CANTIDAD]]*VENTAS[[#This Row],[PRECIO_VENTAS]]</f>
        <v>49600</v>
      </c>
      <c r="N1280" s="10">
        <f>VENTAS[[#This Row],[CANTIDAD]]*VENTAS[[#This Row],[PRECIO_COMPRA]]</f>
        <v>35522.9</v>
      </c>
      <c r="O1280" s="11">
        <f>VENTAS[[#This Row],[INGRESOS]]-VENTAS[[#This Row],[COSTO]]</f>
        <v>14077.099999999999</v>
      </c>
      <c r="P1280" s="12">
        <f>VENTAS[[#This Row],[MARGEN]]/VENTAS[[#This Row],[INGRESOS]]</f>
        <v>0.28381249999999997</v>
      </c>
    </row>
    <row r="1281" spans="1:16" x14ac:dyDescent="0.25">
      <c r="A1281">
        <v>1280</v>
      </c>
      <c r="B1281" t="s">
        <v>6</v>
      </c>
      <c r="C1281">
        <v>16</v>
      </c>
      <c r="D1281" t="s">
        <v>87</v>
      </c>
      <c r="E1281" t="s">
        <v>88</v>
      </c>
      <c r="F1281">
        <v>10007</v>
      </c>
      <c r="G1281" t="s">
        <v>53</v>
      </c>
      <c r="H1281" t="s">
        <v>54</v>
      </c>
      <c r="I1281">
        <v>83</v>
      </c>
      <c r="J1281" s="9">
        <v>1667.47</v>
      </c>
      <c r="K1281" s="9">
        <v>2200</v>
      </c>
      <c r="L1281">
        <v>45112</v>
      </c>
      <c r="M1281" s="10">
        <f>VENTAS[[#This Row],[CANTIDAD]]*VENTAS[[#This Row],[PRECIO_VENTAS]]</f>
        <v>182600</v>
      </c>
      <c r="N1281" s="10">
        <f>VENTAS[[#This Row],[CANTIDAD]]*VENTAS[[#This Row],[PRECIO_COMPRA]]</f>
        <v>138400.01</v>
      </c>
      <c r="O1281" s="11">
        <f>VENTAS[[#This Row],[INGRESOS]]-VENTAS[[#This Row],[COSTO]]</f>
        <v>44199.989999999991</v>
      </c>
      <c r="P1281" s="12">
        <f>VENTAS[[#This Row],[MARGEN]]/VENTAS[[#This Row],[INGRESOS]]</f>
        <v>0.24205909090909086</v>
      </c>
    </row>
    <row r="1282" spans="1:16" x14ac:dyDescent="0.25">
      <c r="A1282">
        <v>1281</v>
      </c>
      <c r="B1282" t="s">
        <v>19</v>
      </c>
      <c r="C1282">
        <v>17</v>
      </c>
      <c r="D1282" t="s">
        <v>89</v>
      </c>
      <c r="E1282" t="s">
        <v>90</v>
      </c>
      <c r="F1282">
        <v>10008</v>
      </c>
      <c r="G1282" t="s">
        <v>73</v>
      </c>
      <c r="H1282" t="s">
        <v>56</v>
      </c>
      <c r="I1282">
        <v>76</v>
      </c>
      <c r="J1282" s="9">
        <v>216.19</v>
      </c>
      <c r="K1282" s="9">
        <v>300</v>
      </c>
      <c r="L1282">
        <v>45113</v>
      </c>
      <c r="M1282" s="10">
        <f>VENTAS[[#This Row],[CANTIDAD]]*VENTAS[[#This Row],[PRECIO_VENTAS]]</f>
        <v>22800</v>
      </c>
      <c r="N1282" s="10">
        <f>VENTAS[[#This Row],[CANTIDAD]]*VENTAS[[#This Row],[PRECIO_COMPRA]]</f>
        <v>16430.439999999999</v>
      </c>
      <c r="O1282" s="11">
        <f>VENTAS[[#This Row],[INGRESOS]]-VENTAS[[#This Row],[COSTO]]</f>
        <v>6369.5600000000013</v>
      </c>
      <c r="P1282" s="12">
        <f>VENTAS[[#This Row],[MARGEN]]/VENTAS[[#This Row],[INGRESOS]]</f>
        <v>0.27936666666666671</v>
      </c>
    </row>
    <row r="1283" spans="1:16" x14ac:dyDescent="0.25">
      <c r="A1283">
        <v>1282</v>
      </c>
      <c r="B1283" t="s">
        <v>7</v>
      </c>
      <c r="C1283">
        <v>18</v>
      </c>
      <c r="D1283" t="s">
        <v>91</v>
      </c>
      <c r="E1283" t="s">
        <v>92</v>
      </c>
      <c r="F1283">
        <v>10009</v>
      </c>
      <c r="G1283" t="s">
        <v>57</v>
      </c>
      <c r="H1283" t="s">
        <v>58</v>
      </c>
      <c r="I1283">
        <v>49</v>
      </c>
      <c r="J1283" s="9">
        <v>1063.04</v>
      </c>
      <c r="K1283" s="9">
        <v>1500</v>
      </c>
      <c r="L1283">
        <v>45114</v>
      </c>
      <c r="M1283" s="10">
        <f>VENTAS[[#This Row],[CANTIDAD]]*VENTAS[[#This Row],[PRECIO_VENTAS]]</f>
        <v>73500</v>
      </c>
      <c r="N1283" s="10">
        <f>VENTAS[[#This Row],[CANTIDAD]]*VENTAS[[#This Row],[PRECIO_COMPRA]]</f>
        <v>52088.959999999999</v>
      </c>
      <c r="O1283" s="11">
        <f>VENTAS[[#This Row],[INGRESOS]]-VENTAS[[#This Row],[COSTO]]</f>
        <v>21411.040000000001</v>
      </c>
      <c r="P1283" s="12">
        <f>VENTAS[[#This Row],[MARGEN]]/VENTAS[[#This Row],[INGRESOS]]</f>
        <v>0.29130666666666666</v>
      </c>
    </row>
    <row r="1284" spans="1:16" x14ac:dyDescent="0.25">
      <c r="A1284">
        <v>1283</v>
      </c>
      <c r="B1284" t="s">
        <v>28</v>
      </c>
      <c r="C1284">
        <v>19</v>
      </c>
      <c r="D1284" t="s">
        <v>93</v>
      </c>
      <c r="E1284" t="s">
        <v>94</v>
      </c>
      <c r="F1284">
        <v>10001</v>
      </c>
      <c r="G1284" t="s">
        <v>41</v>
      </c>
      <c r="H1284" t="s">
        <v>42</v>
      </c>
      <c r="I1284">
        <v>81</v>
      </c>
      <c r="J1284" s="9">
        <v>757.81</v>
      </c>
      <c r="K1284" s="9">
        <v>950</v>
      </c>
      <c r="L1284">
        <v>45115</v>
      </c>
      <c r="M1284" s="10">
        <f>VENTAS[[#This Row],[CANTIDAD]]*VENTAS[[#This Row],[PRECIO_VENTAS]]</f>
        <v>76950</v>
      </c>
      <c r="N1284" s="10">
        <f>VENTAS[[#This Row],[CANTIDAD]]*VENTAS[[#This Row],[PRECIO_COMPRA]]</f>
        <v>61382.609999999993</v>
      </c>
      <c r="O1284" s="11">
        <f>VENTAS[[#This Row],[INGRESOS]]-VENTAS[[#This Row],[COSTO]]</f>
        <v>15567.390000000007</v>
      </c>
      <c r="P1284" s="12">
        <f>VENTAS[[#This Row],[MARGEN]]/VENTAS[[#This Row],[INGRESOS]]</f>
        <v>0.20230526315789482</v>
      </c>
    </row>
    <row r="1285" spans="1:16" x14ac:dyDescent="0.25">
      <c r="A1285">
        <v>1284</v>
      </c>
      <c r="B1285" t="s">
        <v>20</v>
      </c>
      <c r="C1285">
        <v>20</v>
      </c>
      <c r="D1285" t="s">
        <v>95</v>
      </c>
      <c r="E1285" t="s">
        <v>96</v>
      </c>
      <c r="F1285">
        <v>10002</v>
      </c>
      <c r="G1285" t="s">
        <v>43</v>
      </c>
      <c r="H1285" t="s">
        <v>44</v>
      </c>
      <c r="I1285">
        <v>82</v>
      </c>
      <c r="J1285" s="9">
        <v>211.41</v>
      </c>
      <c r="K1285" s="9">
        <v>300</v>
      </c>
      <c r="L1285">
        <v>45116</v>
      </c>
      <c r="M1285" s="10">
        <f>VENTAS[[#This Row],[CANTIDAD]]*VENTAS[[#This Row],[PRECIO_VENTAS]]</f>
        <v>24600</v>
      </c>
      <c r="N1285" s="10">
        <f>VENTAS[[#This Row],[CANTIDAD]]*VENTAS[[#This Row],[PRECIO_COMPRA]]</f>
        <v>17335.62</v>
      </c>
      <c r="O1285" s="11">
        <f>VENTAS[[#This Row],[INGRESOS]]-VENTAS[[#This Row],[COSTO]]</f>
        <v>7264.380000000001</v>
      </c>
      <c r="P1285" s="12">
        <f>VENTAS[[#This Row],[MARGEN]]/VENTAS[[#This Row],[INGRESOS]]</f>
        <v>0.29530000000000006</v>
      </c>
    </row>
    <row r="1286" spans="1:16" x14ac:dyDescent="0.25">
      <c r="A1286">
        <v>1285</v>
      </c>
      <c r="B1286" t="s">
        <v>17</v>
      </c>
      <c r="C1286">
        <v>1</v>
      </c>
      <c r="D1286" t="s">
        <v>30</v>
      </c>
      <c r="E1286" t="s">
        <v>61</v>
      </c>
      <c r="F1286">
        <v>10003</v>
      </c>
      <c r="G1286" t="s">
        <v>45</v>
      </c>
      <c r="H1286" t="s">
        <v>46</v>
      </c>
      <c r="I1286">
        <v>90</v>
      </c>
      <c r="J1286" s="9">
        <v>1483.61</v>
      </c>
      <c r="K1286" s="9">
        <v>2000</v>
      </c>
      <c r="L1286">
        <v>45117</v>
      </c>
      <c r="M1286" s="10">
        <f>VENTAS[[#This Row],[CANTIDAD]]*VENTAS[[#This Row],[PRECIO_VENTAS]]</f>
        <v>180000</v>
      </c>
      <c r="N1286" s="10">
        <f>VENTAS[[#This Row],[CANTIDAD]]*VENTAS[[#This Row],[PRECIO_COMPRA]]</f>
        <v>133524.9</v>
      </c>
      <c r="O1286" s="11">
        <f>VENTAS[[#This Row],[INGRESOS]]-VENTAS[[#This Row],[COSTO]]</f>
        <v>46475.100000000006</v>
      </c>
      <c r="P1286" s="12">
        <f>VENTAS[[#This Row],[MARGEN]]/VENTAS[[#This Row],[INGRESOS]]</f>
        <v>0.25819500000000001</v>
      </c>
    </row>
    <row r="1287" spans="1:16" x14ac:dyDescent="0.25">
      <c r="A1287">
        <v>1286</v>
      </c>
      <c r="B1287" t="s">
        <v>20</v>
      </c>
      <c r="C1287">
        <v>2</v>
      </c>
      <c r="D1287" t="s">
        <v>31</v>
      </c>
      <c r="E1287" t="s">
        <v>62</v>
      </c>
      <c r="F1287">
        <v>10004</v>
      </c>
      <c r="G1287" t="s">
        <v>47</v>
      </c>
      <c r="H1287" t="s">
        <v>48</v>
      </c>
      <c r="I1287">
        <v>45</v>
      </c>
      <c r="J1287" s="9">
        <v>1049.51</v>
      </c>
      <c r="K1287" s="9">
        <v>1300</v>
      </c>
      <c r="L1287">
        <v>45118</v>
      </c>
      <c r="M1287" s="10">
        <f>VENTAS[[#This Row],[CANTIDAD]]*VENTAS[[#This Row],[PRECIO_VENTAS]]</f>
        <v>58500</v>
      </c>
      <c r="N1287" s="10">
        <f>VENTAS[[#This Row],[CANTIDAD]]*VENTAS[[#This Row],[PRECIO_COMPRA]]</f>
        <v>47227.95</v>
      </c>
      <c r="O1287" s="11">
        <f>VENTAS[[#This Row],[INGRESOS]]-VENTAS[[#This Row],[COSTO]]</f>
        <v>11272.050000000003</v>
      </c>
      <c r="P1287" s="12">
        <f>VENTAS[[#This Row],[MARGEN]]/VENTAS[[#This Row],[INGRESOS]]</f>
        <v>0.19268461538461543</v>
      </c>
    </row>
    <row r="1288" spans="1:16" x14ac:dyDescent="0.25">
      <c r="A1288">
        <v>1287</v>
      </c>
      <c r="B1288" t="s">
        <v>21</v>
      </c>
      <c r="C1288">
        <v>3</v>
      </c>
      <c r="D1288" t="s">
        <v>32</v>
      </c>
      <c r="E1288" t="s">
        <v>63</v>
      </c>
      <c r="F1288">
        <v>10005</v>
      </c>
      <c r="G1288" t="s">
        <v>49</v>
      </c>
      <c r="H1288" t="s">
        <v>50</v>
      </c>
      <c r="I1288">
        <v>58</v>
      </c>
      <c r="J1288" s="9">
        <v>966.38</v>
      </c>
      <c r="K1288" s="9">
        <v>1200</v>
      </c>
      <c r="L1288">
        <v>45119</v>
      </c>
      <c r="M1288" s="10">
        <f>VENTAS[[#This Row],[CANTIDAD]]*VENTAS[[#This Row],[PRECIO_VENTAS]]</f>
        <v>69600</v>
      </c>
      <c r="N1288" s="10">
        <f>VENTAS[[#This Row],[CANTIDAD]]*VENTAS[[#This Row],[PRECIO_COMPRA]]</f>
        <v>56050.04</v>
      </c>
      <c r="O1288" s="11">
        <f>VENTAS[[#This Row],[INGRESOS]]-VENTAS[[#This Row],[COSTO]]</f>
        <v>13549.96</v>
      </c>
      <c r="P1288" s="12">
        <f>VENTAS[[#This Row],[MARGEN]]/VENTAS[[#This Row],[INGRESOS]]</f>
        <v>0.19468333333333332</v>
      </c>
    </row>
    <row r="1289" spans="1:16" x14ac:dyDescent="0.25">
      <c r="A1289">
        <v>1288</v>
      </c>
      <c r="B1289" t="s">
        <v>22</v>
      </c>
      <c r="C1289">
        <v>4</v>
      </c>
      <c r="D1289" t="s">
        <v>33</v>
      </c>
      <c r="E1289" t="s">
        <v>64</v>
      </c>
      <c r="F1289">
        <v>10006</v>
      </c>
      <c r="G1289" t="s">
        <v>51</v>
      </c>
      <c r="H1289" t="s">
        <v>52</v>
      </c>
      <c r="I1289">
        <v>97</v>
      </c>
      <c r="J1289" s="9">
        <v>938.42</v>
      </c>
      <c r="K1289" s="9">
        <v>1100</v>
      </c>
      <c r="L1289">
        <v>45120</v>
      </c>
      <c r="M1289" s="10">
        <f>VENTAS[[#This Row],[CANTIDAD]]*VENTAS[[#This Row],[PRECIO_VENTAS]]</f>
        <v>106700</v>
      </c>
      <c r="N1289" s="10">
        <f>VENTAS[[#This Row],[CANTIDAD]]*VENTAS[[#This Row],[PRECIO_COMPRA]]</f>
        <v>91026.739999999991</v>
      </c>
      <c r="O1289" s="11">
        <f>VENTAS[[#This Row],[INGRESOS]]-VENTAS[[#This Row],[COSTO]]</f>
        <v>15673.260000000009</v>
      </c>
      <c r="P1289" s="12">
        <f>VENTAS[[#This Row],[MARGEN]]/VENTAS[[#This Row],[INGRESOS]]</f>
        <v>0.14689090909090918</v>
      </c>
    </row>
    <row r="1290" spans="1:16" x14ac:dyDescent="0.25">
      <c r="A1290">
        <v>1289</v>
      </c>
      <c r="B1290" t="s">
        <v>27</v>
      </c>
      <c r="C1290">
        <v>5</v>
      </c>
      <c r="D1290" t="s">
        <v>34</v>
      </c>
      <c r="E1290" t="s">
        <v>65</v>
      </c>
      <c r="F1290">
        <v>10007</v>
      </c>
      <c r="G1290" t="s">
        <v>53</v>
      </c>
      <c r="H1290" t="s">
        <v>54</v>
      </c>
      <c r="I1290">
        <v>60</v>
      </c>
      <c r="J1290" s="9">
        <v>1053.78</v>
      </c>
      <c r="K1290" s="9">
        <v>1500</v>
      </c>
      <c r="L1290">
        <v>45121</v>
      </c>
      <c r="M1290" s="10">
        <f>VENTAS[[#This Row],[CANTIDAD]]*VENTAS[[#This Row],[PRECIO_VENTAS]]</f>
        <v>90000</v>
      </c>
      <c r="N1290" s="10">
        <f>VENTAS[[#This Row],[CANTIDAD]]*VENTAS[[#This Row],[PRECIO_COMPRA]]</f>
        <v>63226.799999999996</v>
      </c>
      <c r="O1290" s="11">
        <f>VENTAS[[#This Row],[INGRESOS]]-VENTAS[[#This Row],[COSTO]]</f>
        <v>26773.200000000004</v>
      </c>
      <c r="P1290" s="12">
        <f>VENTAS[[#This Row],[MARGEN]]/VENTAS[[#This Row],[INGRESOS]]</f>
        <v>0.29748000000000002</v>
      </c>
    </row>
    <row r="1291" spans="1:16" x14ac:dyDescent="0.25">
      <c r="A1291">
        <v>1290</v>
      </c>
      <c r="B1291" t="s">
        <v>25</v>
      </c>
      <c r="C1291">
        <v>6</v>
      </c>
      <c r="D1291" t="s">
        <v>35</v>
      </c>
      <c r="E1291" t="s">
        <v>66</v>
      </c>
      <c r="F1291">
        <v>10008</v>
      </c>
      <c r="G1291" t="s">
        <v>73</v>
      </c>
      <c r="H1291" t="s">
        <v>56</v>
      </c>
      <c r="I1291">
        <v>68</v>
      </c>
      <c r="J1291" s="9">
        <v>645.70000000000005</v>
      </c>
      <c r="K1291" s="9">
        <v>900</v>
      </c>
      <c r="L1291">
        <v>45122</v>
      </c>
      <c r="M1291" s="10">
        <f>VENTAS[[#This Row],[CANTIDAD]]*VENTAS[[#This Row],[PRECIO_VENTAS]]</f>
        <v>61200</v>
      </c>
      <c r="N1291" s="10">
        <f>VENTAS[[#This Row],[CANTIDAD]]*VENTAS[[#This Row],[PRECIO_COMPRA]]</f>
        <v>43907.600000000006</v>
      </c>
      <c r="O1291" s="11">
        <f>VENTAS[[#This Row],[INGRESOS]]-VENTAS[[#This Row],[COSTO]]</f>
        <v>17292.399999999994</v>
      </c>
      <c r="P1291" s="12">
        <f>VENTAS[[#This Row],[MARGEN]]/VENTAS[[#This Row],[INGRESOS]]</f>
        <v>0.28255555555555545</v>
      </c>
    </row>
    <row r="1292" spans="1:16" x14ac:dyDescent="0.25">
      <c r="A1292">
        <v>1291</v>
      </c>
      <c r="B1292" t="s">
        <v>5</v>
      </c>
      <c r="C1292">
        <v>7</v>
      </c>
      <c r="D1292" t="s">
        <v>36</v>
      </c>
      <c r="E1292" t="s">
        <v>72</v>
      </c>
      <c r="F1292">
        <v>10009</v>
      </c>
      <c r="G1292" t="s">
        <v>57</v>
      </c>
      <c r="H1292" t="s">
        <v>58</v>
      </c>
      <c r="I1292">
        <v>78</v>
      </c>
      <c r="J1292" s="9">
        <v>1063.04</v>
      </c>
      <c r="K1292" s="9">
        <v>1500</v>
      </c>
      <c r="L1292">
        <v>45123</v>
      </c>
      <c r="M1292" s="10">
        <f>VENTAS[[#This Row],[CANTIDAD]]*VENTAS[[#This Row],[PRECIO_VENTAS]]</f>
        <v>117000</v>
      </c>
      <c r="N1292" s="10">
        <f>VENTAS[[#This Row],[CANTIDAD]]*VENTAS[[#This Row],[PRECIO_COMPRA]]</f>
        <v>82917.119999999995</v>
      </c>
      <c r="O1292" s="11">
        <f>VENTAS[[#This Row],[INGRESOS]]-VENTAS[[#This Row],[COSTO]]</f>
        <v>34082.880000000005</v>
      </c>
      <c r="P1292" s="12">
        <f>VENTAS[[#This Row],[MARGEN]]/VENTAS[[#This Row],[INGRESOS]]</f>
        <v>0.29130666666666671</v>
      </c>
    </row>
    <row r="1293" spans="1:16" x14ac:dyDescent="0.25">
      <c r="A1293">
        <v>1292</v>
      </c>
      <c r="B1293" t="s">
        <v>7</v>
      </c>
      <c r="C1293">
        <v>8</v>
      </c>
      <c r="D1293" t="s">
        <v>37</v>
      </c>
      <c r="E1293" t="s">
        <v>67</v>
      </c>
      <c r="F1293">
        <v>10001</v>
      </c>
      <c r="G1293" t="s">
        <v>41</v>
      </c>
      <c r="H1293" t="s">
        <v>42</v>
      </c>
      <c r="I1293">
        <v>47</v>
      </c>
      <c r="J1293" s="9">
        <v>938.42</v>
      </c>
      <c r="K1293" s="9">
        <v>1100</v>
      </c>
      <c r="L1293">
        <v>45124</v>
      </c>
      <c r="M1293" s="10">
        <f>VENTAS[[#This Row],[CANTIDAD]]*VENTAS[[#This Row],[PRECIO_VENTAS]]</f>
        <v>51700</v>
      </c>
      <c r="N1293" s="10">
        <f>VENTAS[[#This Row],[CANTIDAD]]*VENTAS[[#This Row],[PRECIO_COMPRA]]</f>
        <v>44105.74</v>
      </c>
      <c r="O1293" s="11">
        <f>VENTAS[[#This Row],[INGRESOS]]-VENTAS[[#This Row],[COSTO]]</f>
        <v>7594.260000000002</v>
      </c>
      <c r="P1293" s="12">
        <f>VENTAS[[#This Row],[MARGEN]]/VENTAS[[#This Row],[INGRESOS]]</f>
        <v>0.14689090909090913</v>
      </c>
    </row>
    <row r="1294" spans="1:16" x14ac:dyDescent="0.25">
      <c r="A1294">
        <v>1293</v>
      </c>
      <c r="B1294" t="s">
        <v>29</v>
      </c>
      <c r="C1294">
        <v>9</v>
      </c>
      <c r="D1294" t="s">
        <v>38</v>
      </c>
      <c r="E1294" t="s">
        <v>68</v>
      </c>
      <c r="F1294">
        <v>10002</v>
      </c>
      <c r="G1294" t="s">
        <v>43</v>
      </c>
      <c r="H1294" t="s">
        <v>44</v>
      </c>
      <c r="I1294">
        <v>47</v>
      </c>
      <c r="J1294" s="9">
        <v>836.75</v>
      </c>
      <c r="K1294" s="9">
        <v>1000</v>
      </c>
      <c r="L1294">
        <v>45125</v>
      </c>
      <c r="M1294" s="10">
        <f>VENTAS[[#This Row],[CANTIDAD]]*VENTAS[[#This Row],[PRECIO_VENTAS]]</f>
        <v>47000</v>
      </c>
      <c r="N1294" s="10">
        <f>VENTAS[[#This Row],[CANTIDAD]]*VENTAS[[#This Row],[PRECIO_COMPRA]]</f>
        <v>39327.25</v>
      </c>
      <c r="O1294" s="11">
        <f>VENTAS[[#This Row],[INGRESOS]]-VENTAS[[#This Row],[COSTO]]</f>
        <v>7672.75</v>
      </c>
      <c r="P1294" s="12">
        <f>VENTAS[[#This Row],[MARGEN]]/VENTAS[[#This Row],[INGRESOS]]</f>
        <v>0.16325000000000001</v>
      </c>
    </row>
    <row r="1295" spans="1:16" x14ac:dyDescent="0.25">
      <c r="A1295">
        <v>1294</v>
      </c>
      <c r="B1295" t="s">
        <v>23</v>
      </c>
      <c r="C1295">
        <v>10</v>
      </c>
      <c r="D1295" t="s">
        <v>39</v>
      </c>
      <c r="E1295" t="s">
        <v>69</v>
      </c>
      <c r="F1295">
        <v>10003</v>
      </c>
      <c r="G1295" t="s">
        <v>45</v>
      </c>
      <c r="H1295" t="s">
        <v>46</v>
      </c>
      <c r="I1295">
        <v>68</v>
      </c>
      <c r="J1295" s="9">
        <v>966.38</v>
      </c>
      <c r="K1295" s="9">
        <v>1200</v>
      </c>
      <c r="L1295">
        <v>45126</v>
      </c>
      <c r="M1295" s="10">
        <f>VENTAS[[#This Row],[CANTIDAD]]*VENTAS[[#This Row],[PRECIO_VENTAS]]</f>
        <v>81600</v>
      </c>
      <c r="N1295" s="10">
        <f>VENTAS[[#This Row],[CANTIDAD]]*VENTAS[[#This Row],[PRECIO_COMPRA]]</f>
        <v>65713.84</v>
      </c>
      <c r="O1295" s="11">
        <f>VENTAS[[#This Row],[INGRESOS]]-VENTAS[[#This Row],[COSTO]]</f>
        <v>15886.160000000003</v>
      </c>
      <c r="P1295" s="12">
        <f>VENTAS[[#This Row],[MARGEN]]/VENTAS[[#This Row],[INGRESOS]]</f>
        <v>0.19468333333333337</v>
      </c>
    </row>
    <row r="1296" spans="1:16" x14ac:dyDescent="0.25">
      <c r="A1296">
        <v>1295</v>
      </c>
      <c r="B1296" t="s">
        <v>20</v>
      </c>
      <c r="C1296">
        <v>11</v>
      </c>
      <c r="D1296" t="s">
        <v>77</v>
      </c>
      <c r="E1296" t="s">
        <v>78</v>
      </c>
      <c r="F1296">
        <v>10004</v>
      </c>
      <c r="G1296" t="s">
        <v>47</v>
      </c>
      <c r="H1296" t="s">
        <v>48</v>
      </c>
      <c r="I1296">
        <v>66</v>
      </c>
      <c r="J1296" s="9">
        <v>638.27</v>
      </c>
      <c r="K1296" s="9">
        <v>800</v>
      </c>
      <c r="L1296">
        <v>45127</v>
      </c>
      <c r="M1296" s="10">
        <f>VENTAS[[#This Row],[CANTIDAD]]*VENTAS[[#This Row],[PRECIO_VENTAS]]</f>
        <v>52800</v>
      </c>
      <c r="N1296" s="10">
        <f>VENTAS[[#This Row],[CANTIDAD]]*VENTAS[[#This Row],[PRECIO_COMPRA]]</f>
        <v>42125.82</v>
      </c>
      <c r="O1296" s="11">
        <f>VENTAS[[#This Row],[INGRESOS]]-VENTAS[[#This Row],[COSTO]]</f>
        <v>10674.18</v>
      </c>
      <c r="P1296" s="12">
        <f>VENTAS[[#This Row],[MARGEN]]/VENTAS[[#This Row],[INGRESOS]]</f>
        <v>0.20216249999999999</v>
      </c>
    </row>
    <row r="1297" spans="1:16" x14ac:dyDescent="0.25">
      <c r="A1297">
        <v>1296</v>
      </c>
      <c r="B1297" t="s">
        <v>10</v>
      </c>
      <c r="C1297">
        <v>12</v>
      </c>
      <c r="D1297" t="s">
        <v>79</v>
      </c>
      <c r="E1297" t="s">
        <v>80</v>
      </c>
      <c r="F1297">
        <v>10005</v>
      </c>
      <c r="G1297" t="s">
        <v>49</v>
      </c>
      <c r="H1297" t="s">
        <v>50</v>
      </c>
      <c r="I1297">
        <v>96</v>
      </c>
      <c r="J1297" s="9">
        <v>1265.2</v>
      </c>
      <c r="K1297" s="9">
        <v>1800</v>
      </c>
      <c r="L1297">
        <v>45128</v>
      </c>
      <c r="M1297" s="10">
        <f>VENTAS[[#This Row],[CANTIDAD]]*VENTAS[[#This Row],[PRECIO_VENTAS]]</f>
        <v>172800</v>
      </c>
      <c r="N1297" s="10">
        <f>VENTAS[[#This Row],[CANTIDAD]]*VENTAS[[#This Row],[PRECIO_COMPRA]]</f>
        <v>121459.20000000001</v>
      </c>
      <c r="O1297" s="11">
        <f>VENTAS[[#This Row],[INGRESOS]]-VENTAS[[#This Row],[COSTO]]</f>
        <v>51340.799999999988</v>
      </c>
      <c r="P1297" s="12">
        <f>VENTAS[[#This Row],[MARGEN]]/VENTAS[[#This Row],[INGRESOS]]</f>
        <v>0.29711111111111105</v>
      </c>
    </row>
    <row r="1298" spans="1:16" x14ac:dyDescent="0.25">
      <c r="A1298">
        <v>1297</v>
      </c>
      <c r="B1298" t="s">
        <v>6</v>
      </c>
      <c r="C1298">
        <v>13</v>
      </c>
      <c r="D1298" t="s">
        <v>81</v>
      </c>
      <c r="E1298" t="s">
        <v>82</v>
      </c>
      <c r="F1298">
        <v>10006</v>
      </c>
      <c r="G1298" t="s">
        <v>51</v>
      </c>
      <c r="H1298" t="s">
        <v>52</v>
      </c>
      <c r="I1298">
        <v>46</v>
      </c>
      <c r="J1298" s="9">
        <v>352.49</v>
      </c>
      <c r="K1298" s="9">
        <v>500</v>
      </c>
      <c r="L1298">
        <v>45129</v>
      </c>
      <c r="M1298" s="10">
        <f>VENTAS[[#This Row],[CANTIDAD]]*VENTAS[[#This Row],[PRECIO_VENTAS]]</f>
        <v>23000</v>
      </c>
      <c r="N1298" s="10">
        <f>VENTAS[[#This Row],[CANTIDAD]]*VENTAS[[#This Row],[PRECIO_COMPRA]]</f>
        <v>16214.54</v>
      </c>
      <c r="O1298" s="11">
        <f>VENTAS[[#This Row],[INGRESOS]]-VENTAS[[#This Row],[COSTO]]</f>
        <v>6785.4599999999991</v>
      </c>
      <c r="P1298" s="12">
        <f>VENTAS[[#This Row],[MARGEN]]/VENTAS[[#This Row],[INGRESOS]]</f>
        <v>0.29501999999999995</v>
      </c>
    </row>
    <row r="1299" spans="1:16" x14ac:dyDescent="0.25">
      <c r="A1299">
        <v>1298</v>
      </c>
      <c r="B1299" t="s">
        <v>22</v>
      </c>
      <c r="C1299">
        <v>14</v>
      </c>
      <c r="D1299" t="s">
        <v>83</v>
      </c>
      <c r="E1299" t="s">
        <v>84</v>
      </c>
      <c r="F1299">
        <v>10007</v>
      </c>
      <c r="G1299" t="s">
        <v>53</v>
      </c>
      <c r="H1299" t="s">
        <v>54</v>
      </c>
      <c r="I1299">
        <v>54</v>
      </c>
      <c r="J1299" s="9">
        <v>938.42</v>
      </c>
      <c r="K1299" s="9">
        <v>1100</v>
      </c>
      <c r="L1299">
        <v>45130</v>
      </c>
      <c r="M1299" s="10">
        <f>VENTAS[[#This Row],[CANTIDAD]]*VENTAS[[#This Row],[PRECIO_VENTAS]]</f>
        <v>59400</v>
      </c>
      <c r="N1299" s="10">
        <f>VENTAS[[#This Row],[CANTIDAD]]*VENTAS[[#This Row],[PRECIO_COMPRA]]</f>
        <v>50674.68</v>
      </c>
      <c r="O1299" s="11">
        <f>VENTAS[[#This Row],[INGRESOS]]-VENTAS[[#This Row],[COSTO]]</f>
        <v>8725.32</v>
      </c>
      <c r="P1299" s="12">
        <f>VENTAS[[#This Row],[MARGEN]]/VENTAS[[#This Row],[INGRESOS]]</f>
        <v>0.1468909090909091</v>
      </c>
    </row>
    <row r="1300" spans="1:16" x14ac:dyDescent="0.25">
      <c r="A1300">
        <v>1299</v>
      </c>
      <c r="B1300" t="s">
        <v>15</v>
      </c>
      <c r="C1300">
        <v>15</v>
      </c>
      <c r="D1300" t="s">
        <v>85</v>
      </c>
      <c r="E1300" t="s">
        <v>86</v>
      </c>
      <c r="F1300">
        <v>10008</v>
      </c>
      <c r="G1300" t="s">
        <v>73</v>
      </c>
      <c r="H1300" t="s">
        <v>56</v>
      </c>
      <c r="I1300">
        <v>45</v>
      </c>
      <c r="J1300" s="9">
        <v>572.95000000000005</v>
      </c>
      <c r="K1300" s="9">
        <v>800</v>
      </c>
      <c r="L1300">
        <v>45131</v>
      </c>
      <c r="M1300" s="10">
        <f>VENTAS[[#This Row],[CANTIDAD]]*VENTAS[[#This Row],[PRECIO_VENTAS]]</f>
        <v>36000</v>
      </c>
      <c r="N1300" s="10">
        <f>VENTAS[[#This Row],[CANTIDAD]]*VENTAS[[#This Row],[PRECIO_COMPRA]]</f>
        <v>25782.750000000004</v>
      </c>
      <c r="O1300" s="11">
        <f>VENTAS[[#This Row],[INGRESOS]]-VENTAS[[#This Row],[COSTO]]</f>
        <v>10217.249999999996</v>
      </c>
      <c r="P1300" s="12">
        <f>VENTAS[[#This Row],[MARGEN]]/VENTAS[[#This Row],[INGRESOS]]</f>
        <v>0.28381249999999991</v>
      </c>
    </row>
    <row r="1301" spans="1:16" x14ac:dyDescent="0.25">
      <c r="A1301">
        <v>1300</v>
      </c>
      <c r="B1301" t="s">
        <v>17</v>
      </c>
      <c r="C1301">
        <v>16</v>
      </c>
      <c r="D1301" t="s">
        <v>87</v>
      </c>
      <c r="E1301" t="s">
        <v>88</v>
      </c>
      <c r="F1301">
        <v>10009</v>
      </c>
      <c r="G1301" t="s">
        <v>57</v>
      </c>
      <c r="H1301" t="s">
        <v>58</v>
      </c>
      <c r="I1301">
        <v>98</v>
      </c>
      <c r="J1301" s="9">
        <v>1667.47</v>
      </c>
      <c r="K1301" s="9">
        <v>2200</v>
      </c>
      <c r="L1301">
        <v>45132</v>
      </c>
      <c r="M1301" s="10">
        <f>VENTAS[[#This Row],[CANTIDAD]]*VENTAS[[#This Row],[PRECIO_VENTAS]]</f>
        <v>215600</v>
      </c>
      <c r="N1301" s="10">
        <f>VENTAS[[#This Row],[CANTIDAD]]*VENTAS[[#This Row],[PRECIO_COMPRA]]</f>
        <v>163412.06</v>
      </c>
      <c r="O1301" s="11">
        <f>VENTAS[[#This Row],[INGRESOS]]-VENTAS[[#This Row],[COSTO]]</f>
        <v>52187.94</v>
      </c>
      <c r="P1301" s="12">
        <f>VENTAS[[#This Row],[MARGEN]]/VENTAS[[#This Row],[INGRESOS]]</f>
        <v>0.24205909090909092</v>
      </c>
    </row>
    <row r="1302" spans="1:16" x14ac:dyDescent="0.25">
      <c r="A1302">
        <v>1301</v>
      </c>
      <c r="B1302" t="s">
        <v>10</v>
      </c>
      <c r="C1302">
        <v>17</v>
      </c>
      <c r="D1302" t="s">
        <v>89</v>
      </c>
      <c r="E1302" t="s">
        <v>90</v>
      </c>
      <c r="F1302">
        <v>10001</v>
      </c>
      <c r="G1302" t="s">
        <v>41</v>
      </c>
      <c r="H1302" t="s">
        <v>42</v>
      </c>
      <c r="I1302">
        <v>78</v>
      </c>
      <c r="J1302" s="9">
        <v>216.19</v>
      </c>
      <c r="K1302" s="9">
        <v>300</v>
      </c>
      <c r="L1302">
        <v>45133</v>
      </c>
      <c r="M1302" s="10">
        <f>VENTAS[[#This Row],[CANTIDAD]]*VENTAS[[#This Row],[PRECIO_VENTAS]]</f>
        <v>23400</v>
      </c>
      <c r="N1302" s="10">
        <f>VENTAS[[#This Row],[CANTIDAD]]*VENTAS[[#This Row],[PRECIO_COMPRA]]</f>
        <v>16862.82</v>
      </c>
      <c r="O1302" s="11">
        <f>VENTAS[[#This Row],[INGRESOS]]-VENTAS[[#This Row],[COSTO]]</f>
        <v>6537.18</v>
      </c>
      <c r="P1302" s="12">
        <f>VENTAS[[#This Row],[MARGEN]]/VENTAS[[#This Row],[INGRESOS]]</f>
        <v>0.27936666666666665</v>
      </c>
    </row>
    <row r="1303" spans="1:16" x14ac:dyDescent="0.25">
      <c r="A1303">
        <v>1302</v>
      </c>
      <c r="B1303" t="s">
        <v>5</v>
      </c>
      <c r="C1303">
        <v>18</v>
      </c>
      <c r="D1303" t="s">
        <v>91</v>
      </c>
      <c r="E1303" t="s">
        <v>92</v>
      </c>
      <c r="F1303">
        <v>10002</v>
      </c>
      <c r="G1303" t="s">
        <v>43</v>
      </c>
      <c r="H1303" t="s">
        <v>44</v>
      </c>
      <c r="I1303">
        <v>90</v>
      </c>
      <c r="J1303" s="9">
        <v>1063.04</v>
      </c>
      <c r="K1303" s="9">
        <v>1500</v>
      </c>
      <c r="L1303">
        <v>45134</v>
      </c>
      <c r="M1303" s="10">
        <f>VENTAS[[#This Row],[CANTIDAD]]*VENTAS[[#This Row],[PRECIO_VENTAS]]</f>
        <v>135000</v>
      </c>
      <c r="N1303" s="10">
        <f>VENTAS[[#This Row],[CANTIDAD]]*VENTAS[[#This Row],[PRECIO_COMPRA]]</f>
        <v>95673.599999999991</v>
      </c>
      <c r="O1303" s="11">
        <f>VENTAS[[#This Row],[INGRESOS]]-VENTAS[[#This Row],[COSTO]]</f>
        <v>39326.400000000009</v>
      </c>
      <c r="P1303" s="12">
        <f>VENTAS[[#This Row],[MARGEN]]/VENTAS[[#This Row],[INGRESOS]]</f>
        <v>0.29130666666666671</v>
      </c>
    </row>
    <row r="1304" spans="1:16" x14ac:dyDescent="0.25">
      <c r="A1304">
        <v>1303</v>
      </c>
      <c r="B1304" t="s">
        <v>21</v>
      </c>
      <c r="C1304">
        <v>19</v>
      </c>
      <c r="D1304" t="s">
        <v>93</v>
      </c>
      <c r="E1304" t="s">
        <v>94</v>
      </c>
      <c r="F1304">
        <v>10003</v>
      </c>
      <c r="G1304" t="s">
        <v>45</v>
      </c>
      <c r="H1304" t="s">
        <v>46</v>
      </c>
      <c r="I1304">
        <v>60</v>
      </c>
      <c r="J1304" s="9">
        <v>757.81</v>
      </c>
      <c r="K1304" s="9">
        <v>950</v>
      </c>
      <c r="L1304">
        <v>45135</v>
      </c>
      <c r="M1304" s="10">
        <f>VENTAS[[#This Row],[CANTIDAD]]*VENTAS[[#This Row],[PRECIO_VENTAS]]</f>
        <v>57000</v>
      </c>
      <c r="N1304" s="10">
        <f>VENTAS[[#This Row],[CANTIDAD]]*VENTAS[[#This Row],[PRECIO_COMPRA]]</f>
        <v>45468.6</v>
      </c>
      <c r="O1304" s="11">
        <f>VENTAS[[#This Row],[INGRESOS]]-VENTAS[[#This Row],[COSTO]]</f>
        <v>11531.400000000001</v>
      </c>
      <c r="P1304" s="12">
        <f>VENTAS[[#This Row],[MARGEN]]/VENTAS[[#This Row],[INGRESOS]]</f>
        <v>0.20230526315789477</v>
      </c>
    </row>
    <row r="1305" spans="1:16" x14ac:dyDescent="0.25">
      <c r="A1305">
        <v>1304</v>
      </c>
      <c r="B1305" t="s">
        <v>16</v>
      </c>
      <c r="C1305">
        <v>20</v>
      </c>
      <c r="D1305" t="s">
        <v>95</v>
      </c>
      <c r="E1305" t="s">
        <v>96</v>
      </c>
      <c r="F1305">
        <v>10004</v>
      </c>
      <c r="G1305" t="s">
        <v>47</v>
      </c>
      <c r="H1305" t="s">
        <v>48</v>
      </c>
      <c r="I1305">
        <v>71</v>
      </c>
      <c r="J1305" s="9">
        <v>211.41</v>
      </c>
      <c r="K1305" s="9">
        <v>300</v>
      </c>
      <c r="L1305">
        <v>45136</v>
      </c>
      <c r="M1305" s="10">
        <f>VENTAS[[#This Row],[CANTIDAD]]*VENTAS[[#This Row],[PRECIO_VENTAS]]</f>
        <v>21300</v>
      </c>
      <c r="N1305" s="10">
        <f>VENTAS[[#This Row],[CANTIDAD]]*VENTAS[[#This Row],[PRECIO_COMPRA]]</f>
        <v>15010.11</v>
      </c>
      <c r="O1305" s="11">
        <f>VENTAS[[#This Row],[INGRESOS]]-VENTAS[[#This Row],[COSTO]]</f>
        <v>6289.8899999999994</v>
      </c>
      <c r="P1305" s="12">
        <f>VENTAS[[#This Row],[MARGEN]]/VENTAS[[#This Row],[INGRESOS]]</f>
        <v>0.29529999999999995</v>
      </c>
    </row>
    <row r="1306" spans="1:16" x14ac:dyDescent="0.25">
      <c r="A1306">
        <v>1305</v>
      </c>
      <c r="B1306" t="s">
        <v>17</v>
      </c>
      <c r="C1306">
        <v>1</v>
      </c>
      <c r="D1306" t="s">
        <v>30</v>
      </c>
      <c r="E1306" t="s">
        <v>61</v>
      </c>
      <c r="F1306">
        <v>10005</v>
      </c>
      <c r="G1306" t="s">
        <v>49</v>
      </c>
      <c r="H1306" t="s">
        <v>50</v>
      </c>
      <c r="I1306">
        <v>88</v>
      </c>
      <c r="J1306" s="9">
        <v>1483.61</v>
      </c>
      <c r="K1306" s="9">
        <v>2000</v>
      </c>
      <c r="L1306">
        <v>45137</v>
      </c>
      <c r="M1306" s="10">
        <f>VENTAS[[#This Row],[CANTIDAD]]*VENTAS[[#This Row],[PRECIO_VENTAS]]</f>
        <v>176000</v>
      </c>
      <c r="N1306" s="10">
        <f>VENTAS[[#This Row],[CANTIDAD]]*VENTAS[[#This Row],[PRECIO_COMPRA]]</f>
        <v>130557.68</v>
      </c>
      <c r="O1306" s="11">
        <f>VENTAS[[#This Row],[INGRESOS]]-VENTAS[[#This Row],[COSTO]]</f>
        <v>45442.320000000007</v>
      </c>
      <c r="P1306" s="12">
        <f>VENTAS[[#This Row],[MARGEN]]/VENTAS[[#This Row],[INGRESOS]]</f>
        <v>0.25819500000000006</v>
      </c>
    </row>
    <row r="1307" spans="1:16" x14ac:dyDescent="0.25">
      <c r="A1307">
        <v>1306</v>
      </c>
      <c r="B1307" t="s">
        <v>6</v>
      </c>
      <c r="C1307">
        <v>2</v>
      </c>
      <c r="D1307" t="s">
        <v>31</v>
      </c>
      <c r="E1307" t="s">
        <v>62</v>
      </c>
      <c r="F1307">
        <v>10006</v>
      </c>
      <c r="G1307" t="s">
        <v>51</v>
      </c>
      <c r="H1307" t="s">
        <v>52</v>
      </c>
      <c r="I1307">
        <v>64</v>
      </c>
      <c r="J1307" s="9">
        <v>1049.51</v>
      </c>
      <c r="K1307" s="9">
        <v>1300</v>
      </c>
      <c r="L1307">
        <v>45138</v>
      </c>
      <c r="M1307" s="10">
        <f>VENTAS[[#This Row],[CANTIDAD]]*VENTAS[[#This Row],[PRECIO_VENTAS]]</f>
        <v>83200</v>
      </c>
      <c r="N1307" s="10">
        <f>VENTAS[[#This Row],[CANTIDAD]]*VENTAS[[#This Row],[PRECIO_COMPRA]]</f>
        <v>67168.639999999999</v>
      </c>
      <c r="O1307" s="11">
        <f>VENTAS[[#This Row],[INGRESOS]]-VENTAS[[#This Row],[COSTO]]</f>
        <v>16031.36</v>
      </c>
      <c r="P1307" s="12">
        <f>VENTAS[[#This Row],[MARGEN]]/VENTAS[[#This Row],[INGRESOS]]</f>
        <v>0.1926846153846154</v>
      </c>
    </row>
    <row r="1308" spans="1:16" x14ac:dyDescent="0.25">
      <c r="A1308">
        <v>1307</v>
      </c>
      <c r="B1308" t="s">
        <v>17</v>
      </c>
      <c r="C1308">
        <v>3</v>
      </c>
      <c r="D1308" t="s">
        <v>32</v>
      </c>
      <c r="E1308" t="s">
        <v>63</v>
      </c>
      <c r="F1308">
        <v>10007</v>
      </c>
      <c r="G1308" t="s">
        <v>53</v>
      </c>
      <c r="H1308" t="s">
        <v>54</v>
      </c>
      <c r="I1308">
        <v>88</v>
      </c>
      <c r="J1308" s="9">
        <v>966.38</v>
      </c>
      <c r="K1308" s="9">
        <v>1200</v>
      </c>
      <c r="L1308">
        <v>45139</v>
      </c>
      <c r="M1308" s="10">
        <f>VENTAS[[#This Row],[CANTIDAD]]*VENTAS[[#This Row],[PRECIO_VENTAS]]</f>
        <v>105600</v>
      </c>
      <c r="N1308" s="10">
        <f>VENTAS[[#This Row],[CANTIDAD]]*VENTAS[[#This Row],[PRECIO_COMPRA]]</f>
        <v>85041.44</v>
      </c>
      <c r="O1308" s="11">
        <f>VENTAS[[#This Row],[INGRESOS]]-VENTAS[[#This Row],[COSTO]]</f>
        <v>20558.559999999998</v>
      </c>
      <c r="P1308" s="12">
        <f>VENTAS[[#This Row],[MARGEN]]/VENTAS[[#This Row],[INGRESOS]]</f>
        <v>0.19468333333333332</v>
      </c>
    </row>
    <row r="1309" spans="1:16" x14ac:dyDescent="0.25">
      <c r="A1309">
        <v>1308</v>
      </c>
      <c r="B1309" t="s">
        <v>20</v>
      </c>
      <c r="C1309">
        <v>4</v>
      </c>
      <c r="D1309" t="s">
        <v>33</v>
      </c>
      <c r="E1309" t="s">
        <v>64</v>
      </c>
      <c r="F1309">
        <v>10008</v>
      </c>
      <c r="G1309" t="s">
        <v>73</v>
      </c>
      <c r="H1309" t="s">
        <v>56</v>
      </c>
      <c r="I1309">
        <v>50</v>
      </c>
      <c r="J1309" s="9">
        <v>938.42</v>
      </c>
      <c r="K1309" s="9">
        <v>1100</v>
      </c>
      <c r="L1309">
        <v>45140</v>
      </c>
      <c r="M1309" s="10">
        <f>VENTAS[[#This Row],[CANTIDAD]]*VENTAS[[#This Row],[PRECIO_VENTAS]]</f>
        <v>55000</v>
      </c>
      <c r="N1309" s="10">
        <f>VENTAS[[#This Row],[CANTIDAD]]*VENTAS[[#This Row],[PRECIO_COMPRA]]</f>
        <v>46921</v>
      </c>
      <c r="O1309" s="11">
        <f>VENTAS[[#This Row],[INGRESOS]]-VENTAS[[#This Row],[COSTO]]</f>
        <v>8079</v>
      </c>
      <c r="P1309" s="12">
        <f>VENTAS[[#This Row],[MARGEN]]/VENTAS[[#This Row],[INGRESOS]]</f>
        <v>0.1468909090909091</v>
      </c>
    </row>
    <row r="1310" spans="1:16" x14ac:dyDescent="0.25">
      <c r="A1310">
        <v>1309</v>
      </c>
      <c r="B1310" t="s">
        <v>11</v>
      </c>
      <c r="C1310">
        <v>5</v>
      </c>
      <c r="D1310" t="s">
        <v>34</v>
      </c>
      <c r="E1310" t="s">
        <v>65</v>
      </c>
      <c r="F1310">
        <v>10009</v>
      </c>
      <c r="G1310" t="s">
        <v>57</v>
      </c>
      <c r="H1310" t="s">
        <v>58</v>
      </c>
      <c r="I1310">
        <v>80</v>
      </c>
      <c r="J1310" s="9">
        <v>1053.78</v>
      </c>
      <c r="K1310" s="9">
        <v>1500</v>
      </c>
      <c r="L1310">
        <v>45141</v>
      </c>
      <c r="M1310" s="10">
        <f>VENTAS[[#This Row],[CANTIDAD]]*VENTAS[[#This Row],[PRECIO_VENTAS]]</f>
        <v>120000</v>
      </c>
      <c r="N1310" s="10">
        <f>VENTAS[[#This Row],[CANTIDAD]]*VENTAS[[#This Row],[PRECIO_COMPRA]]</f>
        <v>84302.399999999994</v>
      </c>
      <c r="O1310" s="11">
        <f>VENTAS[[#This Row],[INGRESOS]]-VENTAS[[#This Row],[COSTO]]</f>
        <v>35697.600000000006</v>
      </c>
      <c r="P1310" s="12">
        <f>VENTAS[[#This Row],[MARGEN]]/VENTAS[[#This Row],[INGRESOS]]</f>
        <v>0.29748000000000002</v>
      </c>
    </row>
    <row r="1311" spans="1:16" x14ac:dyDescent="0.25">
      <c r="A1311">
        <v>1310</v>
      </c>
      <c r="B1311" t="s">
        <v>19</v>
      </c>
      <c r="C1311">
        <v>6</v>
      </c>
      <c r="D1311" t="s">
        <v>35</v>
      </c>
      <c r="E1311" t="s">
        <v>66</v>
      </c>
      <c r="F1311">
        <v>10001</v>
      </c>
      <c r="G1311" t="s">
        <v>41</v>
      </c>
      <c r="H1311" t="s">
        <v>42</v>
      </c>
      <c r="I1311">
        <v>64</v>
      </c>
      <c r="J1311" s="9">
        <v>645.70000000000005</v>
      </c>
      <c r="K1311" s="9">
        <v>900</v>
      </c>
      <c r="L1311">
        <v>45142</v>
      </c>
      <c r="M1311" s="10">
        <f>VENTAS[[#This Row],[CANTIDAD]]*VENTAS[[#This Row],[PRECIO_VENTAS]]</f>
        <v>57600</v>
      </c>
      <c r="N1311" s="10">
        <f>VENTAS[[#This Row],[CANTIDAD]]*VENTAS[[#This Row],[PRECIO_COMPRA]]</f>
        <v>41324.800000000003</v>
      </c>
      <c r="O1311" s="11">
        <f>VENTAS[[#This Row],[INGRESOS]]-VENTAS[[#This Row],[COSTO]]</f>
        <v>16275.199999999997</v>
      </c>
      <c r="P1311" s="12">
        <f>VENTAS[[#This Row],[MARGEN]]/VENTAS[[#This Row],[INGRESOS]]</f>
        <v>0.2825555555555555</v>
      </c>
    </row>
    <row r="1312" spans="1:16" x14ac:dyDescent="0.25">
      <c r="A1312">
        <v>1311</v>
      </c>
      <c r="B1312" t="s">
        <v>11</v>
      </c>
      <c r="C1312">
        <v>7</v>
      </c>
      <c r="D1312" t="s">
        <v>36</v>
      </c>
      <c r="E1312" t="s">
        <v>72</v>
      </c>
      <c r="F1312">
        <v>10002</v>
      </c>
      <c r="G1312" t="s">
        <v>43</v>
      </c>
      <c r="H1312" t="s">
        <v>44</v>
      </c>
      <c r="I1312">
        <v>49</v>
      </c>
      <c r="J1312" s="9">
        <v>1063.04</v>
      </c>
      <c r="K1312" s="9">
        <v>1500</v>
      </c>
      <c r="L1312">
        <v>45143</v>
      </c>
      <c r="M1312" s="10">
        <f>VENTAS[[#This Row],[CANTIDAD]]*VENTAS[[#This Row],[PRECIO_VENTAS]]</f>
        <v>73500</v>
      </c>
      <c r="N1312" s="10">
        <f>VENTAS[[#This Row],[CANTIDAD]]*VENTAS[[#This Row],[PRECIO_COMPRA]]</f>
        <v>52088.959999999999</v>
      </c>
      <c r="O1312" s="11">
        <f>VENTAS[[#This Row],[INGRESOS]]-VENTAS[[#This Row],[COSTO]]</f>
        <v>21411.040000000001</v>
      </c>
      <c r="P1312" s="12">
        <f>VENTAS[[#This Row],[MARGEN]]/VENTAS[[#This Row],[INGRESOS]]</f>
        <v>0.29130666666666666</v>
      </c>
    </row>
    <row r="1313" spans="1:16" x14ac:dyDescent="0.25">
      <c r="A1313">
        <v>1312</v>
      </c>
      <c r="B1313" t="s">
        <v>6</v>
      </c>
      <c r="C1313">
        <v>8</v>
      </c>
      <c r="D1313" t="s">
        <v>37</v>
      </c>
      <c r="E1313" t="s">
        <v>67</v>
      </c>
      <c r="F1313">
        <v>10003</v>
      </c>
      <c r="G1313" t="s">
        <v>45</v>
      </c>
      <c r="H1313" t="s">
        <v>46</v>
      </c>
      <c r="I1313">
        <v>45</v>
      </c>
      <c r="J1313" s="9">
        <v>938.42</v>
      </c>
      <c r="K1313" s="9">
        <v>1100</v>
      </c>
      <c r="L1313">
        <v>45144</v>
      </c>
      <c r="M1313" s="10">
        <f>VENTAS[[#This Row],[CANTIDAD]]*VENTAS[[#This Row],[PRECIO_VENTAS]]</f>
        <v>49500</v>
      </c>
      <c r="N1313" s="10">
        <f>VENTAS[[#This Row],[CANTIDAD]]*VENTAS[[#This Row],[PRECIO_COMPRA]]</f>
        <v>42228.9</v>
      </c>
      <c r="O1313" s="11">
        <f>VENTAS[[#This Row],[INGRESOS]]-VENTAS[[#This Row],[COSTO]]</f>
        <v>7271.0999999999985</v>
      </c>
      <c r="P1313" s="12">
        <f>VENTAS[[#This Row],[MARGEN]]/VENTAS[[#This Row],[INGRESOS]]</f>
        <v>0.14689090909090907</v>
      </c>
    </row>
    <row r="1314" spans="1:16" x14ac:dyDescent="0.25">
      <c r="A1314">
        <v>1313</v>
      </c>
      <c r="B1314" t="s">
        <v>8</v>
      </c>
      <c r="C1314">
        <v>9</v>
      </c>
      <c r="D1314" t="s">
        <v>38</v>
      </c>
      <c r="E1314" t="s">
        <v>68</v>
      </c>
      <c r="F1314">
        <v>10004</v>
      </c>
      <c r="G1314" t="s">
        <v>47</v>
      </c>
      <c r="H1314" t="s">
        <v>48</v>
      </c>
      <c r="I1314">
        <v>65</v>
      </c>
      <c r="J1314" s="9">
        <v>836.75</v>
      </c>
      <c r="K1314" s="9">
        <v>1000</v>
      </c>
      <c r="L1314">
        <v>45145</v>
      </c>
      <c r="M1314" s="10">
        <f>VENTAS[[#This Row],[CANTIDAD]]*VENTAS[[#This Row],[PRECIO_VENTAS]]</f>
        <v>65000</v>
      </c>
      <c r="N1314" s="10">
        <f>VENTAS[[#This Row],[CANTIDAD]]*VENTAS[[#This Row],[PRECIO_COMPRA]]</f>
        <v>54388.75</v>
      </c>
      <c r="O1314" s="11">
        <f>VENTAS[[#This Row],[INGRESOS]]-VENTAS[[#This Row],[COSTO]]</f>
        <v>10611.25</v>
      </c>
      <c r="P1314" s="12">
        <f>VENTAS[[#This Row],[MARGEN]]/VENTAS[[#This Row],[INGRESOS]]</f>
        <v>0.16325000000000001</v>
      </c>
    </row>
    <row r="1315" spans="1:16" x14ac:dyDescent="0.25">
      <c r="A1315">
        <v>1314</v>
      </c>
      <c r="B1315" t="s">
        <v>13</v>
      </c>
      <c r="C1315">
        <v>10</v>
      </c>
      <c r="D1315" t="s">
        <v>39</v>
      </c>
      <c r="E1315" t="s">
        <v>69</v>
      </c>
      <c r="F1315">
        <v>10005</v>
      </c>
      <c r="G1315" t="s">
        <v>49</v>
      </c>
      <c r="H1315" t="s">
        <v>50</v>
      </c>
      <c r="I1315">
        <v>48</v>
      </c>
      <c r="J1315" s="9">
        <v>966.38</v>
      </c>
      <c r="K1315" s="9">
        <v>1200</v>
      </c>
      <c r="L1315">
        <v>45146</v>
      </c>
      <c r="M1315" s="10">
        <f>VENTAS[[#This Row],[CANTIDAD]]*VENTAS[[#This Row],[PRECIO_VENTAS]]</f>
        <v>57600</v>
      </c>
      <c r="N1315" s="10">
        <f>VENTAS[[#This Row],[CANTIDAD]]*VENTAS[[#This Row],[PRECIO_COMPRA]]</f>
        <v>46386.239999999998</v>
      </c>
      <c r="O1315" s="11">
        <f>VENTAS[[#This Row],[INGRESOS]]-VENTAS[[#This Row],[COSTO]]</f>
        <v>11213.760000000002</v>
      </c>
      <c r="P1315" s="12">
        <f>VENTAS[[#This Row],[MARGEN]]/VENTAS[[#This Row],[INGRESOS]]</f>
        <v>0.19468333333333337</v>
      </c>
    </row>
    <row r="1316" spans="1:16" x14ac:dyDescent="0.25">
      <c r="A1316">
        <v>1315</v>
      </c>
      <c r="B1316" t="s">
        <v>24</v>
      </c>
      <c r="C1316">
        <v>11</v>
      </c>
      <c r="D1316" t="s">
        <v>77</v>
      </c>
      <c r="E1316" t="s">
        <v>78</v>
      </c>
      <c r="F1316">
        <v>10006</v>
      </c>
      <c r="G1316" t="s">
        <v>51</v>
      </c>
      <c r="H1316" t="s">
        <v>52</v>
      </c>
      <c r="I1316">
        <v>50</v>
      </c>
      <c r="J1316" s="9">
        <v>638.27</v>
      </c>
      <c r="K1316" s="9">
        <v>800</v>
      </c>
      <c r="L1316">
        <v>45147</v>
      </c>
      <c r="M1316" s="10">
        <f>VENTAS[[#This Row],[CANTIDAD]]*VENTAS[[#This Row],[PRECIO_VENTAS]]</f>
        <v>40000</v>
      </c>
      <c r="N1316" s="10">
        <f>VENTAS[[#This Row],[CANTIDAD]]*VENTAS[[#This Row],[PRECIO_COMPRA]]</f>
        <v>31913.5</v>
      </c>
      <c r="O1316" s="11">
        <f>VENTAS[[#This Row],[INGRESOS]]-VENTAS[[#This Row],[COSTO]]</f>
        <v>8086.5</v>
      </c>
      <c r="P1316" s="12">
        <f>VENTAS[[#This Row],[MARGEN]]/VENTAS[[#This Row],[INGRESOS]]</f>
        <v>0.20216249999999999</v>
      </c>
    </row>
    <row r="1317" spans="1:16" x14ac:dyDescent="0.25">
      <c r="A1317">
        <v>1316</v>
      </c>
      <c r="B1317" t="s">
        <v>22</v>
      </c>
      <c r="C1317">
        <v>12</v>
      </c>
      <c r="D1317" t="s">
        <v>79</v>
      </c>
      <c r="E1317" t="s">
        <v>80</v>
      </c>
      <c r="F1317">
        <v>10007</v>
      </c>
      <c r="G1317" t="s">
        <v>53</v>
      </c>
      <c r="H1317" t="s">
        <v>54</v>
      </c>
      <c r="I1317">
        <v>77</v>
      </c>
      <c r="J1317" s="9">
        <v>1265.2</v>
      </c>
      <c r="K1317" s="9">
        <v>1800</v>
      </c>
      <c r="L1317">
        <v>45148</v>
      </c>
      <c r="M1317" s="10">
        <f>VENTAS[[#This Row],[CANTIDAD]]*VENTAS[[#This Row],[PRECIO_VENTAS]]</f>
        <v>138600</v>
      </c>
      <c r="N1317" s="10">
        <f>VENTAS[[#This Row],[CANTIDAD]]*VENTAS[[#This Row],[PRECIO_COMPRA]]</f>
        <v>97420.400000000009</v>
      </c>
      <c r="O1317" s="11">
        <f>VENTAS[[#This Row],[INGRESOS]]-VENTAS[[#This Row],[COSTO]]</f>
        <v>41179.599999999991</v>
      </c>
      <c r="P1317" s="12">
        <f>VENTAS[[#This Row],[MARGEN]]/VENTAS[[#This Row],[INGRESOS]]</f>
        <v>0.29711111111111105</v>
      </c>
    </row>
    <row r="1318" spans="1:16" x14ac:dyDescent="0.25">
      <c r="A1318">
        <v>1317</v>
      </c>
      <c r="B1318" t="s">
        <v>29</v>
      </c>
      <c r="C1318">
        <v>13</v>
      </c>
      <c r="D1318" t="s">
        <v>81</v>
      </c>
      <c r="E1318" t="s">
        <v>82</v>
      </c>
      <c r="F1318">
        <v>10008</v>
      </c>
      <c r="G1318" t="s">
        <v>73</v>
      </c>
      <c r="H1318" t="s">
        <v>56</v>
      </c>
      <c r="I1318">
        <v>88</v>
      </c>
      <c r="J1318" s="9">
        <v>352.49</v>
      </c>
      <c r="K1318" s="9">
        <v>500</v>
      </c>
      <c r="L1318">
        <v>45149</v>
      </c>
      <c r="M1318" s="10">
        <f>VENTAS[[#This Row],[CANTIDAD]]*VENTAS[[#This Row],[PRECIO_VENTAS]]</f>
        <v>44000</v>
      </c>
      <c r="N1318" s="10">
        <f>VENTAS[[#This Row],[CANTIDAD]]*VENTAS[[#This Row],[PRECIO_COMPRA]]</f>
        <v>31019.120000000003</v>
      </c>
      <c r="O1318" s="11">
        <f>VENTAS[[#This Row],[INGRESOS]]-VENTAS[[#This Row],[COSTO]]</f>
        <v>12980.879999999997</v>
      </c>
      <c r="P1318" s="12">
        <f>VENTAS[[#This Row],[MARGEN]]/VENTAS[[#This Row],[INGRESOS]]</f>
        <v>0.29501999999999995</v>
      </c>
    </row>
    <row r="1319" spans="1:16" x14ac:dyDescent="0.25">
      <c r="A1319">
        <v>1318</v>
      </c>
      <c r="B1319" t="s">
        <v>9</v>
      </c>
      <c r="C1319">
        <v>14</v>
      </c>
      <c r="D1319" t="s">
        <v>83</v>
      </c>
      <c r="E1319" t="s">
        <v>84</v>
      </c>
      <c r="F1319">
        <v>10009</v>
      </c>
      <c r="G1319" t="s">
        <v>57</v>
      </c>
      <c r="H1319" t="s">
        <v>58</v>
      </c>
      <c r="I1319">
        <v>89</v>
      </c>
      <c r="J1319" s="9">
        <v>938.42</v>
      </c>
      <c r="K1319" s="9">
        <v>1100</v>
      </c>
      <c r="L1319">
        <v>45150</v>
      </c>
      <c r="M1319" s="10">
        <f>VENTAS[[#This Row],[CANTIDAD]]*VENTAS[[#This Row],[PRECIO_VENTAS]]</f>
        <v>97900</v>
      </c>
      <c r="N1319" s="10">
        <f>VENTAS[[#This Row],[CANTIDAD]]*VENTAS[[#This Row],[PRECIO_COMPRA]]</f>
        <v>83519.37999999999</v>
      </c>
      <c r="O1319" s="11">
        <f>VENTAS[[#This Row],[INGRESOS]]-VENTAS[[#This Row],[COSTO]]</f>
        <v>14380.62000000001</v>
      </c>
      <c r="P1319" s="12">
        <f>VENTAS[[#This Row],[MARGEN]]/VENTAS[[#This Row],[INGRESOS]]</f>
        <v>0.14689090909090918</v>
      </c>
    </row>
    <row r="1320" spans="1:16" x14ac:dyDescent="0.25">
      <c r="A1320">
        <v>1319</v>
      </c>
      <c r="B1320" t="s">
        <v>11</v>
      </c>
      <c r="C1320">
        <v>15</v>
      </c>
      <c r="D1320" t="s">
        <v>85</v>
      </c>
      <c r="E1320" t="s">
        <v>86</v>
      </c>
      <c r="F1320">
        <v>10001</v>
      </c>
      <c r="G1320" t="s">
        <v>41</v>
      </c>
      <c r="H1320" t="s">
        <v>42</v>
      </c>
      <c r="I1320">
        <v>89</v>
      </c>
      <c r="J1320" s="9">
        <v>572.95000000000005</v>
      </c>
      <c r="K1320" s="9">
        <v>800</v>
      </c>
      <c r="L1320">
        <v>45151</v>
      </c>
      <c r="M1320" s="10">
        <f>VENTAS[[#This Row],[CANTIDAD]]*VENTAS[[#This Row],[PRECIO_VENTAS]]</f>
        <v>71200</v>
      </c>
      <c r="N1320" s="10">
        <f>VENTAS[[#This Row],[CANTIDAD]]*VENTAS[[#This Row],[PRECIO_COMPRA]]</f>
        <v>50992.55</v>
      </c>
      <c r="O1320" s="11">
        <f>VENTAS[[#This Row],[INGRESOS]]-VENTAS[[#This Row],[COSTO]]</f>
        <v>20207.449999999997</v>
      </c>
      <c r="P1320" s="12">
        <f>VENTAS[[#This Row],[MARGEN]]/VENTAS[[#This Row],[INGRESOS]]</f>
        <v>0.28381249999999997</v>
      </c>
    </row>
    <row r="1321" spans="1:16" x14ac:dyDescent="0.25">
      <c r="A1321">
        <v>1320</v>
      </c>
      <c r="B1321" t="s">
        <v>14</v>
      </c>
      <c r="C1321">
        <v>16</v>
      </c>
      <c r="D1321" t="s">
        <v>87</v>
      </c>
      <c r="E1321" t="s">
        <v>88</v>
      </c>
      <c r="F1321">
        <v>10002</v>
      </c>
      <c r="G1321" t="s">
        <v>43</v>
      </c>
      <c r="H1321" t="s">
        <v>44</v>
      </c>
      <c r="I1321">
        <v>85</v>
      </c>
      <c r="J1321" s="9">
        <v>1667.47</v>
      </c>
      <c r="K1321" s="9">
        <v>2200</v>
      </c>
      <c r="L1321">
        <v>45152</v>
      </c>
      <c r="M1321" s="10">
        <f>VENTAS[[#This Row],[CANTIDAD]]*VENTAS[[#This Row],[PRECIO_VENTAS]]</f>
        <v>187000</v>
      </c>
      <c r="N1321" s="10">
        <f>VENTAS[[#This Row],[CANTIDAD]]*VENTAS[[#This Row],[PRECIO_COMPRA]]</f>
        <v>141734.95000000001</v>
      </c>
      <c r="O1321" s="11">
        <f>VENTAS[[#This Row],[INGRESOS]]-VENTAS[[#This Row],[COSTO]]</f>
        <v>45265.049999999988</v>
      </c>
      <c r="P1321" s="12">
        <f>VENTAS[[#This Row],[MARGEN]]/VENTAS[[#This Row],[INGRESOS]]</f>
        <v>0.24205909090909083</v>
      </c>
    </row>
    <row r="1322" spans="1:16" x14ac:dyDescent="0.25">
      <c r="A1322">
        <v>1321</v>
      </c>
      <c r="B1322" t="s">
        <v>12</v>
      </c>
      <c r="C1322">
        <v>17</v>
      </c>
      <c r="D1322" t="s">
        <v>89</v>
      </c>
      <c r="E1322" t="s">
        <v>90</v>
      </c>
      <c r="F1322">
        <v>10003</v>
      </c>
      <c r="G1322" t="s">
        <v>45</v>
      </c>
      <c r="H1322" t="s">
        <v>46</v>
      </c>
      <c r="I1322">
        <v>64</v>
      </c>
      <c r="J1322" s="9">
        <v>216.19</v>
      </c>
      <c r="K1322" s="9">
        <v>300</v>
      </c>
      <c r="L1322">
        <v>45153</v>
      </c>
      <c r="M1322" s="10">
        <f>VENTAS[[#This Row],[CANTIDAD]]*VENTAS[[#This Row],[PRECIO_VENTAS]]</f>
        <v>19200</v>
      </c>
      <c r="N1322" s="10">
        <f>VENTAS[[#This Row],[CANTIDAD]]*VENTAS[[#This Row],[PRECIO_COMPRA]]</f>
        <v>13836.16</v>
      </c>
      <c r="O1322" s="11">
        <f>VENTAS[[#This Row],[INGRESOS]]-VENTAS[[#This Row],[COSTO]]</f>
        <v>5363.84</v>
      </c>
      <c r="P1322" s="12">
        <f>VENTAS[[#This Row],[MARGEN]]/VENTAS[[#This Row],[INGRESOS]]</f>
        <v>0.27936666666666665</v>
      </c>
    </row>
    <row r="1323" spans="1:16" x14ac:dyDescent="0.25">
      <c r="A1323">
        <v>1322</v>
      </c>
      <c r="B1323" t="s">
        <v>13</v>
      </c>
      <c r="C1323">
        <v>18</v>
      </c>
      <c r="D1323" t="s">
        <v>91</v>
      </c>
      <c r="E1323" t="s">
        <v>92</v>
      </c>
      <c r="F1323">
        <v>10004</v>
      </c>
      <c r="G1323" t="s">
        <v>47</v>
      </c>
      <c r="H1323" t="s">
        <v>48</v>
      </c>
      <c r="I1323">
        <v>65</v>
      </c>
      <c r="J1323" s="9">
        <v>1063.04</v>
      </c>
      <c r="K1323" s="9">
        <v>1500</v>
      </c>
      <c r="L1323">
        <v>45154</v>
      </c>
      <c r="M1323" s="10">
        <f>VENTAS[[#This Row],[CANTIDAD]]*VENTAS[[#This Row],[PRECIO_VENTAS]]</f>
        <v>97500</v>
      </c>
      <c r="N1323" s="10">
        <f>VENTAS[[#This Row],[CANTIDAD]]*VENTAS[[#This Row],[PRECIO_COMPRA]]</f>
        <v>69097.599999999991</v>
      </c>
      <c r="O1323" s="11">
        <f>VENTAS[[#This Row],[INGRESOS]]-VENTAS[[#This Row],[COSTO]]</f>
        <v>28402.400000000009</v>
      </c>
      <c r="P1323" s="12">
        <f>VENTAS[[#This Row],[MARGEN]]/VENTAS[[#This Row],[INGRESOS]]</f>
        <v>0.29130666666666677</v>
      </c>
    </row>
    <row r="1324" spans="1:16" x14ac:dyDescent="0.25">
      <c r="A1324">
        <v>1323</v>
      </c>
      <c r="B1324" t="s">
        <v>9</v>
      </c>
      <c r="C1324">
        <v>19</v>
      </c>
      <c r="D1324" t="s">
        <v>93</v>
      </c>
      <c r="E1324" t="s">
        <v>94</v>
      </c>
      <c r="F1324">
        <v>10005</v>
      </c>
      <c r="G1324" t="s">
        <v>49</v>
      </c>
      <c r="H1324" t="s">
        <v>50</v>
      </c>
      <c r="I1324">
        <v>47</v>
      </c>
      <c r="J1324" s="9">
        <v>757.81</v>
      </c>
      <c r="K1324" s="9">
        <v>950</v>
      </c>
      <c r="L1324">
        <v>45155</v>
      </c>
      <c r="M1324" s="10">
        <f>VENTAS[[#This Row],[CANTIDAD]]*VENTAS[[#This Row],[PRECIO_VENTAS]]</f>
        <v>44650</v>
      </c>
      <c r="N1324" s="10">
        <f>VENTAS[[#This Row],[CANTIDAD]]*VENTAS[[#This Row],[PRECIO_COMPRA]]</f>
        <v>35617.07</v>
      </c>
      <c r="O1324" s="11">
        <f>VENTAS[[#This Row],[INGRESOS]]-VENTAS[[#This Row],[COSTO]]</f>
        <v>9032.93</v>
      </c>
      <c r="P1324" s="12">
        <f>VENTAS[[#This Row],[MARGEN]]/VENTAS[[#This Row],[INGRESOS]]</f>
        <v>0.20230526315789474</v>
      </c>
    </row>
    <row r="1325" spans="1:16" x14ac:dyDescent="0.25">
      <c r="A1325">
        <v>1324</v>
      </c>
      <c r="B1325" t="s">
        <v>7</v>
      </c>
      <c r="C1325">
        <v>20</v>
      </c>
      <c r="D1325" t="s">
        <v>95</v>
      </c>
      <c r="E1325" t="s">
        <v>96</v>
      </c>
      <c r="F1325">
        <v>10006</v>
      </c>
      <c r="G1325" t="s">
        <v>51</v>
      </c>
      <c r="H1325" t="s">
        <v>52</v>
      </c>
      <c r="I1325">
        <v>47</v>
      </c>
      <c r="J1325" s="9">
        <v>211.41</v>
      </c>
      <c r="K1325" s="9">
        <v>300</v>
      </c>
      <c r="L1325">
        <v>45156</v>
      </c>
      <c r="M1325" s="10">
        <f>VENTAS[[#This Row],[CANTIDAD]]*VENTAS[[#This Row],[PRECIO_VENTAS]]</f>
        <v>14100</v>
      </c>
      <c r="N1325" s="10">
        <f>VENTAS[[#This Row],[CANTIDAD]]*VENTAS[[#This Row],[PRECIO_COMPRA]]</f>
        <v>9936.27</v>
      </c>
      <c r="O1325" s="11">
        <f>VENTAS[[#This Row],[INGRESOS]]-VENTAS[[#This Row],[COSTO]]</f>
        <v>4163.7299999999996</v>
      </c>
      <c r="P1325" s="12">
        <f>VENTAS[[#This Row],[MARGEN]]/VENTAS[[#This Row],[INGRESOS]]</f>
        <v>0.29529999999999995</v>
      </c>
    </row>
    <row r="1326" spans="1:16" x14ac:dyDescent="0.25">
      <c r="A1326">
        <v>1325</v>
      </c>
      <c r="B1326" t="s">
        <v>21</v>
      </c>
      <c r="C1326">
        <v>1</v>
      </c>
      <c r="D1326" t="s">
        <v>30</v>
      </c>
      <c r="E1326" t="s">
        <v>61</v>
      </c>
      <c r="F1326">
        <v>10007</v>
      </c>
      <c r="G1326" t="s">
        <v>53</v>
      </c>
      <c r="H1326" t="s">
        <v>54</v>
      </c>
      <c r="I1326">
        <v>85</v>
      </c>
      <c r="J1326" s="9">
        <v>1483.61</v>
      </c>
      <c r="K1326" s="9">
        <v>2000</v>
      </c>
      <c r="L1326">
        <v>45157</v>
      </c>
      <c r="M1326" s="10">
        <f>VENTAS[[#This Row],[CANTIDAD]]*VENTAS[[#This Row],[PRECIO_VENTAS]]</f>
        <v>170000</v>
      </c>
      <c r="N1326" s="10">
        <f>VENTAS[[#This Row],[CANTIDAD]]*VENTAS[[#This Row],[PRECIO_COMPRA]]</f>
        <v>126106.84999999999</v>
      </c>
      <c r="O1326" s="11">
        <f>VENTAS[[#This Row],[INGRESOS]]-VENTAS[[#This Row],[COSTO]]</f>
        <v>43893.150000000009</v>
      </c>
      <c r="P1326" s="12">
        <f>VENTAS[[#This Row],[MARGEN]]/VENTAS[[#This Row],[INGRESOS]]</f>
        <v>0.25819500000000006</v>
      </c>
    </row>
    <row r="1327" spans="1:16" x14ac:dyDescent="0.25">
      <c r="A1327">
        <v>1326</v>
      </c>
      <c r="B1327" t="s">
        <v>21</v>
      </c>
      <c r="C1327">
        <v>2</v>
      </c>
      <c r="D1327" t="s">
        <v>31</v>
      </c>
      <c r="E1327" t="s">
        <v>62</v>
      </c>
      <c r="F1327">
        <v>10008</v>
      </c>
      <c r="G1327" t="s">
        <v>73</v>
      </c>
      <c r="H1327" t="s">
        <v>56</v>
      </c>
      <c r="I1327">
        <v>85</v>
      </c>
      <c r="J1327" s="9">
        <v>1049.51</v>
      </c>
      <c r="K1327" s="9">
        <v>1300</v>
      </c>
      <c r="L1327">
        <v>45158</v>
      </c>
      <c r="M1327" s="10">
        <f>VENTAS[[#This Row],[CANTIDAD]]*VENTAS[[#This Row],[PRECIO_VENTAS]]</f>
        <v>110500</v>
      </c>
      <c r="N1327" s="10">
        <f>VENTAS[[#This Row],[CANTIDAD]]*VENTAS[[#This Row],[PRECIO_COMPRA]]</f>
        <v>89208.35</v>
      </c>
      <c r="O1327" s="11">
        <f>VENTAS[[#This Row],[INGRESOS]]-VENTAS[[#This Row],[COSTO]]</f>
        <v>21291.649999999994</v>
      </c>
      <c r="P1327" s="12">
        <f>VENTAS[[#This Row],[MARGEN]]/VENTAS[[#This Row],[INGRESOS]]</f>
        <v>0.19268461538461534</v>
      </c>
    </row>
    <row r="1328" spans="1:16" x14ac:dyDescent="0.25">
      <c r="A1328">
        <v>1327</v>
      </c>
      <c r="B1328" t="s">
        <v>8</v>
      </c>
      <c r="C1328">
        <v>3</v>
      </c>
      <c r="D1328" t="s">
        <v>32</v>
      </c>
      <c r="E1328" t="s">
        <v>63</v>
      </c>
      <c r="F1328">
        <v>10009</v>
      </c>
      <c r="G1328" t="s">
        <v>57</v>
      </c>
      <c r="H1328" t="s">
        <v>58</v>
      </c>
      <c r="I1328">
        <v>82</v>
      </c>
      <c r="J1328" s="9">
        <v>966.38</v>
      </c>
      <c r="K1328" s="9">
        <v>1200</v>
      </c>
      <c r="L1328">
        <v>45159</v>
      </c>
      <c r="M1328" s="10">
        <f>VENTAS[[#This Row],[CANTIDAD]]*VENTAS[[#This Row],[PRECIO_VENTAS]]</f>
        <v>98400</v>
      </c>
      <c r="N1328" s="10">
        <f>VENTAS[[#This Row],[CANTIDAD]]*VENTAS[[#This Row],[PRECIO_COMPRA]]</f>
        <v>79243.16</v>
      </c>
      <c r="O1328" s="11">
        <f>VENTAS[[#This Row],[INGRESOS]]-VENTAS[[#This Row],[COSTO]]</f>
        <v>19156.839999999997</v>
      </c>
      <c r="P1328" s="12">
        <f>VENTAS[[#This Row],[MARGEN]]/VENTAS[[#This Row],[INGRESOS]]</f>
        <v>0.19468333333333329</v>
      </c>
    </row>
    <row r="1329" spans="1:16" x14ac:dyDescent="0.25">
      <c r="A1329">
        <v>1328</v>
      </c>
      <c r="B1329" t="s">
        <v>18</v>
      </c>
      <c r="C1329">
        <v>4</v>
      </c>
      <c r="D1329" t="s">
        <v>33</v>
      </c>
      <c r="E1329" t="s">
        <v>64</v>
      </c>
      <c r="F1329">
        <v>10001</v>
      </c>
      <c r="G1329" t="s">
        <v>41</v>
      </c>
      <c r="H1329" t="s">
        <v>42</v>
      </c>
      <c r="I1329">
        <v>71</v>
      </c>
      <c r="J1329" s="9">
        <v>938.42</v>
      </c>
      <c r="K1329" s="9">
        <v>1100</v>
      </c>
      <c r="L1329">
        <v>45160</v>
      </c>
      <c r="M1329" s="10">
        <f>VENTAS[[#This Row],[CANTIDAD]]*VENTAS[[#This Row],[PRECIO_VENTAS]]</f>
        <v>78100</v>
      </c>
      <c r="N1329" s="10">
        <f>VENTAS[[#This Row],[CANTIDAD]]*VENTAS[[#This Row],[PRECIO_COMPRA]]</f>
        <v>66627.819999999992</v>
      </c>
      <c r="O1329" s="11">
        <f>VENTAS[[#This Row],[INGRESOS]]-VENTAS[[#This Row],[COSTO]]</f>
        <v>11472.180000000008</v>
      </c>
      <c r="P1329" s="12">
        <f>VENTAS[[#This Row],[MARGEN]]/VENTAS[[#This Row],[INGRESOS]]</f>
        <v>0.14689090909090918</v>
      </c>
    </row>
    <row r="1330" spans="1:16" x14ac:dyDescent="0.25">
      <c r="A1330">
        <v>1329</v>
      </c>
      <c r="B1330" t="s">
        <v>7</v>
      </c>
      <c r="C1330">
        <v>5</v>
      </c>
      <c r="D1330" t="s">
        <v>34</v>
      </c>
      <c r="E1330" t="s">
        <v>65</v>
      </c>
      <c r="F1330">
        <v>10002</v>
      </c>
      <c r="G1330" t="s">
        <v>43</v>
      </c>
      <c r="H1330" t="s">
        <v>44</v>
      </c>
      <c r="I1330">
        <v>53</v>
      </c>
      <c r="J1330" s="9">
        <v>1053.78</v>
      </c>
      <c r="K1330" s="9">
        <v>1500</v>
      </c>
      <c r="L1330">
        <v>45161</v>
      </c>
      <c r="M1330" s="10">
        <f>VENTAS[[#This Row],[CANTIDAD]]*VENTAS[[#This Row],[PRECIO_VENTAS]]</f>
        <v>79500</v>
      </c>
      <c r="N1330" s="10">
        <f>VENTAS[[#This Row],[CANTIDAD]]*VENTAS[[#This Row],[PRECIO_COMPRA]]</f>
        <v>55850.34</v>
      </c>
      <c r="O1330" s="11">
        <f>VENTAS[[#This Row],[INGRESOS]]-VENTAS[[#This Row],[COSTO]]</f>
        <v>23649.660000000003</v>
      </c>
      <c r="P1330" s="12">
        <f>VENTAS[[#This Row],[MARGEN]]/VENTAS[[#This Row],[INGRESOS]]</f>
        <v>0.29748000000000002</v>
      </c>
    </row>
    <row r="1331" spans="1:16" x14ac:dyDescent="0.25">
      <c r="A1331">
        <v>1330</v>
      </c>
      <c r="B1331" t="s">
        <v>7</v>
      </c>
      <c r="C1331">
        <v>6</v>
      </c>
      <c r="D1331" t="s">
        <v>35</v>
      </c>
      <c r="E1331" t="s">
        <v>66</v>
      </c>
      <c r="F1331">
        <v>10003</v>
      </c>
      <c r="G1331" t="s">
        <v>45</v>
      </c>
      <c r="H1331" t="s">
        <v>46</v>
      </c>
      <c r="I1331">
        <v>77</v>
      </c>
      <c r="J1331" s="9">
        <v>645.70000000000005</v>
      </c>
      <c r="K1331" s="9">
        <v>900</v>
      </c>
      <c r="L1331">
        <v>45162</v>
      </c>
      <c r="M1331" s="10">
        <f>VENTAS[[#This Row],[CANTIDAD]]*VENTAS[[#This Row],[PRECIO_VENTAS]]</f>
        <v>69300</v>
      </c>
      <c r="N1331" s="10">
        <f>VENTAS[[#This Row],[CANTIDAD]]*VENTAS[[#This Row],[PRECIO_COMPRA]]</f>
        <v>49718.9</v>
      </c>
      <c r="O1331" s="11">
        <f>VENTAS[[#This Row],[INGRESOS]]-VENTAS[[#This Row],[COSTO]]</f>
        <v>19581.099999999999</v>
      </c>
      <c r="P1331" s="12">
        <f>VENTAS[[#This Row],[MARGEN]]/VENTAS[[#This Row],[INGRESOS]]</f>
        <v>0.28255555555555556</v>
      </c>
    </row>
    <row r="1332" spans="1:16" x14ac:dyDescent="0.25">
      <c r="A1332">
        <v>1331</v>
      </c>
      <c r="B1332" t="s">
        <v>21</v>
      </c>
      <c r="C1332">
        <v>7</v>
      </c>
      <c r="D1332" t="s">
        <v>36</v>
      </c>
      <c r="E1332" t="s">
        <v>72</v>
      </c>
      <c r="F1332">
        <v>10004</v>
      </c>
      <c r="G1332" t="s">
        <v>47</v>
      </c>
      <c r="H1332" t="s">
        <v>48</v>
      </c>
      <c r="I1332">
        <v>60</v>
      </c>
      <c r="J1332" s="9">
        <v>1063.04</v>
      </c>
      <c r="K1332" s="9">
        <v>1500</v>
      </c>
      <c r="L1332">
        <v>45163</v>
      </c>
      <c r="M1332" s="10">
        <f>VENTAS[[#This Row],[CANTIDAD]]*VENTAS[[#This Row],[PRECIO_VENTAS]]</f>
        <v>90000</v>
      </c>
      <c r="N1332" s="10">
        <f>VENTAS[[#This Row],[CANTIDAD]]*VENTAS[[#This Row],[PRECIO_COMPRA]]</f>
        <v>63782.399999999994</v>
      </c>
      <c r="O1332" s="11">
        <f>VENTAS[[#This Row],[INGRESOS]]-VENTAS[[#This Row],[COSTO]]</f>
        <v>26217.600000000006</v>
      </c>
      <c r="P1332" s="12">
        <f>VENTAS[[#This Row],[MARGEN]]/VENTAS[[#This Row],[INGRESOS]]</f>
        <v>0.29130666666666671</v>
      </c>
    </row>
    <row r="1333" spans="1:16" x14ac:dyDescent="0.25">
      <c r="A1333">
        <v>1332</v>
      </c>
      <c r="B1333" t="s">
        <v>11</v>
      </c>
      <c r="C1333">
        <v>8</v>
      </c>
      <c r="D1333" t="s">
        <v>37</v>
      </c>
      <c r="E1333" t="s">
        <v>67</v>
      </c>
      <c r="F1333">
        <v>10005</v>
      </c>
      <c r="G1333" t="s">
        <v>49</v>
      </c>
      <c r="H1333" t="s">
        <v>50</v>
      </c>
      <c r="I1333">
        <v>75</v>
      </c>
      <c r="J1333" s="9">
        <v>938.42</v>
      </c>
      <c r="K1333" s="9">
        <v>1100</v>
      </c>
      <c r="L1333">
        <v>45164</v>
      </c>
      <c r="M1333" s="10">
        <f>VENTAS[[#This Row],[CANTIDAD]]*VENTAS[[#This Row],[PRECIO_VENTAS]]</f>
        <v>82500</v>
      </c>
      <c r="N1333" s="10">
        <f>VENTAS[[#This Row],[CANTIDAD]]*VENTAS[[#This Row],[PRECIO_COMPRA]]</f>
        <v>70381.5</v>
      </c>
      <c r="O1333" s="11">
        <f>VENTAS[[#This Row],[INGRESOS]]-VENTAS[[#This Row],[COSTO]]</f>
        <v>12118.5</v>
      </c>
      <c r="P1333" s="12">
        <f>VENTAS[[#This Row],[MARGEN]]/VENTAS[[#This Row],[INGRESOS]]</f>
        <v>0.1468909090909091</v>
      </c>
    </row>
    <row r="1334" spans="1:16" x14ac:dyDescent="0.25">
      <c r="A1334">
        <v>1333</v>
      </c>
      <c r="B1334" t="s">
        <v>24</v>
      </c>
      <c r="C1334">
        <v>9</v>
      </c>
      <c r="D1334" t="s">
        <v>38</v>
      </c>
      <c r="E1334" t="s">
        <v>68</v>
      </c>
      <c r="F1334">
        <v>10006</v>
      </c>
      <c r="G1334" t="s">
        <v>51</v>
      </c>
      <c r="H1334" t="s">
        <v>52</v>
      </c>
      <c r="I1334">
        <v>71</v>
      </c>
      <c r="J1334" s="9">
        <v>836.75</v>
      </c>
      <c r="K1334" s="9">
        <v>1000</v>
      </c>
      <c r="L1334">
        <v>45165</v>
      </c>
      <c r="M1334" s="10">
        <f>VENTAS[[#This Row],[CANTIDAD]]*VENTAS[[#This Row],[PRECIO_VENTAS]]</f>
        <v>71000</v>
      </c>
      <c r="N1334" s="10">
        <f>VENTAS[[#This Row],[CANTIDAD]]*VENTAS[[#This Row],[PRECIO_COMPRA]]</f>
        <v>59409.25</v>
      </c>
      <c r="O1334" s="11">
        <f>VENTAS[[#This Row],[INGRESOS]]-VENTAS[[#This Row],[COSTO]]</f>
        <v>11590.75</v>
      </c>
      <c r="P1334" s="12">
        <f>VENTAS[[#This Row],[MARGEN]]/VENTAS[[#This Row],[INGRESOS]]</f>
        <v>0.16325000000000001</v>
      </c>
    </row>
    <row r="1335" spans="1:16" x14ac:dyDescent="0.25">
      <c r="A1335">
        <v>1334</v>
      </c>
      <c r="B1335" t="s">
        <v>21</v>
      </c>
      <c r="C1335">
        <v>10</v>
      </c>
      <c r="D1335" t="s">
        <v>39</v>
      </c>
      <c r="E1335" t="s">
        <v>69</v>
      </c>
      <c r="F1335">
        <v>10007</v>
      </c>
      <c r="G1335" t="s">
        <v>53</v>
      </c>
      <c r="H1335" t="s">
        <v>54</v>
      </c>
      <c r="I1335">
        <v>49</v>
      </c>
      <c r="J1335" s="9">
        <v>966.38</v>
      </c>
      <c r="K1335" s="9">
        <v>1200</v>
      </c>
      <c r="L1335">
        <v>45166</v>
      </c>
      <c r="M1335" s="10">
        <f>VENTAS[[#This Row],[CANTIDAD]]*VENTAS[[#This Row],[PRECIO_VENTAS]]</f>
        <v>58800</v>
      </c>
      <c r="N1335" s="10">
        <f>VENTAS[[#This Row],[CANTIDAD]]*VENTAS[[#This Row],[PRECIO_COMPRA]]</f>
        <v>47352.62</v>
      </c>
      <c r="O1335" s="11">
        <f>VENTAS[[#This Row],[INGRESOS]]-VENTAS[[#This Row],[COSTO]]</f>
        <v>11447.379999999997</v>
      </c>
      <c r="P1335" s="12">
        <f>VENTAS[[#This Row],[MARGEN]]/VENTAS[[#This Row],[INGRESOS]]</f>
        <v>0.19468333333333329</v>
      </c>
    </row>
    <row r="1336" spans="1:16" x14ac:dyDescent="0.25">
      <c r="A1336">
        <v>1335</v>
      </c>
      <c r="B1336" t="s">
        <v>9</v>
      </c>
      <c r="C1336">
        <v>11</v>
      </c>
      <c r="D1336" t="s">
        <v>77</v>
      </c>
      <c r="E1336" t="s">
        <v>78</v>
      </c>
      <c r="F1336">
        <v>10008</v>
      </c>
      <c r="G1336" t="s">
        <v>73</v>
      </c>
      <c r="H1336" t="s">
        <v>56</v>
      </c>
      <c r="I1336">
        <v>66</v>
      </c>
      <c r="J1336" s="9">
        <v>638.27</v>
      </c>
      <c r="K1336" s="9">
        <v>800</v>
      </c>
      <c r="L1336">
        <v>45167</v>
      </c>
      <c r="M1336" s="10">
        <f>VENTAS[[#This Row],[CANTIDAD]]*VENTAS[[#This Row],[PRECIO_VENTAS]]</f>
        <v>52800</v>
      </c>
      <c r="N1336" s="10">
        <f>VENTAS[[#This Row],[CANTIDAD]]*VENTAS[[#This Row],[PRECIO_COMPRA]]</f>
        <v>42125.82</v>
      </c>
      <c r="O1336" s="11">
        <f>VENTAS[[#This Row],[INGRESOS]]-VENTAS[[#This Row],[COSTO]]</f>
        <v>10674.18</v>
      </c>
      <c r="P1336" s="12">
        <f>VENTAS[[#This Row],[MARGEN]]/VENTAS[[#This Row],[INGRESOS]]</f>
        <v>0.20216249999999999</v>
      </c>
    </row>
    <row r="1337" spans="1:16" x14ac:dyDescent="0.25">
      <c r="A1337">
        <v>1336</v>
      </c>
      <c r="B1337" t="s">
        <v>10</v>
      </c>
      <c r="C1337">
        <v>12</v>
      </c>
      <c r="D1337" t="s">
        <v>79</v>
      </c>
      <c r="E1337" t="s">
        <v>80</v>
      </c>
      <c r="F1337">
        <v>10009</v>
      </c>
      <c r="G1337" t="s">
        <v>57</v>
      </c>
      <c r="H1337" t="s">
        <v>58</v>
      </c>
      <c r="I1337">
        <v>71</v>
      </c>
      <c r="J1337" s="9">
        <v>1265.2</v>
      </c>
      <c r="K1337" s="9">
        <v>1800</v>
      </c>
      <c r="L1337">
        <v>45168</v>
      </c>
      <c r="M1337" s="10">
        <f>VENTAS[[#This Row],[CANTIDAD]]*VENTAS[[#This Row],[PRECIO_VENTAS]]</f>
        <v>127800</v>
      </c>
      <c r="N1337" s="10">
        <f>VENTAS[[#This Row],[CANTIDAD]]*VENTAS[[#This Row],[PRECIO_COMPRA]]</f>
        <v>89829.2</v>
      </c>
      <c r="O1337" s="11">
        <f>VENTAS[[#This Row],[INGRESOS]]-VENTAS[[#This Row],[COSTO]]</f>
        <v>37970.800000000003</v>
      </c>
      <c r="P1337" s="12">
        <f>VENTAS[[#This Row],[MARGEN]]/VENTAS[[#This Row],[INGRESOS]]</f>
        <v>0.29711111111111116</v>
      </c>
    </row>
    <row r="1338" spans="1:16" x14ac:dyDescent="0.25">
      <c r="A1338">
        <v>1337</v>
      </c>
      <c r="B1338" t="s">
        <v>6</v>
      </c>
      <c r="C1338">
        <v>13</v>
      </c>
      <c r="D1338" t="s">
        <v>81</v>
      </c>
      <c r="E1338" t="s">
        <v>82</v>
      </c>
      <c r="F1338">
        <v>10001</v>
      </c>
      <c r="G1338" t="s">
        <v>41</v>
      </c>
      <c r="H1338" t="s">
        <v>42</v>
      </c>
      <c r="I1338">
        <v>88</v>
      </c>
      <c r="J1338" s="9">
        <v>352.49</v>
      </c>
      <c r="K1338" s="9">
        <v>500</v>
      </c>
      <c r="L1338">
        <v>45169</v>
      </c>
      <c r="M1338" s="10">
        <f>VENTAS[[#This Row],[CANTIDAD]]*VENTAS[[#This Row],[PRECIO_VENTAS]]</f>
        <v>44000</v>
      </c>
      <c r="N1338" s="10">
        <f>VENTAS[[#This Row],[CANTIDAD]]*VENTAS[[#This Row],[PRECIO_COMPRA]]</f>
        <v>31019.120000000003</v>
      </c>
      <c r="O1338" s="11">
        <f>VENTAS[[#This Row],[INGRESOS]]-VENTAS[[#This Row],[COSTO]]</f>
        <v>12980.879999999997</v>
      </c>
      <c r="P1338" s="12">
        <f>VENTAS[[#This Row],[MARGEN]]/VENTAS[[#This Row],[INGRESOS]]</f>
        <v>0.29501999999999995</v>
      </c>
    </row>
    <row r="1339" spans="1:16" x14ac:dyDescent="0.25">
      <c r="A1339">
        <v>1338</v>
      </c>
      <c r="B1339" t="s">
        <v>13</v>
      </c>
      <c r="C1339">
        <v>14</v>
      </c>
      <c r="D1339" t="s">
        <v>83</v>
      </c>
      <c r="E1339" t="s">
        <v>84</v>
      </c>
      <c r="F1339">
        <v>10002</v>
      </c>
      <c r="G1339" t="s">
        <v>43</v>
      </c>
      <c r="H1339" t="s">
        <v>44</v>
      </c>
      <c r="I1339">
        <v>60</v>
      </c>
      <c r="J1339" s="9">
        <v>938.42</v>
      </c>
      <c r="K1339" s="9">
        <v>1100</v>
      </c>
      <c r="L1339">
        <v>45170</v>
      </c>
      <c r="M1339" s="10">
        <f>VENTAS[[#This Row],[CANTIDAD]]*VENTAS[[#This Row],[PRECIO_VENTAS]]</f>
        <v>66000</v>
      </c>
      <c r="N1339" s="10">
        <f>VENTAS[[#This Row],[CANTIDAD]]*VENTAS[[#This Row],[PRECIO_COMPRA]]</f>
        <v>56305.2</v>
      </c>
      <c r="O1339" s="11">
        <f>VENTAS[[#This Row],[INGRESOS]]-VENTAS[[#This Row],[COSTO]]</f>
        <v>9694.8000000000029</v>
      </c>
      <c r="P1339" s="12">
        <f>VENTAS[[#This Row],[MARGEN]]/VENTAS[[#This Row],[INGRESOS]]</f>
        <v>0.14689090909090913</v>
      </c>
    </row>
    <row r="1340" spans="1:16" x14ac:dyDescent="0.25">
      <c r="A1340">
        <v>1339</v>
      </c>
      <c r="B1340" t="s">
        <v>6</v>
      </c>
      <c r="C1340">
        <v>15</v>
      </c>
      <c r="D1340" t="s">
        <v>85</v>
      </c>
      <c r="E1340" t="s">
        <v>86</v>
      </c>
      <c r="F1340">
        <v>10003</v>
      </c>
      <c r="G1340" t="s">
        <v>45</v>
      </c>
      <c r="H1340" t="s">
        <v>46</v>
      </c>
      <c r="I1340">
        <v>66</v>
      </c>
      <c r="J1340" s="9">
        <v>572.95000000000005</v>
      </c>
      <c r="K1340" s="9">
        <v>800</v>
      </c>
      <c r="L1340">
        <v>45171</v>
      </c>
      <c r="M1340" s="10">
        <f>VENTAS[[#This Row],[CANTIDAD]]*VENTAS[[#This Row],[PRECIO_VENTAS]]</f>
        <v>52800</v>
      </c>
      <c r="N1340" s="10">
        <f>VENTAS[[#This Row],[CANTIDAD]]*VENTAS[[#This Row],[PRECIO_COMPRA]]</f>
        <v>37814.700000000004</v>
      </c>
      <c r="O1340" s="11">
        <f>VENTAS[[#This Row],[INGRESOS]]-VENTAS[[#This Row],[COSTO]]</f>
        <v>14985.299999999996</v>
      </c>
      <c r="P1340" s="12">
        <f>VENTAS[[#This Row],[MARGEN]]/VENTAS[[#This Row],[INGRESOS]]</f>
        <v>0.28381249999999991</v>
      </c>
    </row>
    <row r="1341" spans="1:16" x14ac:dyDescent="0.25">
      <c r="A1341">
        <v>1340</v>
      </c>
      <c r="B1341" t="s">
        <v>18</v>
      </c>
      <c r="C1341">
        <v>16</v>
      </c>
      <c r="D1341" t="s">
        <v>87</v>
      </c>
      <c r="E1341" t="s">
        <v>88</v>
      </c>
      <c r="F1341">
        <v>10004</v>
      </c>
      <c r="G1341" t="s">
        <v>47</v>
      </c>
      <c r="H1341" t="s">
        <v>48</v>
      </c>
      <c r="I1341">
        <v>79</v>
      </c>
      <c r="J1341" s="9">
        <v>1667.47</v>
      </c>
      <c r="K1341" s="9">
        <v>2200</v>
      </c>
      <c r="L1341">
        <v>45172</v>
      </c>
      <c r="M1341" s="10">
        <f>VENTAS[[#This Row],[CANTIDAD]]*VENTAS[[#This Row],[PRECIO_VENTAS]]</f>
        <v>173800</v>
      </c>
      <c r="N1341" s="10">
        <f>VENTAS[[#This Row],[CANTIDAD]]*VENTAS[[#This Row],[PRECIO_COMPRA]]</f>
        <v>131730.13</v>
      </c>
      <c r="O1341" s="11">
        <f>VENTAS[[#This Row],[INGRESOS]]-VENTAS[[#This Row],[COSTO]]</f>
        <v>42069.869999999995</v>
      </c>
      <c r="P1341" s="12">
        <f>VENTAS[[#This Row],[MARGEN]]/VENTAS[[#This Row],[INGRESOS]]</f>
        <v>0.24205909090909089</v>
      </c>
    </row>
    <row r="1342" spans="1:16" x14ac:dyDescent="0.25">
      <c r="A1342">
        <v>1341</v>
      </c>
      <c r="B1342" t="s">
        <v>5</v>
      </c>
      <c r="C1342">
        <v>17</v>
      </c>
      <c r="D1342" t="s">
        <v>89</v>
      </c>
      <c r="E1342" t="s">
        <v>90</v>
      </c>
      <c r="F1342">
        <v>10005</v>
      </c>
      <c r="G1342" t="s">
        <v>49</v>
      </c>
      <c r="H1342" t="s">
        <v>50</v>
      </c>
      <c r="I1342">
        <v>79</v>
      </c>
      <c r="J1342" s="9">
        <v>216.19</v>
      </c>
      <c r="K1342" s="9">
        <v>300</v>
      </c>
      <c r="L1342">
        <v>45173</v>
      </c>
      <c r="M1342" s="10">
        <f>VENTAS[[#This Row],[CANTIDAD]]*VENTAS[[#This Row],[PRECIO_VENTAS]]</f>
        <v>23700</v>
      </c>
      <c r="N1342" s="10">
        <f>VENTAS[[#This Row],[CANTIDAD]]*VENTAS[[#This Row],[PRECIO_COMPRA]]</f>
        <v>17079.009999999998</v>
      </c>
      <c r="O1342" s="11">
        <f>VENTAS[[#This Row],[INGRESOS]]-VENTAS[[#This Row],[COSTO]]</f>
        <v>6620.9900000000016</v>
      </c>
      <c r="P1342" s="12">
        <f>VENTAS[[#This Row],[MARGEN]]/VENTAS[[#This Row],[INGRESOS]]</f>
        <v>0.27936666666666671</v>
      </c>
    </row>
    <row r="1343" spans="1:16" x14ac:dyDescent="0.25">
      <c r="A1343">
        <v>1342</v>
      </c>
      <c r="B1343" t="s">
        <v>18</v>
      </c>
      <c r="C1343">
        <v>18</v>
      </c>
      <c r="D1343" t="s">
        <v>91</v>
      </c>
      <c r="E1343" t="s">
        <v>92</v>
      </c>
      <c r="F1343">
        <v>10006</v>
      </c>
      <c r="G1343" t="s">
        <v>51</v>
      </c>
      <c r="H1343" t="s">
        <v>52</v>
      </c>
      <c r="I1343">
        <v>100</v>
      </c>
      <c r="J1343" s="9">
        <v>1063.04</v>
      </c>
      <c r="K1343" s="9">
        <v>1500</v>
      </c>
      <c r="L1343">
        <v>45174</v>
      </c>
      <c r="M1343" s="10">
        <f>VENTAS[[#This Row],[CANTIDAD]]*VENTAS[[#This Row],[PRECIO_VENTAS]]</f>
        <v>150000</v>
      </c>
      <c r="N1343" s="10">
        <f>VENTAS[[#This Row],[CANTIDAD]]*VENTAS[[#This Row],[PRECIO_COMPRA]]</f>
        <v>106304</v>
      </c>
      <c r="O1343" s="11">
        <f>VENTAS[[#This Row],[INGRESOS]]-VENTAS[[#This Row],[COSTO]]</f>
        <v>43696</v>
      </c>
      <c r="P1343" s="12">
        <f>VENTAS[[#This Row],[MARGEN]]/VENTAS[[#This Row],[INGRESOS]]</f>
        <v>0.29130666666666666</v>
      </c>
    </row>
    <row r="1344" spans="1:16" x14ac:dyDescent="0.25">
      <c r="A1344">
        <v>1343</v>
      </c>
      <c r="B1344" t="s">
        <v>10</v>
      </c>
      <c r="C1344">
        <v>19</v>
      </c>
      <c r="D1344" t="s">
        <v>93</v>
      </c>
      <c r="E1344" t="s">
        <v>94</v>
      </c>
      <c r="F1344">
        <v>10007</v>
      </c>
      <c r="G1344" t="s">
        <v>53</v>
      </c>
      <c r="H1344" t="s">
        <v>54</v>
      </c>
      <c r="I1344">
        <v>79</v>
      </c>
      <c r="J1344" s="9">
        <v>757.81</v>
      </c>
      <c r="K1344" s="9">
        <v>950</v>
      </c>
      <c r="L1344">
        <v>45175</v>
      </c>
      <c r="M1344" s="10">
        <f>VENTAS[[#This Row],[CANTIDAD]]*VENTAS[[#This Row],[PRECIO_VENTAS]]</f>
        <v>75050</v>
      </c>
      <c r="N1344" s="10">
        <f>VENTAS[[#This Row],[CANTIDAD]]*VENTAS[[#This Row],[PRECIO_COMPRA]]</f>
        <v>59866.99</v>
      </c>
      <c r="O1344" s="11">
        <f>VENTAS[[#This Row],[INGRESOS]]-VENTAS[[#This Row],[COSTO]]</f>
        <v>15183.010000000002</v>
      </c>
      <c r="P1344" s="12">
        <f>VENTAS[[#This Row],[MARGEN]]/VENTAS[[#This Row],[INGRESOS]]</f>
        <v>0.20230526315789477</v>
      </c>
    </row>
    <row r="1345" spans="1:16" x14ac:dyDescent="0.25">
      <c r="A1345">
        <v>1344</v>
      </c>
      <c r="B1345" t="s">
        <v>12</v>
      </c>
      <c r="C1345">
        <v>20</v>
      </c>
      <c r="D1345" t="s">
        <v>95</v>
      </c>
      <c r="E1345" t="s">
        <v>96</v>
      </c>
      <c r="F1345">
        <v>10008</v>
      </c>
      <c r="G1345" t="s">
        <v>73</v>
      </c>
      <c r="H1345" t="s">
        <v>56</v>
      </c>
      <c r="I1345">
        <v>65</v>
      </c>
      <c r="J1345" s="9">
        <v>211.41</v>
      </c>
      <c r="K1345" s="9">
        <v>300</v>
      </c>
      <c r="L1345">
        <v>45176</v>
      </c>
      <c r="M1345" s="10">
        <f>VENTAS[[#This Row],[CANTIDAD]]*VENTAS[[#This Row],[PRECIO_VENTAS]]</f>
        <v>19500</v>
      </c>
      <c r="N1345" s="10">
        <f>VENTAS[[#This Row],[CANTIDAD]]*VENTAS[[#This Row],[PRECIO_COMPRA]]</f>
        <v>13741.65</v>
      </c>
      <c r="O1345" s="11">
        <f>VENTAS[[#This Row],[INGRESOS]]-VENTAS[[#This Row],[COSTO]]</f>
        <v>5758.35</v>
      </c>
      <c r="P1345" s="12">
        <f>VENTAS[[#This Row],[MARGEN]]/VENTAS[[#This Row],[INGRESOS]]</f>
        <v>0.29530000000000001</v>
      </c>
    </row>
    <row r="1346" spans="1:16" x14ac:dyDescent="0.25">
      <c r="A1346">
        <v>1345</v>
      </c>
      <c r="B1346" t="s">
        <v>28</v>
      </c>
      <c r="C1346">
        <v>1</v>
      </c>
      <c r="D1346" t="s">
        <v>30</v>
      </c>
      <c r="E1346" t="s">
        <v>61</v>
      </c>
      <c r="F1346">
        <v>10009</v>
      </c>
      <c r="G1346" t="s">
        <v>57</v>
      </c>
      <c r="H1346" t="s">
        <v>58</v>
      </c>
      <c r="I1346">
        <v>52</v>
      </c>
      <c r="J1346" s="9">
        <v>1483.61</v>
      </c>
      <c r="K1346" s="9">
        <v>2000</v>
      </c>
      <c r="L1346">
        <v>45177</v>
      </c>
      <c r="M1346" s="10">
        <f>VENTAS[[#This Row],[CANTIDAD]]*VENTAS[[#This Row],[PRECIO_VENTAS]]</f>
        <v>104000</v>
      </c>
      <c r="N1346" s="10">
        <f>VENTAS[[#This Row],[CANTIDAD]]*VENTAS[[#This Row],[PRECIO_COMPRA]]</f>
        <v>77147.72</v>
      </c>
      <c r="O1346" s="11">
        <f>VENTAS[[#This Row],[INGRESOS]]-VENTAS[[#This Row],[COSTO]]</f>
        <v>26852.28</v>
      </c>
      <c r="P1346" s="12">
        <f>VENTAS[[#This Row],[MARGEN]]/VENTAS[[#This Row],[INGRESOS]]</f>
        <v>0.25819500000000001</v>
      </c>
    </row>
    <row r="1347" spans="1:16" x14ac:dyDescent="0.25">
      <c r="A1347">
        <v>1346</v>
      </c>
      <c r="B1347" t="s">
        <v>7</v>
      </c>
      <c r="C1347">
        <v>2</v>
      </c>
      <c r="D1347" t="s">
        <v>31</v>
      </c>
      <c r="E1347" t="s">
        <v>62</v>
      </c>
      <c r="F1347">
        <v>10001</v>
      </c>
      <c r="G1347" t="s">
        <v>41</v>
      </c>
      <c r="H1347" t="s">
        <v>42</v>
      </c>
      <c r="I1347">
        <v>63</v>
      </c>
      <c r="J1347" s="9">
        <v>1049.51</v>
      </c>
      <c r="K1347" s="9">
        <v>1300</v>
      </c>
      <c r="L1347">
        <v>45178</v>
      </c>
      <c r="M1347" s="10">
        <f>VENTAS[[#This Row],[CANTIDAD]]*VENTAS[[#This Row],[PRECIO_VENTAS]]</f>
        <v>81900</v>
      </c>
      <c r="N1347" s="10">
        <f>VENTAS[[#This Row],[CANTIDAD]]*VENTAS[[#This Row],[PRECIO_COMPRA]]</f>
        <v>66119.13</v>
      </c>
      <c r="O1347" s="11">
        <f>VENTAS[[#This Row],[INGRESOS]]-VENTAS[[#This Row],[COSTO]]</f>
        <v>15780.869999999995</v>
      </c>
      <c r="P1347" s="12">
        <f>VENTAS[[#This Row],[MARGEN]]/VENTAS[[#This Row],[INGRESOS]]</f>
        <v>0.19268461538461532</v>
      </c>
    </row>
    <row r="1348" spans="1:16" x14ac:dyDescent="0.25">
      <c r="A1348">
        <v>1347</v>
      </c>
      <c r="B1348" t="s">
        <v>9</v>
      </c>
      <c r="C1348">
        <v>3</v>
      </c>
      <c r="D1348" t="s">
        <v>32</v>
      </c>
      <c r="E1348" t="s">
        <v>63</v>
      </c>
      <c r="F1348">
        <v>10002</v>
      </c>
      <c r="G1348" t="s">
        <v>43</v>
      </c>
      <c r="H1348" t="s">
        <v>44</v>
      </c>
      <c r="I1348">
        <v>54</v>
      </c>
      <c r="J1348" s="9">
        <v>966.38</v>
      </c>
      <c r="K1348" s="9">
        <v>1200</v>
      </c>
      <c r="L1348">
        <v>45179</v>
      </c>
      <c r="M1348" s="10">
        <f>VENTAS[[#This Row],[CANTIDAD]]*VENTAS[[#This Row],[PRECIO_VENTAS]]</f>
        <v>64800</v>
      </c>
      <c r="N1348" s="10">
        <f>VENTAS[[#This Row],[CANTIDAD]]*VENTAS[[#This Row],[PRECIO_COMPRA]]</f>
        <v>52184.52</v>
      </c>
      <c r="O1348" s="11">
        <f>VENTAS[[#This Row],[INGRESOS]]-VENTAS[[#This Row],[COSTO]]</f>
        <v>12615.480000000003</v>
      </c>
      <c r="P1348" s="12">
        <f>VENTAS[[#This Row],[MARGEN]]/VENTAS[[#This Row],[INGRESOS]]</f>
        <v>0.19468333333333337</v>
      </c>
    </row>
    <row r="1349" spans="1:16" x14ac:dyDescent="0.25">
      <c r="A1349">
        <v>1348</v>
      </c>
      <c r="B1349" t="s">
        <v>9</v>
      </c>
      <c r="C1349">
        <v>4</v>
      </c>
      <c r="D1349" t="s">
        <v>33</v>
      </c>
      <c r="E1349" t="s">
        <v>64</v>
      </c>
      <c r="F1349">
        <v>10003</v>
      </c>
      <c r="G1349" t="s">
        <v>45</v>
      </c>
      <c r="H1349" t="s">
        <v>46</v>
      </c>
      <c r="I1349">
        <v>65</v>
      </c>
      <c r="J1349" s="9">
        <v>938.42</v>
      </c>
      <c r="K1349" s="9">
        <v>1100</v>
      </c>
      <c r="L1349">
        <v>45180</v>
      </c>
      <c r="M1349" s="10">
        <f>VENTAS[[#This Row],[CANTIDAD]]*VENTAS[[#This Row],[PRECIO_VENTAS]]</f>
        <v>71500</v>
      </c>
      <c r="N1349" s="10">
        <f>VENTAS[[#This Row],[CANTIDAD]]*VENTAS[[#This Row],[PRECIO_COMPRA]]</f>
        <v>60997.299999999996</v>
      </c>
      <c r="O1349" s="11">
        <f>VENTAS[[#This Row],[INGRESOS]]-VENTAS[[#This Row],[COSTO]]</f>
        <v>10502.700000000004</v>
      </c>
      <c r="P1349" s="12">
        <f>VENTAS[[#This Row],[MARGEN]]/VENTAS[[#This Row],[INGRESOS]]</f>
        <v>0.14689090909090916</v>
      </c>
    </row>
    <row r="1350" spans="1:16" x14ac:dyDescent="0.25">
      <c r="A1350">
        <v>1349</v>
      </c>
      <c r="B1350" t="s">
        <v>9</v>
      </c>
      <c r="C1350">
        <v>5</v>
      </c>
      <c r="D1350" t="s">
        <v>34</v>
      </c>
      <c r="E1350" t="s">
        <v>65</v>
      </c>
      <c r="F1350">
        <v>10004</v>
      </c>
      <c r="G1350" t="s">
        <v>47</v>
      </c>
      <c r="H1350" t="s">
        <v>48</v>
      </c>
      <c r="I1350">
        <v>87</v>
      </c>
      <c r="J1350" s="9">
        <v>1053.78</v>
      </c>
      <c r="K1350" s="9">
        <v>1500</v>
      </c>
      <c r="L1350">
        <v>45181</v>
      </c>
      <c r="M1350" s="10">
        <f>VENTAS[[#This Row],[CANTIDAD]]*VENTAS[[#This Row],[PRECIO_VENTAS]]</f>
        <v>130500</v>
      </c>
      <c r="N1350" s="10">
        <f>VENTAS[[#This Row],[CANTIDAD]]*VENTAS[[#This Row],[PRECIO_COMPRA]]</f>
        <v>91678.86</v>
      </c>
      <c r="O1350" s="11">
        <f>VENTAS[[#This Row],[INGRESOS]]-VENTAS[[#This Row],[COSTO]]</f>
        <v>38821.14</v>
      </c>
      <c r="P1350" s="12">
        <f>VENTAS[[#This Row],[MARGEN]]/VENTAS[[#This Row],[INGRESOS]]</f>
        <v>0.29748000000000002</v>
      </c>
    </row>
    <row r="1351" spans="1:16" x14ac:dyDescent="0.25">
      <c r="A1351">
        <v>1350</v>
      </c>
      <c r="B1351" t="s">
        <v>26</v>
      </c>
      <c r="C1351">
        <v>6</v>
      </c>
      <c r="D1351" t="s">
        <v>35</v>
      </c>
      <c r="E1351" t="s">
        <v>66</v>
      </c>
      <c r="F1351">
        <v>10005</v>
      </c>
      <c r="G1351" t="s">
        <v>49</v>
      </c>
      <c r="H1351" t="s">
        <v>50</v>
      </c>
      <c r="I1351">
        <v>54</v>
      </c>
      <c r="J1351" s="9">
        <v>645.70000000000005</v>
      </c>
      <c r="K1351" s="9">
        <v>900</v>
      </c>
      <c r="L1351">
        <v>45182</v>
      </c>
      <c r="M1351" s="10">
        <f>VENTAS[[#This Row],[CANTIDAD]]*VENTAS[[#This Row],[PRECIO_VENTAS]]</f>
        <v>48600</v>
      </c>
      <c r="N1351" s="10">
        <f>VENTAS[[#This Row],[CANTIDAD]]*VENTAS[[#This Row],[PRECIO_COMPRA]]</f>
        <v>34867.800000000003</v>
      </c>
      <c r="O1351" s="11">
        <f>VENTAS[[#This Row],[INGRESOS]]-VENTAS[[#This Row],[COSTO]]</f>
        <v>13732.199999999997</v>
      </c>
      <c r="P1351" s="12">
        <f>VENTAS[[#This Row],[MARGEN]]/VENTAS[[#This Row],[INGRESOS]]</f>
        <v>0.2825555555555555</v>
      </c>
    </row>
    <row r="1352" spans="1:16" x14ac:dyDescent="0.25">
      <c r="A1352">
        <v>1351</v>
      </c>
      <c r="B1352" t="s">
        <v>18</v>
      </c>
      <c r="C1352">
        <v>7</v>
      </c>
      <c r="D1352" t="s">
        <v>36</v>
      </c>
      <c r="E1352" t="s">
        <v>72</v>
      </c>
      <c r="F1352">
        <v>10006</v>
      </c>
      <c r="G1352" t="s">
        <v>51</v>
      </c>
      <c r="H1352" t="s">
        <v>52</v>
      </c>
      <c r="I1352">
        <v>81</v>
      </c>
      <c r="J1352" s="9">
        <v>1063.04</v>
      </c>
      <c r="K1352" s="9">
        <v>1500</v>
      </c>
      <c r="L1352">
        <v>45183</v>
      </c>
      <c r="M1352" s="10">
        <f>VENTAS[[#This Row],[CANTIDAD]]*VENTAS[[#This Row],[PRECIO_VENTAS]]</f>
        <v>121500</v>
      </c>
      <c r="N1352" s="10">
        <f>VENTAS[[#This Row],[CANTIDAD]]*VENTAS[[#This Row],[PRECIO_COMPRA]]</f>
        <v>86106.239999999991</v>
      </c>
      <c r="O1352" s="11">
        <f>VENTAS[[#This Row],[INGRESOS]]-VENTAS[[#This Row],[COSTO]]</f>
        <v>35393.760000000009</v>
      </c>
      <c r="P1352" s="12">
        <f>VENTAS[[#This Row],[MARGEN]]/VENTAS[[#This Row],[INGRESOS]]</f>
        <v>0.29130666666666677</v>
      </c>
    </row>
    <row r="1353" spans="1:16" x14ac:dyDescent="0.25">
      <c r="A1353">
        <v>1352</v>
      </c>
      <c r="B1353" t="s">
        <v>28</v>
      </c>
      <c r="C1353">
        <v>8</v>
      </c>
      <c r="D1353" t="s">
        <v>37</v>
      </c>
      <c r="E1353" t="s">
        <v>67</v>
      </c>
      <c r="F1353">
        <v>10007</v>
      </c>
      <c r="G1353" t="s">
        <v>53</v>
      </c>
      <c r="H1353" t="s">
        <v>54</v>
      </c>
      <c r="I1353">
        <v>57</v>
      </c>
      <c r="J1353" s="9">
        <v>938.42</v>
      </c>
      <c r="K1353" s="9">
        <v>1100</v>
      </c>
      <c r="L1353">
        <v>45184</v>
      </c>
      <c r="M1353" s="10">
        <f>VENTAS[[#This Row],[CANTIDAD]]*VENTAS[[#This Row],[PRECIO_VENTAS]]</f>
        <v>62700</v>
      </c>
      <c r="N1353" s="10">
        <f>VENTAS[[#This Row],[CANTIDAD]]*VENTAS[[#This Row],[PRECIO_COMPRA]]</f>
        <v>53489.939999999995</v>
      </c>
      <c r="O1353" s="11">
        <f>VENTAS[[#This Row],[INGRESOS]]-VENTAS[[#This Row],[COSTO]]</f>
        <v>9210.0600000000049</v>
      </c>
      <c r="P1353" s="12">
        <f>VENTAS[[#This Row],[MARGEN]]/VENTAS[[#This Row],[INGRESOS]]</f>
        <v>0.14689090909090918</v>
      </c>
    </row>
    <row r="1354" spans="1:16" x14ac:dyDescent="0.25">
      <c r="A1354">
        <v>1353</v>
      </c>
      <c r="B1354" t="s">
        <v>22</v>
      </c>
      <c r="C1354">
        <v>9</v>
      </c>
      <c r="D1354" t="s">
        <v>38</v>
      </c>
      <c r="E1354" t="s">
        <v>68</v>
      </c>
      <c r="F1354">
        <v>10008</v>
      </c>
      <c r="G1354" t="s">
        <v>73</v>
      </c>
      <c r="H1354" t="s">
        <v>56</v>
      </c>
      <c r="I1354">
        <v>81</v>
      </c>
      <c r="J1354" s="9">
        <v>836.75</v>
      </c>
      <c r="K1354" s="9">
        <v>1000</v>
      </c>
      <c r="L1354">
        <v>45185</v>
      </c>
      <c r="M1354" s="10">
        <f>VENTAS[[#This Row],[CANTIDAD]]*VENTAS[[#This Row],[PRECIO_VENTAS]]</f>
        <v>81000</v>
      </c>
      <c r="N1354" s="10">
        <f>VENTAS[[#This Row],[CANTIDAD]]*VENTAS[[#This Row],[PRECIO_COMPRA]]</f>
        <v>67776.75</v>
      </c>
      <c r="O1354" s="11">
        <f>VENTAS[[#This Row],[INGRESOS]]-VENTAS[[#This Row],[COSTO]]</f>
        <v>13223.25</v>
      </c>
      <c r="P1354" s="12">
        <f>VENTAS[[#This Row],[MARGEN]]/VENTAS[[#This Row],[INGRESOS]]</f>
        <v>0.16325000000000001</v>
      </c>
    </row>
    <row r="1355" spans="1:16" x14ac:dyDescent="0.25">
      <c r="A1355">
        <v>1354</v>
      </c>
      <c r="B1355" t="s">
        <v>15</v>
      </c>
      <c r="C1355">
        <v>10</v>
      </c>
      <c r="D1355" t="s">
        <v>39</v>
      </c>
      <c r="E1355" t="s">
        <v>69</v>
      </c>
      <c r="F1355">
        <v>10009</v>
      </c>
      <c r="G1355" t="s">
        <v>57</v>
      </c>
      <c r="H1355" t="s">
        <v>58</v>
      </c>
      <c r="I1355">
        <v>47</v>
      </c>
      <c r="J1355" s="9">
        <v>966.38</v>
      </c>
      <c r="K1355" s="9">
        <v>1200</v>
      </c>
      <c r="L1355">
        <v>45186</v>
      </c>
      <c r="M1355" s="10">
        <f>VENTAS[[#This Row],[CANTIDAD]]*VENTAS[[#This Row],[PRECIO_VENTAS]]</f>
        <v>56400</v>
      </c>
      <c r="N1355" s="10">
        <f>VENTAS[[#This Row],[CANTIDAD]]*VENTAS[[#This Row],[PRECIO_COMPRA]]</f>
        <v>45419.86</v>
      </c>
      <c r="O1355" s="11">
        <f>VENTAS[[#This Row],[INGRESOS]]-VENTAS[[#This Row],[COSTO]]</f>
        <v>10980.14</v>
      </c>
      <c r="P1355" s="12">
        <f>VENTAS[[#This Row],[MARGEN]]/VENTAS[[#This Row],[INGRESOS]]</f>
        <v>0.19468333333333332</v>
      </c>
    </row>
    <row r="1356" spans="1:16" x14ac:dyDescent="0.25">
      <c r="A1356">
        <v>1355</v>
      </c>
      <c r="B1356" t="s">
        <v>6</v>
      </c>
      <c r="C1356">
        <v>11</v>
      </c>
      <c r="D1356" t="s">
        <v>77</v>
      </c>
      <c r="E1356" t="s">
        <v>78</v>
      </c>
      <c r="F1356">
        <v>10001</v>
      </c>
      <c r="G1356" t="s">
        <v>41</v>
      </c>
      <c r="H1356" t="s">
        <v>42</v>
      </c>
      <c r="I1356">
        <v>59</v>
      </c>
      <c r="J1356" s="9">
        <v>638.27</v>
      </c>
      <c r="K1356" s="9">
        <v>800</v>
      </c>
      <c r="L1356">
        <v>45187</v>
      </c>
      <c r="M1356" s="10">
        <f>VENTAS[[#This Row],[CANTIDAD]]*VENTAS[[#This Row],[PRECIO_VENTAS]]</f>
        <v>47200</v>
      </c>
      <c r="N1356" s="10">
        <f>VENTAS[[#This Row],[CANTIDAD]]*VENTAS[[#This Row],[PRECIO_COMPRA]]</f>
        <v>37657.93</v>
      </c>
      <c r="O1356" s="11">
        <f>VENTAS[[#This Row],[INGRESOS]]-VENTAS[[#This Row],[COSTO]]</f>
        <v>9542.07</v>
      </c>
      <c r="P1356" s="12">
        <f>VENTAS[[#This Row],[MARGEN]]/VENTAS[[#This Row],[INGRESOS]]</f>
        <v>0.20216249999999999</v>
      </c>
    </row>
    <row r="1357" spans="1:16" x14ac:dyDescent="0.25">
      <c r="A1357">
        <v>1356</v>
      </c>
      <c r="B1357" t="s">
        <v>25</v>
      </c>
      <c r="C1357">
        <v>12</v>
      </c>
      <c r="D1357" t="s">
        <v>79</v>
      </c>
      <c r="E1357" t="s">
        <v>80</v>
      </c>
      <c r="F1357">
        <v>10002</v>
      </c>
      <c r="G1357" t="s">
        <v>43</v>
      </c>
      <c r="H1357" t="s">
        <v>44</v>
      </c>
      <c r="I1357">
        <v>82</v>
      </c>
      <c r="J1357" s="9">
        <v>1265.2</v>
      </c>
      <c r="K1357" s="9">
        <v>1800</v>
      </c>
      <c r="L1357">
        <v>45188</v>
      </c>
      <c r="M1357" s="10">
        <f>VENTAS[[#This Row],[CANTIDAD]]*VENTAS[[#This Row],[PRECIO_VENTAS]]</f>
        <v>147600</v>
      </c>
      <c r="N1357" s="10">
        <f>VENTAS[[#This Row],[CANTIDAD]]*VENTAS[[#This Row],[PRECIO_COMPRA]]</f>
        <v>103746.40000000001</v>
      </c>
      <c r="O1357" s="11">
        <f>VENTAS[[#This Row],[INGRESOS]]-VENTAS[[#This Row],[COSTO]]</f>
        <v>43853.599999999991</v>
      </c>
      <c r="P1357" s="12">
        <f>VENTAS[[#This Row],[MARGEN]]/VENTAS[[#This Row],[INGRESOS]]</f>
        <v>0.29711111111111105</v>
      </c>
    </row>
    <row r="1358" spans="1:16" x14ac:dyDescent="0.25">
      <c r="A1358">
        <v>1357</v>
      </c>
      <c r="B1358" t="s">
        <v>20</v>
      </c>
      <c r="C1358">
        <v>13</v>
      </c>
      <c r="D1358" t="s">
        <v>81</v>
      </c>
      <c r="E1358" t="s">
        <v>82</v>
      </c>
      <c r="F1358">
        <v>10003</v>
      </c>
      <c r="G1358" t="s">
        <v>45</v>
      </c>
      <c r="H1358" t="s">
        <v>46</v>
      </c>
      <c r="I1358">
        <v>73</v>
      </c>
      <c r="J1358" s="9">
        <v>352.49</v>
      </c>
      <c r="K1358" s="9">
        <v>500</v>
      </c>
      <c r="L1358">
        <v>45189</v>
      </c>
      <c r="M1358" s="10">
        <f>VENTAS[[#This Row],[CANTIDAD]]*VENTAS[[#This Row],[PRECIO_VENTAS]]</f>
        <v>36500</v>
      </c>
      <c r="N1358" s="10">
        <f>VENTAS[[#This Row],[CANTIDAD]]*VENTAS[[#This Row],[PRECIO_COMPRA]]</f>
        <v>25731.77</v>
      </c>
      <c r="O1358" s="11">
        <f>VENTAS[[#This Row],[INGRESOS]]-VENTAS[[#This Row],[COSTO]]</f>
        <v>10768.23</v>
      </c>
      <c r="P1358" s="12">
        <f>VENTAS[[#This Row],[MARGEN]]/VENTAS[[#This Row],[INGRESOS]]</f>
        <v>0.29502</v>
      </c>
    </row>
    <row r="1359" spans="1:16" x14ac:dyDescent="0.25">
      <c r="A1359">
        <v>1358</v>
      </c>
      <c r="B1359" t="s">
        <v>27</v>
      </c>
      <c r="C1359">
        <v>14</v>
      </c>
      <c r="D1359" t="s">
        <v>83</v>
      </c>
      <c r="E1359" t="s">
        <v>84</v>
      </c>
      <c r="F1359">
        <v>10004</v>
      </c>
      <c r="G1359" t="s">
        <v>47</v>
      </c>
      <c r="H1359" t="s">
        <v>48</v>
      </c>
      <c r="I1359">
        <v>81</v>
      </c>
      <c r="J1359" s="9">
        <v>938.42</v>
      </c>
      <c r="K1359" s="9">
        <v>1100</v>
      </c>
      <c r="L1359">
        <v>45190</v>
      </c>
      <c r="M1359" s="10">
        <f>VENTAS[[#This Row],[CANTIDAD]]*VENTAS[[#This Row],[PRECIO_VENTAS]]</f>
        <v>89100</v>
      </c>
      <c r="N1359" s="10">
        <f>VENTAS[[#This Row],[CANTIDAD]]*VENTAS[[#This Row],[PRECIO_COMPRA]]</f>
        <v>76012.01999999999</v>
      </c>
      <c r="O1359" s="11">
        <f>VENTAS[[#This Row],[INGRESOS]]-VENTAS[[#This Row],[COSTO]]</f>
        <v>13087.98000000001</v>
      </c>
      <c r="P1359" s="12">
        <f>VENTAS[[#This Row],[MARGEN]]/VENTAS[[#This Row],[INGRESOS]]</f>
        <v>0.14689090909090921</v>
      </c>
    </row>
    <row r="1360" spans="1:16" x14ac:dyDescent="0.25">
      <c r="A1360">
        <v>1359</v>
      </c>
      <c r="B1360" t="s">
        <v>22</v>
      </c>
      <c r="C1360">
        <v>15</v>
      </c>
      <c r="D1360" t="s">
        <v>85</v>
      </c>
      <c r="E1360" t="s">
        <v>86</v>
      </c>
      <c r="F1360">
        <v>10005</v>
      </c>
      <c r="G1360" t="s">
        <v>49</v>
      </c>
      <c r="H1360" t="s">
        <v>50</v>
      </c>
      <c r="I1360">
        <v>55</v>
      </c>
      <c r="J1360" s="9">
        <v>572.95000000000005</v>
      </c>
      <c r="K1360" s="9">
        <v>800</v>
      </c>
      <c r="L1360">
        <v>45191</v>
      </c>
      <c r="M1360" s="10">
        <f>VENTAS[[#This Row],[CANTIDAD]]*VENTAS[[#This Row],[PRECIO_VENTAS]]</f>
        <v>44000</v>
      </c>
      <c r="N1360" s="10">
        <f>VENTAS[[#This Row],[CANTIDAD]]*VENTAS[[#This Row],[PRECIO_COMPRA]]</f>
        <v>31512.250000000004</v>
      </c>
      <c r="O1360" s="11">
        <f>VENTAS[[#This Row],[INGRESOS]]-VENTAS[[#This Row],[COSTO]]</f>
        <v>12487.749999999996</v>
      </c>
      <c r="P1360" s="12">
        <f>VENTAS[[#This Row],[MARGEN]]/VENTAS[[#This Row],[INGRESOS]]</f>
        <v>0.28381249999999991</v>
      </c>
    </row>
    <row r="1361" spans="1:16" x14ac:dyDescent="0.25">
      <c r="A1361">
        <v>1360</v>
      </c>
      <c r="B1361" t="s">
        <v>14</v>
      </c>
      <c r="C1361">
        <v>16</v>
      </c>
      <c r="D1361" t="s">
        <v>87</v>
      </c>
      <c r="E1361" t="s">
        <v>88</v>
      </c>
      <c r="F1361">
        <v>10006</v>
      </c>
      <c r="G1361" t="s">
        <v>51</v>
      </c>
      <c r="H1361" t="s">
        <v>52</v>
      </c>
      <c r="I1361">
        <v>61</v>
      </c>
      <c r="J1361" s="9">
        <v>1667.47</v>
      </c>
      <c r="K1361" s="9">
        <v>2200</v>
      </c>
      <c r="L1361">
        <v>45192</v>
      </c>
      <c r="M1361" s="10">
        <f>VENTAS[[#This Row],[CANTIDAD]]*VENTAS[[#This Row],[PRECIO_VENTAS]]</f>
        <v>134200</v>
      </c>
      <c r="N1361" s="10">
        <f>VENTAS[[#This Row],[CANTIDAD]]*VENTAS[[#This Row],[PRECIO_COMPRA]]</f>
        <v>101715.67</v>
      </c>
      <c r="O1361" s="11">
        <f>VENTAS[[#This Row],[INGRESOS]]-VENTAS[[#This Row],[COSTO]]</f>
        <v>32484.33</v>
      </c>
      <c r="P1361" s="12">
        <f>VENTAS[[#This Row],[MARGEN]]/VENTAS[[#This Row],[INGRESOS]]</f>
        <v>0.24205909090909092</v>
      </c>
    </row>
    <row r="1362" spans="1:16" x14ac:dyDescent="0.25">
      <c r="A1362">
        <v>1361</v>
      </c>
      <c r="B1362" t="s">
        <v>7</v>
      </c>
      <c r="C1362">
        <v>17</v>
      </c>
      <c r="D1362" t="s">
        <v>89</v>
      </c>
      <c r="E1362" t="s">
        <v>90</v>
      </c>
      <c r="F1362">
        <v>10007</v>
      </c>
      <c r="G1362" t="s">
        <v>53</v>
      </c>
      <c r="H1362" t="s">
        <v>54</v>
      </c>
      <c r="I1362">
        <v>46</v>
      </c>
      <c r="J1362" s="9">
        <v>216.19</v>
      </c>
      <c r="K1362" s="9">
        <v>300</v>
      </c>
      <c r="L1362">
        <v>45193</v>
      </c>
      <c r="M1362" s="10">
        <f>VENTAS[[#This Row],[CANTIDAD]]*VENTAS[[#This Row],[PRECIO_VENTAS]]</f>
        <v>13800</v>
      </c>
      <c r="N1362" s="10">
        <f>VENTAS[[#This Row],[CANTIDAD]]*VENTAS[[#This Row],[PRECIO_COMPRA]]</f>
        <v>9944.74</v>
      </c>
      <c r="O1362" s="11">
        <f>VENTAS[[#This Row],[INGRESOS]]-VENTAS[[#This Row],[COSTO]]</f>
        <v>3855.26</v>
      </c>
      <c r="P1362" s="12">
        <f>VENTAS[[#This Row],[MARGEN]]/VENTAS[[#This Row],[INGRESOS]]</f>
        <v>0.27936666666666671</v>
      </c>
    </row>
    <row r="1363" spans="1:16" x14ac:dyDescent="0.25">
      <c r="A1363">
        <v>1362</v>
      </c>
      <c r="B1363" t="s">
        <v>8</v>
      </c>
      <c r="C1363">
        <v>18</v>
      </c>
      <c r="D1363" t="s">
        <v>91</v>
      </c>
      <c r="E1363" t="s">
        <v>92</v>
      </c>
      <c r="F1363">
        <v>10008</v>
      </c>
      <c r="G1363" t="s">
        <v>73</v>
      </c>
      <c r="H1363" t="s">
        <v>56</v>
      </c>
      <c r="I1363">
        <v>94</v>
      </c>
      <c r="J1363" s="9">
        <v>1063.04</v>
      </c>
      <c r="K1363" s="9">
        <v>1500</v>
      </c>
      <c r="L1363">
        <v>45194</v>
      </c>
      <c r="M1363" s="10">
        <f>VENTAS[[#This Row],[CANTIDAD]]*VENTAS[[#This Row],[PRECIO_VENTAS]]</f>
        <v>141000</v>
      </c>
      <c r="N1363" s="10">
        <f>VENTAS[[#This Row],[CANTIDAD]]*VENTAS[[#This Row],[PRECIO_COMPRA]]</f>
        <v>99925.759999999995</v>
      </c>
      <c r="O1363" s="11">
        <f>VENTAS[[#This Row],[INGRESOS]]-VENTAS[[#This Row],[COSTO]]</f>
        <v>41074.240000000005</v>
      </c>
      <c r="P1363" s="12">
        <f>VENTAS[[#This Row],[MARGEN]]/VENTAS[[#This Row],[INGRESOS]]</f>
        <v>0.29130666666666671</v>
      </c>
    </row>
    <row r="1364" spans="1:16" x14ac:dyDescent="0.25">
      <c r="A1364">
        <v>1363</v>
      </c>
      <c r="B1364" t="s">
        <v>24</v>
      </c>
      <c r="C1364">
        <v>19</v>
      </c>
      <c r="D1364" t="s">
        <v>93</v>
      </c>
      <c r="E1364" t="s">
        <v>94</v>
      </c>
      <c r="F1364">
        <v>10009</v>
      </c>
      <c r="G1364" t="s">
        <v>57</v>
      </c>
      <c r="H1364" t="s">
        <v>58</v>
      </c>
      <c r="I1364">
        <v>52</v>
      </c>
      <c r="J1364" s="9">
        <v>757.81</v>
      </c>
      <c r="K1364" s="9">
        <v>950</v>
      </c>
      <c r="L1364">
        <v>45195</v>
      </c>
      <c r="M1364" s="10">
        <f>VENTAS[[#This Row],[CANTIDAD]]*VENTAS[[#This Row],[PRECIO_VENTAS]]</f>
        <v>49400</v>
      </c>
      <c r="N1364" s="10">
        <f>VENTAS[[#This Row],[CANTIDAD]]*VENTAS[[#This Row],[PRECIO_COMPRA]]</f>
        <v>39406.119999999995</v>
      </c>
      <c r="O1364" s="11">
        <f>VENTAS[[#This Row],[INGRESOS]]-VENTAS[[#This Row],[COSTO]]</f>
        <v>9993.8800000000047</v>
      </c>
      <c r="P1364" s="12">
        <f>VENTAS[[#This Row],[MARGEN]]/VENTAS[[#This Row],[INGRESOS]]</f>
        <v>0.20230526315789482</v>
      </c>
    </row>
    <row r="1365" spans="1:16" x14ac:dyDescent="0.25">
      <c r="A1365">
        <v>1364</v>
      </c>
      <c r="B1365" t="s">
        <v>15</v>
      </c>
      <c r="C1365">
        <v>20</v>
      </c>
      <c r="D1365" t="s">
        <v>95</v>
      </c>
      <c r="E1365" t="s">
        <v>96</v>
      </c>
      <c r="F1365">
        <v>10001</v>
      </c>
      <c r="G1365" t="s">
        <v>41</v>
      </c>
      <c r="H1365" t="s">
        <v>42</v>
      </c>
      <c r="I1365">
        <v>89</v>
      </c>
      <c r="J1365" s="9">
        <v>211.41</v>
      </c>
      <c r="K1365" s="9">
        <v>300</v>
      </c>
      <c r="L1365">
        <v>45196</v>
      </c>
      <c r="M1365" s="10">
        <f>VENTAS[[#This Row],[CANTIDAD]]*VENTAS[[#This Row],[PRECIO_VENTAS]]</f>
        <v>26700</v>
      </c>
      <c r="N1365" s="10">
        <f>VENTAS[[#This Row],[CANTIDAD]]*VENTAS[[#This Row],[PRECIO_COMPRA]]</f>
        <v>18815.489999999998</v>
      </c>
      <c r="O1365" s="11">
        <f>VENTAS[[#This Row],[INGRESOS]]-VENTAS[[#This Row],[COSTO]]</f>
        <v>7884.510000000002</v>
      </c>
      <c r="P1365" s="12">
        <f>VENTAS[[#This Row],[MARGEN]]/VENTAS[[#This Row],[INGRESOS]]</f>
        <v>0.29530000000000006</v>
      </c>
    </row>
    <row r="1366" spans="1:16" x14ac:dyDescent="0.25">
      <c r="A1366">
        <v>1365</v>
      </c>
      <c r="B1366" t="s">
        <v>8</v>
      </c>
      <c r="C1366">
        <v>1</v>
      </c>
      <c r="D1366" t="s">
        <v>30</v>
      </c>
      <c r="E1366" t="s">
        <v>61</v>
      </c>
      <c r="F1366">
        <v>10002</v>
      </c>
      <c r="G1366" t="s">
        <v>43</v>
      </c>
      <c r="H1366" t="s">
        <v>44</v>
      </c>
      <c r="I1366">
        <v>75</v>
      </c>
      <c r="J1366" s="9">
        <v>1483.61</v>
      </c>
      <c r="K1366" s="9">
        <v>2000</v>
      </c>
      <c r="L1366">
        <v>45197</v>
      </c>
      <c r="M1366" s="10">
        <f>VENTAS[[#This Row],[CANTIDAD]]*VENTAS[[#This Row],[PRECIO_VENTAS]]</f>
        <v>150000</v>
      </c>
      <c r="N1366" s="10">
        <f>VENTAS[[#This Row],[CANTIDAD]]*VENTAS[[#This Row],[PRECIO_COMPRA]]</f>
        <v>111270.74999999999</v>
      </c>
      <c r="O1366" s="11">
        <f>VENTAS[[#This Row],[INGRESOS]]-VENTAS[[#This Row],[COSTO]]</f>
        <v>38729.250000000015</v>
      </c>
      <c r="P1366" s="12">
        <f>VENTAS[[#This Row],[MARGEN]]/VENTAS[[#This Row],[INGRESOS]]</f>
        <v>0.25819500000000012</v>
      </c>
    </row>
    <row r="1367" spans="1:16" x14ac:dyDescent="0.25">
      <c r="A1367">
        <v>1366</v>
      </c>
      <c r="B1367" t="s">
        <v>26</v>
      </c>
      <c r="C1367">
        <v>2</v>
      </c>
      <c r="D1367" t="s">
        <v>31</v>
      </c>
      <c r="E1367" t="s">
        <v>62</v>
      </c>
      <c r="F1367">
        <v>10003</v>
      </c>
      <c r="G1367" t="s">
        <v>45</v>
      </c>
      <c r="H1367" t="s">
        <v>46</v>
      </c>
      <c r="I1367">
        <v>92</v>
      </c>
      <c r="J1367" s="9">
        <v>1049.51</v>
      </c>
      <c r="K1367" s="9">
        <v>1300</v>
      </c>
      <c r="L1367">
        <v>45198</v>
      </c>
      <c r="M1367" s="10">
        <f>VENTAS[[#This Row],[CANTIDAD]]*VENTAS[[#This Row],[PRECIO_VENTAS]]</f>
        <v>119600</v>
      </c>
      <c r="N1367" s="10">
        <f>VENTAS[[#This Row],[CANTIDAD]]*VENTAS[[#This Row],[PRECIO_COMPRA]]</f>
        <v>96554.92</v>
      </c>
      <c r="O1367" s="11">
        <f>VENTAS[[#This Row],[INGRESOS]]-VENTAS[[#This Row],[COSTO]]</f>
        <v>23045.08</v>
      </c>
      <c r="P1367" s="12">
        <f>VENTAS[[#This Row],[MARGEN]]/VENTAS[[#This Row],[INGRESOS]]</f>
        <v>0.1926846153846154</v>
      </c>
    </row>
    <row r="1368" spans="1:16" x14ac:dyDescent="0.25">
      <c r="A1368">
        <v>1367</v>
      </c>
      <c r="B1368" t="s">
        <v>17</v>
      </c>
      <c r="C1368">
        <v>3</v>
      </c>
      <c r="D1368" t="s">
        <v>32</v>
      </c>
      <c r="E1368" t="s">
        <v>63</v>
      </c>
      <c r="F1368">
        <v>10004</v>
      </c>
      <c r="G1368" t="s">
        <v>47</v>
      </c>
      <c r="H1368" t="s">
        <v>48</v>
      </c>
      <c r="I1368">
        <v>80</v>
      </c>
      <c r="J1368" s="9">
        <v>966.38</v>
      </c>
      <c r="K1368" s="9">
        <v>1200</v>
      </c>
      <c r="L1368">
        <v>45199</v>
      </c>
      <c r="M1368" s="10">
        <f>VENTAS[[#This Row],[CANTIDAD]]*VENTAS[[#This Row],[PRECIO_VENTAS]]</f>
        <v>96000</v>
      </c>
      <c r="N1368" s="10">
        <f>VENTAS[[#This Row],[CANTIDAD]]*VENTAS[[#This Row],[PRECIO_COMPRA]]</f>
        <v>77310.399999999994</v>
      </c>
      <c r="O1368" s="11">
        <f>VENTAS[[#This Row],[INGRESOS]]-VENTAS[[#This Row],[COSTO]]</f>
        <v>18689.600000000006</v>
      </c>
      <c r="P1368" s="12">
        <f>VENTAS[[#This Row],[MARGEN]]/VENTAS[[#This Row],[INGRESOS]]</f>
        <v>0.1946833333333334</v>
      </c>
    </row>
    <row r="1369" spans="1:16" x14ac:dyDescent="0.25">
      <c r="A1369">
        <v>1368</v>
      </c>
      <c r="B1369" t="s">
        <v>8</v>
      </c>
      <c r="C1369">
        <v>4</v>
      </c>
      <c r="D1369" t="s">
        <v>33</v>
      </c>
      <c r="E1369" t="s">
        <v>64</v>
      </c>
      <c r="F1369">
        <v>10005</v>
      </c>
      <c r="G1369" t="s">
        <v>49</v>
      </c>
      <c r="H1369" t="s">
        <v>50</v>
      </c>
      <c r="I1369">
        <v>57</v>
      </c>
      <c r="J1369" s="9">
        <v>938.42</v>
      </c>
      <c r="K1369" s="9">
        <v>1100</v>
      </c>
      <c r="L1369">
        <v>45200</v>
      </c>
      <c r="M1369" s="10">
        <f>VENTAS[[#This Row],[CANTIDAD]]*VENTAS[[#This Row],[PRECIO_VENTAS]]</f>
        <v>62700</v>
      </c>
      <c r="N1369" s="10">
        <f>VENTAS[[#This Row],[CANTIDAD]]*VENTAS[[#This Row],[PRECIO_COMPRA]]</f>
        <v>53489.939999999995</v>
      </c>
      <c r="O1369" s="11">
        <f>VENTAS[[#This Row],[INGRESOS]]-VENTAS[[#This Row],[COSTO]]</f>
        <v>9210.0600000000049</v>
      </c>
      <c r="P1369" s="12">
        <f>VENTAS[[#This Row],[MARGEN]]/VENTAS[[#This Row],[INGRESOS]]</f>
        <v>0.14689090909090918</v>
      </c>
    </row>
    <row r="1370" spans="1:16" x14ac:dyDescent="0.25">
      <c r="A1370">
        <v>1369</v>
      </c>
      <c r="B1370" t="s">
        <v>23</v>
      </c>
      <c r="C1370">
        <v>5</v>
      </c>
      <c r="D1370" t="s">
        <v>34</v>
      </c>
      <c r="E1370" t="s">
        <v>65</v>
      </c>
      <c r="F1370">
        <v>10006</v>
      </c>
      <c r="G1370" t="s">
        <v>51</v>
      </c>
      <c r="H1370" t="s">
        <v>52</v>
      </c>
      <c r="I1370">
        <v>77</v>
      </c>
      <c r="J1370" s="9">
        <v>1053.78</v>
      </c>
      <c r="K1370" s="9">
        <v>1500</v>
      </c>
      <c r="L1370">
        <v>45201</v>
      </c>
      <c r="M1370" s="10">
        <f>VENTAS[[#This Row],[CANTIDAD]]*VENTAS[[#This Row],[PRECIO_VENTAS]]</f>
        <v>115500</v>
      </c>
      <c r="N1370" s="10">
        <f>VENTAS[[#This Row],[CANTIDAD]]*VENTAS[[#This Row],[PRECIO_COMPRA]]</f>
        <v>81141.06</v>
      </c>
      <c r="O1370" s="11">
        <f>VENTAS[[#This Row],[INGRESOS]]-VENTAS[[#This Row],[COSTO]]</f>
        <v>34358.94</v>
      </c>
      <c r="P1370" s="12">
        <f>VENTAS[[#This Row],[MARGEN]]/VENTAS[[#This Row],[INGRESOS]]</f>
        <v>0.29748000000000002</v>
      </c>
    </row>
    <row r="1371" spans="1:16" x14ac:dyDescent="0.25">
      <c r="A1371">
        <v>1370</v>
      </c>
      <c r="B1371" t="s">
        <v>23</v>
      </c>
      <c r="C1371">
        <v>6</v>
      </c>
      <c r="D1371" t="s">
        <v>35</v>
      </c>
      <c r="E1371" t="s">
        <v>66</v>
      </c>
      <c r="F1371">
        <v>10007</v>
      </c>
      <c r="G1371" t="s">
        <v>53</v>
      </c>
      <c r="H1371" t="s">
        <v>54</v>
      </c>
      <c r="I1371">
        <v>90</v>
      </c>
      <c r="J1371" s="9">
        <v>645.70000000000005</v>
      </c>
      <c r="K1371" s="9">
        <v>900</v>
      </c>
      <c r="L1371">
        <v>45202</v>
      </c>
      <c r="M1371" s="10">
        <f>VENTAS[[#This Row],[CANTIDAD]]*VENTAS[[#This Row],[PRECIO_VENTAS]]</f>
        <v>81000</v>
      </c>
      <c r="N1371" s="10">
        <f>VENTAS[[#This Row],[CANTIDAD]]*VENTAS[[#This Row],[PRECIO_COMPRA]]</f>
        <v>58113.000000000007</v>
      </c>
      <c r="O1371" s="11">
        <f>VENTAS[[#This Row],[INGRESOS]]-VENTAS[[#This Row],[COSTO]]</f>
        <v>22886.999999999993</v>
      </c>
      <c r="P1371" s="12">
        <f>VENTAS[[#This Row],[MARGEN]]/VENTAS[[#This Row],[INGRESOS]]</f>
        <v>0.28255555555555545</v>
      </c>
    </row>
    <row r="1372" spans="1:16" x14ac:dyDescent="0.25">
      <c r="A1372">
        <v>1371</v>
      </c>
      <c r="B1372" t="s">
        <v>29</v>
      </c>
      <c r="C1372">
        <v>7</v>
      </c>
      <c r="D1372" t="s">
        <v>36</v>
      </c>
      <c r="E1372" t="s">
        <v>72</v>
      </c>
      <c r="F1372">
        <v>10008</v>
      </c>
      <c r="G1372" t="s">
        <v>73</v>
      </c>
      <c r="H1372" t="s">
        <v>56</v>
      </c>
      <c r="I1372">
        <v>56</v>
      </c>
      <c r="J1372" s="9">
        <v>1063.04</v>
      </c>
      <c r="K1372" s="9">
        <v>1500</v>
      </c>
      <c r="L1372">
        <v>45203</v>
      </c>
      <c r="M1372" s="10">
        <f>VENTAS[[#This Row],[CANTIDAD]]*VENTAS[[#This Row],[PRECIO_VENTAS]]</f>
        <v>84000</v>
      </c>
      <c r="N1372" s="10">
        <f>VENTAS[[#This Row],[CANTIDAD]]*VENTAS[[#This Row],[PRECIO_COMPRA]]</f>
        <v>59530.239999999998</v>
      </c>
      <c r="O1372" s="11">
        <f>VENTAS[[#This Row],[INGRESOS]]-VENTAS[[#This Row],[COSTO]]</f>
        <v>24469.760000000002</v>
      </c>
      <c r="P1372" s="12">
        <f>VENTAS[[#This Row],[MARGEN]]/VENTAS[[#This Row],[INGRESOS]]</f>
        <v>0.29130666666666671</v>
      </c>
    </row>
    <row r="1373" spans="1:16" x14ac:dyDescent="0.25">
      <c r="A1373">
        <v>1372</v>
      </c>
      <c r="B1373" t="s">
        <v>7</v>
      </c>
      <c r="C1373">
        <v>8</v>
      </c>
      <c r="D1373" t="s">
        <v>37</v>
      </c>
      <c r="E1373" t="s">
        <v>67</v>
      </c>
      <c r="F1373">
        <v>10009</v>
      </c>
      <c r="G1373" t="s">
        <v>57</v>
      </c>
      <c r="H1373" t="s">
        <v>58</v>
      </c>
      <c r="I1373">
        <v>90</v>
      </c>
      <c r="J1373" s="9">
        <v>938.42</v>
      </c>
      <c r="K1373" s="9">
        <v>1100</v>
      </c>
      <c r="L1373">
        <v>45204</v>
      </c>
      <c r="M1373" s="10">
        <f>VENTAS[[#This Row],[CANTIDAD]]*VENTAS[[#This Row],[PRECIO_VENTAS]]</f>
        <v>99000</v>
      </c>
      <c r="N1373" s="10">
        <f>VENTAS[[#This Row],[CANTIDAD]]*VENTAS[[#This Row],[PRECIO_COMPRA]]</f>
        <v>84457.8</v>
      </c>
      <c r="O1373" s="11">
        <f>VENTAS[[#This Row],[INGRESOS]]-VENTAS[[#This Row],[COSTO]]</f>
        <v>14542.199999999997</v>
      </c>
      <c r="P1373" s="12">
        <f>VENTAS[[#This Row],[MARGEN]]/VENTAS[[#This Row],[INGRESOS]]</f>
        <v>0.14689090909090907</v>
      </c>
    </row>
    <row r="1374" spans="1:16" x14ac:dyDescent="0.25">
      <c r="A1374">
        <v>1373</v>
      </c>
      <c r="B1374" t="s">
        <v>14</v>
      </c>
      <c r="C1374">
        <v>9</v>
      </c>
      <c r="D1374" t="s">
        <v>38</v>
      </c>
      <c r="E1374" t="s">
        <v>68</v>
      </c>
      <c r="F1374">
        <v>10001</v>
      </c>
      <c r="G1374" t="s">
        <v>41</v>
      </c>
      <c r="H1374" t="s">
        <v>42</v>
      </c>
      <c r="I1374">
        <v>69</v>
      </c>
      <c r="J1374" s="9">
        <v>836.75</v>
      </c>
      <c r="K1374" s="9">
        <v>1000</v>
      </c>
      <c r="L1374">
        <v>45205</v>
      </c>
      <c r="M1374" s="10">
        <f>VENTAS[[#This Row],[CANTIDAD]]*VENTAS[[#This Row],[PRECIO_VENTAS]]</f>
        <v>69000</v>
      </c>
      <c r="N1374" s="10">
        <f>VENTAS[[#This Row],[CANTIDAD]]*VENTAS[[#This Row],[PRECIO_COMPRA]]</f>
        <v>57735.75</v>
      </c>
      <c r="O1374" s="11">
        <f>VENTAS[[#This Row],[INGRESOS]]-VENTAS[[#This Row],[COSTO]]</f>
        <v>11264.25</v>
      </c>
      <c r="P1374" s="12">
        <f>VENTAS[[#This Row],[MARGEN]]/VENTAS[[#This Row],[INGRESOS]]</f>
        <v>0.16325000000000001</v>
      </c>
    </row>
    <row r="1375" spans="1:16" x14ac:dyDescent="0.25">
      <c r="A1375">
        <v>1374</v>
      </c>
      <c r="B1375" t="s">
        <v>8</v>
      </c>
      <c r="C1375">
        <v>10</v>
      </c>
      <c r="D1375" t="s">
        <v>39</v>
      </c>
      <c r="E1375" t="s">
        <v>69</v>
      </c>
      <c r="F1375">
        <v>10002</v>
      </c>
      <c r="G1375" t="s">
        <v>43</v>
      </c>
      <c r="H1375" t="s">
        <v>44</v>
      </c>
      <c r="I1375">
        <v>50</v>
      </c>
      <c r="J1375" s="9">
        <v>966.38</v>
      </c>
      <c r="K1375" s="9">
        <v>1200</v>
      </c>
      <c r="L1375">
        <v>45206</v>
      </c>
      <c r="M1375" s="10">
        <f>VENTAS[[#This Row],[CANTIDAD]]*VENTAS[[#This Row],[PRECIO_VENTAS]]</f>
        <v>60000</v>
      </c>
      <c r="N1375" s="10">
        <f>VENTAS[[#This Row],[CANTIDAD]]*VENTAS[[#This Row],[PRECIO_COMPRA]]</f>
        <v>48319</v>
      </c>
      <c r="O1375" s="11">
        <f>VENTAS[[#This Row],[INGRESOS]]-VENTAS[[#This Row],[COSTO]]</f>
        <v>11681</v>
      </c>
      <c r="P1375" s="12">
        <f>VENTAS[[#This Row],[MARGEN]]/VENTAS[[#This Row],[INGRESOS]]</f>
        <v>0.19468333333333335</v>
      </c>
    </row>
    <row r="1376" spans="1:16" x14ac:dyDescent="0.25">
      <c r="A1376">
        <v>1375</v>
      </c>
      <c r="B1376" t="s">
        <v>29</v>
      </c>
      <c r="C1376">
        <v>11</v>
      </c>
      <c r="D1376" t="s">
        <v>77</v>
      </c>
      <c r="E1376" t="s">
        <v>78</v>
      </c>
      <c r="F1376">
        <v>10003</v>
      </c>
      <c r="G1376" t="s">
        <v>45</v>
      </c>
      <c r="H1376" t="s">
        <v>46</v>
      </c>
      <c r="I1376">
        <v>59</v>
      </c>
      <c r="J1376" s="9">
        <v>638.27</v>
      </c>
      <c r="K1376" s="9">
        <v>800</v>
      </c>
      <c r="L1376">
        <v>45207</v>
      </c>
      <c r="M1376" s="10">
        <f>VENTAS[[#This Row],[CANTIDAD]]*VENTAS[[#This Row],[PRECIO_VENTAS]]</f>
        <v>47200</v>
      </c>
      <c r="N1376" s="10">
        <f>VENTAS[[#This Row],[CANTIDAD]]*VENTAS[[#This Row],[PRECIO_COMPRA]]</f>
        <v>37657.93</v>
      </c>
      <c r="O1376" s="11">
        <f>VENTAS[[#This Row],[INGRESOS]]-VENTAS[[#This Row],[COSTO]]</f>
        <v>9542.07</v>
      </c>
      <c r="P1376" s="12">
        <f>VENTAS[[#This Row],[MARGEN]]/VENTAS[[#This Row],[INGRESOS]]</f>
        <v>0.20216249999999999</v>
      </c>
    </row>
    <row r="1377" spans="1:16" x14ac:dyDescent="0.25">
      <c r="A1377">
        <v>1376</v>
      </c>
      <c r="B1377" t="s">
        <v>12</v>
      </c>
      <c r="C1377">
        <v>12</v>
      </c>
      <c r="D1377" t="s">
        <v>79</v>
      </c>
      <c r="E1377" t="s">
        <v>80</v>
      </c>
      <c r="F1377">
        <v>10004</v>
      </c>
      <c r="G1377" t="s">
        <v>47</v>
      </c>
      <c r="H1377" t="s">
        <v>48</v>
      </c>
      <c r="I1377">
        <v>76</v>
      </c>
      <c r="J1377" s="9">
        <v>1265.2</v>
      </c>
      <c r="K1377" s="9">
        <v>1800</v>
      </c>
      <c r="L1377">
        <v>45208</v>
      </c>
      <c r="M1377" s="10">
        <f>VENTAS[[#This Row],[CANTIDAD]]*VENTAS[[#This Row],[PRECIO_VENTAS]]</f>
        <v>136800</v>
      </c>
      <c r="N1377" s="10">
        <f>VENTAS[[#This Row],[CANTIDAD]]*VENTAS[[#This Row],[PRECIO_COMPRA]]</f>
        <v>96155.199999999997</v>
      </c>
      <c r="O1377" s="11">
        <f>VENTAS[[#This Row],[INGRESOS]]-VENTAS[[#This Row],[COSTO]]</f>
        <v>40644.800000000003</v>
      </c>
      <c r="P1377" s="12">
        <f>VENTAS[[#This Row],[MARGEN]]/VENTAS[[#This Row],[INGRESOS]]</f>
        <v>0.29711111111111116</v>
      </c>
    </row>
    <row r="1378" spans="1:16" x14ac:dyDescent="0.25">
      <c r="A1378">
        <v>1377</v>
      </c>
      <c r="B1378" t="s">
        <v>16</v>
      </c>
      <c r="C1378">
        <v>13</v>
      </c>
      <c r="D1378" t="s">
        <v>81</v>
      </c>
      <c r="E1378" t="s">
        <v>82</v>
      </c>
      <c r="F1378">
        <v>10005</v>
      </c>
      <c r="G1378" t="s">
        <v>49</v>
      </c>
      <c r="H1378" t="s">
        <v>50</v>
      </c>
      <c r="I1378">
        <v>80</v>
      </c>
      <c r="J1378" s="9">
        <v>352.49</v>
      </c>
      <c r="K1378" s="9">
        <v>500</v>
      </c>
      <c r="L1378">
        <v>45209</v>
      </c>
      <c r="M1378" s="10">
        <f>VENTAS[[#This Row],[CANTIDAD]]*VENTAS[[#This Row],[PRECIO_VENTAS]]</f>
        <v>40000</v>
      </c>
      <c r="N1378" s="10">
        <f>VENTAS[[#This Row],[CANTIDAD]]*VENTAS[[#This Row],[PRECIO_COMPRA]]</f>
        <v>28199.200000000001</v>
      </c>
      <c r="O1378" s="11">
        <f>VENTAS[[#This Row],[INGRESOS]]-VENTAS[[#This Row],[COSTO]]</f>
        <v>11800.8</v>
      </c>
      <c r="P1378" s="12">
        <f>VENTAS[[#This Row],[MARGEN]]/VENTAS[[#This Row],[INGRESOS]]</f>
        <v>0.29502</v>
      </c>
    </row>
    <row r="1379" spans="1:16" x14ac:dyDescent="0.25">
      <c r="A1379">
        <v>1378</v>
      </c>
      <c r="B1379" t="s">
        <v>27</v>
      </c>
      <c r="C1379">
        <v>14</v>
      </c>
      <c r="D1379" t="s">
        <v>83</v>
      </c>
      <c r="E1379" t="s">
        <v>84</v>
      </c>
      <c r="F1379">
        <v>10006</v>
      </c>
      <c r="G1379" t="s">
        <v>51</v>
      </c>
      <c r="H1379" t="s">
        <v>52</v>
      </c>
      <c r="I1379">
        <v>47</v>
      </c>
      <c r="J1379" s="9">
        <v>938.42</v>
      </c>
      <c r="K1379" s="9">
        <v>1100</v>
      </c>
      <c r="L1379">
        <v>45210</v>
      </c>
      <c r="M1379" s="10">
        <f>VENTAS[[#This Row],[CANTIDAD]]*VENTAS[[#This Row],[PRECIO_VENTAS]]</f>
        <v>51700</v>
      </c>
      <c r="N1379" s="10">
        <f>VENTAS[[#This Row],[CANTIDAD]]*VENTAS[[#This Row],[PRECIO_COMPRA]]</f>
        <v>44105.74</v>
      </c>
      <c r="O1379" s="11">
        <f>VENTAS[[#This Row],[INGRESOS]]-VENTAS[[#This Row],[COSTO]]</f>
        <v>7594.260000000002</v>
      </c>
      <c r="P1379" s="12">
        <f>VENTAS[[#This Row],[MARGEN]]/VENTAS[[#This Row],[INGRESOS]]</f>
        <v>0.14689090909090913</v>
      </c>
    </row>
    <row r="1380" spans="1:16" x14ac:dyDescent="0.25">
      <c r="A1380">
        <v>1379</v>
      </c>
      <c r="B1380" t="s">
        <v>12</v>
      </c>
      <c r="C1380">
        <v>15</v>
      </c>
      <c r="D1380" t="s">
        <v>85</v>
      </c>
      <c r="E1380" t="s">
        <v>86</v>
      </c>
      <c r="F1380">
        <v>10007</v>
      </c>
      <c r="G1380" t="s">
        <v>53</v>
      </c>
      <c r="H1380" t="s">
        <v>54</v>
      </c>
      <c r="I1380">
        <v>52</v>
      </c>
      <c r="J1380" s="9">
        <v>572.95000000000005</v>
      </c>
      <c r="K1380" s="9">
        <v>800</v>
      </c>
      <c r="L1380">
        <v>45211</v>
      </c>
      <c r="M1380" s="10">
        <f>VENTAS[[#This Row],[CANTIDAD]]*VENTAS[[#This Row],[PRECIO_VENTAS]]</f>
        <v>41600</v>
      </c>
      <c r="N1380" s="10">
        <f>VENTAS[[#This Row],[CANTIDAD]]*VENTAS[[#This Row],[PRECIO_COMPRA]]</f>
        <v>29793.4</v>
      </c>
      <c r="O1380" s="11">
        <f>VENTAS[[#This Row],[INGRESOS]]-VENTAS[[#This Row],[COSTO]]</f>
        <v>11806.599999999999</v>
      </c>
      <c r="P1380" s="12">
        <f>VENTAS[[#This Row],[MARGEN]]/VENTAS[[#This Row],[INGRESOS]]</f>
        <v>0.28381249999999997</v>
      </c>
    </row>
    <row r="1381" spans="1:16" x14ac:dyDescent="0.25">
      <c r="A1381">
        <v>1380</v>
      </c>
      <c r="B1381" t="s">
        <v>6</v>
      </c>
      <c r="C1381">
        <v>16</v>
      </c>
      <c r="D1381" t="s">
        <v>87</v>
      </c>
      <c r="E1381" t="s">
        <v>88</v>
      </c>
      <c r="F1381">
        <v>10008</v>
      </c>
      <c r="G1381" t="s">
        <v>73</v>
      </c>
      <c r="H1381" t="s">
        <v>56</v>
      </c>
      <c r="I1381">
        <v>79</v>
      </c>
      <c r="J1381" s="9">
        <v>1667.47</v>
      </c>
      <c r="K1381" s="9">
        <v>2200</v>
      </c>
      <c r="L1381">
        <v>45212</v>
      </c>
      <c r="M1381" s="10">
        <f>VENTAS[[#This Row],[CANTIDAD]]*VENTAS[[#This Row],[PRECIO_VENTAS]]</f>
        <v>173800</v>
      </c>
      <c r="N1381" s="10">
        <f>VENTAS[[#This Row],[CANTIDAD]]*VENTAS[[#This Row],[PRECIO_COMPRA]]</f>
        <v>131730.13</v>
      </c>
      <c r="O1381" s="11">
        <f>VENTAS[[#This Row],[INGRESOS]]-VENTAS[[#This Row],[COSTO]]</f>
        <v>42069.869999999995</v>
      </c>
      <c r="P1381" s="12">
        <f>VENTAS[[#This Row],[MARGEN]]/VENTAS[[#This Row],[INGRESOS]]</f>
        <v>0.24205909090909089</v>
      </c>
    </row>
    <row r="1382" spans="1:16" x14ac:dyDescent="0.25">
      <c r="A1382">
        <v>1381</v>
      </c>
      <c r="B1382" t="s">
        <v>22</v>
      </c>
      <c r="C1382">
        <v>17</v>
      </c>
      <c r="D1382" t="s">
        <v>89</v>
      </c>
      <c r="E1382" t="s">
        <v>90</v>
      </c>
      <c r="F1382">
        <v>10009</v>
      </c>
      <c r="G1382" t="s">
        <v>57</v>
      </c>
      <c r="H1382" t="s">
        <v>58</v>
      </c>
      <c r="I1382">
        <v>45</v>
      </c>
      <c r="J1382" s="9">
        <v>216.19</v>
      </c>
      <c r="K1382" s="9">
        <v>300</v>
      </c>
      <c r="L1382">
        <v>45213</v>
      </c>
      <c r="M1382" s="10">
        <f>VENTAS[[#This Row],[CANTIDAD]]*VENTAS[[#This Row],[PRECIO_VENTAS]]</f>
        <v>13500</v>
      </c>
      <c r="N1382" s="10">
        <f>VENTAS[[#This Row],[CANTIDAD]]*VENTAS[[#This Row],[PRECIO_COMPRA]]</f>
        <v>9728.5499999999993</v>
      </c>
      <c r="O1382" s="11">
        <f>VENTAS[[#This Row],[INGRESOS]]-VENTAS[[#This Row],[COSTO]]</f>
        <v>3771.4500000000007</v>
      </c>
      <c r="P1382" s="12">
        <f>VENTAS[[#This Row],[MARGEN]]/VENTAS[[#This Row],[INGRESOS]]</f>
        <v>0.27936666666666671</v>
      </c>
    </row>
    <row r="1383" spans="1:16" x14ac:dyDescent="0.25">
      <c r="A1383">
        <v>1382</v>
      </c>
      <c r="B1383" t="s">
        <v>23</v>
      </c>
      <c r="C1383">
        <v>18</v>
      </c>
      <c r="D1383" t="s">
        <v>91</v>
      </c>
      <c r="E1383" t="s">
        <v>92</v>
      </c>
      <c r="F1383">
        <v>10001</v>
      </c>
      <c r="G1383" t="s">
        <v>41</v>
      </c>
      <c r="H1383" t="s">
        <v>42</v>
      </c>
      <c r="I1383">
        <v>51</v>
      </c>
      <c r="J1383" s="9">
        <v>1063.04</v>
      </c>
      <c r="K1383" s="9">
        <v>1500</v>
      </c>
      <c r="L1383">
        <v>45214</v>
      </c>
      <c r="M1383" s="10">
        <f>VENTAS[[#This Row],[CANTIDAD]]*VENTAS[[#This Row],[PRECIO_VENTAS]]</f>
        <v>76500</v>
      </c>
      <c r="N1383" s="10">
        <f>VENTAS[[#This Row],[CANTIDAD]]*VENTAS[[#This Row],[PRECIO_COMPRA]]</f>
        <v>54215.040000000001</v>
      </c>
      <c r="O1383" s="11">
        <f>VENTAS[[#This Row],[INGRESOS]]-VENTAS[[#This Row],[COSTO]]</f>
        <v>22284.959999999999</v>
      </c>
      <c r="P1383" s="12">
        <f>VENTAS[[#This Row],[MARGEN]]/VENTAS[[#This Row],[INGRESOS]]</f>
        <v>0.29130666666666666</v>
      </c>
    </row>
    <row r="1384" spans="1:16" x14ac:dyDescent="0.25">
      <c r="A1384">
        <v>1383</v>
      </c>
      <c r="B1384" t="s">
        <v>27</v>
      </c>
      <c r="C1384">
        <v>19</v>
      </c>
      <c r="D1384" t="s">
        <v>93</v>
      </c>
      <c r="E1384" t="s">
        <v>94</v>
      </c>
      <c r="F1384">
        <v>10002</v>
      </c>
      <c r="G1384" t="s">
        <v>43</v>
      </c>
      <c r="H1384" t="s">
        <v>44</v>
      </c>
      <c r="I1384">
        <v>70</v>
      </c>
      <c r="J1384" s="9">
        <v>757.81</v>
      </c>
      <c r="K1384" s="9">
        <v>950</v>
      </c>
      <c r="L1384">
        <v>45215</v>
      </c>
      <c r="M1384" s="10">
        <f>VENTAS[[#This Row],[CANTIDAD]]*VENTAS[[#This Row],[PRECIO_VENTAS]]</f>
        <v>66500</v>
      </c>
      <c r="N1384" s="10">
        <f>VENTAS[[#This Row],[CANTIDAD]]*VENTAS[[#This Row],[PRECIO_COMPRA]]</f>
        <v>53046.7</v>
      </c>
      <c r="O1384" s="11">
        <f>VENTAS[[#This Row],[INGRESOS]]-VENTAS[[#This Row],[COSTO]]</f>
        <v>13453.300000000003</v>
      </c>
      <c r="P1384" s="12">
        <f>VENTAS[[#This Row],[MARGEN]]/VENTAS[[#This Row],[INGRESOS]]</f>
        <v>0.20230526315789479</v>
      </c>
    </row>
    <row r="1385" spans="1:16" x14ac:dyDescent="0.25">
      <c r="A1385">
        <v>1384</v>
      </c>
      <c r="B1385" t="s">
        <v>24</v>
      </c>
      <c r="C1385">
        <v>20</v>
      </c>
      <c r="D1385" t="s">
        <v>95</v>
      </c>
      <c r="E1385" t="s">
        <v>96</v>
      </c>
      <c r="F1385">
        <v>10003</v>
      </c>
      <c r="G1385" t="s">
        <v>45</v>
      </c>
      <c r="H1385" t="s">
        <v>46</v>
      </c>
      <c r="I1385">
        <v>75</v>
      </c>
      <c r="J1385" s="9">
        <v>211.41</v>
      </c>
      <c r="K1385" s="9">
        <v>300</v>
      </c>
      <c r="L1385">
        <v>45216</v>
      </c>
      <c r="M1385" s="10">
        <f>VENTAS[[#This Row],[CANTIDAD]]*VENTAS[[#This Row],[PRECIO_VENTAS]]</f>
        <v>22500</v>
      </c>
      <c r="N1385" s="10">
        <f>VENTAS[[#This Row],[CANTIDAD]]*VENTAS[[#This Row],[PRECIO_COMPRA]]</f>
        <v>15855.75</v>
      </c>
      <c r="O1385" s="11">
        <f>VENTAS[[#This Row],[INGRESOS]]-VENTAS[[#This Row],[COSTO]]</f>
        <v>6644.25</v>
      </c>
      <c r="P1385" s="12">
        <f>VENTAS[[#This Row],[MARGEN]]/VENTAS[[#This Row],[INGRESOS]]</f>
        <v>0.29530000000000001</v>
      </c>
    </row>
    <row r="1386" spans="1:16" x14ac:dyDescent="0.25">
      <c r="A1386">
        <v>1385</v>
      </c>
      <c r="B1386" t="s">
        <v>5</v>
      </c>
      <c r="C1386">
        <v>1</v>
      </c>
      <c r="D1386" t="s">
        <v>30</v>
      </c>
      <c r="E1386" t="s">
        <v>61</v>
      </c>
      <c r="F1386">
        <v>10004</v>
      </c>
      <c r="G1386" t="s">
        <v>47</v>
      </c>
      <c r="H1386" t="s">
        <v>48</v>
      </c>
      <c r="I1386">
        <v>52</v>
      </c>
      <c r="J1386" s="9">
        <v>1483.61</v>
      </c>
      <c r="K1386" s="9">
        <v>2000</v>
      </c>
      <c r="L1386">
        <v>45217</v>
      </c>
      <c r="M1386" s="10">
        <f>VENTAS[[#This Row],[CANTIDAD]]*VENTAS[[#This Row],[PRECIO_VENTAS]]</f>
        <v>104000</v>
      </c>
      <c r="N1386" s="10">
        <f>VENTAS[[#This Row],[CANTIDAD]]*VENTAS[[#This Row],[PRECIO_COMPRA]]</f>
        <v>77147.72</v>
      </c>
      <c r="O1386" s="11">
        <f>VENTAS[[#This Row],[INGRESOS]]-VENTAS[[#This Row],[COSTO]]</f>
        <v>26852.28</v>
      </c>
      <c r="P1386" s="12">
        <f>VENTAS[[#This Row],[MARGEN]]/VENTAS[[#This Row],[INGRESOS]]</f>
        <v>0.25819500000000001</v>
      </c>
    </row>
    <row r="1387" spans="1:16" x14ac:dyDescent="0.25">
      <c r="A1387">
        <v>1386</v>
      </c>
      <c r="B1387" t="s">
        <v>16</v>
      </c>
      <c r="C1387">
        <v>2</v>
      </c>
      <c r="D1387" t="s">
        <v>31</v>
      </c>
      <c r="E1387" t="s">
        <v>62</v>
      </c>
      <c r="F1387">
        <v>10005</v>
      </c>
      <c r="G1387" t="s">
        <v>49</v>
      </c>
      <c r="H1387" t="s">
        <v>50</v>
      </c>
      <c r="I1387">
        <v>70</v>
      </c>
      <c r="J1387" s="9">
        <v>1049.51</v>
      </c>
      <c r="K1387" s="9">
        <v>1300</v>
      </c>
      <c r="L1387">
        <v>45218</v>
      </c>
      <c r="M1387" s="10">
        <f>VENTAS[[#This Row],[CANTIDAD]]*VENTAS[[#This Row],[PRECIO_VENTAS]]</f>
        <v>91000</v>
      </c>
      <c r="N1387" s="10">
        <f>VENTAS[[#This Row],[CANTIDAD]]*VENTAS[[#This Row],[PRECIO_COMPRA]]</f>
        <v>73465.7</v>
      </c>
      <c r="O1387" s="11">
        <f>VENTAS[[#This Row],[INGRESOS]]-VENTAS[[#This Row],[COSTO]]</f>
        <v>17534.300000000003</v>
      </c>
      <c r="P1387" s="12">
        <f>VENTAS[[#This Row],[MARGEN]]/VENTAS[[#This Row],[INGRESOS]]</f>
        <v>0.19268461538461543</v>
      </c>
    </row>
    <row r="1388" spans="1:16" x14ac:dyDescent="0.25">
      <c r="A1388">
        <v>1387</v>
      </c>
      <c r="B1388" t="s">
        <v>5</v>
      </c>
      <c r="C1388">
        <v>3</v>
      </c>
      <c r="D1388" t="s">
        <v>32</v>
      </c>
      <c r="E1388" t="s">
        <v>63</v>
      </c>
      <c r="F1388">
        <v>10006</v>
      </c>
      <c r="G1388" t="s">
        <v>51</v>
      </c>
      <c r="H1388" t="s">
        <v>52</v>
      </c>
      <c r="I1388">
        <v>89</v>
      </c>
      <c r="J1388" s="9">
        <v>966.38</v>
      </c>
      <c r="K1388" s="9">
        <v>1200</v>
      </c>
      <c r="L1388">
        <v>45219</v>
      </c>
      <c r="M1388" s="10">
        <f>VENTAS[[#This Row],[CANTIDAD]]*VENTAS[[#This Row],[PRECIO_VENTAS]]</f>
        <v>106800</v>
      </c>
      <c r="N1388" s="10">
        <f>VENTAS[[#This Row],[CANTIDAD]]*VENTAS[[#This Row],[PRECIO_COMPRA]]</f>
        <v>86007.819999999992</v>
      </c>
      <c r="O1388" s="11">
        <f>VENTAS[[#This Row],[INGRESOS]]-VENTAS[[#This Row],[COSTO]]</f>
        <v>20792.180000000008</v>
      </c>
      <c r="P1388" s="12">
        <f>VENTAS[[#This Row],[MARGEN]]/VENTAS[[#This Row],[INGRESOS]]</f>
        <v>0.1946833333333334</v>
      </c>
    </row>
    <row r="1389" spans="1:16" x14ac:dyDescent="0.25">
      <c r="A1389">
        <v>1388</v>
      </c>
      <c r="B1389" t="s">
        <v>16</v>
      </c>
      <c r="C1389">
        <v>4</v>
      </c>
      <c r="D1389" t="s">
        <v>33</v>
      </c>
      <c r="E1389" t="s">
        <v>64</v>
      </c>
      <c r="F1389">
        <v>10007</v>
      </c>
      <c r="G1389" t="s">
        <v>53</v>
      </c>
      <c r="H1389" t="s">
        <v>54</v>
      </c>
      <c r="I1389">
        <v>79</v>
      </c>
      <c r="J1389" s="9">
        <v>938.42</v>
      </c>
      <c r="K1389" s="9">
        <v>1100</v>
      </c>
      <c r="L1389">
        <v>45220</v>
      </c>
      <c r="M1389" s="10">
        <f>VENTAS[[#This Row],[CANTIDAD]]*VENTAS[[#This Row],[PRECIO_VENTAS]]</f>
        <v>86900</v>
      </c>
      <c r="N1389" s="10">
        <f>VENTAS[[#This Row],[CANTIDAD]]*VENTAS[[#This Row],[PRECIO_COMPRA]]</f>
        <v>74135.179999999993</v>
      </c>
      <c r="O1389" s="11">
        <f>VENTAS[[#This Row],[INGRESOS]]-VENTAS[[#This Row],[COSTO]]</f>
        <v>12764.820000000007</v>
      </c>
      <c r="P1389" s="12">
        <f>VENTAS[[#This Row],[MARGEN]]/VENTAS[[#This Row],[INGRESOS]]</f>
        <v>0.14689090909090918</v>
      </c>
    </row>
    <row r="1390" spans="1:16" x14ac:dyDescent="0.25">
      <c r="A1390">
        <v>1389</v>
      </c>
      <c r="B1390" t="s">
        <v>11</v>
      </c>
      <c r="C1390">
        <v>5</v>
      </c>
      <c r="D1390" t="s">
        <v>34</v>
      </c>
      <c r="E1390" t="s">
        <v>65</v>
      </c>
      <c r="F1390">
        <v>10008</v>
      </c>
      <c r="G1390" t="s">
        <v>73</v>
      </c>
      <c r="H1390" t="s">
        <v>56</v>
      </c>
      <c r="I1390">
        <v>47</v>
      </c>
      <c r="J1390" s="9">
        <v>1053.78</v>
      </c>
      <c r="K1390" s="9">
        <v>1500</v>
      </c>
      <c r="L1390">
        <v>45221</v>
      </c>
      <c r="M1390" s="10">
        <f>VENTAS[[#This Row],[CANTIDAD]]*VENTAS[[#This Row],[PRECIO_VENTAS]]</f>
        <v>70500</v>
      </c>
      <c r="N1390" s="10">
        <f>VENTAS[[#This Row],[CANTIDAD]]*VENTAS[[#This Row],[PRECIO_COMPRA]]</f>
        <v>49527.659999999996</v>
      </c>
      <c r="O1390" s="11">
        <f>VENTAS[[#This Row],[INGRESOS]]-VENTAS[[#This Row],[COSTO]]</f>
        <v>20972.340000000004</v>
      </c>
      <c r="P1390" s="12">
        <f>VENTAS[[#This Row],[MARGEN]]/VENTAS[[#This Row],[INGRESOS]]</f>
        <v>0.29748000000000008</v>
      </c>
    </row>
    <row r="1391" spans="1:16" x14ac:dyDescent="0.25">
      <c r="A1391">
        <v>1390</v>
      </c>
      <c r="B1391" t="s">
        <v>13</v>
      </c>
      <c r="C1391">
        <v>6</v>
      </c>
      <c r="D1391" t="s">
        <v>35</v>
      </c>
      <c r="E1391" t="s">
        <v>66</v>
      </c>
      <c r="F1391">
        <v>10009</v>
      </c>
      <c r="G1391" t="s">
        <v>57</v>
      </c>
      <c r="H1391" t="s">
        <v>58</v>
      </c>
      <c r="I1391">
        <v>90</v>
      </c>
      <c r="J1391" s="9">
        <v>645.70000000000005</v>
      </c>
      <c r="K1391" s="9">
        <v>900</v>
      </c>
      <c r="L1391">
        <v>45222</v>
      </c>
      <c r="M1391" s="10">
        <f>VENTAS[[#This Row],[CANTIDAD]]*VENTAS[[#This Row],[PRECIO_VENTAS]]</f>
        <v>81000</v>
      </c>
      <c r="N1391" s="10">
        <f>VENTAS[[#This Row],[CANTIDAD]]*VENTAS[[#This Row],[PRECIO_COMPRA]]</f>
        <v>58113.000000000007</v>
      </c>
      <c r="O1391" s="11">
        <f>VENTAS[[#This Row],[INGRESOS]]-VENTAS[[#This Row],[COSTO]]</f>
        <v>22886.999999999993</v>
      </c>
      <c r="P1391" s="12">
        <f>VENTAS[[#This Row],[MARGEN]]/VENTAS[[#This Row],[INGRESOS]]</f>
        <v>0.28255555555555545</v>
      </c>
    </row>
    <row r="1392" spans="1:16" x14ac:dyDescent="0.25">
      <c r="A1392">
        <v>1391</v>
      </c>
      <c r="B1392" t="s">
        <v>17</v>
      </c>
      <c r="C1392">
        <v>7</v>
      </c>
      <c r="D1392" t="s">
        <v>36</v>
      </c>
      <c r="E1392" t="s">
        <v>72</v>
      </c>
      <c r="F1392">
        <v>10001</v>
      </c>
      <c r="G1392" t="s">
        <v>41</v>
      </c>
      <c r="H1392" t="s">
        <v>42</v>
      </c>
      <c r="I1392">
        <v>81</v>
      </c>
      <c r="J1392" s="9">
        <v>1063.04</v>
      </c>
      <c r="K1392" s="9">
        <v>1500</v>
      </c>
      <c r="L1392">
        <v>45223</v>
      </c>
      <c r="M1392" s="10">
        <f>VENTAS[[#This Row],[CANTIDAD]]*VENTAS[[#This Row],[PRECIO_VENTAS]]</f>
        <v>121500</v>
      </c>
      <c r="N1392" s="10">
        <f>VENTAS[[#This Row],[CANTIDAD]]*VENTAS[[#This Row],[PRECIO_COMPRA]]</f>
        <v>86106.239999999991</v>
      </c>
      <c r="O1392" s="11">
        <f>VENTAS[[#This Row],[INGRESOS]]-VENTAS[[#This Row],[COSTO]]</f>
        <v>35393.760000000009</v>
      </c>
      <c r="P1392" s="12">
        <f>VENTAS[[#This Row],[MARGEN]]/VENTAS[[#This Row],[INGRESOS]]</f>
        <v>0.29130666666666677</v>
      </c>
    </row>
    <row r="1393" spans="1:16" x14ac:dyDescent="0.25">
      <c r="A1393">
        <v>1392</v>
      </c>
      <c r="B1393" t="s">
        <v>15</v>
      </c>
      <c r="C1393">
        <v>8</v>
      </c>
      <c r="D1393" t="s">
        <v>37</v>
      </c>
      <c r="E1393" t="s">
        <v>67</v>
      </c>
      <c r="F1393">
        <v>10002</v>
      </c>
      <c r="G1393" t="s">
        <v>43</v>
      </c>
      <c r="H1393" t="s">
        <v>44</v>
      </c>
      <c r="I1393">
        <v>77</v>
      </c>
      <c r="J1393" s="9">
        <v>938.42</v>
      </c>
      <c r="K1393" s="9">
        <v>1100</v>
      </c>
      <c r="L1393">
        <v>45224</v>
      </c>
      <c r="M1393" s="10">
        <f>VENTAS[[#This Row],[CANTIDAD]]*VENTAS[[#This Row],[PRECIO_VENTAS]]</f>
        <v>84700</v>
      </c>
      <c r="N1393" s="10">
        <f>VENTAS[[#This Row],[CANTIDAD]]*VENTAS[[#This Row],[PRECIO_COMPRA]]</f>
        <v>72258.34</v>
      </c>
      <c r="O1393" s="11">
        <f>VENTAS[[#This Row],[INGRESOS]]-VENTAS[[#This Row],[COSTO]]</f>
        <v>12441.660000000003</v>
      </c>
      <c r="P1393" s="12">
        <f>VENTAS[[#This Row],[MARGEN]]/VENTAS[[#This Row],[INGRESOS]]</f>
        <v>0.14689090909090913</v>
      </c>
    </row>
    <row r="1394" spans="1:16" x14ac:dyDescent="0.25">
      <c r="A1394">
        <v>1393</v>
      </c>
      <c r="B1394" t="s">
        <v>9</v>
      </c>
      <c r="C1394">
        <v>9</v>
      </c>
      <c r="D1394" t="s">
        <v>38</v>
      </c>
      <c r="E1394" t="s">
        <v>68</v>
      </c>
      <c r="F1394">
        <v>10003</v>
      </c>
      <c r="G1394" t="s">
        <v>45</v>
      </c>
      <c r="H1394" t="s">
        <v>46</v>
      </c>
      <c r="I1394">
        <v>66</v>
      </c>
      <c r="J1394" s="9">
        <v>836.75</v>
      </c>
      <c r="K1394" s="9">
        <v>1000</v>
      </c>
      <c r="L1394">
        <v>45225</v>
      </c>
      <c r="M1394" s="10">
        <f>VENTAS[[#This Row],[CANTIDAD]]*VENTAS[[#This Row],[PRECIO_VENTAS]]</f>
        <v>66000</v>
      </c>
      <c r="N1394" s="10">
        <f>VENTAS[[#This Row],[CANTIDAD]]*VENTAS[[#This Row],[PRECIO_COMPRA]]</f>
        <v>55225.5</v>
      </c>
      <c r="O1394" s="11">
        <f>VENTAS[[#This Row],[INGRESOS]]-VENTAS[[#This Row],[COSTO]]</f>
        <v>10774.5</v>
      </c>
      <c r="P1394" s="12">
        <f>VENTAS[[#This Row],[MARGEN]]/VENTAS[[#This Row],[INGRESOS]]</f>
        <v>0.16325000000000001</v>
      </c>
    </row>
    <row r="1395" spans="1:16" x14ac:dyDescent="0.25">
      <c r="A1395">
        <v>1394</v>
      </c>
      <c r="B1395" t="s">
        <v>17</v>
      </c>
      <c r="C1395">
        <v>10</v>
      </c>
      <c r="D1395" t="s">
        <v>39</v>
      </c>
      <c r="E1395" t="s">
        <v>69</v>
      </c>
      <c r="F1395">
        <v>10004</v>
      </c>
      <c r="G1395" t="s">
        <v>47</v>
      </c>
      <c r="H1395" t="s">
        <v>48</v>
      </c>
      <c r="I1395">
        <v>47</v>
      </c>
      <c r="J1395" s="9">
        <v>966.38</v>
      </c>
      <c r="K1395" s="9">
        <v>1200</v>
      </c>
      <c r="L1395">
        <v>45226</v>
      </c>
      <c r="M1395" s="10">
        <f>VENTAS[[#This Row],[CANTIDAD]]*VENTAS[[#This Row],[PRECIO_VENTAS]]</f>
        <v>56400</v>
      </c>
      <c r="N1395" s="10">
        <f>VENTAS[[#This Row],[CANTIDAD]]*VENTAS[[#This Row],[PRECIO_COMPRA]]</f>
        <v>45419.86</v>
      </c>
      <c r="O1395" s="11">
        <f>VENTAS[[#This Row],[INGRESOS]]-VENTAS[[#This Row],[COSTO]]</f>
        <v>10980.14</v>
      </c>
      <c r="P1395" s="12">
        <f>VENTAS[[#This Row],[MARGEN]]/VENTAS[[#This Row],[INGRESOS]]</f>
        <v>0.19468333333333332</v>
      </c>
    </row>
    <row r="1396" spans="1:16" x14ac:dyDescent="0.25">
      <c r="A1396">
        <v>1395</v>
      </c>
      <c r="B1396" t="s">
        <v>25</v>
      </c>
      <c r="C1396">
        <v>11</v>
      </c>
      <c r="D1396" t="s">
        <v>77</v>
      </c>
      <c r="E1396" t="s">
        <v>78</v>
      </c>
      <c r="F1396">
        <v>10005</v>
      </c>
      <c r="G1396" t="s">
        <v>49</v>
      </c>
      <c r="H1396" t="s">
        <v>50</v>
      </c>
      <c r="I1396">
        <v>47</v>
      </c>
      <c r="J1396" s="9">
        <v>638.27</v>
      </c>
      <c r="K1396" s="9">
        <v>800</v>
      </c>
      <c r="L1396">
        <v>45227</v>
      </c>
      <c r="M1396" s="10">
        <f>VENTAS[[#This Row],[CANTIDAD]]*VENTAS[[#This Row],[PRECIO_VENTAS]]</f>
        <v>37600</v>
      </c>
      <c r="N1396" s="10">
        <f>VENTAS[[#This Row],[CANTIDAD]]*VENTAS[[#This Row],[PRECIO_COMPRA]]</f>
        <v>29998.69</v>
      </c>
      <c r="O1396" s="11">
        <f>VENTAS[[#This Row],[INGRESOS]]-VENTAS[[#This Row],[COSTO]]</f>
        <v>7601.3100000000013</v>
      </c>
      <c r="P1396" s="12">
        <f>VENTAS[[#This Row],[MARGEN]]/VENTAS[[#This Row],[INGRESOS]]</f>
        <v>0.20216250000000002</v>
      </c>
    </row>
    <row r="1397" spans="1:16" x14ac:dyDescent="0.25">
      <c r="A1397">
        <v>1396</v>
      </c>
      <c r="B1397" t="s">
        <v>19</v>
      </c>
      <c r="C1397">
        <v>12</v>
      </c>
      <c r="D1397" t="s">
        <v>79</v>
      </c>
      <c r="E1397" t="s">
        <v>80</v>
      </c>
      <c r="F1397">
        <v>10006</v>
      </c>
      <c r="G1397" t="s">
        <v>51</v>
      </c>
      <c r="H1397" t="s">
        <v>52</v>
      </c>
      <c r="I1397">
        <v>51</v>
      </c>
      <c r="J1397" s="9">
        <v>1265.2</v>
      </c>
      <c r="K1397" s="9">
        <v>1800</v>
      </c>
      <c r="L1397">
        <v>45228</v>
      </c>
      <c r="M1397" s="10">
        <f>VENTAS[[#This Row],[CANTIDAD]]*VENTAS[[#This Row],[PRECIO_VENTAS]]</f>
        <v>91800</v>
      </c>
      <c r="N1397" s="10">
        <f>VENTAS[[#This Row],[CANTIDAD]]*VENTAS[[#This Row],[PRECIO_COMPRA]]</f>
        <v>64525.200000000004</v>
      </c>
      <c r="O1397" s="11">
        <f>VENTAS[[#This Row],[INGRESOS]]-VENTAS[[#This Row],[COSTO]]</f>
        <v>27274.799999999996</v>
      </c>
      <c r="P1397" s="12">
        <f>VENTAS[[#This Row],[MARGEN]]/VENTAS[[#This Row],[INGRESOS]]</f>
        <v>0.29711111111111105</v>
      </c>
    </row>
    <row r="1398" spans="1:16" x14ac:dyDescent="0.25">
      <c r="A1398">
        <v>1397</v>
      </c>
      <c r="B1398" t="s">
        <v>5</v>
      </c>
      <c r="C1398">
        <v>13</v>
      </c>
      <c r="D1398" t="s">
        <v>81</v>
      </c>
      <c r="E1398" t="s">
        <v>82</v>
      </c>
      <c r="F1398">
        <v>10007</v>
      </c>
      <c r="G1398" t="s">
        <v>53</v>
      </c>
      <c r="H1398" t="s">
        <v>54</v>
      </c>
      <c r="I1398">
        <v>79</v>
      </c>
      <c r="J1398" s="9">
        <v>352.49</v>
      </c>
      <c r="K1398" s="9">
        <v>500</v>
      </c>
      <c r="L1398">
        <v>45229</v>
      </c>
      <c r="M1398" s="10">
        <f>VENTAS[[#This Row],[CANTIDAD]]*VENTAS[[#This Row],[PRECIO_VENTAS]]</f>
        <v>39500</v>
      </c>
      <c r="N1398" s="10">
        <f>VENTAS[[#This Row],[CANTIDAD]]*VENTAS[[#This Row],[PRECIO_COMPRA]]</f>
        <v>27846.71</v>
      </c>
      <c r="O1398" s="11">
        <f>VENTAS[[#This Row],[INGRESOS]]-VENTAS[[#This Row],[COSTO]]</f>
        <v>11653.29</v>
      </c>
      <c r="P1398" s="12">
        <f>VENTAS[[#This Row],[MARGEN]]/VENTAS[[#This Row],[INGRESOS]]</f>
        <v>0.29502</v>
      </c>
    </row>
    <row r="1399" spans="1:16" x14ac:dyDescent="0.25">
      <c r="A1399">
        <v>1398</v>
      </c>
      <c r="B1399" t="s">
        <v>19</v>
      </c>
      <c r="C1399">
        <v>14</v>
      </c>
      <c r="D1399" t="s">
        <v>83</v>
      </c>
      <c r="E1399" t="s">
        <v>84</v>
      </c>
      <c r="F1399">
        <v>10008</v>
      </c>
      <c r="G1399" t="s">
        <v>73</v>
      </c>
      <c r="H1399" t="s">
        <v>56</v>
      </c>
      <c r="I1399">
        <v>65</v>
      </c>
      <c r="J1399" s="9">
        <v>938.42</v>
      </c>
      <c r="K1399" s="9">
        <v>1100</v>
      </c>
      <c r="L1399">
        <v>45230</v>
      </c>
      <c r="M1399" s="10">
        <f>VENTAS[[#This Row],[CANTIDAD]]*VENTAS[[#This Row],[PRECIO_VENTAS]]</f>
        <v>71500</v>
      </c>
      <c r="N1399" s="10">
        <f>VENTAS[[#This Row],[CANTIDAD]]*VENTAS[[#This Row],[PRECIO_COMPRA]]</f>
        <v>60997.299999999996</v>
      </c>
      <c r="O1399" s="11">
        <f>VENTAS[[#This Row],[INGRESOS]]-VENTAS[[#This Row],[COSTO]]</f>
        <v>10502.700000000004</v>
      </c>
      <c r="P1399" s="12">
        <f>VENTAS[[#This Row],[MARGEN]]/VENTAS[[#This Row],[INGRESOS]]</f>
        <v>0.14689090909090916</v>
      </c>
    </row>
    <row r="1400" spans="1:16" x14ac:dyDescent="0.25">
      <c r="A1400">
        <v>1399</v>
      </c>
      <c r="B1400" t="s">
        <v>25</v>
      </c>
      <c r="C1400">
        <v>15</v>
      </c>
      <c r="D1400" t="s">
        <v>85</v>
      </c>
      <c r="E1400" t="s">
        <v>86</v>
      </c>
      <c r="F1400">
        <v>10009</v>
      </c>
      <c r="G1400" t="s">
        <v>57</v>
      </c>
      <c r="H1400" t="s">
        <v>58</v>
      </c>
      <c r="I1400">
        <v>57</v>
      </c>
      <c r="J1400" s="9">
        <v>572.95000000000005</v>
      </c>
      <c r="K1400" s="9">
        <v>800</v>
      </c>
      <c r="L1400">
        <v>45231</v>
      </c>
      <c r="M1400" s="10">
        <f>VENTAS[[#This Row],[CANTIDAD]]*VENTAS[[#This Row],[PRECIO_VENTAS]]</f>
        <v>45600</v>
      </c>
      <c r="N1400" s="10">
        <f>VENTAS[[#This Row],[CANTIDAD]]*VENTAS[[#This Row],[PRECIO_COMPRA]]</f>
        <v>32658.15</v>
      </c>
      <c r="O1400" s="11">
        <f>VENTAS[[#This Row],[INGRESOS]]-VENTAS[[#This Row],[COSTO]]</f>
        <v>12941.849999999999</v>
      </c>
      <c r="P1400" s="12">
        <f>VENTAS[[#This Row],[MARGEN]]/VENTAS[[#This Row],[INGRESOS]]</f>
        <v>0.28381249999999997</v>
      </c>
    </row>
    <row r="1401" spans="1:16" x14ac:dyDescent="0.25">
      <c r="A1401">
        <v>1400</v>
      </c>
      <c r="B1401" t="s">
        <v>20</v>
      </c>
      <c r="C1401">
        <v>16</v>
      </c>
      <c r="D1401" t="s">
        <v>87</v>
      </c>
      <c r="E1401" t="s">
        <v>88</v>
      </c>
      <c r="F1401">
        <v>10001</v>
      </c>
      <c r="G1401" t="s">
        <v>41</v>
      </c>
      <c r="H1401" t="s">
        <v>42</v>
      </c>
      <c r="I1401">
        <v>72</v>
      </c>
      <c r="J1401" s="9">
        <v>1667.47</v>
      </c>
      <c r="K1401" s="9">
        <v>2200</v>
      </c>
      <c r="L1401">
        <v>45232</v>
      </c>
      <c r="M1401" s="10">
        <f>VENTAS[[#This Row],[CANTIDAD]]*VENTAS[[#This Row],[PRECIO_VENTAS]]</f>
        <v>158400</v>
      </c>
      <c r="N1401" s="10">
        <f>VENTAS[[#This Row],[CANTIDAD]]*VENTAS[[#This Row],[PRECIO_COMPRA]]</f>
        <v>120057.84</v>
      </c>
      <c r="O1401" s="11">
        <f>VENTAS[[#This Row],[INGRESOS]]-VENTAS[[#This Row],[COSTO]]</f>
        <v>38342.160000000003</v>
      </c>
      <c r="P1401" s="12">
        <f>VENTAS[[#This Row],[MARGEN]]/VENTAS[[#This Row],[INGRESOS]]</f>
        <v>0.24205909090909092</v>
      </c>
    </row>
    <row r="1402" spans="1:16" x14ac:dyDescent="0.25">
      <c r="A1402">
        <v>1401</v>
      </c>
      <c r="B1402" t="s">
        <v>7</v>
      </c>
      <c r="C1402">
        <v>17</v>
      </c>
      <c r="D1402" t="s">
        <v>89</v>
      </c>
      <c r="E1402" t="s">
        <v>90</v>
      </c>
      <c r="F1402">
        <v>10002</v>
      </c>
      <c r="G1402" t="s">
        <v>43</v>
      </c>
      <c r="H1402" t="s">
        <v>44</v>
      </c>
      <c r="I1402">
        <v>62</v>
      </c>
      <c r="J1402" s="9">
        <v>216.19</v>
      </c>
      <c r="K1402" s="9">
        <v>300</v>
      </c>
      <c r="L1402">
        <v>45233</v>
      </c>
      <c r="M1402" s="10">
        <f>VENTAS[[#This Row],[CANTIDAD]]*VENTAS[[#This Row],[PRECIO_VENTAS]]</f>
        <v>18600</v>
      </c>
      <c r="N1402" s="10">
        <f>VENTAS[[#This Row],[CANTIDAD]]*VENTAS[[#This Row],[PRECIO_COMPRA]]</f>
        <v>13403.78</v>
      </c>
      <c r="O1402" s="11">
        <f>VENTAS[[#This Row],[INGRESOS]]-VENTAS[[#This Row],[COSTO]]</f>
        <v>5196.2199999999993</v>
      </c>
      <c r="P1402" s="12">
        <f>VENTAS[[#This Row],[MARGEN]]/VENTAS[[#This Row],[INGRESOS]]</f>
        <v>0.27936666666666665</v>
      </c>
    </row>
    <row r="1403" spans="1:16" x14ac:dyDescent="0.25">
      <c r="A1403">
        <v>1402</v>
      </c>
      <c r="B1403" t="s">
        <v>26</v>
      </c>
      <c r="C1403">
        <v>18</v>
      </c>
      <c r="D1403" t="s">
        <v>91</v>
      </c>
      <c r="E1403" t="s">
        <v>92</v>
      </c>
      <c r="F1403">
        <v>10003</v>
      </c>
      <c r="G1403" t="s">
        <v>45</v>
      </c>
      <c r="H1403" t="s">
        <v>46</v>
      </c>
      <c r="I1403">
        <v>76</v>
      </c>
      <c r="J1403" s="9">
        <v>1063.04</v>
      </c>
      <c r="K1403" s="9">
        <v>1500</v>
      </c>
      <c r="L1403">
        <v>45234</v>
      </c>
      <c r="M1403" s="10">
        <f>VENTAS[[#This Row],[CANTIDAD]]*VENTAS[[#This Row],[PRECIO_VENTAS]]</f>
        <v>114000</v>
      </c>
      <c r="N1403" s="10">
        <f>VENTAS[[#This Row],[CANTIDAD]]*VENTAS[[#This Row],[PRECIO_COMPRA]]</f>
        <v>80791.039999999994</v>
      </c>
      <c r="O1403" s="11">
        <f>VENTAS[[#This Row],[INGRESOS]]-VENTAS[[#This Row],[COSTO]]</f>
        <v>33208.960000000006</v>
      </c>
      <c r="P1403" s="12">
        <f>VENTAS[[#This Row],[MARGEN]]/VENTAS[[#This Row],[INGRESOS]]</f>
        <v>0.29130666666666671</v>
      </c>
    </row>
    <row r="1404" spans="1:16" x14ac:dyDescent="0.25">
      <c r="A1404">
        <v>1403</v>
      </c>
      <c r="B1404" t="s">
        <v>10</v>
      </c>
      <c r="C1404">
        <v>19</v>
      </c>
      <c r="D1404" t="s">
        <v>93</v>
      </c>
      <c r="E1404" t="s">
        <v>94</v>
      </c>
      <c r="F1404">
        <v>10004</v>
      </c>
      <c r="G1404" t="s">
        <v>47</v>
      </c>
      <c r="H1404" t="s">
        <v>48</v>
      </c>
      <c r="I1404">
        <v>65</v>
      </c>
      <c r="J1404" s="9">
        <v>757.81</v>
      </c>
      <c r="K1404" s="9">
        <v>950</v>
      </c>
      <c r="L1404">
        <v>45235</v>
      </c>
      <c r="M1404" s="10">
        <f>VENTAS[[#This Row],[CANTIDAD]]*VENTAS[[#This Row],[PRECIO_VENTAS]]</f>
        <v>61750</v>
      </c>
      <c r="N1404" s="10">
        <f>VENTAS[[#This Row],[CANTIDAD]]*VENTAS[[#This Row],[PRECIO_COMPRA]]</f>
        <v>49257.649999999994</v>
      </c>
      <c r="O1404" s="11">
        <f>VENTAS[[#This Row],[INGRESOS]]-VENTAS[[#This Row],[COSTO]]</f>
        <v>12492.350000000006</v>
      </c>
      <c r="P1404" s="12">
        <f>VENTAS[[#This Row],[MARGEN]]/VENTAS[[#This Row],[INGRESOS]]</f>
        <v>0.20230526315789482</v>
      </c>
    </row>
    <row r="1405" spans="1:16" x14ac:dyDescent="0.25">
      <c r="A1405">
        <v>1404</v>
      </c>
      <c r="B1405" t="s">
        <v>5</v>
      </c>
      <c r="C1405">
        <v>20</v>
      </c>
      <c r="D1405" t="s">
        <v>95</v>
      </c>
      <c r="E1405" t="s">
        <v>96</v>
      </c>
      <c r="F1405">
        <v>10005</v>
      </c>
      <c r="G1405" t="s">
        <v>49</v>
      </c>
      <c r="H1405" t="s">
        <v>50</v>
      </c>
      <c r="I1405">
        <v>78</v>
      </c>
      <c r="J1405" s="9">
        <v>211.41</v>
      </c>
      <c r="K1405" s="9">
        <v>300</v>
      </c>
      <c r="L1405">
        <v>45236</v>
      </c>
      <c r="M1405" s="10">
        <f>VENTAS[[#This Row],[CANTIDAD]]*VENTAS[[#This Row],[PRECIO_VENTAS]]</f>
        <v>23400</v>
      </c>
      <c r="N1405" s="10">
        <f>VENTAS[[#This Row],[CANTIDAD]]*VENTAS[[#This Row],[PRECIO_COMPRA]]</f>
        <v>16489.98</v>
      </c>
      <c r="O1405" s="11">
        <f>VENTAS[[#This Row],[INGRESOS]]-VENTAS[[#This Row],[COSTO]]</f>
        <v>6910.02</v>
      </c>
      <c r="P1405" s="12">
        <f>VENTAS[[#This Row],[MARGEN]]/VENTAS[[#This Row],[INGRESOS]]</f>
        <v>0.29530000000000001</v>
      </c>
    </row>
    <row r="1406" spans="1:16" x14ac:dyDescent="0.25">
      <c r="A1406">
        <v>1405</v>
      </c>
      <c r="B1406" t="s">
        <v>21</v>
      </c>
      <c r="C1406">
        <v>1</v>
      </c>
      <c r="D1406" t="s">
        <v>30</v>
      </c>
      <c r="E1406" t="s">
        <v>61</v>
      </c>
      <c r="F1406">
        <v>10006</v>
      </c>
      <c r="G1406" t="s">
        <v>51</v>
      </c>
      <c r="H1406" t="s">
        <v>52</v>
      </c>
      <c r="I1406">
        <v>71</v>
      </c>
      <c r="J1406" s="9">
        <v>1483.61</v>
      </c>
      <c r="K1406" s="9">
        <v>2000</v>
      </c>
      <c r="L1406">
        <v>45237</v>
      </c>
      <c r="M1406" s="10">
        <f>VENTAS[[#This Row],[CANTIDAD]]*VENTAS[[#This Row],[PRECIO_VENTAS]]</f>
        <v>142000</v>
      </c>
      <c r="N1406" s="10">
        <f>VENTAS[[#This Row],[CANTIDAD]]*VENTAS[[#This Row],[PRECIO_COMPRA]]</f>
        <v>105336.31</v>
      </c>
      <c r="O1406" s="11">
        <f>VENTAS[[#This Row],[INGRESOS]]-VENTAS[[#This Row],[COSTO]]</f>
        <v>36663.69</v>
      </c>
      <c r="P1406" s="12">
        <f>VENTAS[[#This Row],[MARGEN]]/VENTAS[[#This Row],[INGRESOS]]</f>
        <v>0.25819500000000001</v>
      </c>
    </row>
    <row r="1407" spans="1:16" x14ac:dyDescent="0.25">
      <c r="A1407">
        <v>1406</v>
      </c>
      <c r="B1407" t="s">
        <v>8</v>
      </c>
      <c r="C1407">
        <v>2</v>
      </c>
      <c r="D1407" t="s">
        <v>31</v>
      </c>
      <c r="E1407" t="s">
        <v>62</v>
      </c>
      <c r="F1407">
        <v>10007</v>
      </c>
      <c r="G1407" t="s">
        <v>53</v>
      </c>
      <c r="H1407" t="s">
        <v>54</v>
      </c>
      <c r="I1407">
        <v>55</v>
      </c>
      <c r="J1407" s="9">
        <v>1049.51</v>
      </c>
      <c r="K1407" s="9">
        <v>1300</v>
      </c>
      <c r="L1407">
        <v>45238</v>
      </c>
      <c r="M1407" s="10">
        <f>VENTAS[[#This Row],[CANTIDAD]]*VENTAS[[#This Row],[PRECIO_VENTAS]]</f>
        <v>71500</v>
      </c>
      <c r="N1407" s="10">
        <f>VENTAS[[#This Row],[CANTIDAD]]*VENTAS[[#This Row],[PRECIO_COMPRA]]</f>
        <v>57723.05</v>
      </c>
      <c r="O1407" s="11">
        <f>VENTAS[[#This Row],[INGRESOS]]-VENTAS[[#This Row],[COSTO]]</f>
        <v>13776.949999999997</v>
      </c>
      <c r="P1407" s="12">
        <f>VENTAS[[#This Row],[MARGEN]]/VENTAS[[#This Row],[INGRESOS]]</f>
        <v>0.19268461538461534</v>
      </c>
    </row>
    <row r="1408" spans="1:16" x14ac:dyDescent="0.25">
      <c r="A1408">
        <v>1407</v>
      </c>
      <c r="B1408" t="s">
        <v>14</v>
      </c>
      <c r="C1408">
        <v>3</v>
      </c>
      <c r="D1408" t="s">
        <v>32</v>
      </c>
      <c r="E1408" t="s">
        <v>63</v>
      </c>
      <c r="F1408">
        <v>10008</v>
      </c>
      <c r="G1408" t="s">
        <v>73</v>
      </c>
      <c r="H1408" t="s">
        <v>56</v>
      </c>
      <c r="I1408">
        <v>57</v>
      </c>
      <c r="J1408" s="9">
        <v>966.38</v>
      </c>
      <c r="K1408" s="9">
        <v>1200</v>
      </c>
      <c r="L1408">
        <v>45239</v>
      </c>
      <c r="M1408" s="10">
        <f>VENTAS[[#This Row],[CANTIDAD]]*VENTAS[[#This Row],[PRECIO_VENTAS]]</f>
        <v>68400</v>
      </c>
      <c r="N1408" s="10">
        <f>VENTAS[[#This Row],[CANTIDAD]]*VENTAS[[#This Row],[PRECIO_COMPRA]]</f>
        <v>55083.659999999996</v>
      </c>
      <c r="O1408" s="11">
        <f>VENTAS[[#This Row],[INGRESOS]]-VENTAS[[#This Row],[COSTO]]</f>
        <v>13316.340000000004</v>
      </c>
      <c r="P1408" s="12">
        <f>VENTAS[[#This Row],[MARGEN]]/VENTAS[[#This Row],[INGRESOS]]</f>
        <v>0.19468333333333337</v>
      </c>
    </row>
    <row r="1409" spans="1:16" x14ac:dyDescent="0.25">
      <c r="A1409">
        <v>1408</v>
      </c>
      <c r="B1409" t="s">
        <v>29</v>
      </c>
      <c r="C1409">
        <v>4</v>
      </c>
      <c r="D1409" t="s">
        <v>33</v>
      </c>
      <c r="E1409" t="s">
        <v>64</v>
      </c>
      <c r="F1409">
        <v>10009</v>
      </c>
      <c r="G1409" t="s">
        <v>57</v>
      </c>
      <c r="H1409" t="s">
        <v>58</v>
      </c>
      <c r="I1409">
        <v>66</v>
      </c>
      <c r="J1409" s="9">
        <v>938.42</v>
      </c>
      <c r="K1409" s="9">
        <v>1100</v>
      </c>
      <c r="L1409">
        <v>45240</v>
      </c>
      <c r="M1409" s="10">
        <f>VENTAS[[#This Row],[CANTIDAD]]*VENTAS[[#This Row],[PRECIO_VENTAS]]</f>
        <v>72600</v>
      </c>
      <c r="N1409" s="10">
        <f>VENTAS[[#This Row],[CANTIDAD]]*VENTAS[[#This Row],[PRECIO_COMPRA]]</f>
        <v>61935.719999999994</v>
      </c>
      <c r="O1409" s="11">
        <f>VENTAS[[#This Row],[INGRESOS]]-VENTAS[[#This Row],[COSTO]]</f>
        <v>10664.280000000006</v>
      </c>
      <c r="P1409" s="12">
        <f>VENTAS[[#This Row],[MARGEN]]/VENTAS[[#This Row],[INGRESOS]]</f>
        <v>0.14689090909090918</v>
      </c>
    </row>
    <row r="1410" spans="1:16" x14ac:dyDescent="0.25">
      <c r="A1410">
        <v>1409</v>
      </c>
      <c r="B1410" t="s">
        <v>6</v>
      </c>
      <c r="C1410">
        <v>5</v>
      </c>
      <c r="D1410" t="s">
        <v>34</v>
      </c>
      <c r="E1410" t="s">
        <v>65</v>
      </c>
      <c r="F1410">
        <v>10001</v>
      </c>
      <c r="G1410" t="s">
        <v>41</v>
      </c>
      <c r="H1410" t="s">
        <v>42</v>
      </c>
      <c r="I1410">
        <v>100</v>
      </c>
      <c r="J1410" s="9">
        <v>1053.78</v>
      </c>
      <c r="K1410" s="9">
        <v>1500</v>
      </c>
      <c r="L1410">
        <v>45241</v>
      </c>
      <c r="M1410" s="10">
        <f>VENTAS[[#This Row],[CANTIDAD]]*VENTAS[[#This Row],[PRECIO_VENTAS]]</f>
        <v>150000</v>
      </c>
      <c r="N1410" s="10">
        <f>VENTAS[[#This Row],[CANTIDAD]]*VENTAS[[#This Row],[PRECIO_COMPRA]]</f>
        <v>105378</v>
      </c>
      <c r="O1410" s="11">
        <f>VENTAS[[#This Row],[INGRESOS]]-VENTAS[[#This Row],[COSTO]]</f>
        <v>44622</v>
      </c>
      <c r="P1410" s="12">
        <f>VENTAS[[#This Row],[MARGEN]]/VENTAS[[#This Row],[INGRESOS]]</f>
        <v>0.29748000000000002</v>
      </c>
    </row>
    <row r="1411" spans="1:16" x14ac:dyDescent="0.25">
      <c r="A1411">
        <v>1410</v>
      </c>
      <c r="B1411" t="s">
        <v>20</v>
      </c>
      <c r="C1411">
        <v>6</v>
      </c>
      <c r="D1411" t="s">
        <v>35</v>
      </c>
      <c r="E1411" t="s">
        <v>66</v>
      </c>
      <c r="F1411">
        <v>10002</v>
      </c>
      <c r="G1411" t="s">
        <v>43</v>
      </c>
      <c r="H1411" t="s">
        <v>44</v>
      </c>
      <c r="I1411">
        <v>72</v>
      </c>
      <c r="J1411" s="9">
        <v>645.70000000000005</v>
      </c>
      <c r="K1411" s="9">
        <v>900</v>
      </c>
      <c r="L1411">
        <v>45242</v>
      </c>
      <c r="M1411" s="10">
        <f>VENTAS[[#This Row],[CANTIDAD]]*VENTAS[[#This Row],[PRECIO_VENTAS]]</f>
        <v>64800</v>
      </c>
      <c r="N1411" s="10">
        <f>VENTAS[[#This Row],[CANTIDAD]]*VENTAS[[#This Row],[PRECIO_COMPRA]]</f>
        <v>46490.400000000001</v>
      </c>
      <c r="O1411" s="11">
        <f>VENTAS[[#This Row],[INGRESOS]]-VENTAS[[#This Row],[COSTO]]</f>
        <v>18309.599999999999</v>
      </c>
      <c r="P1411" s="12">
        <f>VENTAS[[#This Row],[MARGEN]]/VENTAS[[#This Row],[INGRESOS]]</f>
        <v>0.28255555555555556</v>
      </c>
    </row>
    <row r="1412" spans="1:16" x14ac:dyDescent="0.25">
      <c r="A1412">
        <v>1411</v>
      </c>
      <c r="B1412" t="s">
        <v>13</v>
      </c>
      <c r="C1412">
        <v>7</v>
      </c>
      <c r="D1412" t="s">
        <v>36</v>
      </c>
      <c r="E1412" t="s">
        <v>72</v>
      </c>
      <c r="F1412">
        <v>10003</v>
      </c>
      <c r="G1412" t="s">
        <v>45</v>
      </c>
      <c r="H1412" t="s">
        <v>46</v>
      </c>
      <c r="I1412">
        <v>93</v>
      </c>
      <c r="J1412" s="9">
        <v>1063.04</v>
      </c>
      <c r="K1412" s="9">
        <v>1500</v>
      </c>
      <c r="L1412">
        <v>45243</v>
      </c>
      <c r="M1412" s="10">
        <f>VENTAS[[#This Row],[CANTIDAD]]*VENTAS[[#This Row],[PRECIO_VENTAS]]</f>
        <v>139500</v>
      </c>
      <c r="N1412" s="10">
        <f>VENTAS[[#This Row],[CANTIDAD]]*VENTAS[[#This Row],[PRECIO_COMPRA]]</f>
        <v>98862.720000000001</v>
      </c>
      <c r="O1412" s="11">
        <f>VENTAS[[#This Row],[INGRESOS]]-VENTAS[[#This Row],[COSTO]]</f>
        <v>40637.279999999999</v>
      </c>
      <c r="P1412" s="12">
        <f>VENTAS[[#This Row],[MARGEN]]/VENTAS[[#This Row],[INGRESOS]]</f>
        <v>0.29130666666666666</v>
      </c>
    </row>
    <row r="1413" spans="1:16" x14ac:dyDescent="0.25">
      <c r="A1413">
        <v>1412</v>
      </c>
      <c r="B1413" t="s">
        <v>9</v>
      </c>
      <c r="C1413">
        <v>8</v>
      </c>
      <c r="D1413" t="s">
        <v>37</v>
      </c>
      <c r="E1413" t="s">
        <v>67</v>
      </c>
      <c r="F1413">
        <v>10004</v>
      </c>
      <c r="G1413" t="s">
        <v>47</v>
      </c>
      <c r="H1413" t="s">
        <v>48</v>
      </c>
      <c r="I1413">
        <v>50</v>
      </c>
      <c r="J1413" s="9">
        <v>938.42</v>
      </c>
      <c r="K1413" s="9">
        <v>1100</v>
      </c>
      <c r="L1413">
        <v>45244</v>
      </c>
      <c r="M1413" s="10">
        <f>VENTAS[[#This Row],[CANTIDAD]]*VENTAS[[#This Row],[PRECIO_VENTAS]]</f>
        <v>55000</v>
      </c>
      <c r="N1413" s="10">
        <f>VENTAS[[#This Row],[CANTIDAD]]*VENTAS[[#This Row],[PRECIO_COMPRA]]</f>
        <v>46921</v>
      </c>
      <c r="O1413" s="11">
        <f>VENTAS[[#This Row],[INGRESOS]]-VENTAS[[#This Row],[COSTO]]</f>
        <v>8079</v>
      </c>
      <c r="P1413" s="12">
        <f>VENTAS[[#This Row],[MARGEN]]/VENTAS[[#This Row],[INGRESOS]]</f>
        <v>0.1468909090909091</v>
      </c>
    </row>
    <row r="1414" spans="1:16" x14ac:dyDescent="0.25">
      <c r="A1414">
        <v>1413</v>
      </c>
      <c r="B1414" t="s">
        <v>5</v>
      </c>
      <c r="C1414">
        <v>9</v>
      </c>
      <c r="D1414" t="s">
        <v>38</v>
      </c>
      <c r="E1414" t="s">
        <v>68</v>
      </c>
      <c r="F1414">
        <v>10005</v>
      </c>
      <c r="G1414" t="s">
        <v>49</v>
      </c>
      <c r="H1414" t="s">
        <v>50</v>
      </c>
      <c r="I1414">
        <v>97</v>
      </c>
      <c r="J1414" s="9">
        <v>836.75</v>
      </c>
      <c r="K1414" s="9">
        <v>1000</v>
      </c>
      <c r="L1414">
        <v>45245</v>
      </c>
      <c r="M1414" s="10">
        <f>VENTAS[[#This Row],[CANTIDAD]]*VENTAS[[#This Row],[PRECIO_VENTAS]]</f>
        <v>97000</v>
      </c>
      <c r="N1414" s="10">
        <f>VENTAS[[#This Row],[CANTIDAD]]*VENTAS[[#This Row],[PRECIO_COMPRA]]</f>
        <v>81164.75</v>
      </c>
      <c r="O1414" s="11">
        <f>VENTAS[[#This Row],[INGRESOS]]-VENTAS[[#This Row],[COSTO]]</f>
        <v>15835.25</v>
      </c>
      <c r="P1414" s="12">
        <f>VENTAS[[#This Row],[MARGEN]]/VENTAS[[#This Row],[INGRESOS]]</f>
        <v>0.16325000000000001</v>
      </c>
    </row>
    <row r="1415" spans="1:16" x14ac:dyDescent="0.25">
      <c r="A1415">
        <v>1414</v>
      </c>
      <c r="B1415" t="s">
        <v>19</v>
      </c>
      <c r="C1415">
        <v>10</v>
      </c>
      <c r="D1415" t="s">
        <v>39</v>
      </c>
      <c r="E1415" t="s">
        <v>69</v>
      </c>
      <c r="F1415">
        <v>10006</v>
      </c>
      <c r="G1415" t="s">
        <v>51</v>
      </c>
      <c r="H1415" t="s">
        <v>52</v>
      </c>
      <c r="I1415">
        <v>88</v>
      </c>
      <c r="J1415" s="9">
        <v>966.38</v>
      </c>
      <c r="K1415" s="9">
        <v>1200</v>
      </c>
      <c r="L1415">
        <v>45246</v>
      </c>
      <c r="M1415" s="10">
        <f>VENTAS[[#This Row],[CANTIDAD]]*VENTAS[[#This Row],[PRECIO_VENTAS]]</f>
        <v>105600</v>
      </c>
      <c r="N1415" s="10">
        <f>VENTAS[[#This Row],[CANTIDAD]]*VENTAS[[#This Row],[PRECIO_COMPRA]]</f>
        <v>85041.44</v>
      </c>
      <c r="O1415" s="11">
        <f>VENTAS[[#This Row],[INGRESOS]]-VENTAS[[#This Row],[COSTO]]</f>
        <v>20558.559999999998</v>
      </c>
      <c r="P1415" s="12">
        <f>VENTAS[[#This Row],[MARGEN]]/VENTAS[[#This Row],[INGRESOS]]</f>
        <v>0.19468333333333332</v>
      </c>
    </row>
    <row r="1416" spans="1:16" x14ac:dyDescent="0.25">
      <c r="A1416">
        <v>1415</v>
      </c>
      <c r="B1416" t="s">
        <v>28</v>
      </c>
      <c r="C1416">
        <v>11</v>
      </c>
      <c r="D1416" t="s">
        <v>77</v>
      </c>
      <c r="E1416" t="s">
        <v>78</v>
      </c>
      <c r="F1416">
        <v>10007</v>
      </c>
      <c r="G1416" t="s">
        <v>53</v>
      </c>
      <c r="H1416" t="s">
        <v>54</v>
      </c>
      <c r="I1416">
        <v>48</v>
      </c>
      <c r="J1416" s="9">
        <v>638.27</v>
      </c>
      <c r="K1416" s="9">
        <v>800</v>
      </c>
      <c r="L1416">
        <v>45247</v>
      </c>
      <c r="M1416" s="10">
        <f>VENTAS[[#This Row],[CANTIDAD]]*VENTAS[[#This Row],[PRECIO_VENTAS]]</f>
        <v>38400</v>
      </c>
      <c r="N1416" s="10">
        <f>VENTAS[[#This Row],[CANTIDAD]]*VENTAS[[#This Row],[PRECIO_COMPRA]]</f>
        <v>30636.959999999999</v>
      </c>
      <c r="O1416" s="11">
        <f>VENTAS[[#This Row],[INGRESOS]]-VENTAS[[#This Row],[COSTO]]</f>
        <v>7763.0400000000009</v>
      </c>
      <c r="P1416" s="12">
        <f>VENTAS[[#This Row],[MARGEN]]/VENTAS[[#This Row],[INGRESOS]]</f>
        <v>0.20216250000000002</v>
      </c>
    </row>
    <row r="1417" spans="1:16" x14ac:dyDescent="0.25">
      <c r="A1417">
        <v>1416</v>
      </c>
      <c r="B1417" t="s">
        <v>6</v>
      </c>
      <c r="C1417">
        <v>12</v>
      </c>
      <c r="D1417" t="s">
        <v>79</v>
      </c>
      <c r="E1417" t="s">
        <v>80</v>
      </c>
      <c r="F1417">
        <v>10008</v>
      </c>
      <c r="G1417" t="s">
        <v>73</v>
      </c>
      <c r="H1417" t="s">
        <v>56</v>
      </c>
      <c r="I1417">
        <v>64</v>
      </c>
      <c r="J1417" s="9">
        <v>1265.2</v>
      </c>
      <c r="K1417" s="9">
        <v>1800</v>
      </c>
      <c r="L1417">
        <v>45248</v>
      </c>
      <c r="M1417" s="10">
        <f>VENTAS[[#This Row],[CANTIDAD]]*VENTAS[[#This Row],[PRECIO_VENTAS]]</f>
        <v>115200</v>
      </c>
      <c r="N1417" s="10">
        <f>VENTAS[[#This Row],[CANTIDAD]]*VENTAS[[#This Row],[PRECIO_COMPRA]]</f>
        <v>80972.800000000003</v>
      </c>
      <c r="O1417" s="11">
        <f>VENTAS[[#This Row],[INGRESOS]]-VENTAS[[#This Row],[COSTO]]</f>
        <v>34227.199999999997</v>
      </c>
      <c r="P1417" s="12">
        <f>VENTAS[[#This Row],[MARGEN]]/VENTAS[[#This Row],[INGRESOS]]</f>
        <v>0.2971111111111111</v>
      </c>
    </row>
    <row r="1418" spans="1:16" x14ac:dyDescent="0.25">
      <c r="A1418">
        <v>1417</v>
      </c>
      <c r="B1418" t="s">
        <v>8</v>
      </c>
      <c r="C1418">
        <v>13</v>
      </c>
      <c r="D1418" t="s">
        <v>81</v>
      </c>
      <c r="E1418" t="s">
        <v>82</v>
      </c>
      <c r="F1418">
        <v>10009</v>
      </c>
      <c r="G1418" t="s">
        <v>57</v>
      </c>
      <c r="H1418" t="s">
        <v>58</v>
      </c>
      <c r="I1418">
        <v>70</v>
      </c>
      <c r="J1418" s="9">
        <v>352.49</v>
      </c>
      <c r="K1418" s="9">
        <v>500</v>
      </c>
      <c r="L1418">
        <v>45249</v>
      </c>
      <c r="M1418" s="10">
        <f>VENTAS[[#This Row],[CANTIDAD]]*VENTAS[[#This Row],[PRECIO_VENTAS]]</f>
        <v>35000</v>
      </c>
      <c r="N1418" s="10">
        <f>VENTAS[[#This Row],[CANTIDAD]]*VENTAS[[#This Row],[PRECIO_COMPRA]]</f>
        <v>24674.3</v>
      </c>
      <c r="O1418" s="11">
        <f>VENTAS[[#This Row],[INGRESOS]]-VENTAS[[#This Row],[COSTO]]</f>
        <v>10325.700000000001</v>
      </c>
      <c r="P1418" s="12">
        <f>VENTAS[[#This Row],[MARGEN]]/VENTAS[[#This Row],[INGRESOS]]</f>
        <v>0.29502</v>
      </c>
    </row>
    <row r="1419" spans="1:16" x14ac:dyDescent="0.25">
      <c r="A1419">
        <v>1418</v>
      </c>
      <c r="B1419" t="s">
        <v>11</v>
      </c>
      <c r="C1419">
        <v>14</v>
      </c>
      <c r="D1419" t="s">
        <v>83</v>
      </c>
      <c r="E1419" t="s">
        <v>84</v>
      </c>
      <c r="F1419">
        <v>10001</v>
      </c>
      <c r="G1419" t="s">
        <v>41</v>
      </c>
      <c r="H1419" t="s">
        <v>42</v>
      </c>
      <c r="I1419">
        <v>71</v>
      </c>
      <c r="J1419" s="9">
        <v>938.42</v>
      </c>
      <c r="K1419" s="9">
        <v>1100</v>
      </c>
      <c r="L1419">
        <v>45250</v>
      </c>
      <c r="M1419" s="10">
        <f>VENTAS[[#This Row],[CANTIDAD]]*VENTAS[[#This Row],[PRECIO_VENTAS]]</f>
        <v>78100</v>
      </c>
      <c r="N1419" s="10">
        <f>VENTAS[[#This Row],[CANTIDAD]]*VENTAS[[#This Row],[PRECIO_COMPRA]]</f>
        <v>66627.819999999992</v>
      </c>
      <c r="O1419" s="11">
        <f>VENTAS[[#This Row],[INGRESOS]]-VENTAS[[#This Row],[COSTO]]</f>
        <v>11472.180000000008</v>
      </c>
      <c r="P1419" s="12">
        <f>VENTAS[[#This Row],[MARGEN]]/VENTAS[[#This Row],[INGRESOS]]</f>
        <v>0.14689090909090918</v>
      </c>
    </row>
    <row r="1420" spans="1:16" x14ac:dyDescent="0.25">
      <c r="A1420">
        <v>1419</v>
      </c>
      <c r="B1420" t="s">
        <v>9</v>
      </c>
      <c r="C1420">
        <v>15</v>
      </c>
      <c r="D1420" t="s">
        <v>85</v>
      </c>
      <c r="E1420" t="s">
        <v>86</v>
      </c>
      <c r="F1420">
        <v>10002</v>
      </c>
      <c r="G1420" t="s">
        <v>43</v>
      </c>
      <c r="H1420" t="s">
        <v>44</v>
      </c>
      <c r="I1420">
        <v>87</v>
      </c>
      <c r="J1420" s="9">
        <v>572.95000000000005</v>
      </c>
      <c r="K1420" s="9">
        <v>800</v>
      </c>
      <c r="L1420">
        <v>45251</v>
      </c>
      <c r="M1420" s="10">
        <f>VENTAS[[#This Row],[CANTIDAD]]*VENTAS[[#This Row],[PRECIO_VENTAS]]</f>
        <v>69600</v>
      </c>
      <c r="N1420" s="10">
        <f>VENTAS[[#This Row],[CANTIDAD]]*VENTAS[[#This Row],[PRECIO_COMPRA]]</f>
        <v>49846.65</v>
      </c>
      <c r="O1420" s="11">
        <f>VENTAS[[#This Row],[INGRESOS]]-VENTAS[[#This Row],[COSTO]]</f>
        <v>19753.349999999999</v>
      </c>
      <c r="P1420" s="12">
        <f>VENTAS[[#This Row],[MARGEN]]/VENTAS[[#This Row],[INGRESOS]]</f>
        <v>0.28381249999999997</v>
      </c>
    </row>
    <row r="1421" spans="1:16" x14ac:dyDescent="0.25">
      <c r="A1421">
        <v>1420</v>
      </c>
      <c r="B1421" t="s">
        <v>10</v>
      </c>
      <c r="C1421">
        <v>16</v>
      </c>
      <c r="D1421" t="s">
        <v>87</v>
      </c>
      <c r="E1421" t="s">
        <v>88</v>
      </c>
      <c r="F1421">
        <v>10003</v>
      </c>
      <c r="G1421" t="s">
        <v>45</v>
      </c>
      <c r="H1421" t="s">
        <v>46</v>
      </c>
      <c r="I1421">
        <v>77</v>
      </c>
      <c r="J1421" s="9">
        <v>1667.47</v>
      </c>
      <c r="K1421" s="9">
        <v>2200</v>
      </c>
      <c r="L1421">
        <v>45252</v>
      </c>
      <c r="M1421" s="10">
        <f>VENTAS[[#This Row],[CANTIDAD]]*VENTAS[[#This Row],[PRECIO_VENTAS]]</f>
        <v>169400</v>
      </c>
      <c r="N1421" s="10">
        <f>VENTAS[[#This Row],[CANTIDAD]]*VENTAS[[#This Row],[PRECIO_COMPRA]]</f>
        <v>128395.19</v>
      </c>
      <c r="O1421" s="11">
        <f>VENTAS[[#This Row],[INGRESOS]]-VENTAS[[#This Row],[COSTO]]</f>
        <v>41004.81</v>
      </c>
      <c r="P1421" s="12">
        <f>VENTAS[[#This Row],[MARGEN]]/VENTAS[[#This Row],[INGRESOS]]</f>
        <v>0.24205909090909089</v>
      </c>
    </row>
    <row r="1422" spans="1:16" x14ac:dyDescent="0.25">
      <c r="A1422">
        <v>1421</v>
      </c>
      <c r="B1422" t="s">
        <v>5</v>
      </c>
      <c r="C1422">
        <v>17</v>
      </c>
      <c r="D1422" t="s">
        <v>89</v>
      </c>
      <c r="E1422" t="s">
        <v>90</v>
      </c>
      <c r="F1422">
        <v>10004</v>
      </c>
      <c r="G1422" t="s">
        <v>47</v>
      </c>
      <c r="H1422" t="s">
        <v>48</v>
      </c>
      <c r="I1422">
        <v>70</v>
      </c>
      <c r="J1422" s="9">
        <v>216.19</v>
      </c>
      <c r="K1422" s="9">
        <v>300</v>
      </c>
      <c r="L1422">
        <v>45253</v>
      </c>
      <c r="M1422" s="10">
        <f>VENTAS[[#This Row],[CANTIDAD]]*VENTAS[[#This Row],[PRECIO_VENTAS]]</f>
        <v>21000</v>
      </c>
      <c r="N1422" s="10">
        <f>VENTAS[[#This Row],[CANTIDAD]]*VENTAS[[#This Row],[PRECIO_COMPRA]]</f>
        <v>15133.3</v>
      </c>
      <c r="O1422" s="11">
        <f>VENTAS[[#This Row],[INGRESOS]]-VENTAS[[#This Row],[COSTO]]</f>
        <v>5866.7000000000007</v>
      </c>
      <c r="P1422" s="12">
        <f>VENTAS[[#This Row],[MARGEN]]/VENTAS[[#This Row],[INGRESOS]]</f>
        <v>0.27936666666666671</v>
      </c>
    </row>
    <row r="1423" spans="1:16" x14ac:dyDescent="0.25">
      <c r="A1423">
        <v>1422</v>
      </c>
      <c r="B1423" t="s">
        <v>19</v>
      </c>
      <c r="C1423">
        <v>18</v>
      </c>
      <c r="D1423" t="s">
        <v>91</v>
      </c>
      <c r="E1423" t="s">
        <v>92</v>
      </c>
      <c r="F1423">
        <v>10005</v>
      </c>
      <c r="G1423" t="s">
        <v>49</v>
      </c>
      <c r="H1423" t="s">
        <v>50</v>
      </c>
      <c r="I1423">
        <v>89</v>
      </c>
      <c r="J1423" s="9">
        <v>1063.04</v>
      </c>
      <c r="K1423" s="9">
        <v>1500</v>
      </c>
      <c r="L1423">
        <v>45254</v>
      </c>
      <c r="M1423" s="10">
        <f>VENTAS[[#This Row],[CANTIDAD]]*VENTAS[[#This Row],[PRECIO_VENTAS]]</f>
        <v>133500</v>
      </c>
      <c r="N1423" s="10">
        <f>VENTAS[[#This Row],[CANTIDAD]]*VENTAS[[#This Row],[PRECIO_COMPRA]]</f>
        <v>94610.559999999998</v>
      </c>
      <c r="O1423" s="11">
        <f>VENTAS[[#This Row],[INGRESOS]]-VENTAS[[#This Row],[COSTO]]</f>
        <v>38889.440000000002</v>
      </c>
      <c r="P1423" s="12">
        <f>VENTAS[[#This Row],[MARGEN]]/VENTAS[[#This Row],[INGRESOS]]</f>
        <v>0.29130666666666666</v>
      </c>
    </row>
    <row r="1424" spans="1:16" x14ac:dyDescent="0.25">
      <c r="A1424">
        <v>1423</v>
      </c>
      <c r="B1424" t="s">
        <v>5</v>
      </c>
      <c r="C1424">
        <v>19</v>
      </c>
      <c r="D1424" t="s">
        <v>93</v>
      </c>
      <c r="E1424" t="s">
        <v>94</v>
      </c>
      <c r="F1424">
        <v>10006</v>
      </c>
      <c r="G1424" t="s">
        <v>51</v>
      </c>
      <c r="H1424" t="s">
        <v>52</v>
      </c>
      <c r="I1424">
        <v>62</v>
      </c>
      <c r="J1424" s="9">
        <v>757.81</v>
      </c>
      <c r="K1424" s="9">
        <v>950</v>
      </c>
      <c r="L1424">
        <v>45255</v>
      </c>
      <c r="M1424" s="10">
        <f>VENTAS[[#This Row],[CANTIDAD]]*VENTAS[[#This Row],[PRECIO_VENTAS]]</f>
        <v>58900</v>
      </c>
      <c r="N1424" s="10">
        <f>VENTAS[[#This Row],[CANTIDAD]]*VENTAS[[#This Row],[PRECIO_COMPRA]]</f>
        <v>46984.219999999994</v>
      </c>
      <c r="O1424" s="11">
        <f>VENTAS[[#This Row],[INGRESOS]]-VENTAS[[#This Row],[COSTO]]</f>
        <v>11915.780000000006</v>
      </c>
      <c r="P1424" s="12">
        <f>VENTAS[[#This Row],[MARGEN]]/VENTAS[[#This Row],[INGRESOS]]</f>
        <v>0.20230526315789485</v>
      </c>
    </row>
    <row r="1425" spans="1:16" x14ac:dyDescent="0.25">
      <c r="A1425">
        <v>1424</v>
      </c>
      <c r="B1425" t="s">
        <v>19</v>
      </c>
      <c r="C1425">
        <v>20</v>
      </c>
      <c r="D1425" t="s">
        <v>95</v>
      </c>
      <c r="E1425" t="s">
        <v>96</v>
      </c>
      <c r="F1425">
        <v>10007</v>
      </c>
      <c r="G1425" t="s">
        <v>53</v>
      </c>
      <c r="H1425" t="s">
        <v>54</v>
      </c>
      <c r="I1425">
        <v>58</v>
      </c>
      <c r="J1425" s="9">
        <v>211.41</v>
      </c>
      <c r="K1425" s="9">
        <v>300</v>
      </c>
      <c r="L1425">
        <v>45256</v>
      </c>
      <c r="M1425" s="10">
        <f>VENTAS[[#This Row],[CANTIDAD]]*VENTAS[[#This Row],[PRECIO_VENTAS]]</f>
        <v>17400</v>
      </c>
      <c r="N1425" s="10">
        <f>VENTAS[[#This Row],[CANTIDAD]]*VENTAS[[#This Row],[PRECIO_COMPRA]]</f>
        <v>12261.78</v>
      </c>
      <c r="O1425" s="11">
        <f>VENTAS[[#This Row],[INGRESOS]]-VENTAS[[#This Row],[COSTO]]</f>
        <v>5138.2199999999993</v>
      </c>
      <c r="P1425" s="12">
        <f>VENTAS[[#This Row],[MARGEN]]/VENTAS[[#This Row],[INGRESOS]]</f>
        <v>0.29529999999999995</v>
      </c>
    </row>
    <row r="1426" spans="1:16" x14ac:dyDescent="0.25">
      <c r="A1426">
        <v>1425</v>
      </c>
      <c r="B1426" t="s">
        <v>12</v>
      </c>
      <c r="C1426">
        <v>1</v>
      </c>
      <c r="D1426" t="s">
        <v>30</v>
      </c>
      <c r="E1426" t="s">
        <v>61</v>
      </c>
      <c r="F1426">
        <v>10008</v>
      </c>
      <c r="G1426" t="s">
        <v>73</v>
      </c>
      <c r="H1426" t="s">
        <v>56</v>
      </c>
      <c r="I1426">
        <v>46</v>
      </c>
      <c r="J1426" s="9">
        <v>1483.61</v>
      </c>
      <c r="K1426" s="9">
        <v>2000</v>
      </c>
      <c r="L1426">
        <v>45257</v>
      </c>
      <c r="M1426" s="10">
        <f>VENTAS[[#This Row],[CANTIDAD]]*VENTAS[[#This Row],[PRECIO_VENTAS]]</f>
        <v>92000</v>
      </c>
      <c r="N1426" s="10">
        <f>VENTAS[[#This Row],[CANTIDAD]]*VENTAS[[#This Row],[PRECIO_COMPRA]]</f>
        <v>68246.06</v>
      </c>
      <c r="O1426" s="11">
        <f>VENTAS[[#This Row],[INGRESOS]]-VENTAS[[#This Row],[COSTO]]</f>
        <v>23753.940000000002</v>
      </c>
      <c r="P1426" s="12">
        <f>VENTAS[[#This Row],[MARGEN]]/VENTAS[[#This Row],[INGRESOS]]</f>
        <v>0.25819500000000001</v>
      </c>
    </row>
    <row r="1427" spans="1:16" x14ac:dyDescent="0.25">
      <c r="A1427">
        <v>1426</v>
      </c>
      <c r="B1427" t="s">
        <v>6</v>
      </c>
      <c r="C1427">
        <v>2</v>
      </c>
      <c r="D1427" t="s">
        <v>31</v>
      </c>
      <c r="E1427" t="s">
        <v>62</v>
      </c>
      <c r="F1427">
        <v>10009</v>
      </c>
      <c r="G1427" t="s">
        <v>57</v>
      </c>
      <c r="H1427" t="s">
        <v>58</v>
      </c>
      <c r="I1427">
        <v>80</v>
      </c>
      <c r="J1427" s="9">
        <v>1049.51</v>
      </c>
      <c r="K1427" s="9">
        <v>1300</v>
      </c>
      <c r="L1427">
        <v>45258</v>
      </c>
      <c r="M1427" s="10">
        <f>VENTAS[[#This Row],[CANTIDAD]]*VENTAS[[#This Row],[PRECIO_VENTAS]]</f>
        <v>104000</v>
      </c>
      <c r="N1427" s="10">
        <f>VENTAS[[#This Row],[CANTIDAD]]*VENTAS[[#This Row],[PRECIO_COMPRA]]</f>
        <v>83960.8</v>
      </c>
      <c r="O1427" s="11">
        <f>VENTAS[[#This Row],[INGRESOS]]-VENTAS[[#This Row],[COSTO]]</f>
        <v>20039.199999999997</v>
      </c>
      <c r="P1427" s="12">
        <f>VENTAS[[#This Row],[MARGEN]]/VENTAS[[#This Row],[INGRESOS]]</f>
        <v>0.19268461538461534</v>
      </c>
    </row>
    <row r="1428" spans="1:16" x14ac:dyDescent="0.25">
      <c r="A1428">
        <v>1427</v>
      </c>
      <c r="B1428" t="s">
        <v>5</v>
      </c>
      <c r="C1428">
        <v>3</v>
      </c>
      <c r="D1428" t="s">
        <v>32</v>
      </c>
      <c r="E1428" t="s">
        <v>63</v>
      </c>
      <c r="F1428">
        <v>10001</v>
      </c>
      <c r="G1428" t="s">
        <v>41</v>
      </c>
      <c r="H1428" t="s">
        <v>42</v>
      </c>
      <c r="I1428">
        <v>52</v>
      </c>
      <c r="J1428" s="9">
        <v>966.38</v>
      </c>
      <c r="K1428" s="9">
        <v>1200</v>
      </c>
      <c r="L1428">
        <v>45259</v>
      </c>
      <c r="M1428" s="10">
        <f>VENTAS[[#This Row],[CANTIDAD]]*VENTAS[[#This Row],[PRECIO_VENTAS]]</f>
        <v>62400</v>
      </c>
      <c r="N1428" s="10">
        <f>VENTAS[[#This Row],[CANTIDAD]]*VENTAS[[#This Row],[PRECIO_COMPRA]]</f>
        <v>50251.76</v>
      </c>
      <c r="O1428" s="11">
        <f>VENTAS[[#This Row],[INGRESOS]]-VENTAS[[#This Row],[COSTO]]</f>
        <v>12148.239999999998</v>
      </c>
      <c r="P1428" s="12">
        <f>VENTAS[[#This Row],[MARGEN]]/VENTAS[[#This Row],[INGRESOS]]</f>
        <v>0.19468333333333329</v>
      </c>
    </row>
    <row r="1429" spans="1:16" x14ac:dyDescent="0.25">
      <c r="A1429">
        <v>1428</v>
      </c>
      <c r="B1429" t="s">
        <v>12</v>
      </c>
      <c r="C1429">
        <v>4</v>
      </c>
      <c r="D1429" t="s">
        <v>33</v>
      </c>
      <c r="E1429" t="s">
        <v>64</v>
      </c>
      <c r="F1429">
        <v>10002</v>
      </c>
      <c r="G1429" t="s">
        <v>43</v>
      </c>
      <c r="H1429" t="s">
        <v>44</v>
      </c>
      <c r="I1429">
        <v>79</v>
      </c>
      <c r="J1429" s="9">
        <v>938.42</v>
      </c>
      <c r="K1429" s="9">
        <v>1100</v>
      </c>
      <c r="L1429">
        <v>45260</v>
      </c>
      <c r="M1429" s="10">
        <f>VENTAS[[#This Row],[CANTIDAD]]*VENTAS[[#This Row],[PRECIO_VENTAS]]</f>
        <v>86900</v>
      </c>
      <c r="N1429" s="10">
        <f>VENTAS[[#This Row],[CANTIDAD]]*VENTAS[[#This Row],[PRECIO_COMPRA]]</f>
        <v>74135.179999999993</v>
      </c>
      <c r="O1429" s="11">
        <f>VENTAS[[#This Row],[INGRESOS]]-VENTAS[[#This Row],[COSTO]]</f>
        <v>12764.820000000007</v>
      </c>
      <c r="P1429" s="12">
        <f>VENTAS[[#This Row],[MARGEN]]/VENTAS[[#This Row],[INGRESOS]]</f>
        <v>0.14689090909090918</v>
      </c>
    </row>
    <row r="1430" spans="1:16" x14ac:dyDescent="0.25">
      <c r="A1430">
        <v>1429</v>
      </c>
      <c r="B1430" t="s">
        <v>9</v>
      </c>
      <c r="C1430">
        <v>5</v>
      </c>
      <c r="D1430" t="s">
        <v>34</v>
      </c>
      <c r="E1430" t="s">
        <v>65</v>
      </c>
      <c r="F1430">
        <v>10003</v>
      </c>
      <c r="G1430" t="s">
        <v>45</v>
      </c>
      <c r="H1430" t="s">
        <v>46</v>
      </c>
      <c r="I1430">
        <v>70</v>
      </c>
      <c r="J1430" s="9">
        <v>1053.78</v>
      </c>
      <c r="K1430" s="9">
        <v>1500</v>
      </c>
      <c r="L1430">
        <v>45261</v>
      </c>
      <c r="M1430" s="10">
        <f>VENTAS[[#This Row],[CANTIDAD]]*VENTAS[[#This Row],[PRECIO_VENTAS]]</f>
        <v>105000</v>
      </c>
      <c r="N1430" s="10">
        <f>VENTAS[[#This Row],[CANTIDAD]]*VENTAS[[#This Row],[PRECIO_COMPRA]]</f>
        <v>73764.599999999991</v>
      </c>
      <c r="O1430" s="11">
        <f>VENTAS[[#This Row],[INGRESOS]]-VENTAS[[#This Row],[COSTO]]</f>
        <v>31235.400000000009</v>
      </c>
      <c r="P1430" s="12">
        <f>VENTAS[[#This Row],[MARGEN]]/VENTAS[[#This Row],[INGRESOS]]</f>
        <v>0.29748000000000008</v>
      </c>
    </row>
    <row r="1431" spans="1:16" x14ac:dyDescent="0.25">
      <c r="A1431">
        <v>1430</v>
      </c>
      <c r="B1431" t="s">
        <v>7</v>
      </c>
      <c r="C1431">
        <v>6</v>
      </c>
      <c r="D1431" t="s">
        <v>35</v>
      </c>
      <c r="E1431" t="s">
        <v>66</v>
      </c>
      <c r="F1431">
        <v>10004</v>
      </c>
      <c r="G1431" t="s">
        <v>47</v>
      </c>
      <c r="H1431" t="s">
        <v>48</v>
      </c>
      <c r="I1431">
        <v>47</v>
      </c>
      <c r="J1431" s="9">
        <v>645.70000000000005</v>
      </c>
      <c r="K1431" s="9">
        <v>900</v>
      </c>
      <c r="L1431">
        <v>45262</v>
      </c>
      <c r="M1431" s="10">
        <f>VENTAS[[#This Row],[CANTIDAD]]*VENTAS[[#This Row],[PRECIO_VENTAS]]</f>
        <v>42300</v>
      </c>
      <c r="N1431" s="10">
        <f>VENTAS[[#This Row],[CANTIDAD]]*VENTAS[[#This Row],[PRECIO_COMPRA]]</f>
        <v>30347.9</v>
      </c>
      <c r="O1431" s="11">
        <f>VENTAS[[#This Row],[INGRESOS]]-VENTAS[[#This Row],[COSTO]]</f>
        <v>11952.099999999999</v>
      </c>
      <c r="P1431" s="12">
        <f>VENTAS[[#This Row],[MARGEN]]/VENTAS[[#This Row],[INGRESOS]]</f>
        <v>0.2825555555555555</v>
      </c>
    </row>
    <row r="1432" spans="1:16" x14ac:dyDescent="0.25">
      <c r="A1432">
        <v>1431</v>
      </c>
      <c r="B1432" t="s">
        <v>8</v>
      </c>
      <c r="C1432">
        <v>7</v>
      </c>
      <c r="D1432" t="s">
        <v>36</v>
      </c>
      <c r="E1432" t="s">
        <v>72</v>
      </c>
      <c r="F1432">
        <v>10005</v>
      </c>
      <c r="G1432" t="s">
        <v>49</v>
      </c>
      <c r="H1432" t="s">
        <v>50</v>
      </c>
      <c r="I1432">
        <v>92</v>
      </c>
      <c r="J1432" s="9">
        <v>1063.04</v>
      </c>
      <c r="K1432" s="9">
        <v>1500</v>
      </c>
      <c r="L1432">
        <v>45263</v>
      </c>
      <c r="M1432" s="10">
        <f>VENTAS[[#This Row],[CANTIDAD]]*VENTAS[[#This Row],[PRECIO_VENTAS]]</f>
        <v>138000</v>
      </c>
      <c r="N1432" s="10">
        <f>VENTAS[[#This Row],[CANTIDAD]]*VENTAS[[#This Row],[PRECIO_COMPRA]]</f>
        <v>97799.679999999993</v>
      </c>
      <c r="O1432" s="11">
        <f>VENTAS[[#This Row],[INGRESOS]]-VENTAS[[#This Row],[COSTO]]</f>
        <v>40200.320000000007</v>
      </c>
      <c r="P1432" s="12">
        <f>VENTAS[[#This Row],[MARGEN]]/VENTAS[[#This Row],[INGRESOS]]</f>
        <v>0.29130666666666671</v>
      </c>
    </row>
    <row r="1433" spans="1:16" x14ac:dyDescent="0.25">
      <c r="A1433">
        <v>1432</v>
      </c>
      <c r="B1433" t="s">
        <v>23</v>
      </c>
      <c r="C1433">
        <v>8</v>
      </c>
      <c r="D1433" t="s">
        <v>37</v>
      </c>
      <c r="E1433" t="s">
        <v>67</v>
      </c>
      <c r="F1433">
        <v>10006</v>
      </c>
      <c r="G1433" t="s">
        <v>51</v>
      </c>
      <c r="H1433" t="s">
        <v>52</v>
      </c>
      <c r="I1433">
        <v>53</v>
      </c>
      <c r="J1433" s="9">
        <v>938.42</v>
      </c>
      <c r="K1433" s="9">
        <v>1100</v>
      </c>
      <c r="L1433">
        <v>45264</v>
      </c>
      <c r="M1433" s="10">
        <f>VENTAS[[#This Row],[CANTIDAD]]*VENTAS[[#This Row],[PRECIO_VENTAS]]</f>
        <v>58300</v>
      </c>
      <c r="N1433" s="10">
        <f>VENTAS[[#This Row],[CANTIDAD]]*VENTAS[[#This Row],[PRECIO_COMPRA]]</f>
        <v>49736.259999999995</v>
      </c>
      <c r="O1433" s="11">
        <f>VENTAS[[#This Row],[INGRESOS]]-VENTAS[[#This Row],[COSTO]]</f>
        <v>8563.7400000000052</v>
      </c>
      <c r="P1433" s="12">
        <f>VENTAS[[#This Row],[MARGEN]]/VENTAS[[#This Row],[INGRESOS]]</f>
        <v>0.14689090909090918</v>
      </c>
    </row>
    <row r="1434" spans="1:16" x14ac:dyDescent="0.25">
      <c r="A1434">
        <v>1433</v>
      </c>
      <c r="B1434" t="s">
        <v>5</v>
      </c>
      <c r="C1434">
        <v>9</v>
      </c>
      <c r="D1434" t="s">
        <v>38</v>
      </c>
      <c r="E1434" t="s">
        <v>68</v>
      </c>
      <c r="F1434">
        <v>10007</v>
      </c>
      <c r="G1434" t="s">
        <v>53</v>
      </c>
      <c r="H1434" t="s">
        <v>54</v>
      </c>
      <c r="I1434">
        <v>67</v>
      </c>
      <c r="J1434" s="9">
        <v>836.75</v>
      </c>
      <c r="K1434" s="9">
        <v>1000</v>
      </c>
      <c r="L1434">
        <v>45265</v>
      </c>
      <c r="M1434" s="10">
        <f>VENTAS[[#This Row],[CANTIDAD]]*VENTAS[[#This Row],[PRECIO_VENTAS]]</f>
        <v>67000</v>
      </c>
      <c r="N1434" s="10">
        <f>VENTAS[[#This Row],[CANTIDAD]]*VENTAS[[#This Row],[PRECIO_COMPRA]]</f>
        <v>56062.25</v>
      </c>
      <c r="O1434" s="11">
        <f>VENTAS[[#This Row],[INGRESOS]]-VENTAS[[#This Row],[COSTO]]</f>
        <v>10937.75</v>
      </c>
      <c r="P1434" s="12">
        <f>VENTAS[[#This Row],[MARGEN]]/VENTAS[[#This Row],[INGRESOS]]</f>
        <v>0.16325000000000001</v>
      </c>
    </row>
    <row r="1435" spans="1:16" x14ac:dyDescent="0.25">
      <c r="A1435">
        <v>1434</v>
      </c>
      <c r="B1435" t="s">
        <v>7</v>
      </c>
      <c r="C1435">
        <v>10</v>
      </c>
      <c r="D1435" t="s">
        <v>39</v>
      </c>
      <c r="E1435" t="s">
        <v>69</v>
      </c>
      <c r="F1435">
        <v>10008</v>
      </c>
      <c r="G1435" t="s">
        <v>73</v>
      </c>
      <c r="H1435" t="s">
        <v>56</v>
      </c>
      <c r="I1435">
        <v>93</v>
      </c>
      <c r="J1435" s="9">
        <v>966.38</v>
      </c>
      <c r="K1435" s="9">
        <v>1200</v>
      </c>
      <c r="L1435">
        <v>45266</v>
      </c>
      <c r="M1435" s="10">
        <f>VENTAS[[#This Row],[CANTIDAD]]*VENTAS[[#This Row],[PRECIO_VENTAS]]</f>
        <v>111600</v>
      </c>
      <c r="N1435" s="10">
        <f>VENTAS[[#This Row],[CANTIDAD]]*VENTAS[[#This Row],[PRECIO_COMPRA]]</f>
        <v>89873.34</v>
      </c>
      <c r="O1435" s="11">
        <f>VENTAS[[#This Row],[INGRESOS]]-VENTAS[[#This Row],[COSTO]]</f>
        <v>21726.660000000003</v>
      </c>
      <c r="P1435" s="12">
        <f>VENTAS[[#This Row],[MARGEN]]/VENTAS[[#This Row],[INGRESOS]]</f>
        <v>0.19468333333333337</v>
      </c>
    </row>
    <row r="1436" spans="1:16" x14ac:dyDescent="0.25">
      <c r="A1436">
        <v>1435</v>
      </c>
      <c r="B1436" t="s">
        <v>10</v>
      </c>
      <c r="C1436">
        <v>11</v>
      </c>
      <c r="D1436" t="s">
        <v>77</v>
      </c>
      <c r="E1436" t="s">
        <v>78</v>
      </c>
      <c r="F1436">
        <v>10009</v>
      </c>
      <c r="G1436" t="s">
        <v>57</v>
      </c>
      <c r="H1436" t="s">
        <v>58</v>
      </c>
      <c r="I1436">
        <v>72</v>
      </c>
      <c r="J1436" s="9">
        <v>638.27</v>
      </c>
      <c r="K1436" s="9">
        <v>800</v>
      </c>
      <c r="L1436">
        <v>45267</v>
      </c>
      <c r="M1436" s="10">
        <f>VENTAS[[#This Row],[CANTIDAD]]*VENTAS[[#This Row],[PRECIO_VENTAS]]</f>
        <v>57600</v>
      </c>
      <c r="N1436" s="10">
        <f>VENTAS[[#This Row],[CANTIDAD]]*VENTAS[[#This Row],[PRECIO_COMPRA]]</f>
        <v>45955.44</v>
      </c>
      <c r="O1436" s="11">
        <f>VENTAS[[#This Row],[INGRESOS]]-VENTAS[[#This Row],[COSTO]]</f>
        <v>11644.559999999998</v>
      </c>
      <c r="P1436" s="12">
        <f>VENTAS[[#This Row],[MARGEN]]/VENTAS[[#This Row],[INGRESOS]]</f>
        <v>0.20216249999999997</v>
      </c>
    </row>
    <row r="1437" spans="1:16" x14ac:dyDescent="0.25">
      <c r="A1437">
        <v>1436</v>
      </c>
      <c r="B1437" t="s">
        <v>28</v>
      </c>
      <c r="C1437">
        <v>12</v>
      </c>
      <c r="D1437" t="s">
        <v>79</v>
      </c>
      <c r="E1437" t="s">
        <v>80</v>
      </c>
      <c r="F1437">
        <v>10001</v>
      </c>
      <c r="G1437" t="s">
        <v>41</v>
      </c>
      <c r="H1437" t="s">
        <v>42</v>
      </c>
      <c r="I1437">
        <v>88</v>
      </c>
      <c r="J1437" s="9">
        <v>1265.2</v>
      </c>
      <c r="K1437" s="9">
        <v>1800</v>
      </c>
      <c r="L1437">
        <v>45268</v>
      </c>
      <c r="M1437" s="10">
        <f>VENTAS[[#This Row],[CANTIDAD]]*VENTAS[[#This Row],[PRECIO_VENTAS]]</f>
        <v>158400</v>
      </c>
      <c r="N1437" s="10">
        <f>VENTAS[[#This Row],[CANTIDAD]]*VENTAS[[#This Row],[PRECIO_COMPRA]]</f>
        <v>111337.60000000001</v>
      </c>
      <c r="O1437" s="11">
        <f>VENTAS[[#This Row],[INGRESOS]]-VENTAS[[#This Row],[COSTO]]</f>
        <v>47062.399999999994</v>
      </c>
      <c r="P1437" s="12">
        <f>VENTAS[[#This Row],[MARGEN]]/VENTAS[[#This Row],[INGRESOS]]</f>
        <v>0.29711111111111105</v>
      </c>
    </row>
    <row r="1438" spans="1:16" x14ac:dyDescent="0.25">
      <c r="A1438">
        <v>1437</v>
      </c>
      <c r="B1438" t="s">
        <v>26</v>
      </c>
      <c r="C1438">
        <v>13</v>
      </c>
      <c r="D1438" t="s">
        <v>81</v>
      </c>
      <c r="E1438" t="s">
        <v>82</v>
      </c>
      <c r="F1438">
        <v>10002</v>
      </c>
      <c r="G1438" t="s">
        <v>43</v>
      </c>
      <c r="H1438" t="s">
        <v>44</v>
      </c>
      <c r="I1438">
        <v>85</v>
      </c>
      <c r="J1438" s="9">
        <v>352.49</v>
      </c>
      <c r="K1438" s="9">
        <v>500</v>
      </c>
      <c r="L1438">
        <v>45269</v>
      </c>
      <c r="M1438" s="10">
        <f>VENTAS[[#This Row],[CANTIDAD]]*VENTAS[[#This Row],[PRECIO_VENTAS]]</f>
        <v>42500</v>
      </c>
      <c r="N1438" s="10">
        <f>VENTAS[[#This Row],[CANTIDAD]]*VENTAS[[#This Row],[PRECIO_COMPRA]]</f>
        <v>29961.65</v>
      </c>
      <c r="O1438" s="11">
        <f>VENTAS[[#This Row],[INGRESOS]]-VENTAS[[#This Row],[COSTO]]</f>
        <v>12538.349999999999</v>
      </c>
      <c r="P1438" s="12">
        <f>VENTAS[[#This Row],[MARGEN]]/VENTAS[[#This Row],[INGRESOS]]</f>
        <v>0.29501999999999995</v>
      </c>
    </row>
    <row r="1439" spans="1:16" x14ac:dyDescent="0.25">
      <c r="A1439">
        <v>1438</v>
      </c>
      <c r="B1439" t="s">
        <v>25</v>
      </c>
      <c r="C1439">
        <v>14</v>
      </c>
      <c r="D1439" t="s">
        <v>83</v>
      </c>
      <c r="E1439" t="s">
        <v>84</v>
      </c>
      <c r="F1439">
        <v>10003</v>
      </c>
      <c r="G1439" t="s">
        <v>45</v>
      </c>
      <c r="H1439" t="s">
        <v>46</v>
      </c>
      <c r="I1439">
        <v>76</v>
      </c>
      <c r="J1439" s="9">
        <v>938.42</v>
      </c>
      <c r="K1439" s="9">
        <v>1100</v>
      </c>
      <c r="L1439">
        <v>45270</v>
      </c>
      <c r="M1439" s="10">
        <f>VENTAS[[#This Row],[CANTIDAD]]*VENTAS[[#This Row],[PRECIO_VENTAS]]</f>
        <v>83600</v>
      </c>
      <c r="N1439" s="10">
        <f>VENTAS[[#This Row],[CANTIDAD]]*VENTAS[[#This Row],[PRECIO_COMPRA]]</f>
        <v>71319.92</v>
      </c>
      <c r="O1439" s="11">
        <f>VENTAS[[#This Row],[INGRESOS]]-VENTAS[[#This Row],[COSTO]]</f>
        <v>12280.080000000002</v>
      </c>
      <c r="P1439" s="12">
        <f>VENTAS[[#This Row],[MARGEN]]/VENTAS[[#This Row],[INGRESOS]]</f>
        <v>0.1468909090909091</v>
      </c>
    </row>
    <row r="1440" spans="1:16" x14ac:dyDescent="0.25">
      <c r="A1440">
        <v>1439</v>
      </c>
      <c r="B1440" t="s">
        <v>9</v>
      </c>
      <c r="C1440">
        <v>15</v>
      </c>
      <c r="D1440" t="s">
        <v>85</v>
      </c>
      <c r="E1440" t="s">
        <v>86</v>
      </c>
      <c r="F1440">
        <v>10004</v>
      </c>
      <c r="G1440" t="s">
        <v>47</v>
      </c>
      <c r="H1440" t="s">
        <v>48</v>
      </c>
      <c r="I1440">
        <v>90</v>
      </c>
      <c r="J1440" s="9">
        <v>572.95000000000005</v>
      </c>
      <c r="K1440" s="9">
        <v>800</v>
      </c>
      <c r="L1440">
        <v>45271</v>
      </c>
      <c r="M1440" s="10">
        <f>VENTAS[[#This Row],[CANTIDAD]]*VENTAS[[#This Row],[PRECIO_VENTAS]]</f>
        <v>72000</v>
      </c>
      <c r="N1440" s="10">
        <f>VENTAS[[#This Row],[CANTIDAD]]*VENTAS[[#This Row],[PRECIO_COMPRA]]</f>
        <v>51565.500000000007</v>
      </c>
      <c r="O1440" s="11">
        <f>VENTAS[[#This Row],[INGRESOS]]-VENTAS[[#This Row],[COSTO]]</f>
        <v>20434.499999999993</v>
      </c>
      <c r="P1440" s="12">
        <f>VENTAS[[#This Row],[MARGEN]]/VENTAS[[#This Row],[INGRESOS]]</f>
        <v>0.28381249999999991</v>
      </c>
    </row>
    <row r="1441" spans="1:16" x14ac:dyDescent="0.25">
      <c r="A1441">
        <v>1440</v>
      </c>
      <c r="B1441" t="s">
        <v>22</v>
      </c>
      <c r="C1441">
        <v>16</v>
      </c>
      <c r="D1441" t="s">
        <v>87</v>
      </c>
      <c r="E1441" t="s">
        <v>88</v>
      </c>
      <c r="F1441">
        <v>10005</v>
      </c>
      <c r="G1441" t="s">
        <v>49</v>
      </c>
      <c r="H1441" t="s">
        <v>50</v>
      </c>
      <c r="I1441">
        <v>82</v>
      </c>
      <c r="J1441" s="9">
        <v>1667.47</v>
      </c>
      <c r="K1441" s="9">
        <v>2200</v>
      </c>
      <c r="L1441">
        <v>45272</v>
      </c>
      <c r="M1441" s="10">
        <f>VENTAS[[#This Row],[CANTIDAD]]*VENTAS[[#This Row],[PRECIO_VENTAS]]</f>
        <v>180400</v>
      </c>
      <c r="N1441" s="10">
        <f>VENTAS[[#This Row],[CANTIDAD]]*VENTAS[[#This Row],[PRECIO_COMPRA]]</f>
        <v>136732.54</v>
      </c>
      <c r="O1441" s="11">
        <f>VENTAS[[#This Row],[INGRESOS]]-VENTAS[[#This Row],[COSTO]]</f>
        <v>43667.459999999992</v>
      </c>
      <c r="P1441" s="12">
        <f>VENTAS[[#This Row],[MARGEN]]/VENTAS[[#This Row],[INGRESOS]]</f>
        <v>0.24205909090909086</v>
      </c>
    </row>
    <row r="1442" spans="1:16" x14ac:dyDescent="0.25">
      <c r="A1442">
        <v>1441</v>
      </c>
      <c r="B1442" t="s">
        <v>13</v>
      </c>
      <c r="C1442">
        <v>17</v>
      </c>
      <c r="D1442" t="s">
        <v>89</v>
      </c>
      <c r="E1442" t="s">
        <v>90</v>
      </c>
      <c r="F1442">
        <v>10006</v>
      </c>
      <c r="G1442" t="s">
        <v>51</v>
      </c>
      <c r="H1442" t="s">
        <v>52</v>
      </c>
      <c r="I1442">
        <v>69</v>
      </c>
      <c r="J1442" s="9">
        <v>216.19</v>
      </c>
      <c r="K1442" s="9">
        <v>300</v>
      </c>
      <c r="L1442">
        <v>45273</v>
      </c>
      <c r="M1442" s="10">
        <f>VENTAS[[#This Row],[CANTIDAD]]*VENTAS[[#This Row],[PRECIO_VENTAS]]</f>
        <v>20700</v>
      </c>
      <c r="N1442" s="10">
        <f>VENTAS[[#This Row],[CANTIDAD]]*VENTAS[[#This Row],[PRECIO_COMPRA]]</f>
        <v>14917.11</v>
      </c>
      <c r="O1442" s="11">
        <f>VENTAS[[#This Row],[INGRESOS]]-VENTAS[[#This Row],[COSTO]]</f>
        <v>5782.8899999999994</v>
      </c>
      <c r="P1442" s="12">
        <f>VENTAS[[#This Row],[MARGEN]]/VENTAS[[#This Row],[INGRESOS]]</f>
        <v>0.27936666666666665</v>
      </c>
    </row>
    <row r="1443" spans="1:16" x14ac:dyDescent="0.25">
      <c r="A1443">
        <v>1442</v>
      </c>
      <c r="B1443" t="s">
        <v>27</v>
      </c>
      <c r="C1443">
        <v>18</v>
      </c>
      <c r="D1443" t="s">
        <v>91</v>
      </c>
      <c r="E1443" t="s">
        <v>92</v>
      </c>
      <c r="F1443">
        <v>10007</v>
      </c>
      <c r="G1443" t="s">
        <v>53</v>
      </c>
      <c r="H1443" t="s">
        <v>54</v>
      </c>
      <c r="I1443">
        <v>60</v>
      </c>
      <c r="J1443" s="9">
        <v>1063.04</v>
      </c>
      <c r="K1443" s="9">
        <v>1500</v>
      </c>
      <c r="L1443">
        <v>45274</v>
      </c>
      <c r="M1443" s="10">
        <f>VENTAS[[#This Row],[CANTIDAD]]*VENTAS[[#This Row],[PRECIO_VENTAS]]</f>
        <v>90000</v>
      </c>
      <c r="N1443" s="10">
        <f>VENTAS[[#This Row],[CANTIDAD]]*VENTAS[[#This Row],[PRECIO_COMPRA]]</f>
        <v>63782.399999999994</v>
      </c>
      <c r="O1443" s="11">
        <f>VENTAS[[#This Row],[INGRESOS]]-VENTAS[[#This Row],[COSTO]]</f>
        <v>26217.600000000006</v>
      </c>
      <c r="P1443" s="12">
        <f>VENTAS[[#This Row],[MARGEN]]/VENTAS[[#This Row],[INGRESOS]]</f>
        <v>0.29130666666666671</v>
      </c>
    </row>
    <row r="1444" spans="1:16" x14ac:dyDescent="0.25">
      <c r="A1444">
        <v>1443</v>
      </c>
      <c r="B1444" t="s">
        <v>6</v>
      </c>
      <c r="C1444">
        <v>19</v>
      </c>
      <c r="D1444" t="s">
        <v>93</v>
      </c>
      <c r="E1444" t="s">
        <v>94</v>
      </c>
      <c r="F1444">
        <v>10008</v>
      </c>
      <c r="G1444" t="s">
        <v>73</v>
      </c>
      <c r="H1444" t="s">
        <v>56</v>
      </c>
      <c r="I1444">
        <v>75</v>
      </c>
      <c r="J1444" s="9">
        <v>757.81</v>
      </c>
      <c r="K1444" s="9">
        <v>950</v>
      </c>
      <c r="L1444">
        <v>45275</v>
      </c>
      <c r="M1444" s="10">
        <f>VENTAS[[#This Row],[CANTIDAD]]*VENTAS[[#This Row],[PRECIO_VENTAS]]</f>
        <v>71250</v>
      </c>
      <c r="N1444" s="10">
        <f>VENTAS[[#This Row],[CANTIDAD]]*VENTAS[[#This Row],[PRECIO_COMPRA]]</f>
        <v>56835.749999999993</v>
      </c>
      <c r="O1444" s="11">
        <f>VENTAS[[#This Row],[INGRESOS]]-VENTAS[[#This Row],[COSTO]]</f>
        <v>14414.250000000007</v>
      </c>
      <c r="P1444" s="12">
        <f>VENTAS[[#This Row],[MARGEN]]/VENTAS[[#This Row],[INGRESOS]]</f>
        <v>0.20230526315789485</v>
      </c>
    </row>
    <row r="1445" spans="1:16" x14ac:dyDescent="0.25">
      <c r="A1445">
        <v>1444</v>
      </c>
      <c r="B1445" t="s">
        <v>19</v>
      </c>
      <c r="C1445">
        <v>20</v>
      </c>
      <c r="D1445" t="s">
        <v>95</v>
      </c>
      <c r="E1445" t="s">
        <v>96</v>
      </c>
      <c r="F1445">
        <v>10009</v>
      </c>
      <c r="G1445" t="s">
        <v>57</v>
      </c>
      <c r="H1445" t="s">
        <v>58</v>
      </c>
      <c r="I1445">
        <v>49</v>
      </c>
      <c r="J1445" s="9">
        <v>211.41</v>
      </c>
      <c r="K1445" s="9">
        <v>300</v>
      </c>
      <c r="L1445">
        <v>45276</v>
      </c>
      <c r="M1445" s="10">
        <f>VENTAS[[#This Row],[CANTIDAD]]*VENTAS[[#This Row],[PRECIO_VENTAS]]</f>
        <v>14700</v>
      </c>
      <c r="N1445" s="10">
        <f>VENTAS[[#This Row],[CANTIDAD]]*VENTAS[[#This Row],[PRECIO_COMPRA]]</f>
        <v>10359.09</v>
      </c>
      <c r="O1445" s="11">
        <f>VENTAS[[#This Row],[INGRESOS]]-VENTAS[[#This Row],[COSTO]]</f>
        <v>4340.91</v>
      </c>
      <c r="P1445" s="12">
        <f>VENTAS[[#This Row],[MARGEN]]/VENTAS[[#This Row],[INGRESOS]]</f>
        <v>0.29530000000000001</v>
      </c>
    </row>
    <row r="1446" spans="1:16" x14ac:dyDescent="0.25">
      <c r="A1446">
        <v>1445</v>
      </c>
      <c r="B1446" t="s">
        <v>28</v>
      </c>
      <c r="C1446">
        <v>1</v>
      </c>
      <c r="D1446" t="s">
        <v>30</v>
      </c>
      <c r="E1446" t="s">
        <v>61</v>
      </c>
      <c r="F1446">
        <v>10001</v>
      </c>
      <c r="G1446" t="s">
        <v>41</v>
      </c>
      <c r="H1446" t="s">
        <v>42</v>
      </c>
      <c r="I1446">
        <v>80</v>
      </c>
      <c r="J1446" s="9">
        <v>1483.61</v>
      </c>
      <c r="K1446" s="9">
        <v>2000</v>
      </c>
      <c r="L1446">
        <v>45277</v>
      </c>
      <c r="M1446" s="10">
        <f>VENTAS[[#This Row],[CANTIDAD]]*VENTAS[[#This Row],[PRECIO_VENTAS]]</f>
        <v>160000</v>
      </c>
      <c r="N1446" s="10">
        <f>VENTAS[[#This Row],[CANTIDAD]]*VENTAS[[#This Row],[PRECIO_COMPRA]]</f>
        <v>118688.79999999999</v>
      </c>
      <c r="O1446" s="11">
        <f>VENTAS[[#This Row],[INGRESOS]]-VENTAS[[#This Row],[COSTO]]</f>
        <v>41311.200000000012</v>
      </c>
      <c r="P1446" s="12">
        <f>VENTAS[[#This Row],[MARGEN]]/VENTAS[[#This Row],[INGRESOS]]</f>
        <v>0.25819500000000006</v>
      </c>
    </row>
    <row r="1447" spans="1:16" x14ac:dyDescent="0.25">
      <c r="A1447">
        <v>1446</v>
      </c>
      <c r="B1447" t="s">
        <v>15</v>
      </c>
      <c r="C1447">
        <v>2</v>
      </c>
      <c r="D1447" t="s">
        <v>31</v>
      </c>
      <c r="E1447" t="s">
        <v>62</v>
      </c>
      <c r="F1447">
        <v>10002</v>
      </c>
      <c r="G1447" t="s">
        <v>43</v>
      </c>
      <c r="H1447" t="s">
        <v>44</v>
      </c>
      <c r="I1447">
        <v>79</v>
      </c>
      <c r="J1447" s="9">
        <v>1049.51</v>
      </c>
      <c r="K1447" s="9">
        <v>1300</v>
      </c>
      <c r="L1447">
        <v>45278</v>
      </c>
      <c r="M1447" s="10">
        <f>VENTAS[[#This Row],[CANTIDAD]]*VENTAS[[#This Row],[PRECIO_VENTAS]]</f>
        <v>102700</v>
      </c>
      <c r="N1447" s="10">
        <f>VENTAS[[#This Row],[CANTIDAD]]*VENTAS[[#This Row],[PRECIO_COMPRA]]</f>
        <v>82911.289999999994</v>
      </c>
      <c r="O1447" s="11">
        <f>VENTAS[[#This Row],[INGRESOS]]-VENTAS[[#This Row],[COSTO]]</f>
        <v>19788.710000000006</v>
      </c>
      <c r="P1447" s="12">
        <f>VENTAS[[#This Row],[MARGEN]]/VENTAS[[#This Row],[INGRESOS]]</f>
        <v>0.19268461538461545</v>
      </c>
    </row>
    <row r="1448" spans="1:16" x14ac:dyDescent="0.25">
      <c r="A1448">
        <v>1447</v>
      </c>
      <c r="B1448" t="s">
        <v>6</v>
      </c>
      <c r="C1448">
        <v>3</v>
      </c>
      <c r="D1448" t="s">
        <v>32</v>
      </c>
      <c r="E1448" t="s">
        <v>63</v>
      </c>
      <c r="F1448">
        <v>10003</v>
      </c>
      <c r="G1448" t="s">
        <v>45</v>
      </c>
      <c r="H1448" t="s">
        <v>46</v>
      </c>
      <c r="I1448">
        <v>84</v>
      </c>
      <c r="J1448" s="9">
        <v>966.38</v>
      </c>
      <c r="K1448" s="9">
        <v>1200</v>
      </c>
      <c r="L1448">
        <v>45279</v>
      </c>
      <c r="M1448" s="10">
        <f>VENTAS[[#This Row],[CANTIDAD]]*VENTAS[[#This Row],[PRECIO_VENTAS]]</f>
        <v>100800</v>
      </c>
      <c r="N1448" s="10">
        <f>VENTAS[[#This Row],[CANTIDAD]]*VENTAS[[#This Row],[PRECIO_COMPRA]]</f>
        <v>81175.92</v>
      </c>
      <c r="O1448" s="11">
        <f>VENTAS[[#This Row],[INGRESOS]]-VENTAS[[#This Row],[COSTO]]</f>
        <v>19624.080000000002</v>
      </c>
      <c r="P1448" s="12">
        <f>VENTAS[[#This Row],[MARGEN]]/VENTAS[[#This Row],[INGRESOS]]</f>
        <v>0.19468333333333335</v>
      </c>
    </row>
    <row r="1449" spans="1:16" x14ac:dyDescent="0.25">
      <c r="A1449">
        <v>1448</v>
      </c>
      <c r="B1449" t="s">
        <v>29</v>
      </c>
      <c r="C1449">
        <v>4</v>
      </c>
      <c r="D1449" t="s">
        <v>33</v>
      </c>
      <c r="E1449" t="s">
        <v>64</v>
      </c>
      <c r="F1449">
        <v>10004</v>
      </c>
      <c r="G1449" t="s">
        <v>47</v>
      </c>
      <c r="H1449" t="s">
        <v>48</v>
      </c>
      <c r="I1449">
        <v>84</v>
      </c>
      <c r="J1449" s="9">
        <v>938.42</v>
      </c>
      <c r="K1449" s="9">
        <v>1100</v>
      </c>
      <c r="L1449">
        <v>45280</v>
      </c>
      <c r="M1449" s="10">
        <f>VENTAS[[#This Row],[CANTIDAD]]*VENTAS[[#This Row],[PRECIO_VENTAS]]</f>
        <v>92400</v>
      </c>
      <c r="N1449" s="10">
        <f>VENTAS[[#This Row],[CANTIDAD]]*VENTAS[[#This Row],[PRECIO_COMPRA]]</f>
        <v>78827.28</v>
      </c>
      <c r="O1449" s="11">
        <f>VENTAS[[#This Row],[INGRESOS]]-VENTAS[[#This Row],[COSTO]]</f>
        <v>13572.720000000001</v>
      </c>
      <c r="P1449" s="12">
        <f>VENTAS[[#This Row],[MARGEN]]/VENTAS[[#This Row],[INGRESOS]]</f>
        <v>0.1468909090909091</v>
      </c>
    </row>
    <row r="1450" spans="1:16" x14ac:dyDescent="0.25">
      <c r="A1450">
        <v>1449</v>
      </c>
      <c r="B1450" t="s">
        <v>5</v>
      </c>
      <c r="C1450">
        <v>5</v>
      </c>
      <c r="D1450" t="s">
        <v>34</v>
      </c>
      <c r="E1450" t="s">
        <v>65</v>
      </c>
      <c r="F1450">
        <v>10005</v>
      </c>
      <c r="G1450" t="s">
        <v>49</v>
      </c>
      <c r="H1450" t="s">
        <v>50</v>
      </c>
      <c r="I1450">
        <v>52</v>
      </c>
      <c r="J1450" s="9">
        <v>1053.78</v>
      </c>
      <c r="K1450" s="9">
        <v>1500</v>
      </c>
      <c r="L1450">
        <v>45281</v>
      </c>
      <c r="M1450" s="10">
        <f>VENTAS[[#This Row],[CANTIDAD]]*VENTAS[[#This Row],[PRECIO_VENTAS]]</f>
        <v>78000</v>
      </c>
      <c r="N1450" s="10">
        <f>VENTAS[[#This Row],[CANTIDAD]]*VENTAS[[#This Row],[PRECIO_COMPRA]]</f>
        <v>54796.56</v>
      </c>
      <c r="O1450" s="11">
        <f>VENTAS[[#This Row],[INGRESOS]]-VENTAS[[#This Row],[COSTO]]</f>
        <v>23203.440000000002</v>
      </c>
      <c r="P1450" s="12">
        <f>VENTAS[[#This Row],[MARGEN]]/VENTAS[[#This Row],[INGRESOS]]</f>
        <v>0.29748000000000002</v>
      </c>
    </row>
    <row r="1451" spans="1:16" x14ac:dyDescent="0.25">
      <c r="A1451">
        <v>1450</v>
      </c>
      <c r="B1451" t="s">
        <v>14</v>
      </c>
      <c r="C1451">
        <v>6</v>
      </c>
      <c r="D1451" t="s">
        <v>35</v>
      </c>
      <c r="E1451" t="s">
        <v>66</v>
      </c>
      <c r="F1451">
        <v>10006</v>
      </c>
      <c r="G1451" t="s">
        <v>51</v>
      </c>
      <c r="H1451" t="s">
        <v>52</v>
      </c>
      <c r="I1451">
        <v>92</v>
      </c>
      <c r="J1451" s="9">
        <v>645.70000000000005</v>
      </c>
      <c r="K1451" s="9">
        <v>900</v>
      </c>
      <c r="L1451">
        <v>45282</v>
      </c>
      <c r="M1451" s="10">
        <f>VENTAS[[#This Row],[CANTIDAD]]*VENTAS[[#This Row],[PRECIO_VENTAS]]</f>
        <v>82800</v>
      </c>
      <c r="N1451" s="10">
        <f>VENTAS[[#This Row],[CANTIDAD]]*VENTAS[[#This Row],[PRECIO_COMPRA]]</f>
        <v>59404.4</v>
      </c>
      <c r="O1451" s="11">
        <f>VENTAS[[#This Row],[INGRESOS]]-VENTAS[[#This Row],[COSTO]]</f>
        <v>23395.599999999999</v>
      </c>
      <c r="P1451" s="12">
        <f>VENTAS[[#This Row],[MARGEN]]/VENTAS[[#This Row],[INGRESOS]]</f>
        <v>0.28255555555555556</v>
      </c>
    </row>
    <row r="1452" spans="1:16" x14ac:dyDescent="0.25">
      <c r="A1452">
        <v>1451</v>
      </c>
      <c r="B1452" t="s">
        <v>23</v>
      </c>
      <c r="C1452">
        <v>7</v>
      </c>
      <c r="D1452" t="s">
        <v>36</v>
      </c>
      <c r="E1452" t="s">
        <v>72</v>
      </c>
      <c r="F1452">
        <v>10007</v>
      </c>
      <c r="G1452" t="s">
        <v>53</v>
      </c>
      <c r="H1452" t="s">
        <v>54</v>
      </c>
      <c r="I1452">
        <v>60</v>
      </c>
      <c r="J1452" s="9">
        <v>1063.04</v>
      </c>
      <c r="K1452" s="9">
        <v>1500</v>
      </c>
      <c r="L1452">
        <v>45283</v>
      </c>
      <c r="M1452" s="10">
        <f>VENTAS[[#This Row],[CANTIDAD]]*VENTAS[[#This Row],[PRECIO_VENTAS]]</f>
        <v>90000</v>
      </c>
      <c r="N1452" s="10">
        <f>VENTAS[[#This Row],[CANTIDAD]]*VENTAS[[#This Row],[PRECIO_COMPRA]]</f>
        <v>63782.399999999994</v>
      </c>
      <c r="O1452" s="11">
        <f>VENTAS[[#This Row],[INGRESOS]]-VENTAS[[#This Row],[COSTO]]</f>
        <v>26217.600000000006</v>
      </c>
      <c r="P1452" s="12">
        <f>VENTAS[[#This Row],[MARGEN]]/VENTAS[[#This Row],[INGRESOS]]</f>
        <v>0.29130666666666671</v>
      </c>
    </row>
    <row r="1453" spans="1:16" x14ac:dyDescent="0.25">
      <c r="A1453">
        <v>1452</v>
      </c>
      <c r="B1453" t="s">
        <v>17</v>
      </c>
      <c r="C1453">
        <v>8</v>
      </c>
      <c r="D1453" t="s">
        <v>37</v>
      </c>
      <c r="E1453" t="s">
        <v>67</v>
      </c>
      <c r="F1453">
        <v>10008</v>
      </c>
      <c r="G1453" t="s">
        <v>73</v>
      </c>
      <c r="H1453" t="s">
        <v>56</v>
      </c>
      <c r="I1453">
        <v>84</v>
      </c>
      <c r="J1453" s="9">
        <v>938.42</v>
      </c>
      <c r="K1453" s="9">
        <v>1100</v>
      </c>
      <c r="L1453">
        <v>45284</v>
      </c>
      <c r="M1453" s="10">
        <f>VENTAS[[#This Row],[CANTIDAD]]*VENTAS[[#This Row],[PRECIO_VENTAS]]</f>
        <v>92400</v>
      </c>
      <c r="N1453" s="10">
        <f>VENTAS[[#This Row],[CANTIDAD]]*VENTAS[[#This Row],[PRECIO_COMPRA]]</f>
        <v>78827.28</v>
      </c>
      <c r="O1453" s="11">
        <f>VENTAS[[#This Row],[INGRESOS]]-VENTAS[[#This Row],[COSTO]]</f>
        <v>13572.720000000001</v>
      </c>
      <c r="P1453" s="12">
        <f>VENTAS[[#This Row],[MARGEN]]/VENTAS[[#This Row],[INGRESOS]]</f>
        <v>0.1468909090909091</v>
      </c>
    </row>
    <row r="1454" spans="1:16" x14ac:dyDescent="0.25">
      <c r="A1454">
        <v>1453</v>
      </c>
      <c r="B1454" t="s">
        <v>8</v>
      </c>
      <c r="C1454">
        <v>9</v>
      </c>
      <c r="D1454" t="s">
        <v>38</v>
      </c>
      <c r="E1454" t="s">
        <v>68</v>
      </c>
      <c r="F1454">
        <v>10009</v>
      </c>
      <c r="G1454" t="s">
        <v>57</v>
      </c>
      <c r="H1454" t="s">
        <v>58</v>
      </c>
      <c r="I1454">
        <v>61</v>
      </c>
      <c r="J1454" s="9">
        <v>836.75</v>
      </c>
      <c r="K1454" s="9">
        <v>1000</v>
      </c>
      <c r="L1454">
        <v>45285</v>
      </c>
      <c r="M1454" s="10">
        <f>VENTAS[[#This Row],[CANTIDAD]]*VENTAS[[#This Row],[PRECIO_VENTAS]]</f>
        <v>61000</v>
      </c>
      <c r="N1454" s="10">
        <f>VENTAS[[#This Row],[CANTIDAD]]*VENTAS[[#This Row],[PRECIO_COMPRA]]</f>
        <v>51041.75</v>
      </c>
      <c r="O1454" s="11">
        <f>VENTAS[[#This Row],[INGRESOS]]-VENTAS[[#This Row],[COSTO]]</f>
        <v>9958.25</v>
      </c>
      <c r="P1454" s="12">
        <f>VENTAS[[#This Row],[MARGEN]]/VENTAS[[#This Row],[INGRESOS]]</f>
        <v>0.16325000000000001</v>
      </c>
    </row>
    <row r="1455" spans="1:16" x14ac:dyDescent="0.25">
      <c r="A1455">
        <v>1454</v>
      </c>
      <c r="B1455" t="s">
        <v>23</v>
      </c>
      <c r="C1455">
        <v>10</v>
      </c>
      <c r="D1455" t="s">
        <v>39</v>
      </c>
      <c r="E1455" t="s">
        <v>69</v>
      </c>
      <c r="F1455">
        <v>10001</v>
      </c>
      <c r="G1455" t="s">
        <v>41</v>
      </c>
      <c r="H1455" t="s">
        <v>42</v>
      </c>
      <c r="I1455">
        <v>52</v>
      </c>
      <c r="J1455" s="9">
        <v>966.38</v>
      </c>
      <c r="K1455" s="9">
        <v>1200</v>
      </c>
      <c r="L1455">
        <v>45286</v>
      </c>
      <c r="M1455" s="10">
        <f>VENTAS[[#This Row],[CANTIDAD]]*VENTAS[[#This Row],[PRECIO_VENTAS]]</f>
        <v>62400</v>
      </c>
      <c r="N1455" s="10">
        <f>VENTAS[[#This Row],[CANTIDAD]]*VENTAS[[#This Row],[PRECIO_COMPRA]]</f>
        <v>50251.76</v>
      </c>
      <c r="O1455" s="11">
        <f>VENTAS[[#This Row],[INGRESOS]]-VENTAS[[#This Row],[COSTO]]</f>
        <v>12148.239999999998</v>
      </c>
      <c r="P1455" s="12">
        <f>VENTAS[[#This Row],[MARGEN]]/VENTAS[[#This Row],[INGRESOS]]</f>
        <v>0.19468333333333329</v>
      </c>
    </row>
    <row r="1456" spans="1:16" x14ac:dyDescent="0.25">
      <c r="A1456">
        <v>1455</v>
      </c>
      <c r="B1456" t="s">
        <v>7</v>
      </c>
      <c r="C1456">
        <v>11</v>
      </c>
      <c r="D1456" t="s">
        <v>77</v>
      </c>
      <c r="E1456" t="s">
        <v>78</v>
      </c>
      <c r="F1456">
        <v>10002</v>
      </c>
      <c r="G1456" t="s">
        <v>43</v>
      </c>
      <c r="H1456" t="s">
        <v>44</v>
      </c>
      <c r="I1456">
        <v>99</v>
      </c>
      <c r="J1456" s="9">
        <v>638.27</v>
      </c>
      <c r="K1456" s="9">
        <v>800</v>
      </c>
      <c r="L1456">
        <v>45287</v>
      </c>
      <c r="M1456" s="10">
        <f>VENTAS[[#This Row],[CANTIDAD]]*VENTAS[[#This Row],[PRECIO_VENTAS]]</f>
        <v>79200</v>
      </c>
      <c r="N1456" s="10">
        <f>VENTAS[[#This Row],[CANTIDAD]]*VENTAS[[#This Row],[PRECIO_COMPRA]]</f>
        <v>63188.729999999996</v>
      </c>
      <c r="O1456" s="11">
        <f>VENTAS[[#This Row],[INGRESOS]]-VENTAS[[#This Row],[COSTO]]</f>
        <v>16011.270000000004</v>
      </c>
      <c r="P1456" s="12">
        <f>VENTAS[[#This Row],[MARGEN]]/VENTAS[[#This Row],[INGRESOS]]</f>
        <v>0.20216250000000005</v>
      </c>
    </row>
    <row r="1457" spans="1:16" x14ac:dyDescent="0.25">
      <c r="A1457">
        <v>1456</v>
      </c>
      <c r="B1457" t="s">
        <v>8</v>
      </c>
      <c r="C1457">
        <v>12</v>
      </c>
      <c r="D1457" t="s">
        <v>79</v>
      </c>
      <c r="E1457" t="s">
        <v>80</v>
      </c>
      <c r="F1457">
        <v>10003</v>
      </c>
      <c r="G1457" t="s">
        <v>45</v>
      </c>
      <c r="H1457" t="s">
        <v>46</v>
      </c>
      <c r="I1457">
        <v>80</v>
      </c>
      <c r="J1457" s="9">
        <v>1265.2</v>
      </c>
      <c r="K1457" s="9">
        <v>1800</v>
      </c>
      <c r="L1457">
        <v>45288</v>
      </c>
      <c r="M1457" s="10">
        <f>VENTAS[[#This Row],[CANTIDAD]]*VENTAS[[#This Row],[PRECIO_VENTAS]]</f>
        <v>144000</v>
      </c>
      <c r="N1457" s="10">
        <f>VENTAS[[#This Row],[CANTIDAD]]*VENTAS[[#This Row],[PRECIO_COMPRA]]</f>
        <v>101216</v>
      </c>
      <c r="O1457" s="11">
        <f>VENTAS[[#This Row],[INGRESOS]]-VENTAS[[#This Row],[COSTO]]</f>
        <v>42784</v>
      </c>
      <c r="P1457" s="12">
        <f>VENTAS[[#This Row],[MARGEN]]/VENTAS[[#This Row],[INGRESOS]]</f>
        <v>0.2971111111111111</v>
      </c>
    </row>
    <row r="1458" spans="1:16" x14ac:dyDescent="0.25">
      <c r="A1458">
        <v>1457</v>
      </c>
      <c r="B1458" t="s">
        <v>16</v>
      </c>
      <c r="C1458">
        <v>13</v>
      </c>
      <c r="D1458" t="s">
        <v>81</v>
      </c>
      <c r="E1458" t="s">
        <v>82</v>
      </c>
      <c r="F1458">
        <v>10004</v>
      </c>
      <c r="G1458" t="s">
        <v>47</v>
      </c>
      <c r="H1458" t="s">
        <v>48</v>
      </c>
      <c r="I1458">
        <v>55</v>
      </c>
      <c r="J1458" s="9">
        <v>352.49</v>
      </c>
      <c r="K1458" s="9">
        <v>500</v>
      </c>
      <c r="L1458">
        <v>45289</v>
      </c>
      <c r="M1458" s="10">
        <f>VENTAS[[#This Row],[CANTIDAD]]*VENTAS[[#This Row],[PRECIO_VENTAS]]</f>
        <v>27500</v>
      </c>
      <c r="N1458" s="10">
        <f>VENTAS[[#This Row],[CANTIDAD]]*VENTAS[[#This Row],[PRECIO_COMPRA]]</f>
        <v>19386.95</v>
      </c>
      <c r="O1458" s="11">
        <f>VENTAS[[#This Row],[INGRESOS]]-VENTAS[[#This Row],[COSTO]]</f>
        <v>8113.0499999999993</v>
      </c>
      <c r="P1458" s="12">
        <f>VENTAS[[#This Row],[MARGEN]]/VENTAS[[#This Row],[INGRESOS]]</f>
        <v>0.29501999999999995</v>
      </c>
    </row>
    <row r="1459" spans="1:16" x14ac:dyDescent="0.25">
      <c r="A1459">
        <v>1458</v>
      </c>
      <c r="B1459" t="s">
        <v>9</v>
      </c>
      <c r="C1459">
        <v>14</v>
      </c>
      <c r="D1459" t="s">
        <v>83</v>
      </c>
      <c r="E1459" t="s">
        <v>84</v>
      </c>
      <c r="F1459">
        <v>10005</v>
      </c>
      <c r="G1459" t="s">
        <v>49</v>
      </c>
      <c r="H1459" t="s">
        <v>50</v>
      </c>
      <c r="I1459">
        <v>80</v>
      </c>
      <c r="J1459" s="9">
        <v>938.42</v>
      </c>
      <c r="K1459" s="9">
        <v>1100</v>
      </c>
      <c r="L1459">
        <v>45290</v>
      </c>
      <c r="M1459" s="10">
        <f>VENTAS[[#This Row],[CANTIDAD]]*VENTAS[[#This Row],[PRECIO_VENTAS]]</f>
        <v>88000</v>
      </c>
      <c r="N1459" s="10">
        <f>VENTAS[[#This Row],[CANTIDAD]]*VENTAS[[#This Row],[PRECIO_COMPRA]]</f>
        <v>75073.599999999991</v>
      </c>
      <c r="O1459" s="11">
        <f>VENTAS[[#This Row],[INGRESOS]]-VENTAS[[#This Row],[COSTO]]</f>
        <v>12926.400000000009</v>
      </c>
      <c r="P1459" s="12">
        <f>VENTAS[[#This Row],[MARGEN]]/VENTAS[[#This Row],[INGRESOS]]</f>
        <v>0.14689090909090918</v>
      </c>
    </row>
    <row r="1460" spans="1:16" x14ac:dyDescent="0.25">
      <c r="A1460">
        <v>1459</v>
      </c>
      <c r="B1460" t="s">
        <v>25</v>
      </c>
      <c r="C1460">
        <v>15</v>
      </c>
      <c r="D1460" t="s">
        <v>85</v>
      </c>
      <c r="E1460" t="s">
        <v>86</v>
      </c>
      <c r="F1460">
        <v>10006</v>
      </c>
      <c r="G1460" t="s">
        <v>51</v>
      </c>
      <c r="H1460" t="s">
        <v>52</v>
      </c>
      <c r="I1460">
        <v>52</v>
      </c>
      <c r="J1460" s="9">
        <v>572.95000000000005</v>
      </c>
      <c r="K1460" s="9">
        <v>800</v>
      </c>
      <c r="L1460">
        <v>45291</v>
      </c>
      <c r="M1460" s="10">
        <f>VENTAS[[#This Row],[CANTIDAD]]*VENTAS[[#This Row],[PRECIO_VENTAS]]</f>
        <v>41600</v>
      </c>
      <c r="N1460" s="10">
        <f>VENTAS[[#This Row],[CANTIDAD]]*VENTAS[[#This Row],[PRECIO_COMPRA]]</f>
        <v>29793.4</v>
      </c>
      <c r="O1460" s="11">
        <f>VENTAS[[#This Row],[INGRESOS]]-VENTAS[[#This Row],[COSTO]]</f>
        <v>11806.599999999999</v>
      </c>
      <c r="P1460" s="12">
        <f>VENTAS[[#This Row],[MARGEN]]/VENTAS[[#This Row],[INGRESOS]]</f>
        <v>0.28381249999999997</v>
      </c>
    </row>
    <row r="1461" spans="1:16" x14ac:dyDescent="0.25">
      <c r="A1461">
        <v>1460</v>
      </c>
      <c r="B1461" t="s">
        <v>25</v>
      </c>
      <c r="C1461">
        <v>16</v>
      </c>
      <c r="D1461" t="s">
        <v>87</v>
      </c>
      <c r="E1461" t="s">
        <v>88</v>
      </c>
      <c r="F1461">
        <v>10007</v>
      </c>
      <c r="G1461" t="s">
        <v>53</v>
      </c>
      <c r="H1461" t="s">
        <v>54</v>
      </c>
      <c r="I1461">
        <v>87</v>
      </c>
      <c r="J1461" s="9">
        <v>1667.47</v>
      </c>
      <c r="K1461" s="9">
        <v>2200</v>
      </c>
      <c r="L1461">
        <v>45292</v>
      </c>
      <c r="M1461" s="10">
        <f>VENTAS[[#This Row],[CANTIDAD]]*VENTAS[[#This Row],[PRECIO_VENTAS]]</f>
        <v>191400</v>
      </c>
      <c r="N1461" s="10">
        <f>VENTAS[[#This Row],[CANTIDAD]]*VENTAS[[#This Row],[PRECIO_COMPRA]]</f>
        <v>145069.89000000001</v>
      </c>
      <c r="O1461" s="11">
        <f>VENTAS[[#This Row],[INGRESOS]]-VENTAS[[#This Row],[COSTO]]</f>
        <v>46330.109999999986</v>
      </c>
      <c r="P1461" s="12">
        <f>VENTAS[[#This Row],[MARGEN]]/VENTAS[[#This Row],[INGRESOS]]</f>
        <v>0.24205909090909083</v>
      </c>
    </row>
    <row r="1462" spans="1:16" x14ac:dyDescent="0.25">
      <c r="A1462">
        <v>1461</v>
      </c>
      <c r="B1462" t="s">
        <v>14</v>
      </c>
      <c r="C1462">
        <v>17</v>
      </c>
      <c r="D1462" t="s">
        <v>89</v>
      </c>
      <c r="E1462" t="s">
        <v>90</v>
      </c>
      <c r="F1462">
        <v>10008</v>
      </c>
      <c r="G1462" t="s">
        <v>73</v>
      </c>
      <c r="H1462" t="s">
        <v>56</v>
      </c>
      <c r="I1462">
        <v>88</v>
      </c>
      <c r="J1462" s="9">
        <v>216.19</v>
      </c>
      <c r="K1462" s="9">
        <v>300</v>
      </c>
      <c r="L1462">
        <v>45293</v>
      </c>
      <c r="M1462" s="10">
        <f>VENTAS[[#This Row],[CANTIDAD]]*VENTAS[[#This Row],[PRECIO_VENTAS]]</f>
        <v>26400</v>
      </c>
      <c r="N1462" s="10">
        <f>VENTAS[[#This Row],[CANTIDAD]]*VENTAS[[#This Row],[PRECIO_COMPRA]]</f>
        <v>19024.72</v>
      </c>
      <c r="O1462" s="11">
        <f>VENTAS[[#This Row],[INGRESOS]]-VENTAS[[#This Row],[COSTO]]</f>
        <v>7375.2799999999988</v>
      </c>
      <c r="P1462" s="12">
        <f>VENTAS[[#This Row],[MARGEN]]/VENTAS[[#This Row],[INGRESOS]]</f>
        <v>0.2793666666666666</v>
      </c>
    </row>
    <row r="1463" spans="1:16" x14ac:dyDescent="0.25">
      <c r="A1463">
        <v>1462</v>
      </c>
      <c r="B1463" t="s">
        <v>15</v>
      </c>
      <c r="C1463">
        <v>18</v>
      </c>
      <c r="D1463" t="s">
        <v>91</v>
      </c>
      <c r="E1463" t="s">
        <v>92</v>
      </c>
      <c r="F1463">
        <v>10009</v>
      </c>
      <c r="G1463" t="s">
        <v>57</v>
      </c>
      <c r="H1463" t="s">
        <v>58</v>
      </c>
      <c r="I1463">
        <v>80</v>
      </c>
      <c r="J1463" s="9">
        <v>1063.04</v>
      </c>
      <c r="K1463" s="9">
        <v>1500</v>
      </c>
      <c r="L1463">
        <v>45294</v>
      </c>
      <c r="M1463" s="10">
        <f>VENTAS[[#This Row],[CANTIDAD]]*VENTAS[[#This Row],[PRECIO_VENTAS]]</f>
        <v>120000</v>
      </c>
      <c r="N1463" s="10">
        <f>VENTAS[[#This Row],[CANTIDAD]]*VENTAS[[#This Row],[PRECIO_COMPRA]]</f>
        <v>85043.199999999997</v>
      </c>
      <c r="O1463" s="11">
        <f>VENTAS[[#This Row],[INGRESOS]]-VENTAS[[#This Row],[COSTO]]</f>
        <v>34956.800000000003</v>
      </c>
      <c r="P1463" s="12">
        <f>VENTAS[[#This Row],[MARGEN]]/VENTAS[[#This Row],[INGRESOS]]</f>
        <v>0.29130666666666671</v>
      </c>
    </row>
    <row r="1464" spans="1:16" x14ac:dyDescent="0.25">
      <c r="A1464">
        <v>1463</v>
      </c>
      <c r="B1464" t="s">
        <v>26</v>
      </c>
      <c r="C1464">
        <v>19</v>
      </c>
      <c r="D1464" t="s">
        <v>93</v>
      </c>
      <c r="E1464" t="s">
        <v>94</v>
      </c>
      <c r="F1464">
        <v>10001</v>
      </c>
      <c r="G1464" t="s">
        <v>41</v>
      </c>
      <c r="H1464" t="s">
        <v>42</v>
      </c>
      <c r="I1464">
        <v>85</v>
      </c>
      <c r="J1464" s="9">
        <v>757.81</v>
      </c>
      <c r="K1464" s="9">
        <v>950</v>
      </c>
      <c r="L1464">
        <v>45295</v>
      </c>
      <c r="M1464" s="10">
        <f>VENTAS[[#This Row],[CANTIDAD]]*VENTAS[[#This Row],[PRECIO_VENTAS]]</f>
        <v>80750</v>
      </c>
      <c r="N1464" s="10">
        <f>VENTAS[[#This Row],[CANTIDAD]]*VENTAS[[#This Row],[PRECIO_COMPRA]]</f>
        <v>64413.85</v>
      </c>
      <c r="O1464" s="11">
        <f>VENTAS[[#This Row],[INGRESOS]]-VENTAS[[#This Row],[COSTO]]</f>
        <v>16336.150000000001</v>
      </c>
      <c r="P1464" s="12">
        <f>VENTAS[[#This Row],[MARGEN]]/VENTAS[[#This Row],[INGRESOS]]</f>
        <v>0.20230526315789477</v>
      </c>
    </row>
    <row r="1465" spans="1:16" x14ac:dyDescent="0.25">
      <c r="A1465">
        <v>1464</v>
      </c>
      <c r="B1465" t="s">
        <v>11</v>
      </c>
      <c r="C1465">
        <v>20</v>
      </c>
      <c r="D1465" t="s">
        <v>95</v>
      </c>
      <c r="E1465" t="s">
        <v>96</v>
      </c>
      <c r="F1465">
        <v>10002</v>
      </c>
      <c r="G1465" t="s">
        <v>43</v>
      </c>
      <c r="H1465" t="s">
        <v>44</v>
      </c>
      <c r="I1465">
        <v>59</v>
      </c>
      <c r="J1465" s="9">
        <v>211.41</v>
      </c>
      <c r="K1465" s="9">
        <v>300</v>
      </c>
      <c r="L1465">
        <v>45296</v>
      </c>
      <c r="M1465" s="10">
        <f>VENTAS[[#This Row],[CANTIDAD]]*VENTAS[[#This Row],[PRECIO_VENTAS]]</f>
        <v>17700</v>
      </c>
      <c r="N1465" s="10">
        <f>VENTAS[[#This Row],[CANTIDAD]]*VENTAS[[#This Row],[PRECIO_COMPRA]]</f>
        <v>12473.19</v>
      </c>
      <c r="O1465" s="11">
        <f>VENTAS[[#This Row],[INGRESOS]]-VENTAS[[#This Row],[COSTO]]</f>
        <v>5226.8099999999995</v>
      </c>
      <c r="P1465" s="12">
        <f>VENTAS[[#This Row],[MARGEN]]/VENTAS[[#This Row],[INGRESOS]]</f>
        <v>0.29529999999999995</v>
      </c>
    </row>
    <row r="1466" spans="1:16" x14ac:dyDescent="0.25">
      <c r="A1466">
        <v>1465</v>
      </c>
      <c r="B1466" t="s">
        <v>18</v>
      </c>
      <c r="C1466">
        <v>1</v>
      </c>
      <c r="D1466" t="s">
        <v>30</v>
      </c>
      <c r="E1466" t="s">
        <v>61</v>
      </c>
      <c r="F1466">
        <v>10003</v>
      </c>
      <c r="G1466" t="s">
        <v>45</v>
      </c>
      <c r="H1466" t="s">
        <v>46</v>
      </c>
      <c r="I1466">
        <v>85</v>
      </c>
      <c r="J1466" s="9">
        <v>1483.61</v>
      </c>
      <c r="K1466" s="9">
        <v>2000</v>
      </c>
      <c r="L1466">
        <v>45297</v>
      </c>
      <c r="M1466" s="10">
        <f>VENTAS[[#This Row],[CANTIDAD]]*VENTAS[[#This Row],[PRECIO_VENTAS]]</f>
        <v>170000</v>
      </c>
      <c r="N1466" s="10">
        <f>VENTAS[[#This Row],[CANTIDAD]]*VENTAS[[#This Row],[PRECIO_COMPRA]]</f>
        <v>126106.84999999999</v>
      </c>
      <c r="O1466" s="11">
        <f>VENTAS[[#This Row],[INGRESOS]]-VENTAS[[#This Row],[COSTO]]</f>
        <v>43893.150000000009</v>
      </c>
      <c r="P1466" s="12">
        <f>VENTAS[[#This Row],[MARGEN]]/VENTAS[[#This Row],[INGRESOS]]</f>
        <v>0.25819500000000006</v>
      </c>
    </row>
    <row r="1467" spans="1:16" x14ac:dyDescent="0.25">
      <c r="A1467">
        <v>1466</v>
      </c>
      <c r="B1467" t="s">
        <v>18</v>
      </c>
      <c r="C1467">
        <v>2</v>
      </c>
      <c r="D1467" t="s">
        <v>31</v>
      </c>
      <c r="E1467" t="s">
        <v>62</v>
      </c>
      <c r="F1467">
        <v>10004</v>
      </c>
      <c r="G1467" t="s">
        <v>47</v>
      </c>
      <c r="H1467" t="s">
        <v>48</v>
      </c>
      <c r="I1467">
        <v>95</v>
      </c>
      <c r="J1467" s="9">
        <v>1049.51</v>
      </c>
      <c r="K1467" s="9">
        <v>1300</v>
      </c>
      <c r="L1467">
        <v>45298</v>
      </c>
      <c r="M1467" s="10">
        <f>VENTAS[[#This Row],[CANTIDAD]]*VENTAS[[#This Row],[PRECIO_VENTAS]]</f>
        <v>123500</v>
      </c>
      <c r="N1467" s="10">
        <f>VENTAS[[#This Row],[CANTIDAD]]*VENTAS[[#This Row],[PRECIO_COMPRA]]</f>
        <v>99703.45</v>
      </c>
      <c r="O1467" s="11">
        <f>VENTAS[[#This Row],[INGRESOS]]-VENTAS[[#This Row],[COSTO]]</f>
        <v>23796.550000000003</v>
      </c>
      <c r="P1467" s="12">
        <f>VENTAS[[#This Row],[MARGEN]]/VENTAS[[#This Row],[INGRESOS]]</f>
        <v>0.1926846153846154</v>
      </c>
    </row>
    <row r="1468" spans="1:16" x14ac:dyDescent="0.25">
      <c r="A1468">
        <v>1467</v>
      </c>
      <c r="B1468" t="s">
        <v>13</v>
      </c>
      <c r="C1468">
        <v>3</v>
      </c>
      <c r="D1468" t="s">
        <v>32</v>
      </c>
      <c r="E1468" t="s">
        <v>63</v>
      </c>
      <c r="F1468">
        <v>10005</v>
      </c>
      <c r="G1468" t="s">
        <v>49</v>
      </c>
      <c r="H1468" t="s">
        <v>50</v>
      </c>
      <c r="I1468">
        <v>59</v>
      </c>
      <c r="J1468" s="9">
        <v>966.38</v>
      </c>
      <c r="K1468" s="9">
        <v>1200</v>
      </c>
      <c r="L1468">
        <v>45299</v>
      </c>
      <c r="M1468" s="10">
        <f>VENTAS[[#This Row],[CANTIDAD]]*VENTAS[[#This Row],[PRECIO_VENTAS]]</f>
        <v>70800</v>
      </c>
      <c r="N1468" s="10">
        <f>VENTAS[[#This Row],[CANTIDAD]]*VENTAS[[#This Row],[PRECIO_COMPRA]]</f>
        <v>57016.42</v>
      </c>
      <c r="O1468" s="11">
        <f>VENTAS[[#This Row],[INGRESOS]]-VENTAS[[#This Row],[COSTO]]</f>
        <v>13783.580000000002</v>
      </c>
      <c r="P1468" s="12">
        <f>VENTAS[[#This Row],[MARGEN]]/VENTAS[[#This Row],[INGRESOS]]</f>
        <v>0.19468333333333335</v>
      </c>
    </row>
    <row r="1469" spans="1:16" x14ac:dyDescent="0.25">
      <c r="A1469">
        <v>1468</v>
      </c>
      <c r="B1469" t="s">
        <v>14</v>
      </c>
      <c r="C1469">
        <v>4</v>
      </c>
      <c r="D1469" t="s">
        <v>33</v>
      </c>
      <c r="E1469" t="s">
        <v>64</v>
      </c>
      <c r="F1469">
        <v>10006</v>
      </c>
      <c r="G1469" t="s">
        <v>51</v>
      </c>
      <c r="H1469" t="s">
        <v>52</v>
      </c>
      <c r="I1469">
        <v>83</v>
      </c>
      <c r="J1469" s="9">
        <v>938.42</v>
      </c>
      <c r="K1469" s="9">
        <v>1100</v>
      </c>
      <c r="L1469">
        <v>45300</v>
      </c>
      <c r="M1469" s="10">
        <f>VENTAS[[#This Row],[CANTIDAD]]*VENTAS[[#This Row],[PRECIO_VENTAS]]</f>
        <v>91300</v>
      </c>
      <c r="N1469" s="10">
        <f>VENTAS[[#This Row],[CANTIDAD]]*VENTAS[[#This Row],[PRECIO_COMPRA]]</f>
        <v>77888.86</v>
      </c>
      <c r="O1469" s="11">
        <f>VENTAS[[#This Row],[INGRESOS]]-VENTAS[[#This Row],[COSTO]]</f>
        <v>13411.14</v>
      </c>
      <c r="P1469" s="12">
        <f>VENTAS[[#This Row],[MARGEN]]/VENTAS[[#This Row],[INGRESOS]]</f>
        <v>0.14689090909090907</v>
      </c>
    </row>
    <row r="1470" spans="1:16" x14ac:dyDescent="0.25">
      <c r="A1470">
        <v>1469</v>
      </c>
      <c r="B1470" t="s">
        <v>22</v>
      </c>
      <c r="C1470">
        <v>5</v>
      </c>
      <c r="D1470" t="s">
        <v>34</v>
      </c>
      <c r="E1470" t="s">
        <v>65</v>
      </c>
      <c r="F1470">
        <v>10007</v>
      </c>
      <c r="G1470" t="s">
        <v>53</v>
      </c>
      <c r="H1470" t="s">
        <v>54</v>
      </c>
      <c r="I1470">
        <v>54</v>
      </c>
      <c r="J1470" s="9">
        <v>1053.78</v>
      </c>
      <c r="K1470" s="9">
        <v>1500</v>
      </c>
      <c r="L1470">
        <v>45301</v>
      </c>
      <c r="M1470" s="10">
        <f>VENTAS[[#This Row],[CANTIDAD]]*VENTAS[[#This Row],[PRECIO_VENTAS]]</f>
        <v>81000</v>
      </c>
      <c r="N1470" s="10">
        <f>VENTAS[[#This Row],[CANTIDAD]]*VENTAS[[#This Row],[PRECIO_COMPRA]]</f>
        <v>56904.119999999995</v>
      </c>
      <c r="O1470" s="11">
        <f>VENTAS[[#This Row],[INGRESOS]]-VENTAS[[#This Row],[COSTO]]</f>
        <v>24095.880000000005</v>
      </c>
      <c r="P1470" s="12">
        <f>VENTAS[[#This Row],[MARGEN]]/VENTAS[[#This Row],[INGRESOS]]</f>
        <v>0.29748000000000008</v>
      </c>
    </row>
    <row r="1471" spans="1:16" x14ac:dyDescent="0.25">
      <c r="A1471">
        <v>1470</v>
      </c>
      <c r="B1471" t="s">
        <v>26</v>
      </c>
      <c r="C1471">
        <v>6</v>
      </c>
      <c r="D1471" t="s">
        <v>35</v>
      </c>
      <c r="E1471" t="s">
        <v>66</v>
      </c>
      <c r="F1471">
        <v>10008</v>
      </c>
      <c r="G1471" t="s">
        <v>73</v>
      </c>
      <c r="H1471" t="s">
        <v>56</v>
      </c>
      <c r="I1471">
        <v>80</v>
      </c>
      <c r="J1471" s="9">
        <v>645.70000000000005</v>
      </c>
      <c r="K1471" s="9">
        <v>900</v>
      </c>
      <c r="L1471">
        <v>45302</v>
      </c>
      <c r="M1471" s="10">
        <f>VENTAS[[#This Row],[CANTIDAD]]*VENTAS[[#This Row],[PRECIO_VENTAS]]</f>
        <v>72000</v>
      </c>
      <c r="N1471" s="10">
        <f>VENTAS[[#This Row],[CANTIDAD]]*VENTAS[[#This Row],[PRECIO_COMPRA]]</f>
        <v>51656</v>
      </c>
      <c r="O1471" s="11">
        <f>VENTAS[[#This Row],[INGRESOS]]-VENTAS[[#This Row],[COSTO]]</f>
        <v>20344</v>
      </c>
      <c r="P1471" s="12">
        <f>VENTAS[[#This Row],[MARGEN]]/VENTAS[[#This Row],[INGRESOS]]</f>
        <v>0.28255555555555556</v>
      </c>
    </row>
    <row r="1472" spans="1:16" x14ac:dyDescent="0.25">
      <c r="A1472">
        <v>1471</v>
      </c>
      <c r="B1472" t="s">
        <v>18</v>
      </c>
      <c r="C1472">
        <v>7</v>
      </c>
      <c r="D1472" t="s">
        <v>36</v>
      </c>
      <c r="E1472" t="s">
        <v>72</v>
      </c>
      <c r="F1472">
        <v>10009</v>
      </c>
      <c r="G1472" t="s">
        <v>57</v>
      </c>
      <c r="H1472" t="s">
        <v>58</v>
      </c>
      <c r="I1472">
        <v>74</v>
      </c>
      <c r="J1472" s="9">
        <v>1063.04</v>
      </c>
      <c r="K1472" s="9">
        <v>1500</v>
      </c>
      <c r="L1472">
        <v>45303</v>
      </c>
      <c r="M1472" s="10">
        <f>VENTAS[[#This Row],[CANTIDAD]]*VENTAS[[#This Row],[PRECIO_VENTAS]]</f>
        <v>111000</v>
      </c>
      <c r="N1472" s="10">
        <f>VENTAS[[#This Row],[CANTIDAD]]*VENTAS[[#This Row],[PRECIO_COMPRA]]</f>
        <v>78664.959999999992</v>
      </c>
      <c r="O1472" s="11">
        <f>VENTAS[[#This Row],[INGRESOS]]-VENTAS[[#This Row],[COSTO]]</f>
        <v>32335.040000000008</v>
      </c>
      <c r="P1472" s="12">
        <f>VENTAS[[#This Row],[MARGEN]]/VENTAS[[#This Row],[INGRESOS]]</f>
        <v>0.29130666666666671</v>
      </c>
    </row>
    <row r="1473" spans="1:16" x14ac:dyDescent="0.25">
      <c r="A1473">
        <v>1472</v>
      </c>
      <c r="B1473" t="s">
        <v>7</v>
      </c>
      <c r="C1473">
        <v>8</v>
      </c>
      <c r="D1473" t="s">
        <v>37</v>
      </c>
      <c r="E1473" t="s">
        <v>67</v>
      </c>
      <c r="F1473">
        <v>10001</v>
      </c>
      <c r="G1473" t="s">
        <v>41</v>
      </c>
      <c r="H1473" t="s">
        <v>42</v>
      </c>
      <c r="I1473">
        <v>46</v>
      </c>
      <c r="J1473" s="9">
        <v>938.42</v>
      </c>
      <c r="K1473" s="9">
        <v>1100</v>
      </c>
      <c r="L1473">
        <v>45304</v>
      </c>
      <c r="M1473" s="10">
        <f>VENTAS[[#This Row],[CANTIDAD]]*VENTAS[[#This Row],[PRECIO_VENTAS]]</f>
        <v>50600</v>
      </c>
      <c r="N1473" s="10">
        <f>VENTAS[[#This Row],[CANTIDAD]]*VENTAS[[#This Row],[PRECIO_COMPRA]]</f>
        <v>43167.32</v>
      </c>
      <c r="O1473" s="11">
        <f>VENTAS[[#This Row],[INGRESOS]]-VENTAS[[#This Row],[COSTO]]</f>
        <v>7432.68</v>
      </c>
      <c r="P1473" s="12">
        <f>VENTAS[[#This Row],[MARGEN]]/VENTAS[[#This Row],[INGRESOS]]</f>
        <v>0.1468909090909091</v>
      </c>
    </row>
    <row r="1474" spans="1:16" x14ac:dyDescent="0.25">
      <c r="A1474">
        <v>1473</v>
      </c>
      <c r="B1474" t="s">
        <v>8</v>
      </c>
      <c r="C1474">
        <v>9</v>
      </c>
      <c r="D1474" t="s">
        <v>38</v>
      </c>
      <c r="E1474" t="s">
        <v>68</v>
      </c>
      <c r="F1474">
        <v>10002</v>
      </c>
      <c r="G1474" t="s">
        <v>43</v>
      </c>
      <c r="H1474" t="s">
        <v>44</v>
      </c>
      <c r="I1474">
        <v>87</v>
      </c>
      <c r="J1474" s="9">
        <v>836.75</v>
      </c>
      <c r="K1474" s="9">
        <v>1000</v>
      </c>
      <c r="L1474">
        <v>45305</v>
      </c>
      <c r="M1474" s="10">
        <f>VENTAS[[#This Row],[CANTIDAD]]*VENTAS[[#This Row],[PRECIO_VENTAS]]</f>
        <v>87000</v>
      </c>
      <c r="N1474" s="10">
        <f>VENTAS[[#This Row],[CANTIDAD]]*VENTAS[[#This Row],[PRECIO_COMPRA]]</f>
        <v>72797.25</v>
      </c>
      <c r="O1474" s="11">
        <f>VENTAS[[#This Row],[INGRESOS]]-VENTAS[[#This Row],[COSTO]]</f>
        <v>14202.75</v>
      </c>
      <c r="P1474" s="12">
        <f>VENTAS[[#This Row],[MARGEN]]/VENTAS[[#This Row],[INGRESOS]]</f>
        <v>0.16325000000000001</v>
      </c>
    </row>
    <row r="1475" spans="1:16" x14ac:dyDescent="0.25">
      <c r="A1475">
        <v>1474</v>
      </c>
      <c r="B1475" t="s">
        <v>27</v>
      </c>
      <c r="C1475">
        <v>10</v>
      </c>
      <c r="D1475" t="s">
        <v>39</v>
      </c>
      <c r="E1475" t="s">
        <v>69</v>
      </c>
      <c r="F1475">
        <v>10003</v>
      </c>
      <c r="G1475" t="s">
        <v>45</v>
      </c>
      <c r="H1475" t="s">
        <v>46</v>
      </c>
      <c r="I1475">
        <v>79</v>
      </c>
      <c r="J1475" s="9">
        <v>966.38</v>
      </c>
      <c r="K1475" s="9">
        <v>1200</v>
      </c>
      <c r="L1475">
        <v>45306</v>
      </c>
      <c r="M1475" s="10">
        <f>VENTAS[[#This Row],[CANTIDAD]]*VENTAS[[#This Row],[PRECIO_VENTAS]]</f>
        <v>94800</v>
      </c>
      <c r="N1475" s="10">
        <f>VENTAS[[#This Row],[CANTIDAD]]*VENTAS[[#This Row],[PRECIO_COMPRA]]</f>
        <v>76344.02</v>
      </c>
      <c r="O1475" s="11">
        <f>VENTAS[[#This Row],[INGRESOS]]-VENTAS[[#This Row],[COSTO]]</f>
        <v>18455.979999999996</v>
      </c>
      <c r="P1475" s="12">
        <f>VENTAS[[#This Row],[MARGEN]]/VENTAS[[#This Row],[INGRESOS]]</f>
        <v>0.19468333333333329</v>
      </c>
    </row>
    <row r="1476" spans="1:16" x14ac:dyDescent="0.25">
      <c r="A1476">
        <v>1475</v>
      </c>
      <c r="B1476" t="s">
        <v>15</v>
      </c>
      <c r="C1476">
        <v>11</v>
      </c>
      <c r="D1476" t="s">
        <v>77</v>
      </c>
      <c r="E1476" t="s">
        <v>78</v>
      </c>
      <c r="F1476">
        <v>10004</v>
      </c>
      <c r="G1476" t="s">
        <v>47</v>
      </c>
      <c r="H1476" t="s">
        <v>48</v>
      </c>
      <c r="I1476">
        <v>62</v>
      </c>
      <c r="J1476" s="9">
        <v>638.27</v>
      </c>
      <c r="K1476" s="9">
        <v>800</v>
      </c>
      <c r="L1476">
        <v>45307</v>
      </c>
      <c r="M1476" s="10">
        <f>VENTAS[[#This Row],[CANTIDAD]]*VENTAS[[#This Row],[PRECIO_VENTAS]]</f>
        <v>49600</v>
      </c>
      <c r="N1476" s="10">
        <f>VENTAS[[#This Row],[CANTIDAD]]*VENTAS[[#This Row],[PRECIO_COMPRA]]</f>
        <v>39572.74</v>
      </c>
      <c r="O1476" s="11">
        <f>VENTAS[[#This Row],[INGRESOS]]-VENTAS[[#This Row],[COSTO]]</f>
        <v>10027.260000000002</v>
      </c>
      <c r="P1476" s="12">
        <f>VENTAS[[#This Row],[MARGEN]]/VENTAS[[#This Row],[INGRESOS]]</f>
        <v>0.20216250000000005</v>
      </c>
    </row>
    <row r="1477" spans="1:16" x14ac:dyDescent="0.25">
      <c r="A1477">
        <v>1476</v>
      </c>
      <c r="B1477" t="s">
        <v>21</v>
      </c>
      <c r="C1477">
        <v>12</v>
      </c>
      <c r="D1477" t="s">
        <v>79</v>
      </c>
      <c r="E1477" t="s">
        <v>80</v>
      </c>
      <c r="F1477">
        <v>10005</v>
      </c>
      <c r="G1477" t="s">
        <v>49</v>
      </c>
      <c r="H1477" t="s">
        <v>50</v>
      </c>
      <c r="I1477">
        <v>97</v>
      </c>
      <c r="J1477" s="9">
        <v>1265.2</v>
      </c>
      <c r="K1477" s="9">
        <v>1800</v>
      </c>
      <c r="L1477">
        <v>45308</v>
      </c>
      <c r="M1477" s="10">
        <f>VENTAS[[#This Row],[CANTIDAD]]*VENTAS[[#This Row],[PRECIO_VENTAS]]</f>
        <v>174600</v>
      </c>
      <c r="N1477" s="10">
        <f>VENTAS[[#This Row],[CANTIDAD]]*VENTAS[[#This Row],[PRECIO_COMPRA]]</f>
        <v>122724.40000000001</v>
      </c>
      <c r="O1477" s="11">
        <f>VENTAS[[#This Row],[INGRESOS]]-VENTAS[[#This Row],[COSTO]]</f>
        <v>51875.599999999991</v>
      </c>
      <c r="P1477" s="12">
        <f>VENTAS[[#This Row],[MARGEN]]/VENTAS[[#This Row],[INGRESOS]]</f>
        <v>0.29711111111111105</v>
      </c>
    </row>
    <row r="1478" spans="1:16" x14ac:dyDescent="0.25">
      <c r="A1478">
        <v>1477</v>
      </c>
      <c r="B1478" t="s">
        <v>25</v>
      </c>
      <c r="C1478">
        <v>13</v>
      </c>
      <c r="D1478" t="s">
        <v>81</v>
      </c>
      <c r="E1478" t="s">
        <v>82</v>
      </c>
      <c r="F1478">
        <v>10006</v>
      </c>
      <c r="G1478" t="s">
        <v>51</v>
      </c>
      <c r="H1478" t="s">
        <v>52</v>
      </c>
      <c r="I1478">
        <v>86</v>
      </c>
      <c r="J1478" s="9">
        <v>352.49</v>
      </c>
      <c r="K1478" s="9">
        <v>500</v>
      </c>
      <c r="L1478">
        <v>45309</v>
      </c>
      <c r="M1478" s="10">
        <f>VENTAS[[#This Row],[CANTIDAD]]*VENTAS[[#This Row],[PRECIO_VENTAS]]</f>
        <v>43000</v>
      </c>
      <c r="N1478" s="10">
        <f>VENTAS[[#This Row],[CANTIDAD]]*VENTAS[[#This Row],[PRECIO_COMPRA]]</f>
        <v>30314.14</v>
      </c>
      <c r="O1478" s="11">
        <f>VENTAS[[#This Row],[INGRESOS]]-VENTAS[[#This Row],[COSTO]]</f>
        <v>12685.86</v>
      </c>
      <c r="P1478" s="12">
        <f>VENTAS[[#This Row],[MARGEN]]/VENTAS[[#This Row],[INGRESOS]]</f>
        <v>0.29502</v>
      </c>
    </row>
    <row r="1479" spans="1:16" x14ac:dyDescent="0.25">
      <c r="A1479">
        <v>1478</v>
      </c>
      <c r="B1479" t="s">
        <v>13</v>
      </c>
      <c r="C1479">
        <v>14</v>
      </c>
      <c r="D1479" t="s">
        <v>83</v>
      </c>
      <c r="E1479" t="s">
        <v>84</v>
      </c>
      <c r="F1479">
        <v>10007</v>
      </c>
      <c r="G1479" t="s">
        <v>53</v>
      </c>
      <c r="H1479" t="s">
        <v>54</v>
      </c>
      <c r="I1479">
        <v>69</v>
      </c>
      <c r="J1479" s="9">
        <v>938.42</v>
      </c>
      <c r="K1479" s="9">
        <v>1100</v>
      </c>
      <c r="L1479">
        <v>45310</v>
      </c>
      <c r="M1479" s="10">
        <f>VENTAS[[#This Row],[CANTIDAD]]*VENTAS[[#This Row],[PRECIO_VENTAS]]</f>
        <v>75900</v>
      </c>
      <c r="N1479" s="10">
        <f>VENTAS[[#This Row],[CANTIDAD]]*VENTAS[[#This Row],[PRECIO_COMPRA]]</f>
        <v>64750.979999999996</v>
      </c>
      <c r="O1479" s="11">
        <f>VENTAS[[#This Row],[INGRESOS]]-VENTAS[[#This Row],[COSTO]]</f>
        <v>11149.020000000004</v>
      </c>
      <c r="P1479" s="12">
        <f>VENTAS[[#This Row],[MARGEN]]/VENTAS[[#This Row],[INGRESOS]]</f>
        <v>0.14689090909090916</v>
      </c>
    </row>
    <row r="1480" spans="1:16" x14ac:dyDescent="0.25">
      <c r="A1480">
        <v>1479</v>
      </c>
      <c r="B1480" t="s">
        <v>9</v>
      </c>
      <c r="C1480">
        <v>15</v>
      </c>
      <c r="D1480" t="s">
        <v>85</v>
      </c>
      <c r="E1480" t="s">
        <v>86</v>
      </c>
      <c r="F1480">
        <v>10008</v>
      </c>
      <c r="G1480" t="s">
        <v>73</v>
      </c>
      <c r="H1480" t="s">
        <v>56</v>
      </c>
      <c r="I1480">
        <v>71</v>
      </c>
      <c r="J1480" s="9">
        <v>572.95000000000005</v>
      </c>
      <c r="K1480" s="9">
        <v>800</v>
      </c>
      <c r="L1480">
        <v>45311</v>
      </c>
      <c r="M1480" s="10">
        <f>VENTAS[[#This Row],[CANTIDAD]]*VENTAS[[#This Row],[PRECIO_VENTAS]]</f>
        <v>56800</v>
      </c>
      <c r="N1480" s="10">
        <f>VENTAS[[#This Row],[CANTIDAD]]*VENTAS[[#This Row],[PRECIO_COMPRA]]</f>
        <v>40679.450000000004</v>
      </c>
      <c r="O1480" s="11">
        <f>VENTAS[[#This Row],[INGRESOS]]-VENTAS[[#This Row],[COSTO]]</f>
        <v>16120.549999999996</v>
      </c>
      <c r="P1480" s="12">
        <f>VENTAS[[#This Row],[MARGEN]]/VENTAS[[#This Row],[INGRESOS]]</f>
        <v>0.28381249999999991</v>
      </c>
    </row>
    <row r="1481" spans="1:16" x14ac:dyDescent="0.25">
      <c r="A1481">
        <v>1480</v>
      </c>
      <c r="B1481" t="s">
        <v>20</v>
      </c>
      <c r="C1481">
        <v>16</v>
      </c>
      <c r="D1481" t="s">
        <v>87</v>
      </c>
      <c r="E1481" t="s">
        <v>88</v>
      </c>
      <c r="F1481">
        <v>10009</v>
      </c>
      <c r="G1481" t="s">
        <v>57</v>
      </c>
      <c r="H1481" t="s">
        <v>58</v>
      </c>
      <c r="I1481">
        <v>83</v>
      </c>
      <c r="J1481" s="9">
        <v>1667.47</v>
      </c>
      <c r="K1481" s="9">
        <v>2200</v>
      </c>
      <c r="L1481">
        <v>45312</v>
      </c>
      <c r="M1481" s="10">
        <f>VENTAS[[#This Row],[CANTIDAD]]*VENTAS[[#This Row],[PRECIO_VENTAS]]</f>
        <v>182600</v>
      </c>
      <c r="N1481" s="10">
        <f>VENTAS[[#This Row],[CANTIDAD]]*VENTAS[[#This Row],[PRECIO_COMPRA]]</f>
        <v>138400.01</v>
      </c>
      <c r="O1481" s="11">
        <f>VENTAS[[#This Row],[INGRESOS]]-VENTAS[[#This Row],[COSTO]]</f>
        <v>44199.989999999991</v>
      </c>
      <c r="P1481" s="12">
        <f>VENTAS[[#This Row],[MARGEN]]/VENTAS[[#This Row],[INGRESOS]]</f>
        <v>0.24205909090909086</v>
      </c>
    </row>
    <row r="1482" spans="1:16" x14ac:dyDescent="0.25">
      <c r="A1482">
        <v>1481</v>
      </c>
      <c r="B1482" t="s">
        <v>8</v>
      </c>
      <c r="C1482">
        <v>17</v>
      </c>
      <c r="D1482" t="s">
        <v>89</v>
      </c>
      <c r="E1482" t="s">
        <v>90</v>
      </c>
      <c r="F1482">
        <v>10001</v>
      </c>
      <c r="G1482" t="s">
        <v>41</v>
      </c>
      <c r="H1482" t="s">
        <v>42</v>
      </c>
      <c r="I1482">
        <v>58</v>
      </c>
      <c r="J1482" s="9">
        <v>216.19</v>
      </c>
      <c r="K1482" s="9">
        <v>300</v>
      </c>
      <c r="L1482">
        <v>45313</v>
      </c>
      <c r="M1482" s="10">
        <f>VENTAS[[#This Row],[CANTIDAD]]*VENTAS[[#This Row],[PRECIO_VENTAS]]</f>
        <v>17400</v>
      </c>
      <c r="N1482" s="10">
        <f>VENTAS[[#This Row],[CANTIDAD]]*VENTAS[[#This Row],[PRECIO_COMPRA]]</f>
        <v>12539.02</v>
      </c>
      <c r="O1482" s="11">
        <f>VENTAS[[#This Row],[INGRESOS]]-VENTAS[[#This Row],[COSTO]]</f>
        <v>4860.9799999999996</v>
      </c>
      <c r="P1482" s="12">
        <f>VENTAS[[#This Row],[MARGEN]]/VENTAS[[#This Row],[INGRESOS]]</f>
        <v>0.27936666666666665</v>
      </c>
    </row>
    <row r="1483" spans="1:16" x14ac:dyDescent="0.25">
      <c r="A1483">
        <v>1482</v>
      </c>
      <c r="B1483" t="s">
        <v>24</v>
      </c>
      <c r="C1483">
        <v>18</v>
      </c>
      <c r="D1483" t="s">
        <v>91</v>
      </c>
      <c r="E1483" t="s">
        <v>92</v>
      </c>
      <c r="F1483">
        <v>10002</v>
      </c>
      <c r="G1483" t="s">
        <v>43</v>
      </c>
      <c r="H1483" t="s">
        <v>44</v>
      </c>
      <c r="I1483">
        <v>96</v>
      </c>
      <c r="J1483" s="9">
        <v>1063.04</v>
      </c>
      <c r="K1483" s="9">
        <v>1500</v>
      </c>
      <c r="L1483">
        <v>45314</v>
      </c>
      <c r="M1483" s="10">
        <f>VENTAS[[#This Row],[CANTIDAD]]*VENTAS[[#This Row],[PRECIO_VENTAS]]</f>
        <v>144000</v>
      </c>
      <c r="N1483" s="10">
        <f>VENTAS[[#This Row],[CANTIDAD]]*VENTAS[[#This Row],[PRECIO_COMPRA]]</f>
        <v>102051.84</v>
      </c>
      <c r="O1483" s="11">
        <f>VENTAS[[#This Row],[INGRESOS]]-VENTAS[[#This Row],[COSTO]]</f>
        <v>41948.160000000003</v>
      </c>
      <c r="P1483" s="12">
        <f>VENTAS[[#This Row],[MARGEN]]/VENTAS[[#This Row],[INGRESOS]]</f>
        <v>0.29130666666666671</v>
      </c>
    </row>
    <row r="1484" spans="1:16" x14ac:dyDescent="0.25">
      <c r="A1484">
        <v>1483</v>
      </c>
      <c r="B1484" t="s">
        <v>23</v>
      </c>
      <c r="C1484">
        <v>19</v>
      </c>
      <c r="D1484" t="s">
        <v>93</v>
      </c>
      <c r="E1484" t="s">
        <v>94</v>
      </c>
      <c r="F1484">
        <v>10003</v>
      </c>
      <c r="G1484" t="s">
        <v>45</v>
      </c>
      <c r="H1484" t="s">
        <v>46</v>
      </c>
      <c r="I1484">
        <v>86</v>
      </c>
      <c r="J1484" s="9">
        <v>757.81</v>
      </c>
      <c r="K1484" s="9">
        <v>950</v>
      </c>
      <c r="L1484">
        <v>45315</v>
      </c>
      <c r="M1484" s="10">
        <f>VENTAS[[#This Row],[CANTIDAD]]*VENTAS[[#This Row],[PRECIO_VENTAS]]</f>
        <v>81700</v>
      </c>
      <c r="N1484" s="10">
        <f>VENTAS[[#This Row],[CANTIDAD]]*VENTAS[[#This Row],[PRECIO_COMPRA]]</f>
        <v>65171.659999999996</v>
      </c>
      <c r="O1484" s="11">
        <f>VENTAS[[#This Row],[INGRESOS]]-VENTAS[[#This Row],[COSTO]]</f>
        <v>16528.340000000004</v>
      </c>
      <c r="P1484" s="12">
        <f>VENTAS[[#This Row],[MARGEN]]/VENTAS[[#This Row],[INGRESOS]]</f>
        <v>0.20230526315789479</v>
      </c>
    </row>
    <row r="1485" spans="1:16" x14ac:dyDescent="0.25">
      <c r="A1485">
        <v>1484</v>
      </c>
      <c r="B1485" t="s">
        <v>29</v>
      </c>
      <c r="C1485">
        <v>20</v>
      </c>
      <c r="D1485" t="s">
        <v>95</v>
      </c>
      <c r="E1485" t="s">
        <v>96</v>
      </c>
      <c r="F1485">
        <v>10004</v>
      </c>
      <c r="G1485" t="s">
        <v>47</v>
      </c>
      <c r="H1485" t="s">
        <v>48</v>
      </c>
      <c r="I1485">
        <v>65</v>
      </c>
      <c r="J1485" s="9">
        <v>211.41</v>
      </c>
      <c r="K1485" s="9">
        <v>300</v>
      </c>
      <c r="L1485">
        <v>45316</v>
      </c>
      <c r="M1485" s="10">
        <f>VENTAS[[#This Row],[CANTIDAD]]*VENTAS[[#This Row],[PRECIO_VENTAS]]</f>
        <v>19500</v>
      </c>
      <c r="N1485" s="10">
        <f>VENTAS[[#This Row],[CANTIDAD]]*VENTAS[[#This Row],[PRECIO_COMPRA]]</f>
        <v>13741.65</v>
      </c>
      <c r="O1485" s="11">
        <f>VENTAS[[#This Row],[INGRESOS]]-VENTAS[[#This Row],[COSTO]]</f>
        <v>5758.35</v>
      </c>
      <c r="P1485" s="12">
        <f>VENTAS[[#This Row],[MARGEN]]/VENTAS[[#This Row],[INGRESOS]]</f>
        <v>0.29530000000000001</v>
      </c>
    </row>
    <row r="1486" spans="1:16" x14ac:dyDescent="0.25">
      <c r="A1486">
        <v>1485</v>
      </c>
      <c r="B1486" t="s">
        <v>6</v>
      </c>
      <c r="C1486">
        <v>1</v>
      </c>
      <c r="D1486" t="s">
        <v>30</v>
      </c>
      <c r="E1486" t="s">
        <v>61</v>
      </c>
      <c r="F1486">
        <v>10005</v>
      </c>
      <c r="G1486" t="s">
        <v>49</v>
      </c>
      <c r="H1486" t="s">
        <v>50</v>
      </c>
      <c r="I1486">
        <v>75</v>
      </c>
      <c r="J1486" s="9">
        <v>1483.61</v>
      </c>
      <c r="K1486" s="9">
        <v>2000</v>
      </c>
      <c r="L1486">
        <v>45317</v>
      </c>
      <c r="M1486" s="10">
        <f>VENTAS[[#This Row],[CANTIDAD]]*VENTAS[[#This Row],[PRECIO_VENTAS]]</f>
        <v>150000</v>
      </c>
      <c r="N1486" s="10">
        <f>VENTAS[[#This Row],[CANTIDAD]]*VENTAS[[#This Row],[PRECIO_COMPRA]]</f>
        <v>111270.74999999999</v>
      </c>
      <c r="O1486" s="11">
        <f>VENTAS[[#This Row],[INGRESOS]]-VENTAS[[#This Row],[COSTO]]</f>
        <v>38729.250000000015</v>
      </c>
      <c r="P1486" s="12">
        <f>VENTAS[[#This Row],[MARGEN]]/VENTAS[[#This Row],[INGRESOS]]</f>
        <v>0.25819500000000012</v>
      </c>
    </row>
    <row r="1487" spans="1:16" x14ac:dyDescent="0.25">
      <c r="A1487">
        <v>1486</v>
      </c>
      <c r="B1487" t="s">
        <v>7</v>
      </c>
      <c r="C1487">
        <v>2</v>
      </c>
      <c r="D1487" t="s">
        <v>31</v>
      </c>
      <c r="E1487" t="s">
        <v>62</v>
      </c>
      <c r="F1487">
        <v>10006</v>
      </c>
      <c r="G1487" t="s">
        <v>51</v>
      </c>
      <c r="H1487" t="s">
        <v>52</v>
      </c>
      <c r="I1487">
        <v>48</v>
      </c>
      <c r="J1487" s="9">
        <v>1049.51</v>
      </c>
      <c r="K1487" s="9">
        <v>1300</v>
      </c>
      <c r="L1487">
        <v>45318</v>
      </c>
      <c r="M1487" s="10">
        <f>VENTAS[[#This Row],[CANTIDAD]]*VENTAS[[#This Row],[PRECIO_VENTAS]]</f>
        <v>62400</v>
      </c>
      <c r="N1487" s="10">
        <f>VENTAS[[#This Row],[CANTIDAD]]*VENTAS[[#This Row],[PRECIO_COMPRA]]</f>
        <v>50376.479999999996</v>
      </c>
      <c r="O1487" s="11">
        <f>VENTAS[[#This Row],[INGRESOS]]-VENTAS[[#This Row],[COSTO]]</f>
        <v>12023.520000000004</v>
      </c>
      <c r="P1487" s="12">
        <f>VENTAS[[#This Row],[MARGEN]]/VENTAS[[#This Row],[INGRESOS]]</f>
        <v>0.19268461538461545</v>
      </c>
    </row>
    <row r="1488" spans="1:16" x14ac:dyDescent="0.25">
      <c r="A1488">
        <v>1487</v>
      </c>
      <c r="B1488" t="s">
        <v>8</v>
      </c>
      <c r="C1488">
        <v>3</v>
      </c>
      <c r="D1488" t="s">
        <v>32</v>
      </c>
      <c r="E1488" t="s">
        <v>63</v>
      </c>
      <c r="F1488">
        <v>10007</v>
      </c>
      <c r="G1488" t="s">
        <v>53</v>
      </c>
      <c r="H1488" t="s">
        <v>54</v>
      </c>
      <c r="I1488">
        <v>51</v>
      </c>
      <c r="J1488" s="9">
        <v>966.38</v>
      </c>
      <c r="K1488" s="9">
        <v>1200</v>
      </c>
      <c r="L1488">
        <v>45319</v>
      </c>
      <c r="M1488" s="10">
        <f>VENTAS[[#This Row],[CANTIDAD]]*VENTAS[[#This Row],[PRECIO_VENTAS]]</f>
        <v>61200</v>
      </c>
      <c r="N1488" s="10">
        <f>VENTAS[[#This Row],[CANTIDAD]]*VENTAS[[#This Row],[PRECIO_COMPRA]]</f>
        <v>49285.38</v>
      </c>
      <c r="O1488" s="11">
        <f>VENTAS[[#This Row],[INGRESOS]]-VENTAS[[#This Row],[COSTO]]</f>
        <v>11914.620000000003</v>
      </c>
      <c r="P1488" s="12">
        <f>VENTAS[[#This Row],[MARGEN]]/VENTAS[[#This Row],[INGRESOS]]</f>
        <v>0.19468333333333337</v>
      </c>
    </row>
    <row r="1489" spans="1:16" x14ac:dyDescent="0.25">
      <c r="A1489">
        <v>1488</v>
      </c>
      <c r="B1489" t="s">
        <v>12</v>
      </c>
      <c r="C1489">
        <v>4</v>
      </c>
      <c r="D1489" t="s">
        <v>33</v>
      </c>
      <c r="E1489" t="s">
        <v>64</v>
      </c>
      <c r="F1489">
        <v>10008</v>
      </c>
      <c r="G1489" t="s">
        <v>73</v>
      </c>
      <c r="H1489" t="s">
        <v>56</v>
      </c>
      <c r="I1489">
        <v>60</v>
      </c>
      <c r="J1489" s="9">
        <v>938.42</v>
      </c>
      <c r="K1489" s="9">
        <v>1100</v>
      </c>
      <c r="L1489">
        <v>45320</v>
      </c>
      <c r="M1489" s="10">
        <f>VENTAS[[#This Row],[CANTIDAD]]*VENTAS[[#This Row],[PRECIO_VENTAS]]</f>
        <v>66000</v>
      </c>
      <c r="N1489" s="10">
        <f>VENTAS[[#This Row],[CANTIDAD]]*VENTAS[[#This Row],[PRECIO_COMPRA]]</f>
        <v>56305.2</v>
      </c>
      <c r="O1489" s="11">
        <f>VENTAS[[#This Row],[INGRESOS]]-VENTAS[[#This Row],[COSTO]]</f>
        <v>9694.8000000000029</v>
      </c>
      <c r="P1489" s="12">
        <f>VENTAS[[#This Row],[MARGEN]]/VENTAS[[#This Row],[INGRESOS]]</f>
        <v>0.14689090909090913</v>
      </c>
    </row>
    <row r="1490" spans="1:16" x14ac:dyDescent="0.25">
      <c r="A1490">
        <v>1489</v>
      </c>
      <c r="B1490" t="s">
        <v>27</v>
      </c>
      <c r="C1490">
        <v>5</v>
      </c>
      <c r="D1490" t="s">
        <v>34</v>
      </c>
      <c r="E1490" t="s">
        <v>65</v>
      </c>
      <c r="F1490">
        <v>10009</v>
      </c>
      <c r="G1490" t="s">
        <v>57</v>
      </c>
      <c r="H1490" t="s">
        <v>58</v>
      </c>
      <c r="I1490">
        <v>73</v>
      </c>
      <c r="J1490" s="9">
        <v>1053.78</v>
      </c>
      <c r="K1490" s="9">
        <v>1500</v>
      </c>
      <c r="L1490">
        <v>45321</v>
      </c>
      <c r="M1490" s="10">
        <f>VENTAS[[#This Row],[CANTIDAD]]*VENTAS[[#This Row],[PRECIO_VENTAS]]</f>
        <v>109500</v>
      </c>
      <c r="N1490" s="10">
        <f>VENTAS[[#This Row],[CANTIDAD]]*VENTAS[[#This Row],[PRECIO_COMPRA]]</f>
        <v>76925.94</v>
      </c>
      <c r="O1490" s="11">
        <f>VENTAS[[#This Row],[INGRESOS]]-VENTAS[[#This Row],[COSTO]]</f>
        <v>32574.059999999998</v>
      </c>
      <c r="P1490" s="12">
        <f>VENTAS[[#This Row],[MARGEN]]/VENTAS[[#This Row],[INGRESOS]]</f>
        <v>0.29747999999999997</v>
      </c>
    </row>
    <row r="1491" spans="1:16" x14ac:dyDescent="0.25">
      <c r="A1491">
        <v>1490</v>
      </c>
      <c r="B1491" t="s">
        <v>22</v>
      </c>
      <c r="C1491">
        <v>6</v>
      </c>
      <c r="D1491" t="s">
        <v>35</v>
      </c>
      <c r="E1491" t="s">
        <v>66</v>
      </c>
      <c r="F1491">
        <v>10001</v>
      </c>
      <c r="G1491" t="s">
        <v>41</v>
      </c>
      <c r="H1491" t="s">
        <v>42</v>
      </c>
      <c r="I1491">
        <v>79</v>
      </c>
      <c r="J1491" s="9">
        <v>645.70000000000005</v>
      </c>
      <c r="K1491" s="9">
        <v>900</v>
      </c>
      <c r="L1491">
        <v>45322</v>
      </c>
      <c r="M1491" s="10">
        <f>VENTAS[[#This Row],[CANTIDAD]]*VENTAS[[#This Row],[PRECIO_VENTAS]]</f>
        <v>71100</v>
      </c>
      <c r="N1491" s="10">
        <f>VENTAS[[#This Row],[CANTIDAD]]*VENTAS[[#This Row],[PRECIO_COMPRA]]</f>
        <v>51010.3</v>
      </c>
      <c r="O1491" s="11">
        <f>VENTAS[[#This Row],[INGRESOS]]-VENTAS[[#This Row],[COSTO]]</f>
        <v>20089.699999999997</v>
      </c>
      <c r="P1491" s="12">
        <f>VENTAS[[#This Row],[MARGEN]]/VENTAS[[#This Row],[INGRESOS]]</f>
        <v>0.2825555555555555</v>
      </c>
    </row>
    <row r="1492" spans="1:16" x14ac:dyDescent="0.25">
      <c r="A1492">
        <v>1491</v>
      </c>
      <c r="B1492" t="s">
        <v>14</v>
      </c>
      <c r="C1492">
        <v>7</v>
      </c>
      <c r="D1492" t="s">
        <v>36</v>
      </c>
      <c r="E1492" t="s">
        <v>72</v>
      </c>
      <c r="F1492">
        <v>10002</v>
      </c>
      <c r="G1492" t="s">
        <v>43</v>
      </c>
      <c r="H1492" t="s">
        <v>44</v>
      </c>
      <c r="I1492">
        <v>62</v>
      </c>
      <c r="J1492" s="9">
        <v>1063.04</v>
      </c>
      <c r="K1492" s="9">
        <v>1500</v>
      </c>
      <c r="L1492">
        <v>45323</v>
      </c>
      <c r="M1492" s="10">
        <f>VENTAS[[#This Row],[CANTIDAD]]*VENTAS[[#This Row],[PRECIO_VENTAS]]</f>
        <v>93000</v>
      </c>
      <c r="N1492" s="10">
        <f>VENTAS[[#This Row],[CANTIDAD]]*VENTAS[[#This Row],[PRECIO_COMPRA]]</f>
        <v>65908.479999999996</v>
      </c>
      <c r="O1492" s="11">
        <f>VENTAS[[#This Row],[INGRESOS]]-VENTAS[[#This Row],[COSTO]]</f>
        <v>27091.520000000004</v>
      </c>
      <c r="P1492" s="12">
        <f>VENTAS[[#This Row],[MARGEN]]/VENTAS[[#This Row],[INGRESOS]]</f>
        <v>0.29130666666666671</v>
      </c>
    </row>
    <row r="1493" spans="1:16" x14ac:dyDescent="0.25">
      <c r="A1493">
        <v>1492</v>
      </c>
      <c r="B1493" t="s">
        <v>8</v>
      </c>
      <c r="C1493">
        <v>8</v>
      </c>
      <c r="D1493" t="s">
        <v>37</v>
      </c>
      <c r="E1493" t="s">
        <v>67</v>
      </c>
      <c r="F1493">
        <v>10003</v>
      </c>
      <c r="G1493" t="s">
        <v>45</v>
      </c>
      <c r="H1493" t="s">
        <v>46</v>
      </c>
      <c r="I1493">
        <v>88</v>
      </c>
      <c r="J1493" s="9">
        <v>938.42</v>
      </c>
      <c r="K1493" s="9">
        <v>1100</v>
      </c>
      <c r="L1493">
        <v>45324</v>
      </c>
      <c r="M1493" s="10">
        <f>VENTAS[[#This Row],[CANTIDAD]]*VENTAS[[#This Row],[PRECIO_VENTAS]]</f>
        <v>96800</v>
      </c>
      <c r="N1493" s="10">
        <f>VENTAS[[#This Row],[CANTIDAD]]*VENTAS[[#This Row],[PRECIO_COMPRA]]</f>
        <v>82580.959999999992</v>
      </c>
      <c r="O1493" s="11">
        <f>VENTAS[[#This Row],[INGRESOS]]-VENTAS[[#This Row],[COSTO]]</f>
        <v>14219.040000000008</v>
      </c>
      <c r="P1493" s="12">
        <f>VENTAS[[#This Row],[MARGEN]]/VENTAS[[#This Row],[INGRESOS]]</f>
        <v>0.14689090909090918</v>
      </c>
    </row>
    <row r="1494" spans="1:16" x14ac:dyDescent="0.25">
      <c r="A1494">
        <v>1493</v>
      </c>
      <c r="B1494" t="s">
        <v>14</v>
      </c>
      <c r="C1494">
        <v>9</v>
      </c>
      <c r="D1494" t="s">
        <v>38</v>
      </c>
      <c r="E1494" t="s">
        <v>68</v>
      </c>
      <c r="F1494">
        <v>10004</v>
      </c>
      <c r="G1494" t="s">
        <v>47</v>
      </c>
      <c r="H1494" t="s">
        <v>48</v>
      </c>
      <c r="I1494">
        <v>50</v>
      </c>
      <c r="J1494" s="9">
        <v>836.75</v>
      </c>
      <c r="K1494" s="9">
        <v>1000</v>
      </c>
      <c r="L1494">
        <v>45325</v>
      </c>
      <c r="M1494" s="10">
        <f>VENTAS[[#This Row],[CANTIDAD]]*VENTAS[[#This Row],[PRECIO_VENTAS]]</f>
        <v>50000</v>
      </c>
      <c r="N1494" s="10">
        <f>VENTAS[[#This Row],[CANTIDAD]]*VENTAS[[#This Row],[PRECIO_COMPRA]]</f>
        <v>41837.5</v>
      </c>
      <c r="O1494" s="11">
        <f>VENTAS[[#This Row],[INGRESOS]]-VENTAS[[#This Row],[COSTO]]</f>
        <v>8162.5</v>
      </c>
      <c r="P1494" s="12">
        <f>VENTAS[[#This Row],[MARGEN]]/VENTAS[[#This Row],[INGRESOS]]</f>
        <v>0.16325000000000001</v>
      </c>
    </row>
    <row r="1495" spans="1:16" x14ac:dyDescent="0.25">
      <c r="A1495">
        <v>1494</v>
      </c>
      <c r="B1495" t="s">
        <v>26</v>
      </c>
      <c r="C1495">
        <v>10</v>
      </c>
      <c r="D1495" t="s">
        <v>39</v>
      </c>
      <c r="E1495" t="s">
        <v>69</v>
      </c>
      <c r="F1495">
        <v>10005</v>
      </c>
      <c r="G1495" t="s">
        <v>49</v>
      </c>
      <c r="H1495" t="s">
        <v>50</v>
      </c>
      <c r="I1495">
        <v>57</v>
      </c>
      <c r="J1495" s="9">
        <v>966.38</v>
      </c>
      <c r="K1495" s="9">
        <v>1200</v>
      </c>
      <c r="L1495">
        <v>45326</v>
      </c>
      <c r="M1495" s="10">
        <f>VENTAS[[#This Row],[CANTIDAD]]*VENTAS[[#This Row],[PRECIO_VENTAS]]</f>
        <v>68400</v>
      </c>
      <c r="N1495" s="10">
        <f>VENTAS[[#This Row],[CANTIDAD]]*VENTAS[[#This Row],[PRECIO_COMPRA]]</f>
        <v>55083.659999999996</v>
      </c>
      <c r="O1495" s="11">
        <f>VENTAS[[#This Row],[INGRESOS]]-VENTAS[[#This Row],[COSTO]]</f>
        <v>13316.340000000004</v>
      </c>
      <c r="P1495" s="12">
        <f>VENTAS[[#This Row],[MARGEN]]/VENTAS[[#This Row],[INGRESOS]]</f>
        <v>0.19468333333333337</v>
      </c>
    </row>
    <row r="1496" spans="1:16" x14ac:dyDescent="0.25">
      <c r="A1496">
        <v>1495</v>
      </c>
      <c r="B1496" t="s">
        <v>15</v>
      </c>
      <c r="C1496">
        <v>11</v>
      </c>
      <c r="D1496" t="s">
        <v>77</v>
      </c>
      <c r="E1496" t="s">
        <v>78</v>
      </c>
      <c r="F1496">
        <v>10006</v>
      </c>
      <c r="G1496" t="s">
        <v>51</v>
      </c>
      <c r="H1496" t="s">
        <v>52</v>
      </c>
      <c r="I1496">
        <v>89</v>
      </c>
      <c r="J1496" s="9">
        <v>638.27</v>
      </c>
      <c r="K1496" s="9">
        <v>800</v>
      </c>
      <c r="L1496">
        <v>45327</v>
      </c>
      <c r="M1496" s="10">
        <f>VENTAS[[#This Row],[CANTIDAD]]*VENTAS[[#This Row],[PRECIO_VENTAS]]</f>
        <v>71200</v>
      </c>
      <c r="N1496" s="10">
        <f>VENTAS[[#This Row],[CANTIDAD]]*VENTAS[[#This Row],[PRECIO_COMPRA]]</f>
        <v>56806.03</v>
      </c>
      <c r="O1496" s="11">
        <f>VENTAS[[#This Row],[INGRESOS]]-VENTAS[[#This Row],[COSTO]]</f>
        <v>14393.970000000001</v>
      </c>
      <c r="P1496" s="12">
        <f>VENTAS[[#This Row],[MARGEN]]/VENTAS[[#This Row],[INGRESOS]]</f>
        <v>0.20216250000000002</v>
      </c>
    </row>
    <row r="1497" spans="1:16" x14ac:dyDescent="0.25">
      <c r="A1497">
        <v>1496</v>
      </c>
      <c r="B1497" t="s">
        <v>10</v>
      </c>
      <c r="C1497">
        <v>12</v>
      </c>
      <c r="D1497" t="s">
        <v>79</v>
      </c>
      <c r="E1497" t="s">
        <v>80</v>
      </c>
      <c r="F1497">
        <v>10007</v>
      </c>
      <c r="G1497" t="s">
        <v>53</v>
      </c>
      <c r="H1497" t="s">
        <v>54</v>
      </c>
      <c r="I1497">
        <v>53</v>
      </c>
      <c r="J1497" s="9">
        <v>1265.2</v>
      </c>
      <c r="K1497" s="9">
        <v>1800</v>
      </c>
      <c r="L1497">
        <v>45328</v>
      </c>
      <c r="M1497" s="10">
        <f>VENTAS[[#This Row],[CANTIDAD]]*VENTAS[[#This Row],[PRECIO_VENTAS]]</f>
        <v>95400</v>
      </c>
      <c r="N1497" s="10">
        <f>VENTAS[[#This Row],[CANTIDAD]]*VENTAS[[#This Row],[PRECIO_COMPRA]]</f>
        <v>67055.600000000006</v>
      </c>
      <c r="O1497" s="11">
        <f>VENTAS[[#This Row],[INGRESOS]]-VENTAS[[#This Row],[COSTO]]</f>
        <v>28344.399999999994</v>
      </c>
      <c r="P1497" s="12">
        <f>VENTAS[[#This Row],[MARGEN]]/VENTAS[[#This Row],[INGRESOS]]</f>
        <v>0.29711111111111105</v>
      </c>
    </row>
    <row r="1498" spans="1:16" x14ac:dyDescent="0.25">
      <c r="A1498">
        <v>1497</v>
      </c>
      <c r="B1498" t="s">
        <v>5</v>
      </c>
      <c r="C1498">
        <v>13</v>
      </c>
      <c r="D1498" t="s">
        <v>81</v>
      </c>
      <c r="E1498" t="s">
        <v>82</v>
      </c>
      <c r="F1498">
        <v>10008</v>
      </c>
      <c r="G1498" t="s">
        <v>73</v>
      </c>
      <c r="H1498" t="s">
        <v>56</v>
      </c>
      <c r="I1498">
        <v>73</v>
      </c>
      <c r="J1498" s="9">
        <v>352.49</v>
      </c>
      <c r="K1498" s="9">
        <v>500</v>
      </c>
      <c r="L1498">
        <v>45329</v>
      </c>
      <c r="M1498" s="10">
        <f>VENTAS[[#This Row],[CANTIDAD]]*VENTAS[[#This Row],[PRECIO_VENTAS]]</f>
        <v>36500</v>
      </c>
      <c r="N1498" s="10">
        <f>VENTAS[[#This Row],[CANTIDAD]]*VENTAS[[#This Row],[PRECIO_COMPRA]]</f>
        <v>25731.77</v>
      </c>
      <c r="O1498" s="11">
        <f>VENTAS[[#This Row],[INGRESOS]]-VENTAS[[#This Row],[COSTO]]</f>
        <v>10768.23</v>
      </c>
      <c r="P1498" s="12">
        <f>VENTAS[[#This Row],[MARGEN]]/VENTAS[[#This Row],[INGRESOS]]</f>
        <v>0.29502</v>
      </c>
    </row>
    <row r="1499" spans="1:16" x14ac:dyDescent="0.25">
      <c r="A1499">
        <v>1498</v>
      </c>
      <c r="B1499" t="s">
        <v>21</v>
      </c>
      <c r="C1499">
        <v>14</v>
      </c>
      <c r="D1499" t="s">
        <v>83</v>
      </c>
      <c r="E1499" t="s">
        <v>84</v>
      </c>
      <c r="F1499">
        <v>10009</v>
      </c>
      <c r="G1499" t="s">
        <v>57</v>
      </c>
      <c r="H1499" t="s">
        <v>58</v>
      </c>
      <c r="I1499">
        <v>74</v>
      </c>
      <c r="J1499" s="9">
        <v>938.42</v>
      </c>
      <c r="K1499" s="9">
        <v>1100</v>
      </c>
      <c r="L1499">
        <v>45330</v>
      </c>
      <c r="M1499" s="10">
        <f>VENTAS[[#This Row],[CANTIDAD]]*VENTAS[[#This Row],[PRECIO_VENTAS]]</f>
        <v>81400</v>
      </c>
      <c r="N1499" s="10">
        <f>VENTAS[[#This Row],[CANTIDAD]]*VENTAS[[#This Row],[PRECIO_COMPRA]]</f>
        <v>69443.08</v>
      </c>
      <c r="O1499" s="11">
        <f>VENTAS[[#This Row],[INGRESOS]]-VENTAS[[#This Row],[COSTO]]</f>
        <v>11956.919999999998</v>
      </c>
      <c r="P1499" s="12">
        <f>VENTAS[[#This Row],[MARGEN]]/VENTAS[[#This Row],[INGRESOS]]</f>
        <v>0.14689090909090907</v>
      </c>
    </row>
    <row r="1500" spans="1:16" x14ac:dyDescent="0.25">
      <c r="A1500">
        <v>1499</v>
      </c>
      <c r="B1500" t="s">
        <v>5</v>
      </c>
      <c r="C1500">
        <v>15</v>
      </c>
      <c r="D1500" t="s">
        <v>85</v>
      </c>
      <c r="E1500" t="s">
        <v>86</v>
      </c>
      <c r="F1500">
        <v>10001</v>
      </c>
      <c r="G1500" t="s">
        <v>41</v>
      </c>
      <c r="H1500" t="s">
        <v>42</v>
      </c>
      <c r="I1500">
        <v>90</v>
      </c>
      <c r="J1500" s="9">
        <v>572.95000000000005</v>
      </c>
      <c r="K1500" s="9">
        <v>800</v>
      </c>
      <c r="L1500">
        <v>45331</v>
      </c>
      <c r="M1500" s="10">
        <f>VENTAS[[#This Row],[CANTIDAD]]*VENTAS[[#This Row],[PRECIO_VENTAS]]</f>
        <v>72000</v>
      </c>
      <c r="N1500" s="10">
        <f>VENTAS[[#This Row],[CANTIDAD]]*VENTAS[[#This Row],[PRECIO_COMPRA]]</f>
        <v>51565.500000000007</v>
      </c>
      <c r="O1500" s="11">
        <f>VENTAS[[#This Row],[INGRESOS]]-VENTAS[[#This Row],[COSTO]]</f>
        <v>20434.499999999993</v>
      </c>
      <c r="P1500" s="12">
        <f>VENTAS[[#This Row],[MARGEN]]/VENTAS[[#This Row],[INGRESOS]]</f>
        <v>0.28381249999999991</v>
      </c>
    </row>
    <row r="1501" spans="1:16" x14ac:dyDescent="0.25">
      <c r="A1501">
        <v>1500</v>
      </c>
      <c r="B1501" t="s">
        <v>8</v>
      </c>
      <c r="C1501">
        <v>16</v>
      </c>
      <c r="D1501" t="s">
        <v>87</v>
      </c>
      <c r="E1501" t="s">
        <v>88</v>
      </c>
      <c r="F1501">
        <v>10002</v>
      </c>
      <c r="G1501" t="s">
        <v>43</v>
      </c>
      <c r="H1501" t="s">
        <v>44</v>
      </c>
      <c r="I1501">
        <v>47</v>
      </c>
      <c r="J1501" s="9">
        <v>1667.47</v>
      </c>
      <c r="K1501" s="9">
        <v>2200</v>
      </c>
      <c r="L1501">
        <v>45332</v>
      </c>
      <c r="M1501" s="10">
        <f>VENTAS[[#This Row],[CANTIDAD]]*VENTAS[[#This Row],[PRECIO_VENTAS]]</f>
        <v>103400</v>
      </c>
      <c r="N1501" s="10">
        <f>VENTAS[[#This Row],[CANTIDAD]]*VENTAS[[#This Row],[PRECIO_COMPRA]]</f>
        <v>78371.09</v>
      </c>
      <c r="O1501" s="11">
        <f>VENTAS[[#This Row],[INGRESOS]]-VENTAS[[#This Row],[COSTO]]</f>
        <v>25028.910000000003</v>
      </c>
      <c r="P1501" s="12">
        <f>VENTAS[[#This Row],[MARGEN]]/VENTAS[[#This Row],[INGRESOS]]</f>
        <v>0.24205909090909095</v>
      </c>
    </row>
    <row r="1502" spans="1:16" x14ac:dyDescent="0.25">
      <c r="A1502">
        <v>1501</v>
      </c>
      <c r="B1502" t="s">
        <v>20</v>
      </c>
      <c r="C1502">
        <v>17</v>
      </c>
      <c r="D1502" t="s">
        <v>89</v>
      </c>
      <c r="E1502" t="s">
        <v>90</v>
      </c>
      <c r="F1502">
        <v>10003</v>
      </c>
      <c r="G1502" t="s">
        <v>45</v>
      </c>
      <c r="H1502" t="s">
        <v>46</v>
      </c>
      <c r="I1502">
        <v>67</v>
      </c>
      <c r="J1502" s="9">
        <v>216.19</v>
      </c>
      <c r="K1502" s="9">
        <v>300</v>
      </c>
      <c r="L1502">
        <v>45333</v>
      </c>
      <c r="M1502" s="10">
        <f>VENTAS[[#This Row],[CANTIDAD]]*VENTAS[[#This Row],[PRECIO_VENTAS]]</f>
        <v>20100</v>
      </c>
      <c r="N1502" s="10">
        <f>VENTAS[[#This Row],[CANTIDAD]]*VENTAS[[#This Row],[PRECIO_COMPRA]]</f>
        <v>14484.73</v>
      </c>
      <c r="O1502" s="11">
        <f>VENTAS[[#This Row],[INGRESOS]]-VENTAS[[#This Row],[COSTO]]</f>
        <v>5615.27</v>
      </c>
      <c r="P1502" s="12">
        <f>VENTAS[[#This Row],[MARGEN]]/VENTAS[[#This Row],[INGRESOS]]</f>
        <v>0.27936666666666671</v>
      </c>
    </row>
    <row r="1503" spans="1:16" x14ac:dyDescent="0.25">
      <c r="A1503">
        <v>1502</v>
      </c>
      <c r="B1503" t="s">
        <v>5</v>
      </c>
      <c r="C1503">
        <v>18</v>
      </c>
      <c r="D1503" t="s">
        <v>91</v>
      </c>
      <c r="E1503" t="s">
        <v>92</v>
      </c>
      <c r="F1503">
        <v>10004</v>
      </c>
      <c r="G1503" t="s">
        <v>47</v>
      </c>
      <c r="H1503" t="s">
        <v>48</v>
      </c>
      <c r="I1503">
        <v>66</v>
      </c>
      <c r="J1503" s="9">
        <v>1063.04</v>
      </c>
      <c r="K1503" s="9">
        <v>1500</v>
      </c>
      <c r="L1503">
        <v>45334</v>
      </c>
      <c r="M1503" s="10">
        <f>VENTAS[[#This Row],[CANTIDAD]]*VENTAS[[#This Row],[PRECIO_VENTAS]]</f>
        <v>99000</v>
      </c>
      <c r="N1503" s="10">
        <f>VENTAS[[#This Row],[CANTIDAD]]*VENTAS[[#This Row],[PRECIO_COMPRA]]</f>
        <v>70160.639999999999</v>
      </c>
      <c r="O1503" s="11">
        <f>VENTAS[[#This Row],[INGRESOS]]-VENTAS[[#This Row],[COSTO]]</f>
        <v>28839.360000000001</v>
      </c>
      <c r="P1503" s="12">
        <f>VENTAS[[#This Row],[MARGEN]]/VENTAS[[#This Row],[INGRESOS]]</f>
        <v>0.29130666666666666</v>
      </c>
    </row>
    <row r="1504" spans="1:16" x14ac:dyDescent="0.25">
      <c r="A1504">
        <v>1503</v>
      </c>
      <c r="B1504" t="s">
        <v>11</v>
      </c>
      <c r="C1504">
        <v>19</v>
      </c>
      <c r="D1504" t="s">
        <v>93</v>
      </c>
      <c r="E1504" t="s">
        <v>94</v>
      </c>
      <c r="F1504">
        <v>10005</v>
      </c>
      <c r="G1504" t="s">
        <v>49</v>
      </c>
      <c r="H1504" t="s">
        <v>50</v>
      </c>
      <c r="I1504">
        <v>85</v>
      </c>
      <c r="J1504" s="9">
        <v>757.81</v>
      </c>
      <c r="K1504" s="9">
        <v>950</v>
      </c>
      <c r="L1504">
        <v>45335</v>
      </c>
      <c r="M1504" s="10">
        <f>VENTAS[[#This Row],[CANTIDAD]]*VENTAS[[#This Row],[PRECIO_VENTAS]]</f>
        <v>80750</v>
      </c>
      <c r="N1504" s="10">
        <f>VENTAS[[#This Row],[CANTIDAD]]*VENTAS[[#This Row],[PRECIO_COMPRA]]</f>
        <v>64413.85</v>
      </c>
      <c r="O1504" s="11">
        <f>VENTAS[[#This Row],[INGRESOS]]-VENTAS[[#This Row],[COSTO]]</f>
        <v>16336.150000000001</v>
      </c>
      <c r="P1504" s="12">
        <f>VENTAS[[#This Row],[MARGEN]]/VENTAS[[#This Row],[INGRESOS]]</f>
        <v>0.20230526315789477</v>
      </c>
    </row>
    <row r="1505" spans="1:16" x14ac:dyDescent="0.25">
      <c r="A1505">
        <v>1504</v>
      </c>
      <c r="B1505" t="s">
        <v>8</v>
      </c>
      <c r="C1505">
        <v>20</v>
      </c>
      <c r="D1505" t="s">
        <v>95</v>
      </c>
      <c r="E1505" t="s">
        <v>96</v>
      </c>
      <c r="F1505">
        <v>10006</v>
      </c>
      <c r="G1505" t="s">
        <v>51</v>
      </c>
      <c r="H1505" t="s">
        <v>52</v>
      </c>
      <c r="I1505">
        <v>47</v>
      </c>
      <c r="J1505" s="9">
        <v>211.41</v>
      </c>
      <c r="K1505" s="9">
        <v>300</v>
      </c>
      <c r="L1505">
        <v>45336</v>
      </c>
      <c r="M1505" s="10">
        <f>VENTAS[[#This Row],[CANTIDAD]]*VENTAS[[#This Row],[PRECIO_VENTAS]]</f>
        <v>14100</v>
      </c>
      <c r="N1505" s="10">
        <f>VENTAS[[#This Row],[CANTIDAD]]*VENTAS[[#This Row],[PRECIO_COMPRA]]</f>
        <v>9936.27</v>
      </c>
      <c r="O1505" s="11">
        <f>VENTAS[[#This Row],[INGRESOS]]-VENTAS[[#This Row],[COSTO]]</f>
        <v>4163.7299999999996</v>
      </c>
      <c r="P1505" s="12">
        <f>VENTAS[[#This Row],[MARGEN]]/VENTAS[[#This Row],[INGRESOS]]</f>
        <v>0.29529999999999995</v>
      </c>
    </row>
    <row r="1506" spans="1:16" x14ac:dyDescent="0.25">
      <c r="A1506">
        <v>1505</v>
      </c>
      <c r="B1506" t="s">
        <v>5</v>
      </c>
      <c r="C1506">
        <v>1</v>
      </c>
      <c r="D1506" t="s">
        <v>30</v>
      </c>
      <c r="E1506" t="s">
        <v>61</v>
      </c>
      <c r="F1506">
        <v>10007</v>
      </c>
      <c r="G1506" t="s">
        <v>53</v>
      </c>
      <c r="H1506" t="s">
        <v>54</v>
      </c>
      <c r="I1506">
        <v>61</v>
      </c>
      <c r="J1506" s="9">
        <v>1483.61</v>
      </c>
      <c r="K1506" s="9">
        <v>2000</v>
      </c>
      <c r="L1506">
        <v>45337</v>
      </c>
      <c r="M1506" s="10">
        <f>VENTAS[[#This Row],[CANTIDAD]]*VENTAS[[#This Row],[PRECIO_VENTAS]]</f>
        <v>122000</v>
      </c>
      <c r="N1506" s="10">
        <f>VENTAS[[#This Row],[CANTIDAD]]*VENTAS[[#This Row],[PRECIO_COMPRA]]</f>
        <v>90500.209999999992</v>
      </c>
      <c r="O1506" s="11">
        <f>VENTAS[[#This Row],[INGRESOS]]-VENTAS[[#This Row],[COSTO]]</f>
        <v>31499.790000000008</v>
      </c>
      <c r="P1506" s="12">
        <f>VENTAS[[#This Row],[MARGEN]]/VENTAS[[#This Row],[INGRESOS]]</f>
        <v>0.25819500000000006</v>
      </c>
    </row>
    <row r="1507" spans="1:16" x14ac:dyDescent="0.25">
      <c r="A1507">
        <v>1506</v>
      </c>
      <c r="B1507" t="s">
        <v>9</v>
      </c>
      <c r="C1507">
        <v>2</v>
      </c>
      <c r="D1507" t="s">
        <v>31</v>
      </c>
      <c r="E1507" t="s">
        <v>62</v>
      </c>
      <c r="F1507">
        <v>10008</v>
      </c>
      <c r="G1507" t="s">
        <v>73</v>
      </c>
      <c r="H1507" t="s">
        <v>56</v>
      </c>
      <c r="I1507">
        <v>51</v>
      </c>
      <c r="J1507" s="9">
        <v>1049.51</v>
      </c>
      <c r="K1507" s="9">
        <v>1300</v>
      </c>
      <c r="L1507">
        <v>45338</v>
      </c>
      <c r="M1507" s="10">
        <f>VENTAS[[#This Row],[CANTIDAD]]*VENTAS[[#This Row],[PRECIO_VENTAS]]</f>
        <v>66300</v>
      </c>
      <c r="N1507" s="10">
        <f>VENTAS[[#This Row],[CANTIDAD]]*VENTAS[[#This Row],[PRECIO_COMPRA]]</f>
        <v>53525.01</v>
      </c>
      <c r="O1507" s="11">
        <f>VENTAS[[#This Row],[INGRESOS]]-VENTAS[[#This Row],[COSTO]]</f>
        <v>12774.989999999998</v>
      </c>
      <c r="P1507" s="12">
        <f>VENTAS[[#This Row],[MARGEN]]/VENTAS[[#This Row],[INGRESOS]]</f>
        <v>0.19268461538461534</v>
      </c>
    </row>
    <row r="1508" spans="1:16" x14ac:dyDescent="0.25">
      <c r="A1508">
        <v>1507</v>
      </c>
      <c r="B1508" t="s">
        <v>9</v>
      </c>
      <c r="C1508">
        <v>3</v>
      </c>
      <c r="D1508" t="s">
        <v>32</v>
      </c>
      <c r="E1508" t="s">
        <v>63</v>
      </c>
      <c r="F1508">
        <v>10009</v>
      </c>
      <c r="G1508" t="s">
        <v>57</v>
      </c>
      <c r="H1508" t="s">
        <v>58</v>
      </c>
      <c r="I1508">
        <v>79</v>
      </c>
      <c r="J1508" s="9">
        <v>966.38</v>
      </c>
      <c r="K1508" s="9">
        <v>1200</v>
      </c>
      <c r="L1508">
        <v>45339</v>
      </c>
      <c r="M1508" s="10">
        <f>VENTAS[[#This Row],[CANTIDAD]]*VENTAS[[#This Row],[PRECIO_VENTAS]]</f>
        <v>94800</v>
      </c>
      <c r="N1508" s="10">
        <f>VENTAS[[#This Row],[CANTIDAD]]*VENTAS[[#This Row],[PRECIO_COMPRA]]</f>
        <v>76344.02</v>
      </c>
      <c r="O1508" s="11">
        <f>VENTAS[[#This Row],[INGRESOS]]-VENTAS[[#This Row],[COSTO]]</f>
        <v>18455.979999999996</v>
      </c>
      <c r="P1508" s="12">
        <f>VENTAS[[#This Row],[MARGEN]]/VENTAS[[#This Row],[INGRESOS]]</f>
        <v>0.19468333333333329</v>
      </c>
    </row>
    <row r="1509" spans="1:16" x14ac:dyDescent="0.25">
      <c r="A1509">
        <v>1508</v>
      </c>
      <c r="B1509" t="s">
        <v>6</v>
      </c>
      <c r="C1509">
        <v>4</v>
      </c>
      <c r="D1509" t="s">
        <v>33</v>
      </c>
      <c r="E1509" t="s">
        <v>64</v>
      </c>
      <c r="F1509">
        <v>10001</v>
      </c>
      <c r="G1509" t="s">
        <v>41</v>
      </c>
      <c r="H1509" t="s">
        <v>42</v>
      </c>
      <c r="I1509">
        <v>100</v>
      </c>
      <c r="J1509" s="9">
        <v>938.42</v>
      </c>
      <c r="K1509" s="9">
        <v>1100</v>
      </c>
      <c r="L1509">
        <v>45340</v>
      </c>
      <c r="M1509" s="10">
        <f>VENTAS[[#This Row],[CANTIDAD]]*VENTAS[[#This Row],[PRECIO_VENTAS]]</f>
        <v>110000</v>
      </c>
      <c r="N1509" s="10">
        <f>VENTAS[[#This Row],[CANTIDAD]]*VENTAS[[#This Row],[PRECIO_COMPRA]]</f>
        <v>93842</v>
      </c>
      <c r="O1509" s="11">
        <f>VENTAS[[#This Row],[INGRESOS]]-VENTAS[[#This Row],[COSTO]]</f>
        <v>16158</v>
      </c>
      <c r="P1509" s="12">
        <f>VENTAS[[#This Row],[MARGEN]]/VENTAS[[#This Row],[INGRESOS]]</f>
        <v>0.1468909090909091</v>
      </c>
    </row>
    <row r="1510" spans="1:16" x14ac:dyDescent="0.25">
      <c r="A1510">
        <v>1509</v>
      </c>
      <c r="B1510" t="s">
        <v>26</v>
      </c>
      <c r="C1510">
        <v>5</v>
      </c>
      <c r="D1510" t="s">
        <v>34</v>
      </c>
      <c r="E1510" t="s">
        <v>65</v>
      </c>
      <c r="F1510">
        <v>10002</v>
      </c>
      <c r="G1510" t="s">
        <v>43</v>
      </c>
      <c r="H1510" t="s">
        <v>44</v>
      </c>
      <c r="I1510">
        <v>63</v>
      </c>
      <c r="J1510" s="9">
        <v>1053.78</v>
      </c>
      <c r="K1510" s="9">
        <v>1500</v>
      </c>
      <c r="L1510">
        <v>45341</v>
      </c>
      <c r="M1510" s="10">
        <f>VENTAS[[#This Row],[CANTIDAD]]*VENTAS[[#This Row],[PRECIO_VENTAS]]</f>
        <v>94500</v>
      </c>
      <c r="N1510" s="10">
        <f>VENTAS[[#This Row],[CANTIDAD]]*VENTAS[[#This Row],[PRECIO_COMPRA]]</f>
        <v>66388.14</v>
      </c>
      <c r="O1510" s="11">
        <f>VENTAS[[#This Row],[INGRESOS]]-VENTAS[[#This Row],[COSTO]]</f>
        <v>28111.86</v>
      </c>
      <c r="P1510" s="12">
        <f>VENTAS[[#This Row],[MARGEN]]/VENTAS[[#This Row],[INGRESOS]]</f>
        <v>0.29748000000000002</v>
      </c>
    </row>
    <row r="1511" spans="1:16" x14ac:dyDescent="0.25">
      <c r="A1511">
        <v>1510</v>
      </c>
      <c r="B1511" t="s">
        <v>27</v>
      </c>
      <c r="C1511">
        <v>6</v>
      </c>
      <c r="D1511" t="s">
        <v>35</v>
      </c>
      <c r="E1511" t="s">
        <v>66</v>
      </c>
      <c r="F1511">
        <v>10003</v>
      </c>
      <c r="G1511" t="s">
        <v>45</v>
      </c>
      <c r="H1511" t="s">
        <v>46</v>
      </c>
      <c r="I1511">
        <v>95</v>
      </c>
      <c r="J1511" s="9">
        <v>645.70000000000005</v>
      </c>
      <c r="K1511" s="9">
        <v>900</v>
      </c>
      <c r="L1511">
        <v>45342</v>
      </c>
      <c r="M1511" s="10">
        <f>VENTAS[[#This Row],[CANTIDAD]]*VENTAS[[#This Row],[PRECIO_VENTAS]]</f>
        <v>85500</v>
      </c>
      <c r="N1511" s="10">
        <f>VENTAS[[#This Row],[CANTIDAD]]*VENTAS[[#This Row],[PRECIO_COMPRA]]</f>
        <v>61341.500000000007</v>
      </c>
      <c r="O1511" s="11">
        <f>VENTAS[[#This Row],[INGRESOS]]-VENTAS[[#This Row],[COSTO]]</f>
        <v>24158.499999999993</v>
      </c>
      <c r="P1511" s="12">
        <f>VENTAS[[#This Row],[MARGEN]]/VENTAS[[#This Row],[INGRESOS]]</f>
        <v>0.28255555555555545</v>
      </c>
    </row>
    <row r="1512" spans="1:16" x14ac:dyDescent="0.25">
      <c r="A1512">
        <v>1511</v>
      </c>
      <c r="B1512" t="s">
        <v>10</v>
      </c>
      <c r="C1512">
        <v>7</v>
      </c>
      <c r="D1512" t="s">
        <v>36</v>
      </c>
      <c r="E1512" t="s">
        <v>72</v>
      </c>
      <c r="F1512">
        <v>10004</v>
      </c>
      <c r="G1512" t="s">
        <v>47</v>
      </c>
      <c r="H1512" t="s">
        <v>48</v>
      </c>
      <c r="I1512">
        <v>63</v>
      </c>
      <c r="J1512" s="9">
        <v>1063.04</v>
      </c>
      <c r="K1512" s="9">
        <v>1500</v>
      </c>
      <c r="L1512">
        <v>45343</v>
      </c>
      <c r="M1512" s="10">
        <f>VENTAS[[#This Row],[CANTIDAD]]*VENTAS[[#This Row],[PRECIO_VENTAS]]</f>
        <v>94500</v>
      </c>
      <c r="N1512" s="10">
        <f>VENTAS[[#This Row],[CANTIDAD]]*VENTAS[[#This Row],[PRECIO_COMPRA]]</f>
        <v>66971.520000000004</v>
      </c>
      <c r="O1512" s="11">
        <f>VENTAS[[#This Row],[INGRESOS]]-VENTAS[[#This Row],[COSTO]]</f>
        <v>27528.479999999996</v>
      </c>
      <c r="P1512" s="12">
        <f>VENTAS[[#This Row],[MARGEN]]/VENTAS[[#This Row],[INGRESOS]]</f>
        <v>0.2913066666666666</v>
      </c>
    </row>
    <row r="1513" spans="1:16" x14ac:dyDescent="0.25">
      <c r="A1513">
        <v>1512</v>
      </c>
      <c r="B1513" t="s">
        <v>15</v>
      </c>
      <c r="C1513">
        <v>8</v>
      </c>
      <c r="D1513" t="s">
        <v>37</v>
      </c>
      <c r="E1513" t="s">
        <v>67</v>
      </c>
      <c r="F1513">
        <v>10005</v>
      </c>
      <c r="G1513" t="s">
        <v>49</v>
      </c>
      <c r="H1513" t="s">
        <v>50</v>
      </c>
      <c r="I1513">
        <v>84</v>
      </c>
      <c r="J1513" s="9">
        <v>938.42</v>
      </c>
      <c r="K1513" s="9">
        <v>1100</v>
      </c>
      <c r="L1513">
        <v>45344</v>
      </c>
      <c r="M1513" s="10">
        <f>VENTAS[[#This Row],[CANTIDAD]]*VENTAS[[#This Row],[PRECIO_VENTAS]]</f>
        <v>92400</v>
      </c>
      <c r="N1513" s="10">
        <f>VENTAS[[#This Row],[CANTIDAD]]*VENTAS[[#This Row],[PRECIO_COMPRA]]</f>
        <v>78827.28</v>
      </c>
      <c r="O1513" s="11">
        <f>VENTAS[[#This Row],[INGRESOS]]-VENTAS[[#This Row],[COSTO]]</f>
        <v>13572.720000000001</v>
      </c>
      <c r="P1513" s="12">
        <f>VENTAS[[#This Row],[MARGEN]]/VENTAS[[#This Row],[INGRESOS]]</f>
        <v>0.1468909090909091</v>
      </c>
    </row>
    <row r="1514" spans="1:16" x14ac:dyDescent="0.25">
      <c r="A1514">
        <v>1513</v>
      </c>
      <c r="B1514" t="s">
        <v>16</v>
      </c>
      <c r="C1514">
        <v>9</v>
      </c>
      <c r="D1514" t="s">
        <v>38</v>
      </c>
      <c r="E1514" t="s">
        <v>68</v>
      </c>
      <c r="F1514">
        <v>10006</v>
      </c>
      <c r="G1514" t="s">
        <v>51</v>
      </c>
      <c r="H1514" t="s">
        <v>52</v>
      </c>
      <c r="I1514">
        <v>62</v>
      </c>
      <c r="J1514" s="9">
        <v>836.75</v>
      </c>
      <c r="K1514" s="9">
        <v>1000</v>
      </c>
      <c r="L1514">
        <v>45345</v>
      </c>
      <c r="M1514" s="10">
        <f>VENTAS[[#This Row],[CANTIDAD]]*VENTAS[[#This Row],[PRECIO_VENTAS]]</f>
        <v>62000</v>
      </c>
      <c r="N1514" s="10">
        <f>VENTAS[[#This Row],[CANTIDAD]]*VENTAS[[#This Row],[PRECIO_COMPRA]]</f>
        <v>51878.5</v>
      </c>
      <c r="O1514" s="11">
        <f>VENTAS[[#This Row],[INGRESOS]]-VENTAS[[#This Row],[COSTO]]</f>
        <v>10121.5</v>
      </c>
      <c r="P1514" s="12">
        <f>VENTAS[[#This Row],[MARGEN]]/VENTAS[[#This Row],[INGRESOS]]</f>
        <v>0.16325000000000001</v>
      </c>
    </row>
    <row r="1515" spans="1:16" x14ac:dyDescent="0.25">
      <c r="A1515">
        <v>1514</v>
      </c>
      <c r="B1515" t="s">
        <v>19</v>
      </c>
      <c r="C1515">
        <v>10</v>
      </c>
      <c r="D1515" t="s">
        <v>39</v>
      </c>
      <c r="E1515" t="s">
        <v>69</v>
      </c>
      <c r="F1515">
        <v>10007</v>
      </c>
      <c r="G1515" t="s">
        <v>53</v>
      </c>
      <c r="H1515" t="s">
        <v>54</v>
      </c>
      <c r="I1515">
        <v>76</v>
      </c>
      <c r="J1515" s="9">
        <v>966.38</v>
      </c>
      <c r="K1515" s="9">
        <v>1200</v>
      </c>
      <c r="L1515">
        <v>45346</v>
      </c>
      <c r="M1515" s="10">
        <f>VENTAS[[#This Row],[CANTIDAD]]*VENTAS[[#This Row],[PRECIO_VENTAS]]</f>
        <v>91200</v>
      </c>
      <c r="N1515" s="10">
        <f>VENTAS[[#This Row],[CANTIDAD]]*VENTAS[[#This Row],[PRECIO_COMPRA]]</f>
        <v>73444.88</v>
      </c>
      <c r="O1515" s="11">
        <f>VENTAS[[#This Row],[INGRESOS]]-VENTAS[[#This Row],[COSTO]]</f>
        <v>17755.119999999995</v>
      </c>
      <c r="P1515" s="12">
        <f>VENTAS[[#This Row],[MARGEN]]/VENTAS[[#This Row],[INGRESOS]]</f>
        <v>0.19468333333333329</v>
      </c>
    </row>
    <row r="1516" spans="1:16" x14ac:dyDescent="0.25">
      <c r="A1516">
        <v>1515</v>
      </c>
      <c r="B1516" t="s">
        <v>7</v>
      </c>
      <c r="C1516">
        <v>11</v>
      </c>
      <c r="D1516" t="s">
        <v>77</v>
      </c>
      <c r="E1516" t="s">
        <v>78</v>
      </c>
      <c r="F1516">
        <v>10008</v>
      </c>
      <c r="G1516" t="s">
        <v>73</v>
      </c>
      <c r="H1516" t="s">
        <v>56</v>
      </c>
      <c r="I1516">
        <v>63</v>
      </c>
      <c r="J1516" s="9">
        <v>638.27</v>
      </c>
      <c r="K1516" s="9">
        <v>800</v>
      </c>
      <c r="L1516">
        <v>45347</v>
      </c>
      <c r="M1516" s="10">
        <f>VENTAS[[#This Row],[CANTIDAD]]*VENTAS[[#This Row],[PRECIO_VENTAS]]</f>
        <v>50400</v>
      </c>
      <c r="N1516" s="10">
        <f>VENTAS[[#This Row],[CANTIDAD]]*VENTAS[[#This Row],[PRECIO_COMPRA]]</f>
        <v>40211.01</v>
      </c>
      <c r="O1516" s="11">
        <f>VENTAS[[#This Row],[INGRESOS]]-VENTAS[[#This Row],[COSTO]]</f>
        <v>10188.989999999998</v>
      </c>
      <c r="P1516" s="12">
        <f>VENTAS[[#This Row],[MARGEN]]/VENTAS[[#This Row],[INGRESOS]]</f>
        <v>0.20216249999999997</v>
      </c>
    </row>
    <row r="1517" spans="1:16" x14ac:dyDescent="0.25">
      <c r="A1517">
        <v>1516</v>
      </c>
      <c r="B1517" t="s">
        <v>6</v>
      </c>
      <c r="C1517">
        <v>12</v>
      </c>
      <c r="D1517" t="s">
        <v>79</v>
      </c>
      <c r="E1517" t="s">
        <v>80</v>
      </c>
      <c r="F1517">
        <v>10009</v>
      </c>
      <c r="G1517" t="s">
        <v>57</v>
      </c>
      <c r="H1517" t="s">
        <v>58</v>
      </c>
      <c r="I1517">
        <v>91</v>
      </c>
      <c r="J1517" s="9">
        <v>1265.2</v>
      </c>
      <c r="K1517" s="9">
        <v>1800</v>
      </c>
      <c r="L1517">
        <v>45348</v>
      </c>
      <c r="M1517" s="10">
        <f>VENTAS[[#This Row],[CANTIDAD]]*VENTAS[[#This Row],[PRECIO_VENTAS]]</f>
        <v>163800</v>
      </c>
      <c r="N1517" s="10">
        <f>VENTAS[[#This Row],[CANTIDAD]]*VENTAS[[#This Row],[PRECIO_COMPRA]]</f>
        <v>115133.2</v>
      </c>
      <c r="O1517" s="11">
        <f>VENTAS[[#This Row],[INGRESOS]]-VENTAS[[#This Row],[COSTO]]</f>
        <v>48666.8</v>
      </c>
      <c r="P1517" s="12">
        <f>VENTAS[[#This Row],[MARGEN]]/VENTAS[[#This Row],[INGRESOS]]</f>
        <v>0.2971111111111111</v>
      </c>
    </row>
    <row r="1518" spans="1:16" x14ac:dyDescent="0.25">
      <c r="A1518">
        <v>1517</v>
      </c>
      <c r="B1518" t="s">
        <v>7</v>
      </c>
      <c r="C1518">
        <v>13</v>
      </c>
      <c r="D1518" t="s">
        <v>81</v>
      </c>
      <c r="E1518" t="s">
        <v>82</v>
      </c>
      <c r="F1518">
        <v>10001</v>
      </c>
      <c r="G1518" t="s">
        <v>41</v>
      </c>
      <c r="H1518" t="s">
        <v>42</v>
      </c>
      <c r="I1518">
        <v>88</v>
      </c>
      <c r="J1518" s="9">
        <v>352.49</v>
      </c>
      <c r="K1518" s="9">
        <v>500</v>
      </c>
      <c r="L1518">
        <v>45349</v>
      </c>
      <c r="M1518" s="10">
        <f>VENTAS[[#This Row],[CANTIDAD]]*VENTAS[[#This Row],[PRECIO_VENTAS]]</f>
        <v>44000</v>
      </c>
      <c r="N1518" s="10">
        <f>VENTAS[[#This Row],[CANTIDAD]]*VENTAS[[#This Row],[PRECIO_COMPRA]]</f>
        <v>31019.120000000003</v>
      </c>
      <c r="O1518" s="11">
        <f>VENTAS[[#This Row],[INGRESOS]]-VENTAS[[#This Row],[COSTO]]</f>
        <v>12980.879999999997</v>
      </c>
      <c r="P1518" s="12">
        <f>VENTAS[[#This Row],[MARGEN]]/VENTAS[[#This Row],[INGRESOS]]</f>
        <v>0.29501999999999995</v>
      </c>
    </row>
    <row r="1519" spans="1:16" x14ac:dyDescent="0.25">
      <c r="A1519">
        <v>1518</v>
      </c>
      <c r="B1519" t="s">
        <v>24</v>
      </c>
      <c r="C1519">
        <v>14</v>
      </c>
      <c r="D1519" t="s">
        <v>83</v>
      </c>
      <c r="E1519" t="s">
        <v>84</v>
      </c>
      <c r="F1519">
        <v>10002</v>
      </c>
      <c r="G1519" t="s">
        <v>43</v>
      </c>
      <c r="H1519" t="s">
        <v>44</v>
      </c>
      <c r="I1519">
        <v>95</v>
      </c>
      <c r="J1519" s="9">
        <v>938.42</v>
      </c>
      <c r="K1519" s="9">
        <v>1100</v>
      </c>
      <c r="L1519">
        <v>45350</v>
      </c>
      <c r="M1519" s="10">
        <f>VENTAS[[#This Row],[CANTIDAD]]*VENTAS[[#This Row],[PRECIO_VENTAS]]</f>
        <v>104500</v>
      </c>
      <c r="N1519" s="10">
        <f>VENTAS[[#This Row],[CANTIDAD]]*VENTAS[[#This Row],[PRECIO_COMPRA]]</f>
        <v>89149.9</v>
      </c>
      <c r="O1519" s="11">
        <f>VENTAS[[#This Row],[INGRESOS]]-VENTAS[[#This Row],[COSTO]]</f>
        <v>15350.100000000006</v>
      </c>
      <c r="P1519" s="12">
        <f>VENTAS[[#This Row],[MARGEN]]/VENTAS[[#This Row],[INGRESOS]]</f>
        <v>0.14689090909090916</v>
      </c>
    </row>
    <row r="1520" spans="1:16" x14ac:dyDescent="0.25">
      <c r="A1520">
        <v>1519</v>
      </c>
      <c r="B1520" t="s">
        <v>9</v>
      </c>
      <c r="C1520">
        <v>15</v>
      </c>
      <c r="D1520" t="s">
        <v>85</v>
      </c>
      <c r="E1520" t="s">
        <v>86</v>
      </c>
      <c r="F1520">
        <v>10003</v>
      </c>
      <c r="G1520" t="s">
        <v>45</v>
      </c>
      <c r="H1520" t="s">
        <v>46</v>
      </c>
      <c r="I1520">
        <v>66</v>
      </c>
      <c r="J1520" s="9">
        <v>572.95000000000005</v>
      </c>
      <c r="K1520" s="9">
        <v>800</v>
      </c>
      <c r="L1520">
        <v>45351</v>
      </c>
      <c r="M1520" s="10">
        <f>VENTAS[[#This Row],[CANTIDAD]]*VENTAS[[#This Row],[PRECIO_VENTAS]]</f>
        <v>52800</v>
      </c>
      <c r="N1520" s="10">
        <f>VENTAS[[#This Row],[CANTIDAD]]*VENTAS[[#This Row],[PRECIO_COMPRA]]</f>
        <v>37814.700000000004</v>
      </c>
      <c r="O1520" s="11">
        <f>VENTAS[[#This Row],[INGRESOS]]-VENTAS[[#This Row],[COSTO]]</f>
        <v>14985.299999999996</v>
      </c>
      <c r="P1520" s="12">
        <f>VENTAS[[#This Row],[MARGEN]]/VENTAS[[#This Row],[INGRESOS]]</f>
        <v>0.28381249999999991</v>
      </c>
    </row>
    <row r="1521" spans="1:16" x14ac:dyDescent="0.25">
      <c r="A1521">
        <v>1520</v>
      </c>
      <c r="B1521" t="s">
        <v>24</v>
      </c>
      <c r="C1521">
        <v>16</v>
      </c>
      <c r="D1521" t="s">
        <v>87</v>
      </c>
      <c r="E1521" t="s">
        <v>88</v>
      </c>
      <c r="F1521">
        <v>10004</v>
      </c>
      <c r="G1521" t="s">
        <v>47</v>
      </c>
      <c r="H1521" t="s">
        <v>48</v>
      </c>
      <c r="I1521">
        <v>73</v>
      </c>
      <c r="J1521" s="9">
        <v>1667.47</v>
      </c>
      <c r="K1521" s="9">
        <v>2200</v>
      </c>
      <c r="L1521">
        <v>45352</v>
      </c>
      <c r="M1521" s="10">
        <f>VENTAS[[#This Row],[CANTIDAD]]*VENTAS[[#This Row],[PRECIO_VENTAS]]</f>
        <v>160600</v>
      </c>
      <c r="N1521" s="10">
        <f>VENTAS[[#This Row],[CANTIDAD]]*VENTAS[[#This Row],[PRECIO_COMPRA]]</f>
        <v>121725.31</v>
      </c>
      <c r="O1521" s="11">
        <f>VENTAS[[#This Row],[INGRESOS]]-VENTAS[[#This Row],[COSTO]]</f>
        <v>38874.69</v>
      </c>
      <c r="P1521" s="12">
        <f>VENTAS[[#This Row],[MARGEN]]/VENTAS[[#This Row],[INGRESOS]]</f>
        <v>0.24205909090909092</v>
      </c>
    </row>
    <row r="1522" spans="1:16" x14ac:dyDescent="0.25">
      <c r="A1522">
        <v>1521</v>
      </c>
      <c r="B1522" t="s">
        <v>9</v>
      </c>
      <c r="C1522">
        <v>17</v>
      </c>
      <c r="D1522" t="s">
        <v>89</v>
      </c>
      <c r="E1522" t="s">
        <v>90</v>
      </c>
      <c r="F1522">
        <v>10005</v>
      </c>
      <c r="G1522" t="s">
        <v>49</v>
      </c>
      <c r="H1522" t="s">
        <v>50</v>
      </c>
      <c r="I1522">
        <v>49</v>
      </c>
      <c r="J1522" s="9">
        <v>216.19</v>
      </c>
      <c r="K1522" s="9">
        <v>300</v>
      </c>
      <c r="L1522">
        <v>45353</v>
      </c>
      <c r="M1522" s="10">
        <f>VENTAS[[#This Row],[CANTIDAD]]*VENTAS[[#This Row],[PRECIO_VENTAS]]</f>
        <v>14700</v>
      </c>
      <c r="N1522" s="10">
        <f>VENTAS[[#This Row],[CANTIDAD]]*VENTAS[[#This Row],[PRECIO_COMPRA]]</f>
        <v>10593.31</v>
      </c>
      <c r="O1522" s="11">
        <f>VENTAS[[#This Row],[INGRESOS]]-VENTAS[[#This Row],[COSTO]]</f>
        <v>4106.6900000000005</v>
      </c>
      <c r="P1522" s="12">
        <f>VENTAS[[#This Row],[MARGEN]]/VENTAS[[#This Row],[INGRESOS]]</f>
        <v>0.27936666666666671</v>
      </c>
    </row>
    <row r="1523" spans="1:16" x14ac:dyDescent="0.25">
      <c r="A1523">
        <v>1522</v>
      </c>
      <c r="B1523" t="s">
        <v>27</v>
      </c>
      <c r="C1523">
        <v>18</v>
      </c>
      <c r="D1523" t="s">
        <v>91</v>
      </c>
      <c r="E1523" t="s">
        <v>92</v>
      </c>
      <c r="F1523">
        <v>10006</v>
      </c>
      <c r="G1523" t="s">
        <v>51</v>
      </c>
      <c r="H1523" t="s">
        <v>52</v>
      </c>
      <c r="I1523">
        <v>55</v>
      </c>
      <c r="J1523" s="9">
        <v>1063.04</v>
      </c>
      <c r="K1523" s="9">
        <v>1500</v>
      </c>
      <c r="L1523">
        <v>45354</v>
      </c>
      <c r="M1523" s="10">
        <f>VENTAS[[#This Row],[CANTIDAD]]*VENTAS[[#This Row],[PRECIO_VENTAS]]</f>
        <v>82500</v>
      </c>
      <c r="N1523" s="10">
        <f>VENTAS[[#This Row],[CANTIDAD]]*VENTAS[[#This Row],[PRECIO_COMPRA]]</f>
        <v>58467.199999999997</v>
      </c>
      <c r="O1523" s="11">
        <f>VENTAS[[#This Row],[INGRESOS]]-VENTAS[[#This Row],[COSTO]]</f>
        <v>24032.800000000003</v>
      </c>
      <c r="P1523" s="12">
        <f>VENTAS[[#This Row],[MARGEN]]/VENTAS[[#This Row],[INGRESOS]]</f>
        <v>0.29130666666666671</v>
      </c>
    </row>
    <row r="1524" spans="1:16" x14ac:dyDescent="0.25">
      <c r="A1524">
        <v>1523</v>
      </c>
      <c r="B1524" t="s">
        <v>6</v>
      </c>
      <c r="C1524">
        <v>19</v>
      </c>
      <c r="D1524" t="s">
        <v>93</v>
      </c>
      <c r="E1524" t="s">
        <v>94</v>
      </c>
      <c r="F1524">
        <v>10007</v>
      </c>
      <c r="G1524" t="s">
        <v>53</v>
      </c>
      <c r="H1524" t="s">
        <v>54</v>
      </c>
      <c r="I1524">
        <v>126</v>
      </c>
      <c r="J1524" s="9">
        <v>757.81</v>
      </c>
      <c r="K1524" s="9">
        <v>950</v>
      </c>
      <c r="L1524">
        <v>45355</v>
      </c>
      <c r="M1524" s="10">
        <f>VENTAS[[#This Row],[CANTIDAD]]*VENTAS[[#This Row],[PRECIO_VENTAS]]</f>
        <v>119700</v>
      </c>
      <c r="N1524" s="10">
        <f>VENTAS[[#This Row],[CANTIDAD]]*VENTAS[[#This Row],[PRECIO_COMPRA]]</f>
        <v>95484.06</v>
      </c>
      <c r="O1524" s="11">
        <f>VENTAS[[#This Row],[INGRESOS]]-VENTAS[[#This Row],[COSTO]]</f>
        <v>24215.940000000002</v>
      </c>
      <c r="P1524" s="12">
        <f>VENTAS[[#This Row],[MARGEN]]/VENTAS[[#This Row],[INGRESOS]]</f>
        <v>0.20230526315789477</v>
      </c>
    </row>
    <row r="1525" spans="1:16" x14ac:dyDescent="0.25">
      <c r="A1525">
        <v>1524</v>
      </c>
      <c r="B1525" t="s">
        <v>6</v>
      </c>
      <c r="C1525">
        <v>20</v>
      </c>
      <c r="D1525" t="s">
        <v>95</v>
      </c>
      <c r="E1525" t="s">
        <v>96</v>
      </c>
      <c r="F1525">
        <v>10008</v>
      </c>
      <c r="G1525" t="s">
        <v>73</v>
      </c>
      <c r="H1525" t="s">
        <v>56</v>
      </c>
      <c r="I1525">
        <v>110</v>
      </c>
      <c r="J1525" s="9">
        <v>211.41</v>
      </c>
      <c r="K1525" s="9">
        <v>300</v>
      </c>
      <c r="L1525">
        <v>45356</v>
      </c>
      <c r="M1525" s="10">
        <f>VENTAS[[#This Row],[CANTIDAD]]*VENTAS[[#This Row],[PRECIO_VENTAS]]</f>
        <v>33000</v>
      </c>
      <c r="N1525" s="10">
        <f>VENTAS[[#This Row],[CANTIDAD]]*VENTAS[[#This Row],[PRECIO_COMPRA]]</f>
        <v>23255.1</v>
      </c>
      <c r="O1525" s="11">
        <f>VENTAS[[#This Row],[INGRESOS]]-VENTAS[[#This Row],[COSTO]]</f>
        <v>9744.9000000000015</v>
      </c>
      <c r="P1525" s="12">
        <f>VENTAS[[#This Row],[MARGEN]]/VENTAS[[#This Row],[INGRESOS]]</f>
        <v>0.29530000000000006</v>
      </c>
    </row>
    <row r="1526" spans="1:16" x14ac:dyDescent="0.25">
      <c r="A1526">
        <v>1525</v>
      </c>
      <c r="B1526" t="s">
        <v>19</v>
      </c>
      <c r="C1526">
        <v>1</v>
      </c>
      <c r="D1526" t="s">
        <v>30</v>
      </c>
      <c r="E1526" t="s">
        <v>61</v>
      </c>
      <c r="F1526">
        <v>10009</v>
      </c>
      <c r="G1526" t="s">
        <v>57</v>
      </c>
      <c r="H1526" t="s">
        <v>58</v>
      </c>
      <c r="I1526">
        <v>133</v>
      </c>
      <c r="J1526" s="9">
        <v>1483.61</v>
      </c>
      <c r="K1526" s="9">
        <v>2000</v>
      </c>
      <c r="L1526">
        <v>45357</v>
      </c>
      <c r="M1526" s="10">
        <f>VENTAS[[#This Row],[CANTIDAD]]*VENTAS[[#This Row],[PRECIO_VENTAS]]</f>
        <v>266000</v>
      </c>
      <c r="N1526" s="10">
        <f>VENTAS[[#This Row],[CANTIDAD]]*VENTAS[[#This Row],[PRECIO_COMPRA]]</f>
        <v>197320.12999999998</v>
      </c>
      <c r="O1526" s="11">
        <f>VENTAS[[#This Row],[INGRESOS]]-VENTAS[[#This Row],[COSTO]]</f>
        <v>68679.870000000024</v>
      </c>
      <c r="P1526" s="12">
        <f>VENTAS[[#This Row],[MARGEN]]/VENTAS[[#This Row],[INGRESOS]]</f>
        <v>0.25819500000000012</v>
      </c>
    </row>
    <row r="1527" spans="1:16" x14ac:dyDescent="0.25">
      <c r="A1527">
        <v>1526</v>
      </c>
      <c r="B1527" t="s">
        <v>7</v>
      </c>
      <c r="C1527">
        <v>2</v>
      </c>
      <c r="D1527" t="s">
        <v>31</v>
      </c>
      <c r="E1527" t="s">
        <v>62</v>
      </c>
      <c r="F1527">
        <v>10001</v>
      </c>
      <c r="G1527" t="s">
        <v>41</v>
      </c>
      <c r="H1527" t="s">
        <v>42</v>
      </c>
      <c r="I1527">
        <v>128</v>
      </c>
      <c r="J1527" s="9">
        <v>1049.51</v>
      </c>
      <c r="K1527" s="9">
        <v>1300</v>
      </c>
      <c r="L1527">
        <v>45358</v>
      </c>
      <c r="M1527" s="10">
        <f>VENTAS[[#This Row],[CANTIDAD]]*VENTAS[[#This Row],[PRECIO_VENTAS]]</f>
        <v>166400</v>
      </c>
      <c r="N1527" s="10">
        <f>VENTAS[[#This Row],[CANTIDAD]]*VENTAS[[#This Row],[PRECIO_COMPRA]]</f>
        <v>134337.28</v>
      </c>
      <c r="O1527" s="11">
        <f>VENTAS[[#This Row],[INGRESOS]]-VENTAS[[#This Row],[COSTO]]</f>
        <v>32062.720000000001</v>
      </c>
      <c r="P1527" s="12">
        <f>VENTAS[[#This Row],[MARGEN]]/VENTAS[[#This Row],[INGRESOS]]</f>
        <v>0.1926846153846154</v>
      </c>
    </row>
    <row r="1528" spans="1:16" x14ac:dyDescent="0.25">
      <c r="A1528">
        <v>1527</v>
      </c>
      <c r="B1528" t="s">
        <v>28</v>
      </c>
      <c r="C1528">
        <v>3</v>
      </c>
      <c r="D1528" t="s">
        <v>32</v>
      </c>
      <c r="E1528" t="s">
        <v>63</v>
      </c>
      <c r="F1528">
        <v>10002</v>
      </c>
      <c r="G1528" t="s">
        <v>43</v>
      </c>
      <c r="H1528" t="s">
        <v>44</v>
      </c>
      <c r="I1528">
        <v>145</v>
      </c>
      <c r="J1528" s="9">
        <v>966.38</v>
      </c>
      <c r="K1528" s="9">
        <v>1200</v>
      </c>
      <c r="L1528">
        <v>45359</v>
      </c>
      <c r="M1528" s="10">
        <f>VENTAS[[#This Row],[CANTIDAD]]*VENTAS[[#This Row],[PRECIO_VENTAS]]</f>
        <v>174000</v>
      </c>
      <c r="N1528" s="10">
        <f>VENTAS[[#This Row],[CANTIDAD]]*VENTAS[[#This Row],[PRECIO_COMPRA]]</f>
        <v>140125.1</v>
      </c>
      <c r="O1528" s="11">
        <f>VENTAS[[#This Row],[INGRESOS]]-VENTAS[[#This Row],[COSTO]]</f>
        <v>33874.899999999994</v>
      </c>
      <c r="P1528" s="12">
        <f>VENTAS[[#This Row],[MARGEN]]/VENTAS[[#This Row],[INGRESOS]]</f>
        <v>0.19468333333333329</v>
      </c>
    </row>
    <row r="1529" spans="1:16" x14ac:dyDescent="0.25">
      <c r="A1529">
        <v>1528</v>
      </c>
      <c r="B1529" t="s">
        <v>20</v>
      </c>
      <c r="C1529">
        <v>4</v>
      </c>
      <c r="D1529" t="s">
        <v>33</v>
      </c>
      <c r="E1529" t="s">
        <v>64</v>
      </c>
      <c r="F1529">
        <v>10003</v>
      </c>
      <c r="G1529" t="s">
        <v>45</v>
      </c>
      <c r="H1529" t="s">
        <v>46</v>
      </c>
      <c r="I1529">
        <v>96</v>
      </c>
      <c r="J1529" s="9">
        <v>938.42</v>
      </c>
      <c r="K1529" s="9">
        <v>1100</v>
      </c>
      <c r="L1529">
        <v>45360</v>
      </c>
      <c r="M1529" s="10">
        <f>VENTAS[[#This Row],[CANTIDAD]]*VENTAS[[#This Row],[PRECIO_VENTAS]]</f>
        <v>105600</v>
      </c>
      <c r="N1529" s="10">
        <f>VENTAS[[#This Row],[CANTIDAD]]*VENTAS[[#This Row],[PRECIO_COMPRA]]</f>
        <v>90088.319999999992</v>
      </c>
      <c r="O1529" s="11">
        <f>VENTAS[[#This Row],[INGRESOS]]-VENTAS[[#This Row],[COSTO]]</f>
        <v>15511.680000000008</v>
      </c>
      <c r="P1529" s="12">
        <f>VENTAS[[#This Row],[MARGEN]]/VENTAS[[#This Row],[INGRESOS]]</f>
        <v>0.14689090909090916</v>
      </c>
    </row>
    <row r="1530" spans="1:16" x14ac:dyDescent="0.25">
      <c r="A1530">
        <v>1529</v>
      </c>
      <c r="B1530" t="s">
        <v>17</v>
      </c>
      <c r="C1530">
        <v>5</v>
      </c>
      <c r="D1530" t="s">
        <v>34</v>
      </c>
      <c r="E1530" t="s">
        <v>65</v>
      </c>
      <c r="F1530">
        <v>10004</v>
      </c>
      <c r="G1530" t="s">
        <v>47</v>
      </c>
      <c r="H1530" t="s">
        <v>48</v>
      </c>
      <c r="I1530">
        <v>143</v>
      </c>
      <c r="J1530" s="9">
        <v>1053.78</v>
      </c>
      <c r="K1530" s="9">
        <v>1500</v>
      </c>
      <c r="L1530">
        <v>45361</v>
      </c>
      <c r="M1530" s="10">
        <f>VENTAS[[#This Row],[CANTIDAD]]*VENTAS[[#This Row],[PRECIO_VENTAS]]</f>
        <v>214500</v>
      </c>
      <c r="N1530" s="10">
        <f>VENTAS[[#This Row],[CANTIDAD]]*VENTAS[[#This Row],[PRECIO_COMPRA]]</f>
        <v>150690.54</v>
      </c>
      <c r="O1530" s="11">
        <f>VENTAS[[#This Row],[INGRESOS]]-VENTAS[[#This Row],[COSTO]]</f>
        <v>63809.459999999992</v>
      </c>
      <c r="P1530" s="12">
        <f>VENTAS[[#This Row],[MARGEN]]/VENTAS[[#This Row],[INGRESOS]]</f>
        <v>0.29747999999999997</v>
      </c>
    </row>
    <row r="1531" spans="1:16" x14ac:dyDescent="0.25">
      <c r="A1531">
        <v>1530</v>
      </c>
      <c r="B1531" t="s">
        <v>20</v>
      </c>
      <c r="C1531">
        <v>6</v>
      </c>
      <c r="D1531" t="s">
        <v>35</v>
      </c>
      <c r="E1531" t="s">
        <v>66</v>
      </c>
      <c r="F1531">
        <v>10005</v>
      </c>
      <c r="G1531" t="s">
        <v>49</v>
      </c>
      <c r="H1531" t="s">
        <v>50</v>
      </c>
      <c r="I1531">
        <v>142</v>
      </c>
      <c r="J1531" s="9">
        <v>645.70000000000005</v>
      </c>
      <c r="K1531" s="9">
        <v>900</v>
      </c>
      <c r="L1531">
        <v>45362</v>
      </c>
      <c r="M1531" s="10">
        <f>VENTAS[[#This Row],[CANTIDAD]]*VENTAS[[#This Row],[PRECIO_VENTAS]]</f>
        <v>127800</v>
      </c>
      <c r="N1531" s="10">
        <f>VENTAS[[#This Row],[CANTIDAD]]*VENTAS[[#This Row],[PRECIO_COMPRA]]</f>
        <v>91689.400000000009</v>
      </c>
      <c r="O1531" s="11">
        <f>VENTAS[[#This Row],[INGRESOS]]-VENTAS[[#This Row],[COSTO]]</f>
        <v>36110.599999999991</v>
      </c>
      <c r="P1531" s="12">
        <f>VENTAS[[#This Row],[MARGEN]]/VENTAS[[#This Row],[INGRESOS]]</f>
        <v>0.2825555555555555</v>
      </c>
    </row>
    <row r="1532" spans="1:16" x14ac:dyDescent="0.25">
      <c r="A1532">
        <v>1531</v>
      </c>
      <c r="B1532" t="s">
        <v>21</v>
      </c>
      <c r="C1532">
        <v>7</v>
      </c>
      <c r="D1532" t="s">
        <v>36</v>
      </c>
      <c r="E1532" t="s">
        <v>72</v>
      </c>
      <c r="F1532">
        <v>10006</v>
      </c>
      <c r="G1532" t="s">
        <v>51</v>
      </c>
      <c r="H1532" t="s">
        <v>52</v>
      </c>
      <c r="I1532">
        <v>127</v>
      </c>
      <c r="J1532" s="9">
        <v>1063.04</v>
      </c>
      <c r="K1532" s="9">
        <v>1500</v>
      </c>
      <c r="L1532">
        <v>45363</v>
      </c>
      <c r="M1532" s="10">
        <f>VENTAS[[#This Row],[CANTIDAD]]*VENTAS[[#This Row],[PRECIO_VENTAS]]</f>
        <v>190500</v>
      </c>
      <c r="N1532" s="10">
        <f>VENTAS[[#This Row],[CANTIDAD]]*VENTAS[[#This Row],[PRECIO_COMPRA]]</f>
        <v>135006.07999999999</v>
      </c>
      <c r="O1532" s="11">
        <f>VENTAS[[#This Row],[INGRESOS]]-VENTAS[[#This Row],[COSTO]]</f>
        <v>55493.920000000013</v>
      </c>
      <c r="P1532" s="12">
        <f>VENTAS[[#This Row],[MARGEN]]/VENTAS[[#This Row],[INGRESOS]]</f>
        <v>0.29130666666666671</v>
      </c>
    </row>
    <row r="1533" spans="1:16" x14ac:dyDescent="0.25">
      <c r="A1533">
        <v>1532</v>
      </c>
      <c r="B1533" t="s">
        <v>22</v>
      </c>
      <c r="C1533">
        <v>8</v>
      </c>
      <c r="D1533" t="s">
        <v>37</v>
      </c>
      <c r="E1533" t="s">
        <v>67</v>
      </c>
      <c r="F1533">
        <v>10007</v>
      </c>
      <c r="G1533" t="s">
        <v>53</v>
      </c>
      <c r="H1533" t="s">
        <v>54</v>
      </c>
      <c r="I1533">
        <v>131</v>
      </c>
      <c r="J1533" s="9">
        <v>938.42</v>
      </c>
      <c r="K1533" s="9">
        <v>1100</v>
      </c>
      <c r="L1533">
        <v>45364</v>
      </c>
      <c r="M1533" s="10">
        <f>VENTAS[[#This Row],[CANTIDAD]]*VENTAS[[#This Row],[PRECIO_VENTAS]]</f>
        <v>144100</v>
      </c>
      <c r="N1533" s="10">
        <f>VENTAS[[#This Row],[CANTIDAD]]*VENTAS[[#This Row],[PRECIO_COMPRA]]</f>
        <v>122933.01999999999</v>
      </c>
      <c r="O1533" s="11">
        <f>VENTAS[[#This Row],[INGRESOS]]-VENTAS[[#This Row],[COSTO]]</f>
        <v>21166.98000000001</v>
      </c>
      <c r="P1533" s="12">
        <f>VENTAS[[#This Row],[MARGEN]]/VENTAS[[#This Row],[INGRESOS]]</f>
        <v>0.14689090909090916</v>
      </c>
    </row>
    <row r="1534" spans="1:16" x14ac:dyDescent="0.25">
      <c r="A1534">
        <v>1533</v>
      </c>
      <c r="B1534" t="s">
        <v>27</v>
      </c>
      <c r="C1534">
        <v>9</v>
      </c>
      <c r="D1534" t="s">
        <v>38</v>
      </c>
      <c r="E1534" t="s">
        <v>68</v>
      </c>
      <c r="F1534">
        <v>10008</v>
      </c>
      <c r="G1534" t="s">
        <v>73</v>
      </c>
      <c r="H1534" t="s">
        <v>56</v>
      </c>
      <c r="I1534">
        <v>86</v>
      </c>
      <c r="J1534" s="9">
        <v>836.75</v>
      </c>
      <c r="K1534" s="9">
        <v>1000</v>
      </c>
      <c r="L1534">
        <v>45365</v>
      </c>
      <c r="M1534" s="10">
        <f>VENTAS[[#This Row],[CANTIDAD]]*VENTAS[[#This Row],[PRECIO_VENTAS]]</f>
        <v>86000</v>
      </c>
      <c r="N1534" s="10">
        <f>VENTAS[[#This Row],[CANTIDAD]]*VENTAS[[#This Row],[PRECIO_COMPRA]]</f>
        <v>71960.5</v>
      </c>
      <c r="O1534" s="11">
        <f>VENTAS[[#This Row],[INGRESOS]]-VENTAS[[#This Row],[COSTO]]</f>
        <v>14039.5</v>
      </c>
      <c r="P1534" s="12">
        <f>VENTAS[[#This Row],[MARGEN]]/VENTAS[[#This Row],[INGRESOS]]</f>
        <v>0.16325000000000001</v>
      </c>
    </row>
    <row r="1535" spans="1:16" x14ac:dyDescent="0.25">
      <c r="A1535">
        <v>1534</v>
      </c>
      <c r="B1535" t="s">
        <v>25</v>
      </c>
      <c r="C1535">
        <v>10</v>
      </c>
      <c r="D1535" t="s">
        <v>39</v>
      </c>
      <c r="E1535" t="s">
        <v>69</v>
      </c>
      <c r="F1535">
        <v>10009</v>
      </c>
      <c r="G1535" t="s">
        <v>57</v>
      </c>
      <c r="H1535" t="s">
        <v>58</v>
      </c>
      <c r="I1535">
        <v>131</v>
      </c>
      <c r="J1535" s="9">
        <v>966.38</v>
      </c>
      <c r="K1535" s="9">
        <v>1200</v>
      </c>
      <c r="L1535">
        <v>45366</v>
      </c>
      <c r="M1535" s="10">
        <f>VENTAS[[#This Row],[CANTIDAD]]*VENTAS[[#This Row],[PRECIO_VENTAS]]</f>
        <v>157200</v>
      </c>
      <c r="N1535" s="10">
        <f>VENTAS[[#This Row],[CANTIDAD]]*VENTAS[[#This Row],[PRECIO_COMPRA]]</f>
        <v>126595.78</v>
      </c>
      <c r="O1535" s="11">
        <f>VENTAS[[#This Row],[INGRESOS]]-VENTAS[[#This Row],[COSTO]]</f>
        <v>30604.22</v>
      </c>
      <c r="P1535" s="12">
        <f>VENTAS[[#This Row],[MARGEN]]/VENTAS[[#This Row],[INGRESOS]]</f>
        <v>0.19468333333333335</v>
      </c>
    </row>
    <row r="1536" spans="1:16" x14ac:dyDescent="0.25">
      <c r="A1536">
        <v>1535</v>
      </c>
      <c r="B1536" t="s">
        <v>5</v>
      </c>
      <c r="C1536">
        <v>11</v>
      </c>
      <c r="D1536" t="s">
        <v>77</v>
      </c>
      <c r="E1536" t="s">
        <v>78</v>
      </c>
      <c r="F1536">
        <v>10001</v>
      </c>
      <c r="G1536" t="s">
        <v>41</v>
      </c>
      <c r="H1536" t="s">
        <v>42</v>
      </c>
      <c r="I1536">
        <v>134</v>
      </c>
      <c r="J1536" s="9">
        <v>638.27</v>
      </c>
      <c r="K1536" s="9">
        <v>800</v>
      </c>
      <c r="L1536">
        <v>45367</v>
      </c>
      <c r="M1536" s="10">
        <f>VENTAS[[#This Row],[CANTIDAD]]*VENTAS[[#This Row],[PRECIO_VENTAS]]</f>
        <v>107200</v>
      </c>
      <c r="N1536" s="10">
        <f>VENTAS[[#This Row],[CANTIDAD]]*VENTAS[[#This Row],[PRECIO_COMPRA]]</f>
        <v>85528.18</v>
      </c>
      <c r="O1536" s="11">
        <f>VENTAS[[#This Row],[INGRESOS]]-VENTAS[[#This Row],[COSTO]]</f>
        <v>21671.820000000007</v>
      </c>
      <c r="P1536" s="12">
        <f>VENTAS[[#This Row],[MARGEN]]/VENTAS[[#This Row],[INGRESOS]]</f>
        <v>0.20216250000000008</v>
      </c>
    </row>
    <row r="1537" spans="1:16" x14ac:dyDescent="0.25">
      <c r="A1537">
        <v>1536</v>
      </c>
      <c r="B1537" t="s">
        <v>7</v>
      </c>
      <c r="C1537">
        <v>12</v>
      </c>
      <c r="D1537" t="s">
        <v>79</v>
      </c>
      <c r="E1537" t="s">
        <v>80</v>
      </c>
      <c r="F1537">
        <v>10002</v>
      </c>
      <c r="G1537" t="s">
        <v>43</v>
      </c>
      <c r="H1537" t="s">
        <v>44</v>
      </c>
      <c r="I1537">
        <v>133</v>
      </c>
      <c r="J1537" s="9">
        <v>1265.2</v>
      </c>
      <c r="K1537" s="9">
        <v>1800</v>
      </c>
      <c r="L1537">
        <v>45368</v>
      </c>
      <c r="M1537" s="10">
        <f>VENTAS[[#This Row],[CANTIDAD]]*VENTAS[[#This Row],[PRECIO_VENTAS]]</f>
        <v>239400</v>
      </c>
      <c r="N1537" s="10">
        <f>VENTAS[[#This Row],[CANTIDAD]]*VENTAS[[#This Row],[PRECIO_COMPRA]]</f>
        <v>168271.6</v>
      </c>
      <c r="O1537" s="11">
        <f>VENTAS[[#This Row],[INGRESOS]]-VENTAS[[#This Row],[COSTO]]</f>
        <v>71128.399999999994</v>
      </c>
      <c r="P1537" s="12">
        <f>VENTAS[[#This Row],[MARGEN]]/VENTAS[[#This Row],[INGRESOS]]</f>
        <v>0.2971111111111111</v>
      </c>
    </row>
    <row r="1538" spans="1:16" x14ac:dyDescent="0.25">
      <c r="A1538">
        <v>1537</v>
      </c>
      <c r="B1538" t="s">
        <v>29</v>
      </c>
      <c r="C1538">
        <v>13</v>
      </c>
      <c r="D1538" t="s">
        <v>81</v>
      </c>
      <c r="E1538" t="s">
        <v>82</v>
      </c>
      <c r="F1538">
        <v>10003</v>
      </c>
      <c r="G1538" t="s">
        <v>45</v>
      </c>
      <c r="H1538" t="s">
        <v>46</v>
      </c>
      <c r="I1538">
        <v>135</v>
      </c>
      <c r="J1538" s="9">
        <v>352.49</v>
      </c>
      <c r="K1538" s="9">
        <v>500</v>
      </c>
      <c r="L1538">
        <v>45369</v>
      </c>
      <c r="M1538" s="10">
        <f>VENTAS[[#This Row],[CANTIDAD]]*VENTAS[[#This Row],[PRECIO_VENTAS]]</f>
        <v>67500</v>
      </c>
      <c r="N1538" s="10">
        <f>VENTAS[[#This Row],[CANTIDAD]]*VENTAS[[#This Row],[PRECIO_COMPRA]]</f>
        <v>47586.15</v>
      </c>
      <c r="O1538" s="11">
        <f>VENTAS[[#This Row],[INGRESOS]]-VENTAS[[#This Row],[COSTO]]</f>
        <v>19913.849999999999</v>
      </c>
      <c r="P1538" s="12">
        <f>VENTAS[[#This Row],[MARGEN]]/VENTAS[[#This Row],[INGRESOS]]</f>
        <v>0.29502</v>
      </c>
    </row>
    <row r="1539" spans="1:16" x14ac:dyDescent="0.25">
      <c r="A1539">
        <v>1538</v>
      </c>
      <c r="B1539" t="s">
        <v>23</v>
      </c>
      <c r="C1539">
        <v>14</v>
      </c>
      <c r="D1539" t="s">
        <v>83</v>
      </c>
      <c r="E1539" t="s">
        <v>84</v>
      </c>
      <c r="F1539">
        <v>10004</v>
      </c>
      <c r="G1539" t="s">
        <v>47</v>
      </c>
      <c r="H1539" t="s">
        <v>48</v>
      </c>
      <c r="I1539">
        <v>97</v>
      </c>
      <c r="J1539" s="9">
        <v>938.42</v>
      </c>
      <c r="K1539" s="9">
        <v>1100</v>
      </c>
      <c r="L1539">
        <v>45370</v>
      </c>
      <c r="M1539" s="10">
        <f>VENTAS[[#This Row],[CANTIDAD]]*VENTAS[[#This Row],[PRECIO_VENTAS]]</f>
        <v>106700</v>
      </c>
      <c r="N1539" s="10">
        <f>VENTAS[[#This Row],[CANTIDAD]]*VENTAS[[#This Row],[PRECIO_COMPRA]]</f>
        <v>91026.739999999991</v>
      </c>
      <c r="O1539" s="11">
        <f>VENTAS[[#This Row],[INGRESOS]]-VENTAS[[#This Row],[COSTO]]</f>
        <v>15673.260000000009</v>
      </c>
      <c r="P1539" s="12">
        <f>VENTAS[[#This Row],[MARGEN]]/VENTAS[[#This Row],[INGRESOS]]</f>
        <v>0.14689090909090918</v>
      </c>
    </row>
    <row r="1540" spans="1:16" x14ac:dyDescent="0.25">
      <c r="A1540">
        <v>1539</v>
      </c>
      <c r="B1540" t="s">
        <v>20</v>
      </c>
      <c r="C1540">
        <v>15</v>
      </c>
      <c r="D1540" t="s">
        <v>85</v>
      </c>
      <c r="E1540" t="s">
        <v>86</v>
      </c>
      <c r="F1540">
        <v>10005</v>
      </c>
      <c r="G1540" t="s">
        <v>49</v>
      </c>
      <c r="H1540" t="s">
        <v>50</v>
      </c>
      <c r="I1540">
        <v>108</v>
      </c>
      <c r="J1540" s="9">
        <v>572.95000000000005</v>
      </c>
      <c r="K1540" s="9">
        <v>800</v>
      </c>
      <c r="L1540">
        <v>45371</v>
      </c>
      <c r="M1540" s="10">
        <f>VENTAS[[#This Row],[CANTIDAD]]*VENTAS[[#This Row],[PRECIO_VENTAS]]</f>
        <v>86400</v>
      </c>
      <c r="N1540" s="10">
        <f>VENTAS[[#This Row],[CANTIDAD]]*VENTAS[[#This Row],[PRECIO_COMPRA]]</f>
        <v>61878.600000000006</v>
      </c>
      <c r="O1540" s="11">
        <f>VENTAS[[#This Row],[INGRESOS]]-VENTAS[[#This Row],[COSTO]]</f>
        <v>24521.399999999994</v>
      </c>
      <c r="P1540" s="12">
        <f>VENTAS[[#This Row],[MARGEN]]/VENTAS[[#This Row],[INGRESOS]]</f>
        <v>0.28381249999999991</v>
      </c>
    </row>
    <row r="1541" spans="1:16" x14ac:dyDescent="0.25">
      <c r="A1541">
        <v>1540</v>
      </c>
      <c r="B1541" t="s">
        <v>10</v>
      </c>
      <c r="C1541">
        <v>16</v>
      </c>
      <c r="D1541" t="s">
        <v>87</v>
      </c>
      <c r="E1541" t="s">
        <v>88</v>
      </c>
      <c r="F1541">
        <v>10006</v>
      </c>
      <c r="G1541" t="s">
        <v>51</v>
      </c>
      <c r="H1541" t="s">
        <v>52</v>
      </c>
      <c r="I1541">
        <v>120</v>
      </c>
      <c r="J1541" s="9">
        <v>1667.47</v>
      </c>
      <c r="K1541" s="9">
        <v>2200</v>
      </c>
      <c r="L1541">
        <v>45372</v>
      </c>
      <c r="M1541" s="10">
        <f>VENTAS[[#This Row],[CANTIDAD]]*VENTAS[[#This Row],[PRECIO_VENTAS]]</f>
        <v>264000</v>
      </c>
      <c r="N1541" s="10">
        <f>VENTAS[[#This Row],[CANTIDAD]]*VENTAS[[#This Row],[PRECIO_COMPRA]]</f>
        <v>200096.4</v>
      </c>
      <c r="O1541" s="11">
        <f>VENTAS[[#This Row],[INGRESOS]]-VENTAS[[#This Row],[COSTO]]</f>
        <v>63903.600000000006</v>
      </c>
      <c r="P1541" s="12">
        <f>VENTAS[[#This Row],[MARGEN]]/VENTAS[[#This Row],[INGRESOS]]</f>
        <v>0.24205909090909092</v>
      </c>
    </row>
    <row r="1542" spans="1:16" x14ac:dyDescent="0.25">
      <c r="A1542">
        <v>1541</v>
      </c>
      <c r="B1542" t="s">
        <v>6</v>
      </c>
      <c r="C1542">
        <v>17</v>
      </c>
      <c r="D1542" t="s">
        <v>89</v>
      </c>
      <c r="E1542" t="s">
        <v>90</v>
      </c>
      <c r="F1542">
        <v>10007</v>
      </c>
      <c r="G1542" t="s">
        <v>53</v>
      </c>
      <c r="H1542" t="s">
        <v>54</v>
      </c>
      <c r="I1542">
        <v>112</v>
      </c>
      <c r="J1542" s="9">
        <v>216.19</v>
      </c>
      <c r="K1542" s="9">
        <v>300</v>
      </c>
      <c r="L1542">
        <v>45373</v>
      </c>
      <c r="M1542" s="10">
        <f>VENTAS[[#This Row],[CANTIDAD]]*VENTAS[[#This Row],[PRECIO_VENTAS]]</f>
        <v>33600</v>
      </c>
      <c r="N1542" s="10">
        <f>VENTAS[[#This Row],[CANTIDAD]]*VENTAS[[#This Row],[PRECIO_COMPRA]]</f>
        <v>24213.279999999999</v>
      </c>
      <c r="O1542" s="11">
        <f>VENTAS[[#This Row],[INGRESOS]]-VENTAS[[#This Row],[COSTO]]</f>
        <v>9386.7200000000012</v>
      </c>
      <c r="P1542" s="12">
        <f>VENTAS[[#This Row],[MARGEN]]/VENTAS[[#This Row],[INGRESOS]]</f>
        <v>0.27936666666666671</v>
      </c>
    </row>
    <row r="1543" spans="1:16" x14ac:dyDescent="0.25">
      <c r="A1543">
        <v>1542</v>
      </c>
      <c r="B1543" t="s">
        <v>22</v>
      </c>
      <c r="C1543">
        <v>18</v>
      </c>
      <c r="D1543" t="s">
        <v>91</v>
      </c>
      <c r="E1543" t="s">
        <v>92</v>
      </c>
      <c r="F1543">
        <v>10008</v>
      </c>
      <c r="G1543" t="s">
        <v>73</v>
      </c>
      <c r="H1543" t="s">
        <v>56</v>
      </c>
      <c r="I1543">
        <v>147</v>
      </c>
      <c r="J1543" s="9">
        <v>1063.04</v>
      </c>
      <c r="K1543" s="9">
        <v>1500</v>
      </c>
      <c r="L1543">
        <v>45374</v>
      </c>
      <c r="M1543" s="10">
        <f>VENTAS[[#This Row],[CANTIDAD]]*VENTAS[[#This Row],[PRECIO_VENTAS]]</f>
        <v>220500</v>
      </c>
      <c r="N1543" s="10">
        <f>VENTAS[[#This Row],[CANTIDAD]]*VENTAS[[#This Row],[PRECIO_COMPRA]]</f>
        <v>156266.88</v>
      </c>
      <c r="O1543" s="11">
        <f>VENTAS[[#This Row],[INGRESOS]]-VENTAS[[#This Row],[COSTO]]</f>
        <v>64233.119999999995</v>
      </c>
      <c r="P1543" s="12">
        <f>VENTAS[[#This Row],[MARGEN]]/VENTAS[[#This Row],[INGRESOS]]</f>
        <v>0.29130666666666666</v>
      </c>
    </row>
    <row r="1544" spans="1:16" x14ac:dyDescent="0.25">
      <c r="A1544">
        <v>1543</v>
      </c>
      <c r="B1544" t="s">
        <v>15</v>
      </c>
      <c r="C1544">
        <v>19</v>
      </c>
      <c r="D1544" t="s">
        <v>93</v>
      </c>
      <c r="E1544" t="s">
        <v>94</v>
      </c>
      <c r="F1544">
        <v>10009</v>
      </c>
      <c r="G1544" t="s">
        <v>57</v>
      </c>
      <c r="H1544" t="s">
        <v>58</v>
      </c>
      <c r="I1544">
        <v>108</v>
      </c>
      <c r="J1544" s="9">
        <v>757.81</v>
      </c>
      <c r="K1544" s="9">
        <v>950</v>
      </c>
      <c r="L1544">
        <v>45375</v>
      </c>
      <c r="M1544" s="10">
        <f>VENTAS[[#This Row],[CANTIDAD]]*VENTAS[[#This Row],[PRECIO_VENTAS]]</f>
        <v>102600</v>
      </c>
      <c r="N1544" s="10">
        <f>VENTAS[[#This Row],[CANTIDAD]]*VENTAS[[#This Row],[PRECIO_COMPRA]]</f>
        <v>81843.48</v>
      </c>
      <c r="O1544" s="11">
        <f>VENTAS[[#This Row],[INGRESOS]]-VENTAS[[#This Row],[COSTO]]</f>
        <v>20756.520000000004</v>
      </c>
      <c r="P1544" s="12">
        <f>VENTAS[[#This Row],[MARGEN]]/VENTAS[[#This Row],[INGRESOS]]</f>
        <v>0.20230526315789477</v>
      </c>
    </row>
    <row r="1545" spans="1:16" x14ac:dyDescent="0.25">
      <c r="A1545">
        <v>1544</v>
      </c>
      <c r="B1545" t="s">
        <v>17</v>
      </c>
      <c r="C1545">
        <v>20</v>
      </c>
      <c r="D1545" t="s">
        <v>95</v>
      </c>
      <c r="E1545" t="s">
        <v>96</v>
      </c>
      <c r="F1545">
        <v>10001</v>
      </c>
      <c r="G1545" t="s">
        <v>41</v>
      </c>
      <c r="H1545" t="s">
        <v>42</v>
      </c>
      <c r="I1545">
        <v>137</v>
      </c>
      <c r="J1545" s="9">
        <v>211.41</v>
      </c>
      <c r="K1545" s="9">
        <v>300</v>
      </c>
      <c r="L1545">
        <v>45376</v>
      </c>
      <c r="M1545" s="10">
        <f>VENTAS[[#This Row],[CANTIDAD]]*VENTAS[[#This Row],[PRECIO_VENTAS]]</f>
        <v>41100</v>
      </c>
      <c r="N1545" s="10">
        <f>VENTAS[[#This Row],[CANTIDAD]]*VENTAS[[#This Row],[PRECIO_COMPRA]]</f>
        <v>28963.17</v>
      </c>
      <c r="O1545" s="11">
        <f>VENTAS[[#This Row],[INGRESOS]]-VENTAS[[#This Row],[COSTO]]</f>
        <v>12136.830000000002</v>
      </c>
      <c r="P1545" s="12">
        <f>VENTAS[[#This Row],[MARGEN]]/VENTAS[[#This Row],[INGRESOS]]</f>
        <v>0.29530000000000006</v>
      </c>
    </row>
    <row r="1546" spans="1:16" x14ac:dyDescent="0.25">
      <c r="A1546">
        <v>1545</v>
      </c>
      <c r="B1546" t="s">
        <v>10</v>
      </c>
      <c r="C1546">
        <v>1</v>
      </c>
      <c r="D1546" t="s">
        <v>30</v>
      </c>
      <c r="E1546" t="s">
        <v>61</v>
      </c>
      <c r="F1546">
        <v>10002</v>
      </c>
      <c r="G1546" t="s">
        <v>43</v>
      </c>
      <c r="H1546" t="s">
        <v>44</v>
      </c>
      <c r="I1546">
        <v>108</v>
      </c>
      <c r="J1546" s="9">
        <v>1483.61</v>
      </c>
      <c r="K1546" s="9">
        <v>2000</v>
      </c>
      <c r="L1546">
        <v>45377</v>
      </c>
      <c r="M1546" s="10">
        <f>VENTAS[[#This Row],[CANTIDAD]]*VENTAS[[#This Row],[PRECIO_VENTAS]]</f>
        <v>216000</v>
      </c>
      <c r="N1546" s="10">
        <f>VENTAS[[#This Row],[CANTIDAD]]*VENTAS[[#This Row],[PRECIO_COMPRA]]</f>
        <v>160229.87999999998</v>
      </c>
      <c r="O1546" s="11">
        <f>VENTAS[[#This Row],[INGRESOS]]-VENTAS[[#This Row],[COSTO]]</f>
        <v>55770.120000000024</v>
      </c>
      <c r="P1546" s="12">
        <f>VENTAS[[#This Row],[MARGEN]]/VENTAS[[#This Row],[INGRESOS]]</f>
        <v>0.25819500000000012</v>
      </c>
    </row>
    <row r="1547" spans="1:16" x14ac:dyDescent="0.25">
      <c r="A1547">
        <v>1546</v>
      </c>
      <c r="B1547" t="s">
        <v>5</v>
      </c>
      <c r="C1547">
        <v>2</v>
      </c>
      <c r="D1547" t="s">
        <v>31</v>
      </c>
      <c r="E1547" t="s">
        <v>62</v>
      </c>
      <c r="F1547">
        <v>10003</v>
      </c>
      <c r="G1547" t="s">
        <v>45</v>
      </c>
      <c r="H1547" t="s">
        <v>46</v>
      </c>
      <c r="I1547">
        <v>106</v>
      </c>
      <c r="J1547" s="9">
        <v>1049.51</v>
      </c>
      <c r="K1547" s="9">
        <v>1300</v>
      </c>
      <c r="L1547">
        <v>45378</v>
      </c>
      <c r="M1547" s="10">
        <f>VENTAS[[#This Row],[CANTIDAD]]*VENTAS[[#This Row],[PRECIO_VENTAS]]</f>
        <v>137800</v>
      </c>
      <c r="N1547" s="10">
        <f>VENTAS[[#This Row],[CANTIDAD]]*VENTAS[[#This Row],[PRECIO_COMPRA]]</f>
        <v>111248.06</v>
      </c>
      <c r="O1547" s="11">
        <f>VENTAS[[#This Row],[INGRESOS]]-VENTAS[[#This Row],[COSTO]]</f>
        <v>26551.940000000002</v>
      </c>
      <c r="P1547" s="12">
        <f>VENTAS[[#This Row],[MARGEN]]/VENTAS[[#This Row],[INGRESOS]]</f>
        <v>0.1926846153846154</v>
      </c>
    </row>
    <row r="1548" spans="1:16" x14ac:dyDescent="0.25">
      <c r="A1548">
        <v>1547</v>
      </c>
      <c r="B1548" t="s">
        <v>21</v>
      </c>
      <c r="C1548">
        <v>3</v>
      </c>
      <c r="D1548" t="s">
        <v>32</v>
      </c>
      <c r="E1548" t="s">
        <v>63</v>
      </c>
      <c r="F1548">
        <v>10004</v>
      </c>
      <c r="G1548" t="s">
        <v>47</v>
      </c>
      <c r="H1548" t="s">
        <v>48</v>
      </c>
      <c r="I1548">
        <v>111</v>
      </c>
      <c r="J1548" s="9">
        <v>966.38</v>
      </c>
      <c r="K1548" s="9">
        <v>1200</v>
      </c>
      <c r="L1548">
        <v>45379</v>
      </c>
      <c r="M1548" s="10">
        <f>VENTAS[[#This Row],[CANTIDAD]]*VENTAS[[#This Row],[PRECIO_VENTAS]]</f>
        <v>133200</v>
      </c>
      <c r="N1548" s="10">
        <f>VENTAS[[#This Row],[CANTIDAD]]*VENTAS[[#This Row],[PRECIO_COMPRA]]</f>
        <v>107268.18</v>
      </c>
      <c r="O1548" s="11">
        <f>VENTAS[[#This Row],[INGRESOS]]-VENTAS[[#This Row],[COSTO]]</f>
        <v>25931.820000000007</v>
      </c>
      <c r="P1548" s="12">
        <f>VENTAS[[#This Row],[MARGEN]]/VENTAS[[#This Row],[INGRESOS]]</f>
        <v>0.19468333333333337</v>
      </c>
    </row>
    <row r="1549" spans="1:16" x14ac:dyDescent="0.25">
      <c r="A1549">
        <v>1548</v>
      </c>
      <c r="B1549" t="s">
        <v>16</v>
      </c>
      <c r="C1549">
        <v>4</v>
      </c>
      <c r="D1549" t="s">
        <v>33</v>
      </c>
      <c r="E1549" t="s">
        <v>64</v>
      </c>
      <c r="F1549">
        <v>10005</v>
      </c>
      <c r="G1549" t="s">
        <v>49</v>
      </c>
      <c r="H1549" t="s">
        <v>50</v>
      </c>
      <c r="I1549">
        <v>106</v>
      </c>
      <c r="J1549" s="9">
        <v>938.42</v>
      </c>
      <c r="K1549" s="9">
        <v>1100</v>
      </c>
      <c r="L1549">
        <v>45380</v>
      </c>
      <c r="M1549" s="10">
        <f>VENTAS[[#This Row],[CANTIDAD]]*VENTAS[[#This Row],[PRECIO_VENTAS]]</f>
        <v>116600</v>
      </c>
      <c r="N1549" s="10">
        <f>VENTAS[[#This Row],[CANTIDAD]]*VENTAS[[#This Row],[PRECIO_COMPRA]]</f>
        <v>99472.51999999999</v>
      </c>
      <c r="O1549" s="11">
        <f>VENTAS[[#This Row],[INGRESOS]]-VENTAS[[#This Row],[COSTO]]</f>
        <v>17127.48000000001</v>
      </c>
      <c r="P1549" s="12">
        <f>VENTAS[[#This Row],[MARGEN]]/VENTAS[[#This Row],[INGRESOS]]</f>
        <v>0.14689090909090918</v>
      </c>
    </row>
    <row r="1550" spans="1:16" x14ac:dyDescent="0.25">
      <c r="A1550">
        <v>1549</v>
      </c>
      <c r="B1550" t="s">
        <v>17</v>
      </c>
      <c r="C1550">
        <v>5</v>
      </c>
      <c r="D1550" t="s">
        <v>34</v>
      </c>
      <c r="E1550" t="s">
        <v>65</v>
      </c>
      <c r="F1550">
        <v>10006</v>
      </c>
      <c r="G1550" t="s">
        <v>51</v>
      </c>
      <c r="H1550" t="s">
        <v>52</v>
      </c>
      <c r="I1550">
        <v>114</v>
      </c>
      <c r="J1550" s="9">
        <v>1053.78</v>
      </c>
      <c r="K1550" s="9">
        <v>1500</v>
      </c>
      <c r="L1550">
        <v>45381</v>
      </c>
      <c r="M1550" s="10">
        <f>VENTAS[[#This Row],[CANTIDAD]]*VENTAS[[#This Row],[PRECIO_VENTAS]]</f>
        <v>171000</v>
      </c>
      <c r="N1550" s="10">
        <f>VENTAS[[#This Row],[CANTIDAD]]*VENTAS[[#This Row],[PRECIO_COMPRA]]</f>
        <v>120130.92</v>
      </c>
      <c r="O1550" s="11">
        <f>VENTAS[[#This Row],[INGRESOS]]-VENTAS[[#This Row],[COSTO]]</f>
        <v>50869.08</v>
      </c>
      <c r="P1550" s="12">
        <f>VENTAS[[#This Row],[MARGEN]]/VENTAS[[#This Row],[INGRESOS]]</f>
        <v>0.29748000000000002</v>
      </c>
    </row>
    <row r="1551" spans="1:16" x14ac:dyDescent="0.25">
      <c r="A1551">
        <v>1550</v>
      </c>
      <c r="B1551" t="s">
        <v>6</v>
      </c>
      <c r="C1551">
        <v>6</v>
      </c>
      <c r="D1551" t="s">
        <v>35</v>
      </c>
      <c r="E1551" t="s">
        <v>66</v>
      </c>
      <c r="F1551">
        <v>10007</v>
      </c>
      <c r="G1551" t="s">
        <v>53</v>
      </c>
      <c r="H1551" t="s">
        <v>54</v>
      </c>
      <c r="I1551">
        <v>139</v>
      </c>
      <c r="J1551" s="9">
        <v>645.70000000000005</v>
      </c>
      <c r="K1551" s="9">
        <v>900</v>
      </c>
      <c r="L1551">
        <v>45382</v>
      </c>
      <c r="M1551" s="10">
        <f>VENTAS[[#This Row],[CANTIDAD]]*VENTAS[[#This Row],[PRECIO_VENTAS]]</f>
        <v>125100</v>
      </c>
      <c r="N1551" s="10">
        <f>VENTAS[[#This Row],[CANTIDAD]]*VENTAS[[#This Row],[PRECIO_COMPRA]]</f>
        <v>89752.3</v>
      </c>
      <c r="O1551" s="11">
        <f>VENTAS[[#This Row],[INGRESOS]]-VENTAS[[#This Row],[COSTO]]</f>
        <v>35347.699999999997</v>
      </c>
      <c r="P1551" s="12">
        <f>VENTAS[[#This Row],[MARGEN]]/VENTAS[[#This Row],[INGRESOS]]</f>
        <v>0.28255555555555556</v>
      </c>
    </row>
    <row r="1552" spans="1:16" x14ac:dyDescent="0.25">
      <c r="A1552">
        <v>1551</v>
      </c>
      <c r="B1552" t="s">
        <v>17</v>
      </c>
      <c r="C1552">
        <v>7</v>
      </c>
      <c r="D1552" t="s">
        <v>36</v>
      </c>
      <c r="E1552" t="s">
        <v>72</v>
      </c>
      <c r="F1552">
        <v>10008</v>
      </c>
      <c r="G1552" t="s">
        <v>73</v>
      </c>
      <c r="H1552" t="s">
        <v>56</v>
      </c>
      <c r="I1552">
        <v>148</v>
      </c>
      <c r="J1552" s="9">
        <v>1063.04</v>
      </c>
      <c r="K1552" s="9">
        <v>1500</v>
      </c>
      <c r="L1552">
        <v>45383</v>
      </c>
      <c r="M1552" s="10">
        <f>VENTAS[[#This Row],[CANTIDAD]]*VENTAS[[#This Row],[PRECIO_VENTAS]]</f>
        <v>222000</v>
      </c>
      <c r="N1552" s="10">
        <f>VENTAS[[#This Row],[CANTIDAD]]*VENTAS[[#This Row],[PRECIO_COMPRA]]</f>
        <v>157329.91999999998</v>
      </c>
      <c r="O1552" s="11">
        <f>VENTAS[[#This Row],[INGRESOS]]-VENTAS[[#This Row],[COSTO]]</f>
        <v>64670.080000000016</v>
      </c>
      <c r="P1552" s="12">
        <f>VENTAS[[#This Row],[MARGEN]]/VENTAS[[#This Row],[INGRESOS]]</f>
        <v>0.29130666666666671</v>
      </c>
    </row>
    <row r="1553" spans="1:16" x14ac:dyDescent="0.25">
      <c r="A1553">
        <v>1552</v>
      </c>
      <c r="B1553" t="s">
        <v>20</v>
      </c>
      <c r="C1553">
        <v>8</v>
      </c>
      <c r="D1553" t="s">
        <v>37</v>
      </c>
      <c r="E1553" t="s">
        <v>67</v>
      </c>
      <c r="F1553">
        <v>10009</v>
      </c>
      <c r="G1553" t="s">
        <v>57</v>
      </c>
      <c r="H1553" t="s">
        <v>58</v>
      </c>
      <c r="I1553">
        <v>108</v>
      </c>
      <c r="J1553" s="9">
        <v>938.42</v>
      </c>
      <c r="K1553" s="9">
        <v>1100</v>
      </c>
      <c r="L1553">
        <v>45384</v>
      </c>
      <c r="M1553" s="10">
        <f>VENTAS[[#This Row],[CANTIDAD]]*VENTAS[[#This Row],[PRECIO_VENTAS]]</f>
        <v>118800</v>
      </c>
      <c r="N1553" s="10">
        <f>VENTAS[[#This Row],[CANTIDAD]]*VENTAS[[#This Row],[PRECIO_COMPRA]]</f>
        <v>101349.36</v>
      </c>
      <c r="O1553" s="11">
        <f>VENTAS[[#This Row],[INGRESOS]]-VENTAS[[#This Row],[COSTO]]</f>
        <v>17450.64</v>
      </c>
      <c r="P1553" s="12">
        <f>VENTAS[[#This Row],[MARGEN]]/VENTAS[[#This Row],[INGRESOS]]</f>
        <v>0.1468909090909091</v>
      </c>
    </row>
    <row r="1554" spans="1:16" x14ac:dyDescent="0.25">
      <c r="A1554">
        <v>1553</v>
      </c>
      <c r="B1554" t="s">
        <v>11</v>
      </c>
      <c r="C1554">
        <v>9</v>
      </c>
      <c r="D1554" t="s">
        <v>38</v>
      </c>
      <c r="E1554" t="s">
        <v>68</v>
      </c>
      <c r="F1554">
        <v>10001</v>
      </c>
      <c r="G1554" t="s">
        <v>41</v>
      </c>
      <c r="H1554" t="s">
        <v>42</v>
      </c>
      <c r="I1554">
        <v>126</v>
      </c>
      <c r="J1554" s="9">
        <v>836.75</v>
      </c>
      <c r="K1554" s="9">
        <v>1000</v>
      </c>
      <c r="L1554">
        <v>45385</v>
      </c>
      <c r="M1554" s="10">
        <f>VENTAS[[#This Row],[CANTIDAD]]*VENTAS[[#This Row],[PRECIO_VENTAS]]</f>
        <v>126000</v>
      </c>
      <c r="N1554" s="10">
        <f>VENTAS[[#This Row],[CANTIDAD]]*VENTAS[[#This Row],[PRECIO_COMPRA]]</f>
        <v>105430.5</v>
      </c>
      <c r="O1554" s="11">
        <f>VENTAS[[#This Row],[INGRESOS]]-VENTAS[[#This Row],[COSTO]]</f>
        <v>20569.5</v>
      </c>
      <c r="P1554" s="12">
        <f>VENTAS[[#This Row],[MARGEN]]/VENTAS[[#This Row],[INGRESOS]]</f>
        <v>0.16325000000000001</v>
      </c>
    </row>
    <row r="1555" spans="1:16" x14ac:dyDescent="0.25">
      <c r="A1555">
        <v>1554</v>
      </c>
      <c r="B1555" t="s">
        <v>19</v>
      </c>
      <c r="C1555">
        <v>10</v>
      </c>
      <c r="D1555" t="s">
        <v>39</v>
      </c>
      <c r="E1555" t="s">
        <v>69</v>
      </c>
      <c r="F1555">
        <v>10002</v>
      </c>
      <c r="G1555" t="s">
        <v>43</v>
      </c>
      <c r="H1555" t="s">
        <v>44</v>
      </c>
      <c r="I1555">
        <v>99</v>
      </c>
      <c r="J1555" s="9">
        <v>966.38</v>
      </c>
      <c r="K1555" s="9">
        <v>1200</v>
      </c>
      <c r="L1555">
        <v>45386</v>
      </c>
      <c r="M1555" s="10">
        <f>VENTAS[[#This Row],[CANTIDAD]]*VENTAS[[#This Row],[PRECIO_VENTAS]]</f>
        <v>118800</v>
      </c>
      <c r="N1555" s="10">
        <f>VENTAS[[#This Row],[CANTIDAD]]*VENTAS[[#This Row],[PRECIO_COMPRA]]</f>
        <v>95671.62</v>
      </c>
      <c r="O1555" s="11">
        <f>VENTAS[[#This Row],[INGRESOS]]-VENTAS[[#This Row],[COSTO]]</f>
        <v>23128.380000000005</v>
      </c>
      <c r="P1555" s="12">
        <f>VENTAS[[#This Row],[MARGEN]]/VENTAS[[#This Row],[INGRESOS]]</f>
        <v>0.19468333333333337</v>
      </c>
    </row>
    <row r="1556" spans="1:16" x14ac:dyDescent="0.25">
      <c r="A1556">
        <v>1555</v>
      </c>
      <c r="B1556" t="s">
        <v>11</v>
      </c>
      <c r="C1556">
        <v>11</v>
      </c>
      <c r="D1556" t="s">
        <v>77</v>
      </c>
      <c r="E1556" t="s">
        <v>78</v>
      </c>
      <c r="F1556">
        <v>10003</v>
      </c>
      <c r="G1556" t="s">
        <v>45</v>
      </c>
      <c r="H1556" t="s">
        <v>46</v>
      </c>
      <c r="I1556">
        <v>109</v>
      </c>
      <c r="J1556" s="9">
        <v>638.27</v>
      </c>
      <c r="K1556" s="9">
        <v>800</v>
      </c>
      <c r="L1556">
        <v>45387</v>
      </c>
      <c r="M1556" s="10">
        <f>VENTAS[[#This Row],[CANTIDAD]]*VENTAS[[#This Row],[PRECIO_VENTAS]]</f>
        <v>87200</v>
      </c>
      <c r="N1556" s="10">
        <f>VENTAS[[#This Row],[CANTIDAD]]*VENTAS[[#This Row],[PRECIO_COMPRA]]</f>
        <v>69571.429999999993</v>
      </c>
      <c r="O1556" s="11">
        <f>VENTAS[[#This Row],[INGRESOS]]-VENTAS[[#This Row],[COSTO]]</f>
        <v>17628.570000000007</v>
      </c>
      <c r="P1556" s="12">
        <f>VENTAS[[#This Row],[MARGEN]]/VENTAS[[#This Row],[INGRESOS]]</f>
        <v>0.20216250000000008</v>
      </c>
    </row>
    <row r="1557" spans="1:16" x14ac:dyDescent="0.25">
      <c r="A1557">
        <v>1556</v>
      </c>
      <c r="B1557" t="s">
        <v>6</v>
      </c>
      <c r="C1557">
        <v>12</v>
      </c>
      <c r="D1557" t="s">
        <v>79</v>
      </c>
      <c r="E1557" t="s">
        <v>80</v>
      </c>
      <c r="F1557">
        <v>10004</v>
      </c>
      <c r="G1557" t="s">
        <v>47</v>
      </c>
      <c r="H1557" t="s">
        <v>48</v>
      </c>
      <c r="I1557">
        <v>143</v>
      </c>
      <c r="J1557" s="9">
        <v>1265.2</v>
      </c>
      <c r="K1557" s="9">
        <v>1800</v>
      </c>
      <c r="L1557">
        <v>45388</v>
      </c>
      <c r="M1557" s="10">
        <f>VENTAS[[#This Row],[CANTIDAD]]*VENTAS[[#This Row],[PRECIO_VENTAS]]</f>
        <v>257400</v>
      </c>
      <c r="N1557" s="10">
        <f>VENTAS[[#This Row],[CANTIDAD]]*VENTAS[[#This Row],[PRECIO_COMPRA]]</f>
        <v>180923.6</v>
      </c>
      <c r="O1557" s="11">
        <f>VENTAS[[#This Row],[INGRESOS]]-VENTAS[[#This Row],[COSTO]]</f>
        <v>76476.399999999994</v>
      </c>
      <c r="P1557" s="12">
        <f>VENTAS[[#This Row],[MARGEN]]/VENTAS[[#This Row],[INGRESOS]]</f>
        <v>0.2971111111111111</v>
      </c>
    </row>
    <row r="1558" spans="1:16" x14ac:dyDescent="0.25">
      <c r="A1558">
        <v>1557</v>
      </c>
      <c r="B1558" t="s">
        <v>8</v>
      </c>
      <c r="C1558">
        <v>13</v>
      </c>
      <c r="D1558" t="s">
        <v>81</v>
      </c>
      <c r="E1558" t="s">
        <v>82</v>
      </c>
      <c r="F1558">
        <v>10005</v>
      </c>
      <c r="G1558" t="s">
        <v>49</v>
      </c>
      <c r="H1558" t="s">
        <v>50</v>
      </c>
      <c r="I1558">
        <v>104</v>
      </c>
      <c r="J1558" s="9">
        <v>352.49</v>
      </c>
      <c r="K1558" s="9">
        <v>500</v>
      </c>
      <c r="L1558">
        <v>45389</v>
      </c>
      <c r="M1558" s="10">
        <f>VENTAS[[#This Row],[CANTIDAD]]*VENTAS[[#This Row],[PRECIO_VENTAS]]</f>
        <v>52000</v>
      </c>
      <c r="N1558" s="10">
        <f>VENTAS[[#This Row],[CANTIDAD]]*VENTAS[[#This Row],[PRECIO_COMPRA]]</f>
        <v>36658.959999999999</v>
      </c>
      <c r="O1558" s="11">
        <f>VENTAS[[#This Row],[INGRESOS]]-VENTAS[[#This Row],[COSTO]]</f>
        <v>15341.04</v>
      </c>
      <c r="P1558" s="12">
        <f>VENTAS[[#This Row],[MARGEN]]/VENTAS[[#This Row],[INGRESOS]]</f>
        <v>0.29502</v>
      </c>
    </row>
    <row r="1559" spans="1:16" x14ac:dyDescent="0.25">
      <c r="A1559">
        <v>1558</v>
      </c>
      <c r="B1559" t="s">
        <v>13</v>
      </c>
      <c r="C1559">
        <v>14</v>
      </c>
      <c r="D1559" t="s">
        <v>83</v>
      </c>
      <c r="E1559" t="s">
        <v>84</v>
      </c>
      <c r="F1559">
        <v>10006</v>
      </c>
      <c r="G1559" t="s">
        <v>51</v>
      </c>
      <c r="H1559" t="s">
        <v>52</v>
      </c>
      <c r="I1559">
        <v>102</v>
      </c>
      <c r="J1559" s="9">
        <v>938.42</v>
      </c>
      <c r="K1559" s="9">
        <v>1100</v>
      </c>
      <c r="L1559">
        <v>45390</v>
      </c>
      <c r="M1559" s="10">
        <f>VENTAS[[#This Row],[CANTIDAD]]*VENTAS[[#This Row],[PRECIO_VENTAS]]</f>
        <v>112200</v>
      </c>
      <c r="N1559" s="10">
        <f>VENTAS[[#This Row],[CANTIDAD]]*VENTAS[[#This Row],[PRECIO_COMPRA]]</f>
        <v>95718.84</v>
      </c>
      <c r="O1559" s="11">
        <f>VENTAS[[#This Row],[INGRESOS]]-VENTAS[[#This Row],[COSTO]]</f>
        <v>16481.160000000003</v>
      </c>
      <c r="P1559" s="12">
        <f>VENTAS[[#This Row],[MARGEN]]/VENTAS[[#This Row],[INGRESOS]]</f>
        <v>0.14689090909090913</v>
      </c>
    </row>
    <row r="1560" spans="1:16" x14ac:dyDescent="0.25">
      <c r="A1560">
        <v>1559</v>
      </c>
      <c r="B1560" t="s">
        <v>24</v>
      </c>
      <c r="C1560">
        <v>15</v>
      </c>
      <c r="D1560" t="s">
        <v>85</v>
      </c>
      <c r="E1560" t="s">
        <v>86</v>
      </c>
      <c r="F1560">
        <v>10007</v>
      </c>
      <c r="G1560" t="s">
        <v>53</v>
      </c>
      <c r="H1560" t="s">
        <v>54</v>
      </c>
      <c r="I1560">
        <v>133</v>
      </c>
      <c r="J1560" s="9">
        <v>572.95000000000005</v>
      </c>
      <c r="K1560" s="9">
        <v>800</v>
      </c>
      <c r="L1560">
        <v>45391</v>
      </c>
      <c r="M1560" s="10">
        <f>VENTAS[[#This Row],[CANTIDAD]]*VENTAS[[#This Row],[PRECIO_VENTAS]]</f>
        <v>106400</v>
      </c>
      <c r="N1560" s="10">
        <f>VENTAS[[#This Row],[CANTIDAD]]*VENTAS[[#This Row],[PRECIO_COMPRA]]</f>
        <v>76202.350000000006</v>
      </c>
      <c r="O1560" s="11">
        <f>VENTAS[[#This Row],[INGRESOS]]-VENTAS[[#This Row],[COSTO]]</f>
        <v>30197.649999999994</v>
      </c>
      <c r="P1560" s="12">
        <f>VENTAS[[#This Row],[MARGEN]]/VENTAS[[#This Row],[INGRESOS]]</f>
        <v>0.28381249999999997</v>
      </c>
    </row>
    <row r="1561" spans="1:16" x14ac:dyDescent="0.25">
      <c r="A1561">
        <v>1560</v>
      </c>
      <c r="B1561" t="s">
        <v>22</v>
      </c>
      <c r="C1561">
        <v>16</v>
      </c>
      <c r="D1561" t="s">
        <v>87</v>
      </c>
      <c r="E1561" t="s">
        <v>88</v>
      </c>
      <c r="F1561">
        <v>10008</v>
      </c>
      <c r="G1561" t="s">
        <v>73</v>
      </c>
      <c r="H1561" t="s">
        <v>56</v>
      </c>
      <c r="I1561">
        <v>105</v>
      </c>
      <c r="J1561" s="9">
        <v>1667.47</v>
      </c>
      <c r="K1561" s="9">
        <v>2200</v>
      </c>
      <c r="L1561">
        <v>45392</v>
      </c>
      <c r="M1561" s="10">
        <f>VENTAS[[#This Row],[CANTIDAD]]*VENTAS[[#This Row],[PRECIO_VENTAS]]</f>
        <v>231000</v>
      </c>
      <c r="N1561" s="10">
        <f>VENTAS[[#This Row],[CANTIDAD]]*VENTAS[[#This Row],[PRECIO_COMPRA]]</f>
        <v>175084.35</v>
      </c>
      <c r="O1561" s="11">
        <f>VENTAS[[#This Row],[INGRESOS]]-VENTAS[[#This Row],[COSTO]]</f>
        <v>55915.649999999994</v>
      </c>
      <c r="P1561" s="12">
        <f>VENTAS[[#This Row],[MARGEN]]/VENTAS[[#This Row],[INGRESOS]]</f>
        <v>0.24205909090909089</v>
      </c>
    </row>
    <row r="1562" spans="1:16" x14ac:dyDescent="0.25">
      <c r="A1562">
        <v>1561</v>
      </c>
      <c r="B1562" t="s">
        <v>29</v>
      </c>
      <c r="C1562">
        <v>17</v>
      </c>
      <c r="D1562" t="s">
        <v>89</v>
      </c>
      <c r="E1562" t="s">
        <v>90</v>
      </c>
      <c r="F1562">
        <v>10009</v>
      </c>
      <c r="G1562" t="s">
        <v>57</v>
      </c>
      <c r="H1562" t="s">
        <v>58</v>
      </c>
      <c r="I1562">
        <v>121</v>
      </c>
      <c r="J1562" s="9">
        <v>216.19</v>
      </c>
      <c r="K1562" s="9">
        <v>300</v>
      </c>
      <c r="L1562">
        <v>45393</v>
      </c>
      <c r="M1562" s="10">
        <f>VENTAS[[#This Row],[CANTIDAD]]*VENTAS[[#This Row],[PRECIO_VENTAS]]</f>
        <v>36300</v>
      </c>
      <c r="N1562" s="10">
        <f>VENTAS[[#This Row],[CANTIDAD]]*VENTAS[[#This Row],[PRECIO_COMPRA]]</f>
        <v>26158.989999999998</v>
      </c>
      <c r="O1562" s="11">
        <f>VENTAS[[#This Row],[INGRESOS]]-VENTAS[[#This Row],[COSTO]]</f>
        <v>10141.010000000002</v>
      </c>
      <c r="P1562" s="12">
        <f>VENTAS[[#This Row],[MARGEN]]/VENTAS[[#This Row],[INGRESOS]]</f>
        <v>0.27936666666666671</v>
      </c>
    </row>
    <row r="1563" spans="1:16" x14ac:dyDescent="0.25">
      <c r="A1563">
        <v>1562</v>
      </c>
      <c r="B1563" t="s">
        <v>9</v>
      </c>
      <c r="C1563">
        <v>18</v>
      </c>
      <c r="D1563" t="s">
        <v>91</v>
      </c>
      <c r="E1563" t="s">
        <v>92</v>
      </c>
      <c r="F1563">
        <v>10001</v>
      </c>
      <c r="G1563" t="s">
        <v>41</v>
      </c>
      <c r="H1563" t="s">
        <v>42</v>
      </c>
      <c r="I1563">
        <v>127</v>
      </c>
      <c r="J1563" s="9">
        <v>1063.04</v>
      </c>
      <c r="K1563" s="9">
        <v>1500</v>
      </c>
      <c r="L1563">
        <v>45394</v>
      </c>
      <c r="M1563" s="10">
        <f>VENTAS[[#This Row],[CANTIDAD]]*VENTAS[[#This Row],[PRECIO_VENTAS]]</f>
        <v>190500</v>
      </c>
      <c r="N1563" s="10">
        <f>VENTAS[[#This Row],[CANTIDAD]]*VENTAS[[#This Row],[PRECIO_COMPRA]]</f>
        <v>135006.07999999999</v>
      </c>
      <c r="O1563" s="11">
        <f>VENTAS[[#This Row],[INGRESOS]]-VENTAS[[#This Row],[COSTO]]</f>
        <v>55493.920000000013</v>
      </c>
      <c r="P1563" s="12">
        <f>VENTAS[[#This Row],[MARGEN]]/VENTAS[[#This Row],[INGRESOS]]</f>
        <v>0.29130666666666671</v>
      </c>
    </row>
    <row r="1564" spans="1:16" x14ac:dyDescent="0.25">
      <c r="A1564">
        <v>1563</v>
      </c>
      <c r="B1564" t="s">
        <v>11</v>
      </c>
      <c r="C1564">
        <v>19</v>
      </c>
      <c r="D1564" t="s">
        <v>93</v>
      </c>
      <c r="E1564" t="s">
        <v>94</v>
      </c>
      <c r="F1564">
        <v>10002</v>
      </c>
      <c r="G1564" t="s">
        <v>43</v>
      </c>
      <c r="H1564" t="s">
        <v>44</v>
      </c>
      <c r="I1564">
        <v>108</v>
      </c>
      <c r="J1564" s="9">
        <v>757.81</v>
      </c>
      <c r="K1564" s="9">
        <v>950</v>
      </c>
      <c r="L1564">
        <v>45395</v>
      </c>
      <c r="M1564" s="10">
        <f>VENTAS[[#This Row],[CANTIDAD]]*VENTAS[[#This Row],[PRECIO_VENTAS]]</f>
        <v>102600</v>
      </c>
      <c r="N1564" s="10">
        <f>VENTAS[[#This Row],[CANTIDAD]]*VENTAS[[#This Row],[PRECIO_COMPRA]]</f>
        <v>81843.48</v>
      </c>
      <c r="O1564" s="11">
        <f>VENTAS[[#This Row],[INGRESOS]]-VENTAS[[#This Row],[COSTO]]</f>
        <v>20756.520000000004</v>
      </c>
      <c r="P1564" s="12">
        <f>VENTAS[[#This Row],[MARGEN]]/VENTAS[[#This Row],[INGRESOS]]</f>
        <v>0.20230526315789477</v>
      </c>
    </row>
    <row r="1565" spans="1:16" x14ac:dyDescent="0.25">
      <c r="A1565">
        <v>1564</v>
      </c>
      <c r="B1565" t="s">
        <v>14</v>
      </c>
      <c r="C1565">
        <v>20</v>
      </c>
      <c r="D1565" t="s">
        <v>95</v>
      </c>
      <c r="E1565" t="s">
        <v>96</v>
      </c>
      <c r="F1565">
        <v>10003</v>
      </c>
      <c r="G1565" t="s">
        <v>45</v>
      </c>
      <c r="H1565" t="s">
        <v>46</v>
      </c>
      <c r="I1565">
        <v>139</v>
      </c>
      <c r="J1565" s="9">
        <v>211.41</v>
      </c>
      <c r="K1565" s="9">
        <v>300</v>
      </c>
      <c r="L1565">
        <v>45396</v>
      </c>
      <c r="M1565" s="10">
        <f>VENTAS[[#This Row],[CANTIDAD]]*VENTAS[[#This Row],[PRECIO_VENTAS]]</f>
        <v>41700</v>
      </c>
      <c r="N1565" s="10">
        <f>VENTAS[[#This Row],[CANTIDAD]]*VENTAS[[#This Row],[PRECIO_COMPRA]]</f>
        <v>29385.989999999998</v>
      </c>
      <c r="O1565" s="11">
        <f>VENTAS[[#This Row],[INGRESOS]]-VENTAS[[#This Row],[COSTO]]</f>
        <v>12314.010000000002</v>
      </c>
      <c r="P1565" s="12">
        <f>VENTAS[[#This Row],[MARGEN]]/VENTAS[[#This Row],[INGRESOS]]</f>
        <v>0.29530000000000006</v>
      </c>
    </row>
    <row r="1566" spans="1:16" x14ac:dyDescent="0.25">
      <c r="A1566">
        <v>1565</v>
      </c>
      <c r="B1566" t="s">
        <v>12</v>
      </c>
      <c r="C1566">
        <v>1</v>
      </c>
      <c r="D1566" t="s">
        <v>30</v>
      </c>
      <c r="E1566" t="s">
        <v>61</v>
      </c>
      <c r="F1566">
        <v>10004</v>
      </c>
      <c r="G1566" t="s">
        <v>47</v>
      </c>
      <c r="H1566" t="s">
        <v>48</v>
      </c>
      <c r="I1566">
        <v>116</v>
      </c>
      <c r="J1566" s="9">
        <v>1483.61</v>
      </c>
      <c r="K1566" s="9">
        <v>2000</v>
      </c>
      <c r="L1566">
        <v>45397</v>
      </c>
      <c r="M1566" s="10">
        <f>VENTAS[[#This Row],[CANTIDAD]]*VENTAS[[#This Row],[PRECIO_VENTAS]]</f>
        <v>232000</v>
      </c>
      <c r="N1566" s="10">
        <f>VENTAS[[#This Row],[CANTIDAD]]*VENTAS[[#This Row],[PRECIO_COMPRA]]</f>
        <v>172098.75999999998</v>
      </c>
      <c r="O1566" s="11">
        <f>VENTAS[[#This Row],[INGRESOS]]-VENTAS[[#This Row],[COSTO]]</f>
        <v>59901.24000000002</v>
      </c>
      <c r="P1566" s="12">
        <f>VENTAS[[#This Row],[MARGEN]]/VENTAS[[#This Row],[INGRESOS]]</f>
        <v>0.25819500000000006</v>
      </c>
    </row>
    <row r="1567" spans="1:16" x14ac:dyDescent="0.25">
      <c r="A1567">
        <v>1566</v>
      </c>
      <c r="B1567" t="s">
        <v>13</v>
      </c>
      <c r="C1567">
        <v>2</v>
      </c>
      <c r="D1567" t="s">
        <v>31</v>
      </c>
      <c r="E1567" t="s">
        <v>62</v>
      </c>
      <c r="F1567">
        <v>10005</v>
      </c>
      <c r="G1567" t="s">
        <v>49</v>
      </c>
      <c r="H1567" t="s">
        <v>50</v>
      </c>
      <c r="I1567">
        <v>100</v>
      </c>
      <c r="J1567" s="9">
        <v>1049.51</v>
      </c>
      <c r="K1567" s="9">
        <v>1300</v>
      </c>
      <c r="L1567">
        <v>45398</v>
      </c>
      <c r="M1567" s="10">
        <f>VENTAS[[#This Row],[CANTIDAD]]*VENTAS[[#This Row],[PRECIO_VENTAS]]</f>
        <v>130000</v>
      </c>
      <c r="N1567" s="10">
        <f>VENTAS[[#This Row],[CANTIDAD]]*VENTAS[[#This Row],[PRECIO_COMPRA]]</f>
        <v>104951</v>
      </c>
      <c r="O1567" s="11">
        <f>VENTAS[[#This Row],[INGRESOS]]-VENTAS[[#This Row],[COSTO]]</f>
        <v>25049</v>
      </c>
      <c r="P1567" s="12">
        <f>VENTAS[[#This Row],[MARGEN]]/VENTAS[[#This Row],[INGRESOS]]</f>
        <v>0.19268461538461537</v>
      </c>
    </row>
    <row r="1568" spans="1:16" x14ac:dyDescent="0.25">
      <c r="A1568">
        <v>1567</v>
      </c>
      <c r="B1568" t="s">
        <v>9</v>
      </c>
      <c r="C1568">
        <v>3</v>
      </c>
      <c r="D1568" t="s">
        <v>32</v>
      </c>
      <c r="E1568" t="s">
        <v>63</v>
      </c>
      <c r="F1568">
        <v>10006</v>
      </c>
      <c r="G1568" t="s">
        <v>51</v>
      </c>
      <c r="H1568" t="s">
        <v>52</v>
      </c>
      <c r="I1568">
        <v>106</v>
      </c>
      <c r="J1568" s="9">
        <v>966.38</v>
      </c>
      <c r="K1568" s="9">
        <v>1200</v>
      </c>
      <c r="L1568">
        <v>45399</v>
      </c>
      <c r="M1568" s="10">
        <f>VENTAS[[#This Row],[CANTIDAD]]*VENTAS[[#This Row],[PRECIO_VENTAS]]</f>
        <v>127200</v>
      </c>
      <c r="N1568" s="10">
        <f>VENTAS[[#This Row],[CANTIDAD]]*VENTAS[[#This Row],[PRECIO_COMPRA]]</f>
        <v>102436.28</v>
      </c>
      <c r="O1568" s="11">
        <f>VENTAS[[#This Row],[INGRESOS]]-VENTAS[[#This Row],[COSTO]]</f>
        <v>24763.72</v>
      </c>
      <c r="P1568" s="12">
        <f>VENTAS[[#This Row],[MARGEN]]/VENTAS[[#This Row],[INGRESOS]]</f>
        <v>0.19468333333333335</v>
      </c>
    </row>
    <row r="1569" spans="1:16" x14ac:dyDescent="0.25">
      <c r="A1569">
        <v>1568</v>
      </c>
      <c r="B1569" t="s">
        <v>7</v>
      </c>
      <c r="C1569">
        <v>4</v>
      </c>
      <c r="D1569" t="s">
        <v>33</v>
      </c>
      <c r="E1569" t="s">
        <v>64</v>
      </c>
      <c r="F1569">
        <v>10007</v>
      </c>
      <c r="G1569" t="s">
        <v>53</v>
      </c>
      <c r="H1569" t="s">
        <v>54</v>
      </c>
      <c r="I1569">
        <v>120</v>
      </c>
      <c r="J1569" s="9">
        <v>938.42</v>
      </c>
      <c r="K1569" s="9">
        <v>1100</v>
      </c>
      <c r="L1569">
        <v>45400</v>
      </c>
      <c r="M1569" s="10">
        <f>VENTAS[[#This Row],[CANTIDAD]]*VENTAS[[#This Row],[PRECIO_VENTAS]]</f>
        <v>132000</v>
      </c>
      <c r="N1569" s="10">
        <f>VENTAS[[#This Row],[CANTIDAD]]*VENTAS[[#This Row],[PRECIO_COMPRA]]</f>
        <v>112610.4</v>
      </c>
      <c r="O1569" s="11">
        <f>VENTAS[[#This Row],[INGRESOS]]-VENTAS[[#This Row],[COSTO]]</f>
        <v>19389.600000000006</v>
      </c>
      <c r="P1569" s="12">
        <f>VENTAS[[#This Row],[MARGEN]]/VENTAS[[#This Row],[INGRESOS]]</f>
        <v>0.14689090909090913</v>
      </c>
    </row>
    <row r="1570" spans="1:16" x14ac:dyDescent="0.25">
      <c r="A1570">
        <v>1569</v>
      </c>
      <c r="B1570" t="s">
        <v>21</v>
      </c>
      <c r="C1570">
        <v>5</v>
      </c>
      <c r="D1570" t="s">
        <v>34</v>
      </c>
      <c r="E1570" t="s">
        <v>65</v>
      </c>
      <c r="F1570">
        <v>10008</v>
      </c>
      <c r="G1570" t="s">
        <v>73</v>
      </c>
      <c r="H1570" t="s">
        <v>56</v>
      </c>
      <c r="I1570">
        <v>92</v>
      </c>
      <c r="J1570" s="9">
        <v>1053.78</v>
      </c>
      <c r="K1570" s="9">
        <v>1500</v>
      </c>
      <c r="L1570">
        <v>45401</v>
      </c>
      <c r="M1570" s="10">
        <f>VENTAS[[#This Row],[CANTIDAD]]*VENTAS[[#This Row],[PRECIO_VENTAS]]</f>
        <v>138000</v>
      </c>
      <c r="N1570" s="10">
        <f>VENTAS[[#This Row],[CANTIDAD]]*VENTAS[[#This Row],[PRECIO_COMPRA]]</f>
        <v>96947.76</v>
      </c>
      <c r="O1570" s="11">
        <f>VENTAS[[#This Row],[INGRESOS]]-VENTAS[[#This Row],[COSTO]]</f>
        <v>41052.240000000005</v>
      </c>
      <c r="P1570" s="12">
        <f>VENTAS[[#This Row],[MARGEN]]/VENTAS[[#This Row],[INGRESOS]]</f>
        <v>0.29748000000000002</v>
      </c>
    </row>
    <row r="1571" spans="1:16" x14ac:dyDescent="0.25">
      <c r="A1571">
        <v>1570</v>
      </c>
      <c r="B1571" t="s">
        <v>21</v>
      </c>
      <c r="C1571">
        <v>6</v>
      </c>
      <c r="D1571" t="s">
        <v>35</v>
      </c>
      <c r="E1571" t="s">
        <v>66</v>
      </c>
      <c r="F1571">
        <v>10009</v>
      </c>
      <c r="G1571" t="s">
        <v>57</v>
      </c>
      <c r="H1571" t="s">
        <v>58</v>
      </c>
      <c r="I1571">
        <v>88</v>
      </c>
      <c r="J1571" s="9">
        <v>645.70000000000005</v>
      </c>
      <c r="K1571" s="9">
        <v>900</v>
      </c>
      <c r="L1571">
        <v>45402</v>
      </c>
      <c r="M1571" s="10">
        <f>VENTAS[[#This Row],[CANTIDAD]]*VENTAS[[#This Row],[PRECIO_VENTAS]]</f>
        <v>79200</v>
      </c>
      <c r="N1571" s="10">
        <f>VENTAS[[#This Row],[CANTIDAD]]*VENTAS[[#This Row],[PRECIO_COMPRA]]</f>
        <v>56821.600000000006</v>
      </c>
      <c r="O1571" s="11">
        <f>VENTAS[[#This Row],[INGRESOS]]-VENTAS[[#This Row],[COSTO]]</f>
        <v>22378.399999999994</v>
      </c>
      <c r="P1571" s="12">
        <f>VENTAS[[#This Row],[MARGEN]]/VENTAS[[#This Row],[INGRESOS]]</f>
        <v>0.2825555555555555</v>
      </c>
    </row>
    <row r="1572" spans="1:16" x14ac:dyDescent="0.25">
      <c r="A1572">
        <v>1571</v>
      </c>
      <c r="B1572" t="s">
        <v>8</v>
      </c>
      <c r="C1572">
        <v>7</v>
      </c>
      <c r="D1572" t="s">
        <v>36</v>
      </c>
      <c r="E1572" t="s">
        <v>72</v>
      </c>
      <c r="F1572">
        <v>10001</v>
      </c>
      <c r="G1572" t="s">
        <v>41</v>
      </c>
      <c r="H1572" t="s">
        <v>42</v>
      </c>
      <c r="I1572">
        <v>147</v>
      </c>
      <c r="J1572" s="9">
        <v>1063.04</v>
      </c>
      <c r="K1572" s="9">
        <v>1500</v>
      </c>
      <c r="L1572">
        <v>45403</v>
      </c>
      <c r="M1572" s="10">
        <f>VENTAS[[#This Row],[CANTIDAD]]*VENTAS[[#This Row],[PRECIO_VENTAS]]</f>
        <v>220500</v>
      </c>
      <c r="N1572" s="10">
        <f>VENTAS[[#This Row],[CANTIDAD]]*VENTAS[[#This Row],[PRECIO_COMPRA]]</f>
        <v>156266.88</v>
      </c>
      <c r="O1572" s="11">
        <f>VENTAS[[#This Row],[INGRESOS]]-VENTAS[[#This Row],[COSTO]]</f>
        <v>64233.119999999995</v>
      </c>
      <c r="P1572" s="12">
        <f>VENTAS[[#This Row],[MARGEN]]/VENTAS[[#This Row],[INGRESOS]]</f>
        <v>0.29130666666666666</v>
      </c>
    </row>
    <row r="1573" spans="1:16" x14ac:dyDescent="0.25">
      <c r="A1573">
        <v>1572</v>
      </c>
      <c r="B1573" t="s">
        <v>18</v>
      </c>
      <c r="C1573">
        <v>8</v>
      </c>
      <c r="D1573" t="s">
        <v>37</v>
      </c>
      <c r="E1573" t="s">
        <v>67</v>
      </c>
      <c r="F1573">
        <v>10002</v>
      </c>
      <c r="G1573" t="s">
        <v>43</v>
      </c>
      <c r="H1573" t="s">
        <v>44</v>
      </c>
      <c r="I1573">
        <v>138</v>
      </c>
      <c r="J1573" s="9">
        <v>938.42</v>
      </c>
      <c r="K1573" s="9">
        <v>1100</v>
      </c>
      <c r="L1573">
        <v>45404</v>
      </c>
      <c r="M1573" s="10">
        <f>VENTAS[[#This Row],[CANTIDAD]]*VENTAS[[#This Row],[PRECIO_VENTAS]]</f>
        <v>151800</v>
      </c>
      <c r="N1573" s="10">
        <f>VENTAS[[#This Row],[CANTIDAD]]*VENTAS[[#This Row],[PRECIO_COMPRA]]</f>
        <v>129501.95999999999</v>
      </c>
      <c r="O1573" s="11">
        <f>VENTAS[[#This Row],[INGRESOS]]-VENTAS[[#This Row],[COSTO]]</f>
        <v>22298.040000000008</v>
      </c>
      <c r="P1573" s="12">
        <f>VENTAS[[#This Row],[MARGEN]]/VENTAS[[#This Row],[INGRESOS]]</f>
        <v>0.14689090909090916</v>
      </c>
    </row>
    <row r="1574" spans="1:16" x14ac:dyDescent="0.25">
      <c r="A1574">
        <v>1573</v>
      </c>
      <c r="B1574" t="s">
        <v>7</v>
      </c>
      <c r="C1574">
        <v>9</v>
      </c>
      <c r="D1574" t="s">
        <v>38</v>
      </c>
      <c r="E1574" t="s">
        <v>68</v>
      </c>
      <c r="F1574">
        <v>10003</v>
      </c>
      <c r="G1574" t="s">
        <v>45</v>
      </c>
      <c r="H1574" t="s">
        <v>46</v>
      </c>
      <c r="I1574">
        <v>146</v>
      </c>
      <c r="J1574" s="9">
        <v>836.75</v>
      </c>
      <c r="K1574" s="9">
        <v>1000</v>
      </c>
      <c r="L1574">
        <v>45405</v>
      </c>
      <c r="M1574" s="10">
        <f>VENTAS[[#This Row],[CANTIDAD]]*VENTAS[[#This Row],[PRECIO_VENTAS]]</f>
        <v>146000</v>
      </c>
      <c r="N1574" s="10">
        <f>VENTAS[[#This Row],[CANTIDAD]]*VENTAS[[#This Row],[PRECIO_COMPRA]]</f>
        <v>122165.5</v>
      </c>
      <c r="O1574" s="11">
        <f>VENTAS[[#This Row],[INGRESOS]]-VENTAS[[#This Row],[COSTO]]</f>
        <v>23834.5</v>
      </c>
      <c r="P1574" s="12">
        <f>VENTAS[[#This Row],[MARGEN]]/VENTAS[[#This Row],[INGRESOS]]</f>
        <v>0.16325000000000001</v>
      </c>
    </row>
    <row r="1575" spans="1:16" x14ac:dyDescent="0.25">
      <c r="A1575">
        <v>1574</v>
      </c>
      <c r="B1575" t="s">
        <v>7</v>
      </c>
      <c r="C1575">
        <v>10</v>
      </c>
      <c r="D1575" t="s">
        <v>39</v>
      </c>
      <c r="E1575" t="s">
        <v>69</v>
      </c>
      <c r="F1575">
        <v>10004</v>
      </c>
      <c r="G1575" t="s">
        <v>47</v>
      </c>
      <c r="H1575" t="s">
        <v>48</v>
      </c>
      <c r="I1575">
        <v>119</v>
      </c>
      <c r="J1575" s="9">
        <v>966.38</v>
      </c>
      <c r="K1575" s="9">
        <v>1200</v>
      </c>
      <c r="L1575">
        <v>45406</v>
      </c>
      <c r="M1575" s="10">
        <f>VENTAS[[#This Row],[CANTIDAD]]*VENTAS[[#This Row],[PRECIO_VENTAS]]</f>
        <v>142800</v>
      </c>
      <c r="N1575" s="10">
        <f>VENTAS[[#This Row],[CANTIDAD]]*VENTAS[[#This Row],[PRECIO_COMPRA]]</f>
        <v>114999.22</v>
      </c>
      <c r="O1575" s="11">
        <f>VENTAS[[#This Row],[INGRESOS]]-VENTAS[[#This Row],[COSTO]]</f>
        <v>27800.78</v>
      </c>
      <c r="P1575" s="12">
        <f>VENTAS[[#This Row],[MARGEN]]/VENTAS[[#This Row],[INGRESOS]]</f>
        <v>0.19468333333333332</v>
      </c>
    </row>
    <row r="1576" spans="1:16" x14ac:dyDescent="0.25">
      <c r="A1576">
        <v>1575</v>
      </c>
      <c r="B1576" t="s">
        <v>21</v>
      </c>
      <c r="C1576">
        <v>11</v>
      </c>
      <c r="D1576" t="s">
        <v>77</v>
      </c>
      <c r="E1576" t="s">
        <v>78</v>
      </c>
      <c r="F1576">
        <v>10005</v>
      </c>
      <c r="G1576" t="s">
        <v>49</v>
      </c>
      <c r="H1576" t="s">
        <v>50</v>
      </c>
      <c r="I1576">
        <v>113</v>
      </c>
      <c r="J1576" s="9">
        <v>638.27</v>
      </c>
      <c r="K1576" s="9">
        <v>800</v>
      </c>
      <c r="L1576">
        <v>45407</v>
      </c>
      <c r="M1576" s="10">
        <f>VENTAS[[#This Row],[CANTIDAD]]*VENTAS[[#This Row],[PRECIO_VENTAS]]</f>
        <v>90400</v>
      </c>
      <c r="N1576" s="10">
        <f>VENTAS[[#This Row],[CANTIDAD]]*VENTAS[[#This Row],[PRECIO_COMPRA]]</f>
        <v>72124.509999999995</v>
      </c>
      <c r="O1576" s="11">
        <f>VENTAS[[#This Row],[INGRESOS]]-VENTAS[[#This Row],[COSTO]]</f>
        <v>18275.490000000005</v>
      </c>
      <c r="P1576" s="12">
        <f>VENTAS[[#This Row],[MARGEN]]/VENTAS[[#This Row],[INGRESOS]]</f>
        <v>0.20216250000000005</v>
      </c>
    </row>
    <row r="1577" spans="1:16" x14ac:dyDescent="0.25">
      <c r="A1577">
        <v>1576</v>
      </c>
      <c r="B1577" t="s">
        <v>11</v>
      </c>
      <c r="C1577">
        <v>12</v>
      </c>
      <c r="D1577" t="s">
        <v>79</v>
      </c>
      <c r="E1577" t="s">
        <v>80</v>
      </c>
      <c r="F1577">
        <v>10006</v>
      </c>
      <c r="G1577" t="s">
        <v>51</v>
      </c>
      <c r="H1577" t="s">
        <v>52</v>
      </c>
      <c r="I1577">
        <v>121</v>
      </c>
      <c r="J1577" s="9">
        <v>1265.2</v>
      </c>
      <c r="K1577" s="9">
        <v>1800</v>
      </c>
      <c r="L1577">
        <v>45408</v>
      </c>
      <c r="M1577" s="10">
        <f>VENTAS[[#This Row],[CANTIDAD]]*VENTAS[[#This Row],[PRECIO_VENTAS]]</f>
        <v>217800</v>
      </c>
      <c r="N1577" s="10">
        <f>VENTAS[[#This Row],[CANTIDAD]]*VENTAS[[#This Row],[PRECIO_COMPRA]]</f>
        <v>153089.20000000001</v>
      </c>
      <c r="O1577" s="11">
        <f>VENTAS[[#This Row],[INGRESOS]]-VENTAS[[#This Row],[COSTO]]</f>
        <v>64710.799999999988</v>
      </c>
      <c r="P1577" s="12">
        <f>VENTAS[[#This Row],[MARGEN]]/VENTAS[[#This Row],[INGRESOS]]</f>
        <v>0.29711111111111105</v>
      </c>
    </row>
    <row r="1578" spans="1:16" x14ac:dyDescent="0.25">
      <c r="A1578">
        <v>1577</v>
      </c>
      <c r="B1578" t="s">
        <v>24</v>
      </c>
      <c r="C1578">
        <v>13</v>
      </c>
      <c r="D1578" t="s">
        <v>81</v>
      </c>
      <c r="E1578" t="s">
        <v>82</v>
      </c>
      <c r="F1578">
        <v>10007</v>
      </c>
      <c r="G1578" t="s">
        <v>53</v>
      </c>
      <c r="H1578" t="s">
        <v>54</v>
      </c>
      <c r="I1578">
        <v>86</v>
      </c>
      <c r="J1578" s="9">
        <v>352.49</v>
      </c>
      <c r="K1578" s="9">
        <v>500</v>
      </c>
      <c r="L1578">
        <v>45409</v>
      </c>
      <c r="M1578" s="10">
        <f>VENTAS[[#This Row],[CANTIDAD]]*VENTAS[[#This Row],[PRECIO_VENTAS]]</f>
        <v>43000</v>
      </c>
      <c r="N1578" s="10">
        <f>VENTAS[[#This Row],[CANTIDAD]]*VENTAS[[#This Row],[PRECIO_COMPRA]]</f>
        <v>30314.14</v>
      </c>
      <c r="O1578" s="11">
        <f>VENTAS[[#This Row],[INGRESOS]]-VENTAS[[#This Row],[COSTO]]</f>
        <v>12685.86</v>
      </c>
      <c r="P1578" s="12">
        <f>VENTAS[[#This Row],[MARGEN]]/VENTAS[[#This Row],[INGRESOS]]</f>
        <v>0.29502</v>
      </c>
    </row>
    <row r="1579" spans="1:16" x14ac:dyDescent="0.25">
      <c r="A1579">
        <v>1578</v>
      </c>
      <c r="B1579" t="s">
        <v>21</v>
      </c>
      <c r="C1579">
        <v>14</v>
      </c>
      <c r="D1579" t="s">
        <v>83</v>
      </c>
      <c r="E1579" t="s">
        <v>84</v>
      </c>
      <c r="F1579">
        <v>10008</v>
      </c>
      <c r="G1579" t="s">
        <v>73</v>
      </c>
      <c r="H1579" t="s">
        <v>56</v>
      </c>
      <c r="I1579">
        <v>124</v>
      </c>
      <c r="J1579" s="9">
        <v>938.42</v>
      </c>
      <c r="K1579" s="9">
        <v>1100</v>
      </c>
      <c r="L1579">
        <v>45410</v>
      </c>
      <c r="M1579" s="10">
        <f>VENTAS[[#This Row],[CANTIDAD]]*VENTAS[[#This Row],[PRECIO_VENTAS]]</f>
        <v>136400</v>
      </c>
      <c r="N1579" s="10">
        <f>VENTAS[[#This Row],[CANTIDAD]]*VENTAS[[#This Row],[PRECIO_COMPRA]]</f>
        <v>116364.08</v>
      </c>
      <c r="O1579" s="11">
        <f>VENTAS[[#This Row],[INGRESOS]]-VENTAS[[#This Row],[COSTO]]</f>
        <v>20035.919999999998</v>
      </c>
      <c r="P1579" s="12">
        <f>VENTAS[[#This Row],[MARGEN]]/VENTAS[[#This Row],[INGRESOS]]</f>
        <v>0.14689090909090907</v>
      </c>
    </row>
    <row r="1580" spans="1:16" x14ac:dyDescent="0.25">
      <c r="A1580">
        <v>1579</v>
      </c>
      <c r="B1580" t="s">
        <v>9</v>
      </c>
      <c r="C1580">
        <v>15</v>
      </c>
      <c r="D1580" t="s">
        <v>85</v>
      </c>
      <c r="E1580" t="s">
        <v>86</v>
      </c>
      <c r="F1580">
        <v>10009</v>
      </c>
      <c r="G1580" t="s">
        <v>57</v>
      </c>
      <c r="H1580" t="s">
        <v>58</v>
      </c>
      <c r="I1580">
        <v>133</v>
      </c>
      <c r="J1580" s="9">
        <v>572.95000000000005</v>
      </c>
      <c r="K1580" s="9">
        <v>800</v>
      </c>
      <c r="L1580">
        <v>45411</v>
      </c>
      <c r="M1580" s="10">
        <f>VENTAS[[#This Row],[CANTIDAD]]*VENTAS[[#This Row],[PRECIO_VENTAS]]</f>
        <v>106400</v>
      </c>
      <c r="N1580" s="10">
        <f>VENTAS[[#This Row],[CANTIDAD]]*VENTAS[[#This Row],[PRECIO_COMPRA]]</f>
        <v>76202.350000000006</v>
      </c>
      <c r="O1580" s="11">
        <f>VENTAS[[#This Row],[INGRESOS]]-VENTAS[[#This Row],[COSTO]]</f>
        <v>30197.649999999994</v>
      </c>
      <c r="P1580" s="12">
        <f>VENTAS[[#This Row],[MARGEN]]/VENTAS[[#This Row],[INGRESOS]]</f>
        <v>0.28381249999999997</v>
      </c>
    </row>
    <row r="1581" spans="1:16" x14ac:dyDescent="0.25">
      <c r="A1581">
        <v>1580</v>
      </c>
      <c r="B1581" t="s">
        <v>10</v>
      </c>
      <c r="C1581">
        <v>16</v>
      </c>
      <c r="D1581" t="s">
        <v>87</v>
      </c>
      <c r="E1581" t="s">
        <v>88</v>
      </c>
      <c r="F1581">
        <v>10001</v>
      </c>
      <c r="G1581" t="s">
        <v>41</v>
      </c>
      <c r="H1581" t="s">
        <v>42</v>
      </c>
      <c r="I1581">
        <v>124</v>
      </c>
      <c r="J1581" s="9">
        <v>1667.47</v>
      </c>
      <c r="K1581" s="9">
        <v>2200</v>
      </c>
      <c r="L1581">
        <v>45412</v>
      </c>
      <c r="M1581" s="10">
        <f>VENTAS[[#This Row],[CANTIDAD]]*VENTAS[[#This Row],[PRECIO_VENTAS]]</f>
        <v>272800</v>
      </c>
      <c r="N1581" s="10">
        <f>VENTAS[[#This Row],[CANTIDAD]]*VENTAS[[#This Row],[PRECIO_COMPRA]]</f>
        <v>206766.28</v>
      </c>
      <c r="O1581" s="11">
        <f>VENTAS[[#This Row],[INGRESOS]]-VENTAS[[#This Row],[COSTO]]</f>
        <v>66033.72</v>
      </c>
      <c r="P1581" s="12">
        <f>VENTAS[[#This Row],[MARGEN]]/VENTAS[[#This Row],[INGRESOS]]</f>
        <v>0.24205909090909092</v>
      </c>
    </row>
    <row r="1582" spans="1:16" x14ac:dyDescent="0.25">
      <c r="A1582">
        <v>1581</v>
      </c>
      <c r="B1582" t="s">
        <v>6</v>
      </c>
      <c r="C1582">
        <v>17</v>
      </c>
      <c r="D1582" t="s">
        <v>89</v>
      </c>
      <c r="E1582" t="s">
        <v>90</v>
      </c>
      <c r="F1582">
        <v>10002</v>
      </c>
      <c r="G1582" t="s">
        <v>43</v>
      </c>
      <c r="H1582" t="s">
        <v>44</v>
      </c>
      <c r="I1582">
        <v>148</v>
      </c>
      <c r="J1582" s="9">
        <v>216.19</v>
      </c>
      <c r="K1582" s="9">
        <v>300</v>
      </c>
      <c r="L1582">
        <v>45413</v>
      </c>
      <c r="M1582" s="10">
        <f>VENTAS[[#This Row],[CANTIDAD]]*VENTAS[[#This Row],[PRECIO_VENTAS]]</f>
        <v>44400</v>
      </c>
      <c r="N1582" s="10">
        <f>VENTAS[[#This Row],[CANTIDAD]]*VENTAS[[#This Row],[PRECIO_COMPRA]]</f>
        <v>31996.12</v>
      </c>
      <c r="O1582" s="11">
        <f>VENTAS[[#This Row],[INGRESOS]]-VENTAS[[#This Row],[COSTO]]</f>
        <v>12403.880000000001</v>
      </c>
      <c r="P1582" s="12">
        <f>VENTAS[[#This Row],[MARGEN]]/VENTAS[[#This Row],[INGRESOS]]</f>
        <v>0.27936666666666671</v>
      </c>
    </row>
    <row r="1583" spans="1:16" x14ac:dyDescent="0.25">
      <c r="A1583">
        <v>1582</v>
      </c>
      <c r="B1583" t="s">
        <v>13</v>
      </c>
      <c r="C1583">
        <v>18</v>
      </c>
      <c r="D1583" t="s">
        <v>91</v>
      </c>
      <c r="E1583" t="s">
        <v>92</v>
      </c>
      <c r="F1583">
        <v>10003</v>
      </c>
      <c r="G1583" t="s">
        <v>45</v>
      </c>
      <c r="H1583" t="s">
        <v>46</v>
      </c>
      <c r="I1583">
        <v>94</v>
      </c>
      <c r="J1583" s="9">
        <v>1063.04</v>
      </c>
      <c r="K1583" s="9">
        <v>1500</v>
      </c>
      <c r="L1583">
        <v>45414</v>
      </c>
      <c r="M1583" s="10">
        <f>VENTAS[[#This Row],[CANTIDAD]]*VENTAS[[#This Row],[PRECIO_VENTAS]]</f>
        <v>141000</v>
      </c>
      <c r="N1583" s="10">
        <f>VENTAS[[#This Row],[CANTIDAD]]*VENTAS[[#This Row],[PRECIO_COMPRA]]</f>
        <v>99925.759999999995</v>
      </c>
      <c r="O1583" s="11">
        <f>VENTAS[[#This Row],[INGRESOS]]-VENTAS[[#This Row],[COSTO]]</f>
        <v>41074.240000000005</v>
      </c>
      <c r="P1583" s="12">
        <f>VENTAS[[#This Row],[MARGEN]]/VENTAS[[#This Row],[INGRESOS]]</f>
        <v>0.29130666666666671</v>
      </c>
    </row>
    <row r="1584" spans="1:16" x14ac:dyDescent="0.25">
      <c r="A1584">
        <v>1583</v>
      </c>
      <c r="B1584" t="s">
        <v>6</v>
      </c>
      <c r="C1584">
        <v>19</v>
      </c>
      <c r="D1584" t="s">
        <v>93</v>
      </c>
      <c r="E1584" t="s">
        <v>94</v>
      </c>
      <c r="F1584">
        <v>10004</v>
      </c>
      <c r="G1584" t="s">
        <v>47</v>
      </c>
      <c r="H1584" t="s">
        <v>48</v>
      </c>
      <c r="I1584">
        <v>100</v>
      </c>
      <c r="J1584" s="9">
        <v>757.81</v>
      </c>
      <c r="K1584" s="9">
        <v>950</v>
      </c>
      <c r="L1584">
        <v>45415</v>
      </c>
      <c r="M1584" s="10">
        <f>VENTAS[[#This Row],[CANTIDAD]]*VENTAS[[#This Row],[PRECIO_VENTAS]]</f>
        <v>95000</v>
      </c>
      <c r="N1584" s="10">
        <f>VENTAS[[#This Row],[CANTIDAD]]*VENTAS[[#This Row],[PRECIO_COMPRA]]</f>
        <v>75781</v>
      </c>
      <c r="O1584" s="11">
        <f>VENTAS[[#This Row],[INGRESOS]]-VENTAS[[#This Row],[COSTO]]</f>
        <v>19219</v>
      </c>
      <c r="P1584" s="12">
        <f>VENTAS[[#This Row],[MARGEN]]/VENTAS[[#This Row],[INGRESOS]]</f>
        <v>0.20230526315789474</v>
      </c>
    </row>
    <row r="1585" spans="1:16" x14ac:dyDescent="0.25">
      <c r="A1585">
        <v>1584</v>
      </c>
      <c r="B1585" t="s">
        <v>18</v>
      </c>
      <c r="C1585">
        <v>20</v>
      </c>
      <c r="D1585" t="s">
        <v>95</v>
      </c>
      <c r="E1585" t="s">
        <v>96</v>
      </c>
      <c r="F1585">
        <v>10005</v>
      </c>
      <c r="G1585" t="s">
        <v>49</v>
      </c>
      <c r="H1585" t="s">
        <v>50</v>
      </c>
      <c r="I1585">
        <v>101</v>
      </c>
      <c r="J1585" s="9">
        <v>211.41</v>
      </c>
      <c r="K1585" s="9">
        <v>300</v>
      </c>
      <c r="L1585">
        <v>45416</v>
      </c>
      <c r="M1585" s="10">
        <f>VENTAS[[#This Row],[CANTIDAD]]*VENTAS[[#This Row],[PRECIO_VENTAS]]</f>
        <v>30300</v>
      </c>
      <c r="N1585" s="10">
        <f>VENTAS[[#This Row],[CANTIDAD]]*VENTAS[[#This Row],[PRECIO_COMPRA]]</f>
        <v>21352.41</v>
      </c>
      <c r="O1585" s="11">
        <f>VENTAS[[#This Row],[INGRESOS]]-VENTAS[[#This Row],[COSTO]]</f>
        <v>8947.59</v>
      </c>
      <c r="P1585" s="12">
        <f>VENTAS[[#This Row],[MARGEN]]/VENTAS[[#This Row],[INGRESOS]]</f>
        <v>0.29530000000000001</v>
      </c>
    </row>
    <row r="1586" spans="1:16" x14ac:dyDescent="0.25">
      <c r="A1586">
        <v>1585</v>
      </c>
      <c r="B1586" t="s">
        <v>5</v>
      </c>
      <c r="C1586">
        <v>1</v>
      </c>
      <c r="D1586" t="s">
        <v>30</v>
      </c>
      <c r="E1586" t="s">
        <v>61</v>
      </c>
      <c r="F1586">
        <v>10006</v>
      </c>
      <c r="G1586" t="s">
        <v>51</v>
      </c>
      <c r="H1586" t="s">
        <v>52</v>
      </c>
      <c r="I1586">
        <v>100</v>
      </c>
      <c r="J1586" s="9">
        <v>1483.61</v>
      </c>
      <c r="K1586" s="9">
        <v>2000</v>
      </c>
      <c r="L1586">
        <v>45417</v>
      </c>
      <c r="M1586" s="10">
        <f>VENTAS[[#This Row],[CANTIDAD]]*VENTAS[[#This Row],[PRECIO_VENTAS]]</f>
        <v>200000</v>
      </c>
      <c r="N1586" s="10">
        <f>VENTAS[[#This Row],[CANTIDAD]]*VENTAS[[#This Row],[PRECIO_COMPRA]]</f>
        <v>148361</v>
      </c>
      <c r="O1586" s="11">
        <f>VENTAS[[#This Row],[INGRESOS]]-VENTAS[[#This Row],[COSTO]]</f>
        <v>51639</v>
      </c>
      <c r="P1586" s="12">
        <f>VENTAS[[#This Row],[MARGEN]]/VENTAS[[#This Row],[INGRESOS]]</f>
        <v>0.25819500000000001</v>
      </c>
    </row>
    <row r="1587" spans="1:16" x14ac:dyDescent="0.25">
      <c r="A1587">
        <v>1586</v>
      </c>
      <c r="B1587" t="s">
        <v>18</v>
      </c>
      <c r="C1587">
        <v>2</v>
      </c>
      <c r="D1587" t="s">
        <v>31</v>
      </c>
      <c r="E1587" t="s">
        <v>62</v>
      </c>
      <c r="F1587">
        <v>10007</v>
      </c>
      <c r="G1587" t="s">
        <v>53</v>
      </c>
      <c r="H1587" t="s">
        <v>54</v>
      </c>
      <c r="I1587">
        <v>113</v>
      </c>
      <c r="J1587" s="9">
        <v>1049.51</v>
      </c>
      <c r="K1587" s="9">
        <v>1300</v>
      </c>
      <c r="L1587">
        <v>45418</v>
      </c>
      <c r="M1587" s="10">
        <f>VENTAS[[#This Row],[CANTIDAD]]*VENTAS[[#This Row],[PRECIO_VENTAS]]</f>
        <v>146900</v>
      </c>
      <c r="N1587" s="10">
        <f>VENTAS[[#This Row],[CANTIDAD]]*VENTAS[[#This Row],[PRECIO_COMPRA]]</f>
        <v>118594.63</v>
      </c>
      <c r="O1587" s="11">
        <f>VENTAS[[#This Row],[INGRESOS]]-VENTAS[[#This Row],[COSTO]]</f>
        <v>28305.369999999995</v>
      </c>
      <c r="P1587" s="12">
        <f>VENTAS[[#This Row],[MARGEN]]/VENTAS[[#This Row],[INGRESOS]]</f>
        <v>0.19268461538461534</v>
      </c>
    </row>
    <row r="1588" spans="1:16" x14ac:dyDescent="0.25">
      <c r="A1588">
        <v>1587</v>
      </c>
      <c r="B1588" t="s">
        <v>10</v>
      </c>
      <c r="C1588">
        <v>3</v>
      </c>
      <c r="D1588" t="s">
        <v>32</v>
      </c>
      <c r="E1588" t="s">
        <v>63</v>
      </c>
      <c r="F1588">
        <v>10008</v>
      </c>
      <c r="G1588" t="s">
        <v>73</v>
      </c>
      <c r="H1588" t="s">
        <v>56</v>
      </c>
      <c r="I1588">
        <v>92</v>
      </c>
      <c r="J1588" s="9">
        <v>966.38</v>
      </c>
      <c r="K1588" s="9">
        <v>1200</v>
      </c>
      <c r="L1588">
        <v>45419</v>
      </c>
      <c r="M1588" s="10">
        <f>VENTAS[[#This Row],[CANTIDAD]]*VENTAS[[#This Row],[PRECIO_VENTAS]]</f>
        <v>110400</v>
      </c>
      <c r="N1588" s="10">
        <f>VENTAS[[#This Row],[CANTIDAD]]*VENTAS[[#This Row],[PRECIO_COMPRA]]</f>
        <v>88906.96</v>
      </c>
      <c r="O1588" s="11">
        <f>VENTAS[[#This Row],[INGRESOS]]-VENTAS[[#This Row],[COSTO]]</f>
        <v>21493.039999999994</v>
      </c>
      <c r="P1588" s="12">
        <f>VENTAS[[#This Row],[MARGEN]]/VENTAS[[#This Row],[INGRESOS]]</f>
        <v>0.19468333333333326</v>
      </c>
    </row>
    <row r="1589" spans="1:16" x14ac:dyDescent="0.25">
      <c r="A1589">
        <v>1588</v>
      </c>
      <c r="B1589" t="s">
        <v>12</v>
      </c>
      <c r="C1589">
        <v>4</v>
      </c>
      <c r="D1589" t="s">
        <v>33</v>
      </c>
      <c r="E1589" t="s">
        <v>64</v>
      </c>
      <c r="F1589">
        <v>10009</v>
      </c>
      <c r="G1589" t="s">
        <v>57</v>
      </c>
      <c r="H1589" t="s">
        <v>58</v>
      </c>
      <c r="I1589">
        <v>107</v>
      </c>
      <c r="J1589" s="9">
        <v>938.42</v>
      </c>
      <c r="K1589" s="9">
        <v>1100</v>
      </c>
      <c r="L1589">
        <v>45420</v>
      </c>
      <c r="M1589" s="10">
        <f>VENTAS[[#This Row],[CANTIDAD]]*VENTAS[[#This Row],[PRECIO_VENTAS]]</f>
        <v>117700</v>
      </c>
      <c r="N1589" s="10">
        <f>VENTAS[[#This Row],[CANTIDAD]]*VENTAS[[#This Row],[PRECIO_COMPRA]]</f>
        <v>100410.94</v>
      </c>
      <c r="O1589" s="11">
        <f>VENTAS[[#This Row],[INGRESOS]]-VENTAS[[#This Row],[COSTO]]</f>
        <v>17289.059999999998</v>
      </c>
      <c r="P1589" s="12">
        <f>VENTAS[[#This Row],[MARGEN]]/VENTAS[[#This Row],[INGRESOS]]</f>
        <v>0.14689090909090907</v>
      </c>
    </row>
    <row r="1590" spans="1:16" x14ac:dyDescent="0.25">
      <c r="A1590">
        <v>1589</v>
      </c>
      <c r="B1590" t="s">
        <v>28</v>
      </c>
      <c r="C1590">
        <v>5</v>
      </c>
      <c r="D1590" t="s">
        <v>34</v>
      </c>
      <c r="E1590" t="s">
        <v>65</v>
      </c>
      <c r="F1590">
        <v>10001</v>
      </c>
      <c r="G1590" t="s">
        <v>41</v>
      </c>
      <c r="H1590" t="s">
        <v>42</v>
      </c>
      <c r="I1590">
        <v>89</v>
      </c>
      <c r="J1590" s="9">
        <v>1053.78</v>
      </c>
      <c r="K1590" s="9">
        <v>1500</v>
      </c>
      <c r="L1590">
        <v>45421</v>
      </c>
      <c r="M1590" s="10">
        <f>VENTAS[[#This Row],[CANTIDAD]]*VENTAS[[#This Row],[PRECIO_VENTAS]]</f>
        <v>133500</v>
      </c>
      <c r="N1590" s="10">
        <f>VENTAS[[#This Row],[CANTIDAD]]*VENTAS[[#This Row],[PRECIO_COMPRA]]</f>
        <v>93786.42</v>
      </c>
      <c r="O1590" s="11">
        <f>VENTAS[[#This Row],[INGRESOS]]-VENTAS[[#This Row],[COSTO]]</f>
        <v>39713.58</v>
      </c>
      <c r="P1590" s="12">
        <f>VENTAS[[#This Row],[MARGEN]]/VENTAS[[#This Row],[INGRESOS]]</f>
        <v>0.29748000000000002</v>
      </c>
    </row>
    <row r="1591" spans="1:16" x14ac:dyDescent="0.25">
      <c r="A1591">
        <v>1590</v>
      </c>
      <c r="B1591" t="s">
        <v>7</v>
      </c>
      <c r="C1591">
        <v>6</v>
      </c>
      <c r="D1591" t="s">
        <v>35</v>
      </c>
      <c r="E1591" t="s">
        <v>66</v>
      </c>
      <c r="F1591">
        <v>10002</v>
      </c>
      <c r="G1591" t="s">
        <v>43</v>
      </c>
      <c r="H1591" t="s">
        <v>44</v>
      </c>
      <c r="I1591">
        <v>87</v>
      </c>
      <c r="J1591" s="9">
        <v>645.70000000000005</v>
      </c>
      <c r="K1591" s="9">
        <v>900</v>
      </c>
      <c r="L1591">
        <v>45422</v>
      </c>
      <c r="M1591" s="10">
        <f>VENTAS[[#This Row],[CANTIDAD]]*VENTAS[[#This Row],[PRECIO_VENTAS]]</f>
        <v>78300</v>
      </c>
      <c r="N1591" s="10">
        <f>VENTAS[[#This Row],[CANTIDAD]]*VENTAS[[#This Row],[PRECIO_COMPRA]]</f>
        <v>56175.9</v>
      </c>
      <c r="O1591" s="11">
        <f>VENTAS[[#This Row],[INGRESOS]]-VENTAS[[#This Row],[COSTO]]</f>
        <v>22124.1</v>
      </c>
      <c r="P1591" s="12">
        <f>VENTAS[[#This Row],[MARGEN]]/VENTAS[[#This Row],[INGRESOS]]</f>
        <v>0.28255555555555556</v>
      </c>
    </row>
    <row r="1592" spans="1:16" x14ac:dyDescent="0.25">
      <c r="A1592">
        <v>1591</v>
      </c>
      <c r="B1592" t="s">
        <v>9</v>
      </c>
      <c r="C1592">
        <v>7</v>
      </c>
      <c r="D1592" t="s">
        <v>36</v>
      </c>
      <c r="E1592" t="s">
        <v>72</v>
      </c>
      <c r="F1592">
        <v>10003</v>
      </c>
      <c r="G1592" t="s">
        <v>45</v>
      </c>
      <c r="H1592" t="s">
        <v>46</v>
      </c>
      <c r="I1592">
        <v>99</v>
      </c>
      <c r="J1592" s="9">
        <v>1063.04</v>
      </c>
      <c r="K1592" s="9">
        <v>1500</v>
      </c>
      <c r="L1592">
        <v>45423</v>
      </c>
      <c r="M1592" s="10">
        <f>VENTAS[[#This Row],[CANTIDAD]]*VENTAS[[#This Row],[PRECIO_VENTAS]]</f>
        <v>148500</v>
      </c>
      <c r="N1592" s="10">
        <f>VENTAS[[#This Row],[CANTIDAD]]*VENTAS[[#This Row],[PRECIO_COMPRA]]</f>
        <v>105240.95999999999</v>
      </c>
      <c r="O1592" s="11">
        <f>VENTAS[[#This Row],[INGRESOS]]-VENTAS[[#This Row],[COSTO]]</f>
        <v>43259.040000000008</v>
      </c>
      <c r="P1592" s="12">
        <f>VENTAS[[#This Row],[MARGEN]]/VENTAS[[#This Row],[INGRESOS]]</f>
        <v>0.29130666666666671</v>
      </c>
    </row>
    <row r="1593" spans="1:16" x14ac:dyDescent="0.25">
      <c r="A1593">
        <v>1592</v>
      </c>
      <c r="B1593" t="s">
        <v>9</v>
      </c>
      <c r="C1593">
        <v>8</v>
      </c>
      <c r="D1593" t="s">
        <v>37</v>
      </c>
      <c r="E1593" t="s">
        <v>67</v>
      </c>
      <c r="F1593">
        <v>10004</v>
      </c>
      <c r="G1593" t="s">
        <v>47</v>
      </c>
      <c r="H1593" t="s">
        <v>48</v>
      </c>
      <c r="I1593">
        <v>99</v>
      </c>
      <c r="J1593" s="9">
        <v>938.42</v>
      </c>
      <c r="K1593" s="9">
        <v>1100</v>
      </c>
      <c r="L1593">
        <v>45424</v>
      </c>
      <c r="M1593" s="10">
        <f>VENTAS[[#This Row],[CANTIDAD]]*VENTAS[[#This Row],[PRECIO_VENTAS]]</f>
        <v>108900</v>
      </c>
      <c r="N1593" s="10">
        <f>VENTAS[[#This Row],[CANTIDAD]]*VENTAS[[#This Row],[PRECIO_COMPRA]]</f>
        <v>92903.58</v>
      </c>
      <c r="O1593" s="11">
        <f>VENTAS[[#This Row],[INGRESOS]]-VENTAS[[#This Row],[COSTO]]</f>
        <v>15996.419999999998</v>
      </c>
      <c r="P1593" s="12">
        <f>VENTAS[[#This Row],[MARGEN]]/VENTAS[[#This Row],[INGRESOS]]</f>
        <v>0.14689090909090907</v>
      </c>
    </row>
    <row r="1594" spans="1:16" x14ac:dyDescent="0.25">
      <c r="A1594">
        <v>1593</v>
      </c>
      <c r="B1594" t="s">
        <v>9</v>
      </c>
      <c r="C1594">
        <v>9</v>
      </c>
      <c r="D1594" t="s">
        <v>38</v>
      </c>
      <c r="E1594" t="s">
        <v>68</v>
      </c>
      <c r="F1594">
        <v>10005</v>
      </c>
      <c r="G1594" t="s">
        <v>49</v>
      </c>
      <c r="H1594" t="s">
        <v>50</v>
      </c>
      <c r="I1594">
        <v>145</v>
      </c>
      <c r="J1594" s="9">
        <v>836.75</v>
      </c>
      <c r="K1594" s="9">
        <v>1000</v>
      </c>
      <c r="L1594">
        <v>45425</v>
      </c>
      <c r="M1594" s="10">
        <f>VENTAS[[#This Row],[CANTIDAD]]*VENTAS[[#This Row],[PRECIO_VENTAS]]</f>
        <v>145000</v>
      </c>
      <c r="N1594" s="10">
        <f>VENTAS[[#This Row],[CANTIDAD]]*VENTAS[[#This Row],[PRECIO_COMPRA]]</f>
        <v>121328.75</v>
      </c>
      <c r="O1594" s="11">
        <f>VENTAS[[#This Row],[INGRESOS]]-VENTAS[[#This Row],[COSTO]]</f>
        <v>23671.25</v>
      </c>
      <c r="P1594" s="12">
        <f>VENTAS[[#This Row],[MARGEN]]/VENTAS[[#This Row],[INGRESOS]]</f>
        <v>0.16325000000000001</v>
      </c>
    </row>
    <row r="1595" spans="1:16" x14ac:dyDescent="0.25">
      <c r="A1595">
        <v>1594</v>
      </c>
      <c r="B1595" t="s">
        <v>26</v>
      </c>
      <c r="C1595">
        <v>10</v>
      </c>
      <c r="D1595" t="s">
        <v>39</v>
      </c>
      <c r="E1595" t="s">
        <v>69</v>
      </c>
      <c r="F1595">
        <v>10006</v>
      </c>
      <c r="G1595" t="s">
        <v>51</v>
      </c>
      <c r="H1595" t="s">
        <v>52</v>
      </c>
      <c r="I1595">
        <v>100</v>
      </c>
      <c r="J1595" s="9">
        <v>966.38</v>
      </c>
      <c r="K1595" s="9">
        <v>1200</v>
      </c>
      <c r="L1595">
        <v>45426</v>
      </c>
      <c r="M1595" s="10">
        <f>VENTAS[[#This Row],[CANTIDAD]]*VENTAS[[#This Row],[PRECIO_VENTAS]]</f>
        <v>120000</v>
      </c>
      <c r="N1595" s="10">
        <f>VENTAS[[#This Row],[CANTIDAD]]*VENTAS[[#This Row],[PRECIO_COMPRA]]</f>
        <v>96638</v>
      </c>
      <c r="O1595" s="11">
        <f>VENTAS[[#This Row],[INGRESOS]]-VENTAS[[#This Row],[COSTO]]</f>
        <v>23362</v>
      </c>
      <c r="P1595" s="12">
        <f>VENTAS[[#This Row],[MARGEN]]/VENTAS[[#This Row],[INGRESOS]]</f>
        <v>0.19468333333333335</v>
      </c>
    </row>
    <row r="1596" spans="1:16" x14ac:dyDescent="0.25">
      <c r="A1596">
        <v>1595</v>
      </c>
      <c r="B1596" t="s">
        <v>18</v>
      </c>
      <c r="C1596">
        <v>11</v>
      </c>
      <c r="D1596" t="s">
        <v>77</v>
      </c>
      <c r="E1596" t="s">
        <v>78</v>
      </c>
      <c r="F1596">
        <v>10007</v>
      </c>
      <c r="G1596" t="s">
        <v>53</v>
      </c>
      <c r="H1596" t="s">
        <v>54</v>
      </c>
      <c r="I1596">
        <v>124</v>
      </c>
      <c r="J1596" s="9">
        <v>638.27</v>
      </c>
      <c r="K1596" s="9">
        <v>800</v>
      </c>
      <c r="L1596">
        <v>45427</v>
      </c>
      <c r="M1596" s="10">
        <f>VENTAS[[#This Row],[CANTIDAD]]*VENTAS[[#This Row],[PRECIO_VENTAS]]</f>
        <v>99200</v>
      </c>
      <c r="N1596" s="10">
        <f>VENTAS[[#This Row],[CANTIDAD]]*VENTAS[[#This Row],[PRECIO_COMPRA]]</f>
        <v>79145.48</v>
      </c>
      <c r="O1596" s="11">
        <f>VENTAS[[#This Row],[INGRESOS]]-VENTAS[[#This Row],[COSTO]]</f>
        <v>20054.520000000004</v>
      </c>
      <c r="P1596" s="12">
        <f>VENTAS[[#This Row],[MARGEN]]/VENTAS[[#This Row],[INGRESOS]]</f>
        <v>0.20216250000000005</v>
      </c>
    </row>
    <row r="1597" spans="1:16" x14ac:dyDescent="0.25">
      <c r="A1597">
        <v>1596</v>
      </c>
      <c r="B1597" t="s">
        <v>28</v>
      </c>
      <c r="C1597">
        <v>12</v>
      </c>
      <c r="D1597" t="s">
        <v>79</v>
      </c>
      <c r="E1597" t="s">
        <v>80</v>
      </c>
      <c r="F1597">
        <v>10008</v>
      </c>
      <c r="G1597" t="s">
        <v>73</v>
      </c>
      <c r="H1597" t="s">
        <v>56</v>
      </c>
      <c r="I1597">
        <v>90</v>
      </c>
      <c r="J1597" s="9">
        <v>1265.2</v>
      </c>
      <c r="K1597" s="9">
        <v>1800</v>
      </c>
      <c r="L1597">
        <v>45428</v>
      </c>
      <c r="M1597" s="10">
        <f>VENTAS[[#This Row],[CANTIDAD]]*VENTAS[[#This Row],[PRECIO_VENTAS]]</f>
        <v>162000</v>
      </c>
      <c r="N1597" s="10">
        <f>VENTAS[[#This Row],[CANTIDAD]]*VENTAS[[#This Row],[PRECIO_COMPRA]]</f>
        <v>113868</v>
      </c>
      <c r="O1597" s="11">
        <f>VENTAS[[#This Row],[INGRESOS]]-VENTAS[[#This Row],[COSTO]]</f>
        <v>48132</v>
      </c>
      <c r="P1597" s="12">
        <f>VENTAS[[#This Row],[MARGEN]]/VENTAS[[#This Row],[INGRESOS]]</f>
        <v>0.2971111111111111</v>
      </c>
    </row>
    <row r="1598" spans="1:16" x14ac:dyDescent="0.25">
      <c r="A1598">
        <v>1597</v>
      </c>
      <c r="B1598" t="s">
        <v>22</v>
      </c>
      <c r="C1598">
        <v>13</v>
      </c>
      <c r="D1598" t="s">
        <v>81</v>
      </c>
      <c r="E1598" t="s">
        <v>82</v>
      </c>
      <c r="F1598">
        <v>10009</v>
      </c>
      <c r="G1598" t="s">
        <v>57</v>
      </c>
      <c r="H1598" t="s">
        <v>58</v>
      </c>
      <c r="I1598">
        <v>139</v>
      </c>
      <c r="J1598" s="9">
        <v>352.49</v>
      </c>
      <c r="K1598" s="9">
        <v>500</v>
      </c>
      <c r="L1598">
        <v>45429</v>
      </c>
      <c r="M1598" s="10">
        <f>VENTAS[[#This Row],[CANTIDAD]]*VENTAS[[#This Row],[PRECIO_VENTAS]]</f>
        <v>69500</v>
      </c>
      <c r="N1598" s="10">
        <f>VENTAS[[#This Row],[CANTIDAD]]*VENTAS[[#This Row],[PRECIO_COMPRA]]</f>
        <v>48996.11</v>
      </c>
      <c r="O1598" s="11">
        <f>VENTAS[[#This Row],[INGRESOS]]-VENTAS[[#This Row],[COSTO]]</f>
        <v>20503.89</v>
      </c>
      <c r="P1598" s="12">
        <f>VENTAS[[#This Row],[MARGEN]]/VENTAS[[#This Row],[INGRESOS]]</f>
        <v>0.29502</v>
      </c>
    </row>
    <row r="1599" spans="1:16" x14ac:dyDescent="0.25">
      <c r="A1599">
        <v>1598</v>
      </c>
      <c r="B1599" t="s">
        <v>15</v>
      </c>
      <c r="C1599">
        <v>14</v>
      </c>
      <c r="D1599" t="s">
        <v>83</v>
      </c>
      <c r="E1599" t="s">
        <v>84</v>
      </c>
      <c r="F1599">
        <v>10001</v>
      </c>
      <c r="G1599" t="s">
        <v>41</v>
      </c>
      <c r="H1599" t="s">
        <v>42</v>
      </c>
      <c r="I1599">
        <v>119</v>
      </c>
      <c r="J1599" s="9">
        <v>938.42</v>
      </c>
      <c r="K1599" s="9">
        <v>1100</v>
      </c>
      <c r="L1599">
        <v>45430</v>
      </c>
      <c r="M1599" s="10">
        <f>VENTAS[[#This Row],[CANTIDAD]]*VENTAS[[#This Row],[PRECIO_VENTAS]]</f>
        <v>130900</v>
      </c>
      <c r="N1599" s="10">
        <f>VENTAS[[#This Row],[CANTIDAD]]*VENTAS[[#This Row],[PRECIO_COMPRA]]</f>
        <v>111671.98</v>
      </c>
      <c r="O1599" s="11">
        <f>VENTAS[[#This Row],[INGRESOS]]-VENTAS[[#This Row],[COSTO]]</f>
        <v>19228.020000000004</v>
      </c>
      <c r="P1599" s="12">
        <f>VENTAS[[#This Row],[MARGEN]]/VENTAS[[#This Row],[INGRESOS]]</f>
        <v>0.14689090909090913</v>
      </c>
    </row>
    <row r="1600" spans="1:16" x14ac:dyDescent="0.25">
      <c r="A1600">
        <v>1599</v>
      </c>
      <c r="B1600" t="s">
        <v>6</v>
      </c>
      <c r="C1600">
        <v>15</v>
      </c>
      <c r="D1600" t="s">
        <v>85</v>
      </c>
      <c r="E1600" t="s">
        <v>86</v>
      </c>
      <c r="F1600">
        <v>10002</v>
      </c>
      <c r="G1600" t="s">
        <v>43</v>
      </c>
      <c r="H1600" t="s">
        <v>44</v>
      </c>
      <c r="I1600">
        <v>109</v>
      </c>
      <c r="J1600" s="9">
        <v>572.95000000000005</v>
      </c>
      <c r="K1600" s="9">
        <v>800</v>
      </c>
      <c r="L1600">
        <v>45431</v>
      </c>
      <c r="M1600" s="10">
        <f>VENTAS[[#This Row],[CANTIDAD]]*VENTAS[[#This Row],[PRECIO_VENTAS]]</f>
        <v>87200</v>
      </c>
      <c r="N1600" s="10">
        <f>VENTAS[[#This Row],[CANTIDAD]]*VENTAS[[#This Row],[PRECIO_COMPRA]]</f>
        <v>62451.55</v>
      </c>
      <c r="O1600" s="11">
        <f>VENTAS[[#This Row],[INGRESOS]]-VENTAS[[#This Row],[COSTO]]</f>
        <v>24748.449999999997</v>
      </c>
      <c r="P1600" s="12">
        <f>VENTAS[[#This Row],[MARGEN]]/VENTAS[[#This Row],[INGRESOS]]</f>
        <v>0.28381249999999997</v>
      </c>
    </row>
    <row r="1601" spans="1:16" x14ac:dyDescent="0.25">
      <c r="A1601">
        <v>1600</v>
      </c>
      <c r="B1601" t="s">
        <v>25</v>
      </c>
      <c r="C1601">
        <v>16</v>
      </c>
      <c r="D1601" t="s">
        <v>87</v>
      </c>
      <c r="E1601" t="s">
        <v>88</v>
      </c>
      <c r="F1601">
        <v>10003</v>
      </c>
      <c r="G1601" t="s">
        <v>45</v>
      </c>
      <c r="H1601" t="s">
        <v>46</v>
      </c>
      <c r="I1601">
        <v>97</v>
      </c>
      <c r="J1601" s="9">
        <v>1667.47</v>
      </c>
      <c r="K1601" s="9">
        <v>2200</v>
      </c>
      <c r="L1601">
        <v>45432</v>
      </c>
      <c r="M1601" s="10">
        <f>VENTAS[[#This Row],[CANTIDAD]]*VENTAS[[#This Row],[PRECIO_VENTAS]]</f>
        <v>213400</v>
      </c>
      <c r="N1601" s="10">
        <f>VENTAS[[#This Row],[CANTIDAD]]*VENTAS[[#This Row],[PRECIO_COMPRA]]</f>
        <v>161744.59</v>
      </c>
      <c r="O1601" s="11">
        <f>VENTAS[[#This Row],[INGRESOS]]-VENTAS[[#This Row],[COSTO]]</f>
        <v>51655.41</v>
      </c>
      <c r="P1601" s="12">
        <f>VENTAS[[#This Row],[MARGEN]]/VENTAS[[#This Row],[INGRESOS]]</f>
        <v>0.24205909090909092</v>
      </c>
    </row>
    <row r="1602" spans="1:16" x14ac:dyDescent="0.25">
      <c r="A1602">
        <v>1601</v>
      </c>
      <c r="B1602" t="s">
        <v>20</v>
      </c>
      <c r="C1602">
        <v>17</v>
      </c>
      <c r="D1602" t="s">
        <v>89</v>
      </c>
      <c r="E1602" t="s">
        <v>90</v>
      </c>
      <c r="F1602">
        <v>10004</v>
      </c>
      <c r="G1602" t="s">
        <v>47</v>
      </c>
      <c r="H1602" t="s">
        <v>48</v>
      </c>
      <c r="I1602">
        <v>102</v>
      </c>
      <c r="J1602" s="9">
        <v>216.19</v>
      </c>
      <c r="K1602" s="9">
        <v>300</v>
      </c>
      <c r="L1602">
        <v>45433</v>
      </c>
      <c r="M1602" s="10">
        <f>VENTAS[[#This Row],[CANTIDAD]]*VENTAS[[#This Row],[PRECIO_VENTAS]]</f>
        <v>30600</v>
      </c>
      <c r="N1602" s="10">
        <f>VENTAS[[#This Row],[CANTIDAD]]*VENTAS[[#This Row],[PRECIO_COMPRA]]</f>
        <v>22051.38</v>
      </c>
      <c r="O1602" s="11">
        <f>VENTAS[[#This Row],[INGRESOS]]-VENTAS[[#This Row],[COSTO]]</f>
        <v>8548.619999999999</v>
      </c>
      <c r="P1602" s="12">
        <f>VENTAS[[#This Row],[MARGEN]]/VENTAS[[#This Row],[INGRESOS]]</f>
        <v>0.27936666666666665</v>
      </c>
    </row>
    <row r="1603" spans="1:16" x14ac:dyDescent="0.25">
      <c r="A1603">
        <v>1602</v>
      </c>
      <c r="B1603" t="s">
        <v>27</v>
      </c>
      <c r="C1603">
        <v>18</v>
      </c>
      <c r="D1603" t="s">
        <v>91</v>
      </c>
      <c r="E1603" t="s">
        <v>92</v>
      </c>
      <c r="F1603">
        <v>10005</v>
      </c>
      <c r="G1603" t="s">
        <v>49</v>
      </c>
      <c r="H1603" t="s">
        <v>50</v>
      </c>
      <c r="I1603">
        <v>135</v>
      </c>
      <c r="J1603" s="9">
        <v>1063.04</v>
      </c>
      <c r="K1603" s="9">
        <v>1500</v>
      </c>
      <c r="L1603">
        <v>45434</v>
      </c>
      <c r="M1603" s="10">
        <f>VENTAS[[#This Row],[CANTIDAD]]*VENTAS[[#This Row],[PRECIO_VENTAS]]</f>
        <v>202500</v>
      </c>
      <c r="N1603" s="10">
        <f>VENTAS[[#This Row],[CANTIDAD]]*VENTAS[[#This Row],[PRECIO_COMPRA]]</f>
        <v>143510.39999999999</v>
      </c>
      <c r="O1603" s="11">
        <f>VENTAS[[#This Row],[INGRESOS]]-VENTAS[[#This Row],[COSTO]]</f>
        <v>58989.600000000006</v>
      </c>
      <c r="P1603" s="12">
        <f>VENTAS[[#This Row],[MARGEN]]/VENTAS[[#This Row],[INGRESOS]]</f>
        <v>0.29130666666666671</v>
      </c>
    </row>
    <row r="1604" spans="1:16" x14ac:dyDescent="0.25">
      <c r="A1604">
        <v>1603</v>
      </c>
      <c r="B1604" t="s">
        <v>22</v>
      </c>
      <c r="C1604">
        <v>19</v>
      </c>
      <c r="D1604" t="s">
        <v>93</v>
      </c>
      <c r="E1604" t="s">
        <v>94</v>
      </c>
      <c r="F1604">
        <v>10006</v>
      </c>
      <c r="G1604" t="s">
        <v>51</v>
      </c>
      <c r="H1604" t="s">
        <v>52</v>
      </c>
      <c r="I1604">
        <v>90</v>
      </c>
      <c r="J1604" s="9">
        <v>757.81</v>
      </c>
      <c r="K1604" s="9">
        <v>950</v>
      </c>
      <c r="L1604">
        <v>45435</v>
      </c>
      <c r="M1604" s="10">
        <f>VENTAS[[#This Row],[CANTIDAD]]*VENTAS[[#This Row],[PRECIO_VENTAS]]</f>
        <v>85500</v>
      </c>
      <c r="N1604" s="10">
        <f>VENTAS[[#This Row],[CANTIDAD]]*VENTAS[[#This Row],[PRECIO_COMPRA]]</f>
        <v>68202.899999999994</v>
      </c>
      <c r="O1604" s="11">
        <f>VENTAS[[#This Row],[INGRESOS]]-VENTAS[[#This Row],[COSTO]]</f>
        <v>17297.100000000006</v>
      </c>
      <c r="P1604" s="12">
        <f>VENTAS[[#This Row],[MARGEN]]/VENTAS[[#This Row],[INGRESOS]]</f>
        <v>0.20230526315789479</v>
      </c>
    </row>
    <row r="1605" spans="1:16" x14ac:dyDescent="0.25">
      <c r="A1605">
        <v>1604</v>
      </c>
      <c r="B1605" t="s">
        <v>14</v>
      </c>
      <c r="C1605">
        <v>20</v>
      </c>
      <c r="D1605" t="s">
        <v>95</v>
      </c>
      <c r="E1605" t="s">
        <v>96</v>
      </c>
      <c r="F1605">
        <v>10007</v>
      </c>
      <c r="G1605" t="s">
        <v>53</v>
      </c>
      <c r="H1605" t="s">
        <v>54</v>
      </c>
      <c r="I1605">
        <v>109</v>
      </c>
      <c r="J1605" s="9">
        <v>211.41</v>
      </c>
      <c r="K1605" s="9">
        <v>300</v>
      </c>
      <c r="L1605">
        <v>45436</v>
      </c>
      <c r="M1605" s="10">
        <f>VENTAS[[#This Row],[CANTIDAD]]*VENTAS[[#This Row],[PRECIO_VENTAS]]</f>
        <v>32700</v>
      </c>
      <c r="N1605" s="10">
        <f>VENTAS[[#This Row],[CANTIDAD]]*VENTAS[[#This Row],[PRECIO_COMPRA]]</f>
        <v>23043.69</v>
      </c>
      <c r="O1605" s="11">
        <f>VENTAS[[#This Row],[INGRESOS]]-VENTAS[[#This Row],[COSTO]]</f>
        <v>9656.3100000000013</v>
      </c>
      <c r="P1605" s="12">
        <f>VENTAS[[#This Row],[MARGEN]]/VENTAS[[#This Row],[INGRESOS]]</f>
        <v>0.29530000000000006</v>
      </c>
    </row>
    <row r="1606" spans="1:16" x14ac:dyDescent="0.25">
      <c r="A1606">
        <v>1605</v>
      </c>
      <c r="B1606" t="s">
        <v>7</v>
      </c>
      <c r="C1606">
        <v>1</v>
      </c>
      <c r="D1606" t="s">
        <v>30</v>
      </c>
      <c r="E1606" t="s">
        <v>61</v>
      </c>
      <c r="F1606">
        <v>10008</v>
      </c>
      <c r="G1606" t="s">
        <v>73</v>
      </c>
      <c r="H1606" t="s">
        <v>56</v>
      </c>
      <c r="I1606">
        <v>108</v>
      </c>
      <c r="J1606" s="9">
        <v>1483.61</v>
      </c>
      <c r="K1606" s="9">
        <v>2000</v>
      </c>
      <c r="L1606">
        <v>45437</v>
      </c>
      <c r="M1606" s="10">
        <f>VENTAS[[#This Row],[CANTIDAD]]*VENTAS[[#This Row],[PRECIO_VENTAS]]</f>
        <v>216000</v>
      </c>
      <c r="N1606" s="10">
        <f>VENTAS[[#This Row],[CANTIDAD]]*VENTAS[[#This Row],[PRECIO_COMPRA]]</f>
        <v>160229.87999999998</v>
      </c>
      <c r="O1606" s="11">
        <f>VENTAS[[#This Row],[INGRESOS]]-VENTAS[[#This Row],[COSTO]]</f>
        <v>55770.120000000024</v>
      </c>
      <c r="P1606" s="12">
        <f>VENTAS[[#This Row],[MARGEN]]/VENTAS[[#This Row],[INGRESOS]]</f>
        <v>0.25819500000000012</v>
      </c>
    </row>
    <row r="1607" spans="1:16" x14ac:dyDescent="0.25">
      <c r="A1607">
        <v>1606</v>
      </c>
      <c r="B1607" t="s">
        <v>8</v>
      </c>
      <c r="C1607">
        <v>2</v>
      </c>
      <c r="D1607" t="s">
        <v>31</v>
      </c>
      <c r="E1607" t="s">
        <v>62</v>
      </c>
      <c r="F1607">
        <v>10009</v>
      </c>
      <c r="G1607" t="s">
        <v>57</v>
      </c>
      <c r="H1607" t="s">
        <v>58</v>
      </c>
      <c r="I1607">
        <v>128</v>
      </c>
      <c r="J1607" s="9">
        <v>1049.51</v>
      </c>
      <c r="K1607" s="9">
        <v>1300</v>
      </c>
      <c r="L1607">
        <v>45438</v>
      </c>
      <c r="M1607" s="10">
        <f>VENTAS[[#This Row],[CANTIDAD]]*VENTAS[[#This Row],[PRECIO_VENTAS]]</f>
        <v>166400</v>
      </c>
      <c r="N1607" s="10">
        <f>VENTAS[[#This Row],[CANTIDAD]]*VENTAS[[#This Row],[PRECIO_COMPRA]]</f>
        <v>134337.28</v>
      </c>
      <c r="O1607" s="11">
        <f>VENTAS[[#This Row],[INGRESOS]]-VENTAS[[#This Row],[COSTO]]</f>
        <v>32062.720000000001</v>
      </c>
      <c r="P1607" s="12">
        <f>VENTAS[[#This Row],[MARGEN]]/VENTAS[[#This Row],[INGRESOS]]</f>
        <v>0.1926846153846154</v>
      </c>
    </row>
    <row r="1608" spans="1:16" x14ac:dyDescent="0.25">
      <c r="A1608">
        <v>1607</v>
      </c>
      <c r="B1608" t="s">
        <v>24</v>
      </c>
      <c r="C1608">
        <v>3</v>
      </c>
      <c r="D1608" t="s">
        <v>32</v>
      </c>
      <c r="E1608" t="s">
        <v>63</v>
      </c>
      <c r="F1608">
        <v>10001</v>
      </c>
      <c r="G1608" t="s">
        <v>41</v>
      </c>
      <c r="H1608" t="s">
        <v>42</v>
      </c>
      <c r="I1608">
        <v>144</v>
      </c>
      <c r="J1608" s="9">
        <v>966.38</v>
      </c>
      <c r="K1608" s="9">
        <v>1200</v>
      </c>
      <c r="L1608">
        <v>45439</v>
      </c>
      <c r="M1608" s="10">
        <f>VENTAS[[#This Row],[CANTIDAD]]*VENTAS[[#This Row],[PRECIO_VENTAS]]</f>
        <v>172800</v>
      </c>
      <c r="N1608" s="10">
        <f>VENTAS[[#This Row],[CANTIDAD]]*VENTAS[[#This Row],[PRECIO_COMPRA]]</f>
        <v>139158.72</v>
      </c>
      <c r="O1608" s="11">
        <f>VENTAS[[#This Row],[INGRESOS]]-VENTAS[[#This Row],[COSTO]]</f>
        <v>33641.279999999999</v>
      </c>
      <c r="P1608" s="12">
        <f>VENTAS[[#This Row],[MARGEN]]/VENTAS[[#This Row],[INGRESOS]]</f>
        <v>0.19468333333333332</v>
      </c>
    </row>
    <row r="1609" spans="1:16" x14ac:dyDescent="0.25">
      <c r="A1609">
        <v>1608</v>
      </c>
      <c r="B1609" t="s">
        <v>15</v>
      </c>
      <c r="C1609">
        <v>4</v>
      </c>
      <c r="D1609" t="s">
        <v>33</v>
      </c>
      <c r="E1609" t="s">
        <v>64</v>
      </c>
      <c r="F1609">
        <v>10002</v>
      </c>
      <c r="G1609" t="s">
        <v>43</v>
      </c>
      <c r="H1609" t="s">
        <v>44</v>
      </c>
      <c r="I1609">
        <v>90</v>
      </c>
      <c r="J1609" s="9">
        <v>938.42</v>
      </c>
      <c r="K1609" s="9">
        <v>1100</v>
      </c>
      <c r="L1609">
        <v>45440</v>
      </c>
      <c r="M1609" s="10">
        <f>VENTAS[[#This Row],[CANTIDAD]]*VENTAS[[#This Row],[PRECIO_VENTAS]]</f>
        <v>99000</v>
      </c>
      <c r="N1609" s="10">
        <f>VENTAS[[#This Row],[CANTIDAD]]*VENTAS[[#This Row],[PRECIO_COMPRA]]</f>
        <v>84457.8</v>
      </c>
      <c r="O1609" s="11">
        <f>VENTAS[[#This Row],[INGRESOS]]-VENTAS[[#This Row],[COSTO]]</f>
        <v>14542.199999999997</v>
      </c>
      <c r="P1609" s="12">
        <f>VENTAS[[#This Row],[MARGEN]]/VENTAS[[#This Row],[INGRESOS]]</f>
        <v>0.14689090909090907</v>
      </c>
    </row>
    <row r="1610" spans="1:16" x14ac:dyDescent="0.25">
      <c r="A1610">
        <v>1609</v>
      </c>
      <c r="B1610" t="s">
        <v>8</v>
      </c>
      <c r="C1610">
        <v>5</v>
      </c>
      <c r="D1610" t="s">
        <v>34</v>
      </c>
      <c r="E1610" t="s">
        <v>65</v>
      </c>
      <c r="F1610">
        <v>10003</v>
      </c>
      <c r="G1610" t="s">
        <v>45</v>
      </c>
      <c r="H1610" t="s">
        <v>46</v>
      </c>
      <c r="I1610">
        <v>139</v>
      </c>
      <c r="J1610" s="9">
        <v>1053.78</v>
      </c>
      <c r="K1610" s="9">
        <v>1500</v>
      </c>
      <c r="L1610">
        <v>45441</v>
      </c>
      <c r="M1610" s="10">
        <f>VENTAS[[#This Row],[CANTIDAD]]*VENTAS[[#This Row],[PRECIO_VENTAS]]</f>
        <v>208500</v>
      </c>
      <c r="N1610" s="10">
        <f>VENTAS[[#This Row],[CANTIDAD]]*VENTAS[[#This Row],[PRECIO_COMPRA]]</f>
        <v>146475.41999999998</v>
      </c>
      <c r="O1610" s="11">
        <f>VENTAS[[#This Row],[INGRESOS]]-VENTAS[[#This Row],[COSTO]]</f>
        <v>62024.580000000016</v>
      </c>
      <c r="P1610" s="12">
        <f>VENTAS[[#This Row],[MARGEN]]/VENTAS[[#This Row],[INGRESOS]]</f>
        <v>0.29748000000000008</v>
      </c>
    </row>
    <row r="1611" spans="1:16" x14ac:dyDescent="0.25">
      <c r="A1611">
        <v>1610</v>
      </c>
      <c r="B1611" t="s">
        <v>26</v>
      </c>
      <c r="C1611">
        <v>6</v>
      </c>
      <c r="D1611" t="s">
        <v>35</v>
      </c>
      <c r="E1611" t="s">
        <v>66</v>
      </c>
      <c r="F1611">
        <v>10004</v>
      </c>
      <c r="G1611" t="s">
        <v>47</v>
      </c>
      <c r="H1611" t="s">
        <v>48</v>
      </c>
      <c r="I1611">
        <v>144</v>
      </c>
      <c r="J1611" s="9">
        <v>645.70000000000005</v>
      </c>
      <c r="K1611" s="9">
        <v>900</v>
      </c>
      <c r="L1611">
        <v>45442</v>
      </c>
      <c r="M1611" s="10">
        <f>VENTAS[[#This Row],[CANTIDAD]]*VENTAS[[#This Row],[PRECIO_VENTAS]]</f>
        <v>129600</v>
      </c>
      <c r="N1611" s="10">
        <f>VENTAS[[#This Row],[CANTIDAD]]*VENTAS[[#This Row],[PRECIO_COMPRA]]</f>
        <v>92980.800000000003</v>
      </c>
      <c r="O1611" s="11">
        <f>VENTAS[[#This Row],[INGRESOS]]-VENTAS[[#This Row],[COSTO]]</f>
        <v>36619.199999999997</v>
      </c>
      <c r="P1611" s="12">
        <f>VENTAS[[#This Row],[MARGEN]]/VENTAS[[#This Row],[INGRESOS]]</f>
        <v>0.28255555555555556</v>
      </c>
    </row>
    <row r="1612" spans="1:16" x14ac:dyDescent="0.25">
      <c r="A1612">
        <v>1611</v>
      </c>
      <c r="B1612" t="s">
        <v>17</v>
      </c>
      <c r="C1612">
        <v>7</v>
      </c>
      <c r="D1612" t="s">
        <v>36</v>
      </c>
      <c r="E1612" t="s">
        <v>72</v>
      </c>
      <c r="F1612">
        <v>10005</v>
      </c>
      <c r="G1612" t="s">
        <v>49</v>
      </c>
      <c r="H1612" t="s">
        <v>50</v>
      </c>
      <c r="I1612">
        <v>116</v>
      </c>
      <c r="J1612" s="9">
        <v>1063.04</v>
      </c>
      <c r="K1612" s="9">
        <v>1500</v>
      </c>
      <c r="L1612">
        <v>45443</v>
      </c>
      <c r="M1612" s="10">
        <f>VENTAS[[#This Row],[CANTIDAD]]*VENTAS[[#This Row],[PRECIO_VENTAS]]</f>
        <v>174000</v>
      </c>
      <c r="N1612" s="10">
        <f>VENTAS[[#This Row],[CANTIDAD]]*VENTAS[[#This Row],[PRECIO_COMPRA]]</f>
        <v>123312.64</v>
      </c>
      <c r="O1612" s="11">
        <f>VENTAS[[#This Row],[INGRESOS]]-VENTAS[[#This Row],[COSTO]]</f>
        <v>50687.360000000001</v>
      </c>
      <c r="P1612" s="12">
        <f>VENTAS[[#This Row],[MARGEN]]/VENTAS[[#This Row],[INGRESOS]]</f>
        <v>0.29130666666666666</v>
      </c>
    </row>
    <row r="1613" spans="1:16" x14ac:dyDescent="0.25">
      <c r="A1613">
        <v>1612</v>
      </c>
      <c r="B1613" t="s">
        <v>8</v>
      </c>
      <c r="C1613">
        <v>8</v>
      </c>
      <c r="D1613" t="s">
        <v>37</v>
      </c>
      <c r="E1613" t="s">
        <v>67</v>
      </c>
      <c r="F1613">
        <v>10006</v>
      </c>
      <c r="G1613" t="s">
        <v>51</v>
      </c>
      <c r="H1613" t="s">
        <v>52</v>
      </c>
      <c r="I1613">
        <v>109</v>
      </c>
      <c r="J1613" s="9">
        <v>938.42</v>
      </c>
      <c r="K1613" s="9">
        <v>1100</v>
      </c>
      <c r="L1613">
        <v>45444</v>
      </c>
      <c r="M1613" s="10">
        <f>VENTAS[[#This Row],[CANTIDAD]]*VENTAS[[#This Row],[PRECIO_VENTAS]]</f>
        <v>119900</v>
      </c>
      <c r="N1613" s="10">
        <f>VENTAS[[#This Row],[CANTIDAD]]*VENTAS[[#This Row],[PRECIO_COMPRA]]</f>
        <v>102287.78</v>
      </c>
      <c r="O1613" s="11">
        <f>VENTAS[[#This Row],[INGRESOS]]-VENTAS[[#This Row],[COSTO]]</f>
        <v>17612.22</v>
      </c>
      <c r="P1613" s="12">
        <f>VENTAS[[#This Row],[MARGEN]]/VENTAS[[#This Row],[INGRESOS]]</f>
        <v>0.1468909090909091</v>
      </c>
    </row>
    <row r="1614" spans="1:16" x14ac:dyDescent="0.25">
      <c r="A1614">
        <v>1613</v>
      </c>
      <c r="B1614" t="s">
        <v>23</v>
      </c>
      <c r="C1614">
        <v>9</v>
      </c>
      <c r="D1614" t="s">
        <v>38</v>
      </c>
      <c r="E1614" t="s">
        <v>68</v>
      </c>
      <c r="F1614">
        <v>10007</v>
      </c>
      <c r="G1614" t="s">
        <v>53</v>
      </c>
      <c r="H1614" t="s">
        <v>54</v>
      </c>
      <c r="I1614">
        <v>123</v>
      </c>
      <c r="J1614" s="9">
        <v>836.75</v>
      </c>
      <c r="K1614" s="9">
        <v>1000</v>
      </c>
      <c r="L1614">
        <v>45445</v>
      </c>
      <c r="M1614" s="10">
        <f>VENTAS[[#This Row],[CANTIDAD]]*VENTAS[[#This Row],[PRECIO_VENTAS]]</f>
        <v>123000</v>
      </c>
      <c r="N1614" s="10">
        <f>VENTAS[[#This Row],[CANTIDAD]]*VENTAS[[#This Row],[PRECIO_COMPRA]]</f>
        <v>102920.25</v>
      </c>
      <c r="O1614" s="11">
        <f>VENTAS[[#This Row],[INGRESOS]]-VENTAS[[#This Row],[COSTO]]</f>
        <v>20079.75</v>
      </c>
      <c r="P1614" s="12">
        <f>VENTAS[[#This Row],[MARGEN]]/VENTAS[[#This Row],[INGRESOS]]</f>
        <v>0.16325000000000001</v>
      </c>
    </row>
    <row r="1615" spans="1:16" x14ac:dyDescent="0.25">
      <c r="A1615">
        <v>1614</v>
      </c>
      <c r="B1615" t="s">
        <v>23</v>
      </c>
      <c r="C1615">
        <v>10</v>
      </c>
      <c r="D1615" t="s">
        <v>39</v>
      </c>
      <c r="E1615" t="s">
        <v>69</v>
      </c>
      <c r="F1615">
        <v>10008</v>
      </c>
      <c r="G1615" t="s">
        <v>73</v>
      </c>
      <c r="H1615" t="s">
        <v>56</v>
      </c>
      <c r="I1615">
        <v>105</v>
      </c>
      <c r="J1615" s="9">
        <v>966.38</v>
      </c>
      <c r="K1615" s="9">
        <v>1200</v>
      </c>
      <c r="L1615">
        <v>45446</v>
      </c>
      <c r="M1615" s="10">
        <f>VENTAS[[#This Row],[CANTIDAD]]*VENTAS[[#This Row],[PRECIO_VENTAS]]</f>
        <v>126000</v>
      </c>
      <c r="N1615" s="10">
        <f>VENTAS[[#This Row],[CANTIDAD]]*VENTAS[[#This Row],[PRECIO_COMPRA]]</f>
        <v>101469.9</v>
      </c>
      <c r="O1615" s="11">
        <f>VENTAS[[#This Row],[INGRESOS]]-VENTAS[[#This Row],[COSTO]]</f>
        <v>24530.100000000006</v>
      </c>
      <c r="P1615" s="12">
        <f>VENTAS[[#This Row],[MARGEN]]/VENTAS[[#This Row],[INGRESOS]]</f>
        <v>0.19468333333333337</v>
      </c>
    </row>
    <row r="1616" spans="1:16" x14ac:dyDescent="0.25">
      <c r="A1616">
        <v>1615</v>
      </c>
      <c r="B1616" t="s">
        <v>29</v>
      </c>
      <c r="C1616">
        <v>11</v>
      </c>
      <c r="D1616" t="s">
        <v>77</v>
      </c>
      <c r="E1616" t="s">
        <v>78</v>
      </c>
      <c r="F1616">
        <v>10009</v>
      </c>
      <c r="G1616" t="s">
        <v>57</v>
      </c>
      <c r="H1616" t="s">
        <v>58</v>
      </c>
      <c r="I1616">
        <v>135</v>
      </c>
      <c r="J1616" s="9">
        <v>638.27</v>
      </c>
      <c r="K1616" s="9">
        <v>800</v>
      </c>
      <c r="L1616">
        <v>45447</v>
      </c>
      <c r="M1616" s="10">
        <f>VENTAS[[#This Row],[CANTIDAD]]*VENTAS[[#This Row],[PRECIO_VENTAS]]</f>
        <v>108000</v>
      </c>
      <c r="N1616" s="10">
        <f>VENTAS[[#This Row],[CANTIDAD]]*VENTAS[[#This Row],[PRECIO_COMPRA]]</f>
        <v>86166.45</v>
      </c>
      <c r="O1616" s="11">
        <f>VENTAS[[#This Row],[INGRESOS]]-VENTAS[[#This Row],[COSTO]]</f>
        <v>21833.550000000003</v>
      </c>
      <c r="P1616" s="12">
        <f>VENTAS[[#This Row],[MARGEN]]/VENTAS[[#This Row],[INGRESOS]]</f>
        <v>0.20216250000000002</v>
      </c>
    </row>
    <row r="1617" spans="1:16" x14ac:dyDescent="0.25">
      <c r="A1617">
        <v>1616</v>
      </c>
      <c r="B1617" t="s">
        <v>7</v>
      </c>
      <c r="C1617">
        <v>12</v>
      </c>
      <c r="D1617" t="s">
        <v>79</v>
      </c>
      <c r="E1617" t="s">
        <v>80</v>
      </c>
      <c r="F1617">
        <v>10001</v>
      </c>
      <c r="G1617" t="s">
        <v>41</v>
      </c>
      <c r="H1617" t="s">
        <v>42</v>
      </c>
      <c r="I1617">
        <v>144</v>
      </c>
      <c r="J1617" s="9">
        <v>1265.2</v>
      </c>
      <c r="K1617" s="9">
        <v>1800</v>
      </c>
      <c r="L1617">
        <v>45448</v>
      </c>
      <c r="M1617" s="10">
        <f>VENTAS[[#This Row],[CANTIDAD]]*VENTAS[[#This Row],[PRECIO_VENTAS]]</f>
        <v>259200</v>
      </c>
      <c r="N1617" s="10">
        <f>VENTAS[[#This Row],[CANTIDAD]]*VENTAS[[#This Row],[PRECIO_COMPRA]]</f>
        <v>182188.80000000002</v>
      </c>
      <c r="O1617" s="11">
        <f>VENTAS[[#This Row],[INGRESOS]]-VENTAS[[#This Row],[COSTO]]</f>
        <v>77011.199999999983</v>
      </c>
      <c r="P1617" s="12">
        <f>VENTAS[[#This Row],[MARGEN]]/VENTAS[[#This Row],[INGRESOS]]</f>
        <v>0.29711111111111105</v>
      </c>
    </row>
    <row r="1618" spans="1:16" x14ac:dyDescent="0.25">
      <c r="A1618">
        <v>1617</v>
      </c>
      <c r="B1618" t="s">
        <v>14</v>
      </c>
      <c r="C1618">
        <v>13</v>
      </c>
      <c r="D1618" t="s">
        <v>81</v>
      </c>
      <c r="E1618" t="s">
        <v>82</v>
      </c>
      <c r="F1618">
        <v>10002</v>
      </c>
      <c r="G1618" t="s">
        <v>43</v>
      </c>
      <c r="H1618" t="s">
        <v>44</v>
      </c>
      <c r="I1618">
        <v>133</v>
      </c>
      <c r="J1618" s="9">
        <v>352.49</v>
      </c>
      <c r="K1618" s="9">
        <v>500</v>
      </c>
      <c r="L1618">
        <v>45449</v>
      </c>
      <c r="M1618" s="10">
        <f>VENTAS[[#This Row],[CANTIDAD]]*VENTAS[[#This Row],[PRECIO_VENTAS]]</f>
        <v>66500</v>
      </c>
      <c r="N1618" s="10">
        <f>VENTAS[[#This Row],[CANTIDAD]]*VENTAS[[#This Row],[PRECIO_COMPRA]]</f>
        <v>46881.17</v>
      </c>
      <c r="O1618" s="11">
        <f>VENTAS[[#This Row],[INGRESOS]]-VENTAS[[#This Row],[COSTO]]</f>
        <v>19618.830000000002</v>
      </c>
      <c r="P1618" s="12">
        <f>VENTAS[[#This Row],[MARGEN]]/VENTAS[[#This Row],[INGRESOS]]</f>
        <v>0.29502</v>
      </c>
    </row>
    <row r="1619" spans="1:16" x14ac:dyDescent="0.25">
      <c r="A1619">
        <v>1618</v>
      </c>
      <c r="B1619" t="s">
        <v>8</v>
      </c>
      <c r="C1619">
        <v>14</v>
      </c>
      <c r="D1619" t="s">
        <v>83</v>
      </c>
      <c r="E1619" t="s">
        <v>84</v>
      </c>
      <c r="F1619">
        <v>10003</v>
      </c>
      <c r="G1619" t="s">
        <v>45</v>
      </c>
      <c r="H1619" t="s">
        <v>46</v>
      </c>
      <c r="I1619">
        <v>131</v>
      </c>
      <c r="J1619" s="9">
        <v>938.42</v>
      </c>
      <c r="K1619" s="9">
        <v>1100</v>
      </c>
      <c r="L1619">
        <v>45450</v>
      </c>
      <c r="M1619" s="10">
        <f>VENTAS[[#This Row],[CANTIDAD]]*VENTAS[[#This Row],[PRECIO_VENTAS]]</f>
        <v>144100</v>
      </c>
      <c r="N1619" s="10">
        <f>VENTAS[[#This Row],[CANTIDAD]]*VENTAS[[#This Row],[PRECIO_COMPRA]]</f>
        <v>122933.01999999999</v>
      </c>
      <c r="O1619" s="11">
        <f>VENTAS[[#This Row],[INGRESOS]]-VENTAS[[#This Row],[COSTO]]</f>
        <v>21166.98000000001</v>
      </c>
      <c r="P1619" s="12">
        <f>VENTAS[[#This Row],[MARGEN]]/VENTAS[[#This Row],[INGRESOS]]</f>
        <v>0.14689090909090916</v>
      </c>
    </row>
    <row r="1620" spans="1:16" x14ac:dyDescent="0.25">
      <c r="A1620">
        <v>1619</v>
      </c>
      <c r="B1620" t="s">
        <v>29</v>
      </c>
      <c r="C1620">
        <v>15</v>
      </c>
      <c r="D1620" t="s">
        <v>85</v>
      </c>
      <c r="E1620" t="s">
        <v>86</v>
      </c>
      <c r="F1620">
        <v>10004</v>
      </c>
      <c r="G1620" t="s">
        <v>47</v>
      </c>
      <c r="H1620" t="s">
        <v>48</v>
      </c>
      <c r="I1620">
        <v>122</v>
      </c>
      <c r="J1620" s="9">
        <v>572.95000000000005</v>
      </c>
      <c r="K1620" s="9">
        <v>800</v>
      </c>
      <c r="L1620">
        <v>45451</v>
      </c>
      <c r="M1620" s="10">
        <f>VENTAS[[#This Row],[CANTIDAD]]*VENTAS[[#This Row],[PRECIO_VENTAS]]</f>
        <v>97600</v>
      </c>
      <c r="N1620" s="10">
        <f>VENTAS[[#This Row],[CANTIDAD]]*VENTAS[[#This Row],[PRECIO_COMPRA]]</f>
        <v>69899.900000000009</v>
      </c>
      <c r="O1620" s="11">
        <f>VENTAS[[#This Row],[INGRESOS]]-VENTAS[[#This Row],[COSTO]]</f>
        <v>27700.099999999991</v>
      </c>
      <c r="P1620" s="12">
        <f>VENTAS[[#This Row],[MARGEN]]/VENTAS[[#This Row],[INGRESOS]]</f>
        <v>0.28381249999999991</v>
      </c>
    </row>
    <row r="1621" spans="1:16" x14ac:dyDescent="0.25">
      <c r="A1621">
        <v>1620</v>
      </c>
      <c r="B1621" t="s">
        <v>12</v>
      </c>
      <c r="C1621">
        <v>16</v>
      </c>
      <c r="D1621" t="s">
        <v>87</v>
      </c>
      <c r="E1621" t="s">
        <v>88</v>
      </c>
      <c r="F1621">
        <v>10005</v>
      </c>
      <c r="G1621" t="s">
        <v>49</v>
      </c>
      <c r="H1621" t="s">
        <v>50</v>
      </c>
      <c r="I1621">
        <v>101</v>
      </c>
      <c r="J1621" s="9">
        <v>1667.47</v>
      </c>
      <c r="K1621" s="9">
        <v>2200</v>
      </c>
      <c r="L1621">
        <v>45452</v>
      </c>
      <c r="M1621" s="10">
        <f>VENTAS[[#This Row],[CANTIDAD]]*VENTAS[[#This Row],[PRECIO_VENTAS]]</f>
        <v>222200</v>
      </c>
      <c r="N1621" s="10">
        <f>VENTAS[[#This Row],[CANTIDAD]]*VENTAS[[#This Row],[PRECIO_COMPRA]]</f>
        <v>168414.47</v>
      </c>
      <c r="O1621" s="11">
        <f>VENTAS[[#This Row],[INGRESOS]]-VENTAS[[#This Row],[COSTO]]</f>
        <v>53785.53</v>
      </c>
      <c r="P1621" s="12">
        <f>VENTAS[[#This Row],[MARGEN]]/VENTAS[[#This Row],[INGRESOS]]</f>
        <v>0.24205909090909089</v>
      </c>
    </row>
    <row r="1622" spans="1:16" x14ac:dyDescent="0.25">
      <c r="A1622">
        <v>1621</v>
      </c>
      <c r="B1622" t="s">
        <v>16</v>
      </c>
      <c r="C1622">
        <v>17</v>
      </c>
      <c r="D1622" t="s">
        <v>89</v>
      </c>
      <c r="E1622" t="s">
        <v>90</v>
      </c>
      <c r="F1622">
        <v>10006</v>
      </c>
      <c r="G1622" t="s">
        <v>51</v>
      </c>
      <c r="H1622" t="s">
        <v>52</v>
      </c>
      <c r="I1622">
        <v>140</v>
      </c>
      <c r="J1622" s="9">
        <v>216.19</v>
      </c>
      <c r="K1622" s="9">
        <v>300</v>
      </c>
      <c r="L1622">
        <v>45453</v>
      </c>
      <c r="M1622" s="10">
        <f>VENTAS[[#This Row],[CANTIDAD]]*VENTAS[[#This Row],[PRECIO_VENTAS]]</f>
        <v>42000</v>
      </c>
      <c r="N1622" s="10">
        <f>VENTAS[[#This Row],[CANTIDAD]]*VENTAS[[#This Row],[PRECIO_COMPRA]]</f>
        <v>30266.6</v>
      </c>
      <c r="O1622" s="11">
        <f>VENTAS[[#This Row],[INGRESOS]]-VENTAS[[#This Row],[COSTO]]</f>
        <v>11733.400000000001</v>
      </c>
      <c r="P1622" s="12">
        <f>VENTAS[[#This Row],[MARGEN]]/VENTAS[[#This Row],[INGRESOS]]</f>
        <v>0.27936666666666671</v>
      </c>
    </row>
    <row r="1623" spans="1:16" x14ac:dyDescent="0.25">
      <c r="A1623">
        <v>1622</v>
      </c>
      <c r="B1623" t="s">
        <v>27</v>
      </c>
      <c r="C1623">
        <v>18</v>
      </c>
      <c r="D1623" t="s">
        <v>91</v>
      </c>
      <c r="E1623" t="s">
        <v>92</v>
      </c>
      <c r="F1623">
        <v>10007</v>
      </c>
      <c r="G1623" t="s">
        <v>53</v>
      </c>
      <c r="H1623" t="s">
        <v>54</v>
      </c>
      <c r="I1623">
        <v>129</v>
      </c>
      <c r="J1623" s="9">
        <v>1063.04</v>
      </c>
      <c r="K1623" s="9">
        <v>1500</v>
      </c>
      <c r="L1623">
        <v>45454</v>
      </c>
      <c r="M1623" s="10">
        <f>VENTAS[[#This Row],[CANTIDAD]]*VENTAS[[#This Row],[PRECIO_VENTAS]]</f>
        <v>193500</v>
      </c>
      <c r="N1623" s="10">
        <f>VENTAS[[#This Row],[CANTIDAD]]*VENTAS[[#This Row],[PRECIO_COMPRA]]</f>
        <v>137132.16</v>
      </c>
      <c r="O1623" s="11">
        <f>VENTAS[[#This Row],[INGRESOS]]-VENTAS[[#This Row],[COSTO]]</f>
        <v>56367.839999999997</v>
      </c>
      <c r="P1623" s="12">
        <f>VENTAS[[#This Row],[MARGEN]]/VENTAS[[#This Row],[INGRESOS]]</f>
        <v>0.29130666666666666</v>
      </c>
    </row>
    <row r="1624" spans="1:16" x14ac:dyDescent="0.25">
      <c r="A1624">
        <v>1623</v>
      </c>
      <c r="B1624" t="s">
        <v>12</v>
      </c>
      <c r="C1624">
        <v>19</v>
      </c>
      <c r="D1624" t="s">
        <v>93</v>
      </c>
      <c r="E1624" t="s">
        <v>94</v>
      </c>
      <c r="F1624">
        <v>10008</v>
      </c>
      <c r="G1624" t="s">
        <v>73</v>
      </c>
      <c r="H1624" t="s">
        <v>56</v>
      </c>
      <c r="I1624">
        <v>145</v>
      </c>
      <c r="J1624" s="9">
        <v>757.81</v>
      </c>
      <c r="K1624" s="9">
        <v>950</v>
      </c>
      <c r="L1624">
        <v>45455</v>
      </c>
      <c r="M1624" s="10">
        <f>VENTAS[[#This Row],[CANTIDAD]]*VENTAS[[#This Row],[PRECIO_VENTAS]]</f>
        <v>137750</v>
      </c>
      <c r="N1624" s="10">
        <f>VENTAS[[#This Row],[CANTIDAD]]*VENTAS[[#This Row],[PRECIO_COMPRA]]</f>
        <v>109882.45</v>
      </c>
      <c r="O1624" s="11">
        <f>VENTAS[[#This Row],[INGRESOS]]-VENTAS[[#This Row],[COSTO]]</f>
        <v>27867.550000000003</v>
      </c>
      <c r="P1624" s="12">
        <f>VENTAS[[#This Row],[MARGEN]]/VENTAS[[#This Row],[INGRESOS]]</f>
        <v>0.20230526315789477</v>
      </c>
    </row>
    <row r="1625" spans="1:16" x14ac:dyDescent="0.25">
      <c r="A1625">
        <v>1624</v>
      </c>
      <c r="B1625" t="s">
        <v>6</v>
      </c>
      <c r="C1625">
        <v>20</v>
      </c>
      <c r="D1625" t="s">
        <v>95</v>
      </c>
      <c r="E1625" t="s">
        <v>96</v>
      </c>
      <c r="F1625">
        <v>10009</v>
      </c>
      <c r="G1625" t="s">
        <v>57</v>
      </c>
      <c r="H1625" t="s">
        <v>58</v>
      </c>
      <c r="I1625">
        <v>110</v>
      </c>
      <c r="J1625" s="9">
        <v>211.41</v>
      </c>
      <c r="K1625" s="9">
        <v>300</v>
      </c>
      <c r="L1625">
        <v>45456</v>
      </c>
      <c r="M1625" s="10">
        <f>VENTAS[[#This Row],[CANTIDAD]]*VENTAS[[#This Row],[PRECIO_VENTAS]]</f>
        <v>33000</v>
      </c>
      <c r="N1625" s="10">
        <f>VENTAS[[#This Row],[CANTIDAD]]*VENTAS[[#This Row],[PRECIO_COMPRA]]</f>
        <v>23255.1</v>
      </c>
      <c r="O1625" s="11">
        <f>VENTAS[[#This Row],[INGRESOS]]-VENTAS[[#This Row],[COSTO]]</f>
        <v>9744.9000000000015</v>
      </c>
      <c r="P1625" s="12">
        <f>VENTAS[[#This Row],[MARGEN]]/VENTAS[[#This Row],[INGRESOS]]</f>
        <v>0.29530000000000006</v>
      </c>
    </row>
    <row r="1626" spans="1:16" x14ac:dyDescent="0.25">
      <c r="A1626">
        <v>1625</v>
      </c>
      <c r="B1626" t="s">
        <v>22</v>
      </c>
      <c r="C1626">
        <v>1</v>
      </c>
      <c r="D1626" t="s">
        <v>30</v>
      </c>
      <c r="E1626" t="s">
        <v>61</v>
      </c>
      <c r="F1626">
        <v>10001</v>
      </c>
      <c r="G1626" t="s">
        <v>41</v>
      </c>
      <c r="H1626" t="s">
        <v>42</v>
      </c>
      <c r="I1626">
        <v>124</v>
      </c>
      <c r="J1626" s="9">
        <v>1483.61</v>
      </c>
      <c r="K1626" s="9">
        <v>2000</v>
      </c>
      <c r="L1626">
        <v>45457</v>
      </c>
      <c r="M1626" s="10">
        <f>VENTAS[[#This Row],[CANTIDAD]]*VENTAS[[#This Row],[PRECIO_VENTAS]]</f>
        <v>248000</v>
      </c>
      <c r="N1626" s="10">
        <f>VENTAS[[#This Row],[CANTIDAD]]*VENTAS[[#This Row],[PRECIO_COMPRA]]</f>
        <v>183967.63999999998</v>
      </c>
      <c r="O1626" s="11">
        <f>VENTAS[[#This Row],[INGRESOS]]-VENTAS[[#This Row],[COSTO]]</f>
        <v>64032.360000000015</v>
      </c>
      <c r="P1626" s="12">
        <f>VENTAS[[#This Row],[MARGEN]]/VENTAS[[#This Row],[INGRESOS]]</f>
        <v>0.25819500000000006</v>
      </c>
    </row>
    <row r="1627" spans="1:16" x14ac:dyDescent="0.25">
      <c r="A1627">
        <v>1626</v>
      </c>
      <c r="B1627" t="s">
        <v>23</v>
      </c>
      <c r="C1627">
        <v>2</v>
      </c>
      <c r="D1627" t="s">
        <v>31</v>
      </c>
      <c r="E1627" t="s">
        <v>62</v>
      </c>
      <c r="F1627">
        <v>10002</v>
      </c>
      <c r="G1627" t="s">
        <v>43</v>
      </c>
      <c r="H1627" t="s">
        <v>44</v>
      </c>
      <c r="I1627">
        <v>138</v>
      </c>
      <c r="J1627" s="9">
        <v>1049.51</v>
      </c>
      <c r="K1627" s="9">
        <v>1300</v>
      </c>
      <c r="L1627">
        <v>45458</v>
      </c>
      <c r="M1627" s="10">
        <f>VENTAS[[#This Row],[CANTIDAD]]*VENTAS[[#This Row],[PRECIO_VENTAS]]</f>
        <v>179400</v>
      </c>
      <c r="N1627" s="10">
        <f>VENTAS[[#This Row],[CANTIDAD]]*VENTAS[[#This Row],[PRECIO_COMPRA]]</f>
        <v>144832.38</v>
      </c>
      <c r="O1627" s="11">
        <f>VENTAS[[#This Row],[INGRESOS]]-VENTAS[[#This Row],[COSTO]]</f>
        <v>34567.619999999995</v>
      </c>
      <c r="P1627" s="12">
        <f>VENTAS[[#This Row],[MARGEN]]/VENTAS[[#This Row],[INGRESOS]]</f>
        <v>0.19268461538461537</v>
      </c>
    </row>
    <row r="1628" spans="1:16" x14ac:dyDescent="0.25">
      <c r="A1628">
        <v>1627</v>
      </c>
      <c r="B1628" t="s">
        <v>27</v>
      </c>
      <c r="C1628">
        <v>3</v>
      </c>
      <c r="D1628" t="s">
        <v>32</v>
      </c>
      <c r="E1628" t="s">
        <v>63</v>
      </c>
      <c r="F1628">
        <v>10003</v>
      </c>
      <c r="G1628" t="s">
        <v>45</v>
      </c>
      <c r="H1628" t="s">
        <v>46</v>
      </c>
      <c r="I1628">
        <v>91</v>
      </c>
      <c r="J1628" s="9">
        <v>966.38</v>
      </c>
      <c r="K1628" s="9">
        <v>1200</v>
      </c>
      <c r="L1628">
        <v>45459</v>
      </c>
      <c r="M1628" s="10">
        <f>VENTAS[[#This Row],[CANTIDAD]]*VENTAS[[#This Row],[PRECIO_VENTAS]]</f>
        <v>109200</v>
      </c>
      <c r="N1628" s="10">
        <f>VENTAS[[#This Row],[CANTIDAD]]*VENTAS[[#This Row],[PRECIO_COMPRA]]</f>
        <v>87940.58</v>
      </c>
      <c r="O1628" s="11">
        <f>VENTAS[[#This Row],[INGRESOS]]-VENTAS[[#This Row],[COSTO]]</f>
        <v>21259.42</v>
      </c>
      <c r="P1628" s="12">
        <f>VENTAS[[#This Row],[MARGEN]]/VENTAS[[#This Row],[INGRESOS]]</f>
        <v>0.19468333333333332</v>
      </c>
    </row>
    <row r="1629" spans="1:16" x14ac:dyDescent="0.25">
      <c r="A1629">
        <v>1628</v>
      </c>
      <c r="B1629" t="s">
        <v>24</v>
      </c>
      <c r="C1629">
        <v>4</v>
      </c>
      <c r="D1629" t="s">
        <v>33</v>
      </c>
      <c r="E1629" t="s">
        <v>64</v>
      </c>
      <c r="F1629">
        <v>10004</v>
      </c>
      <c r="G1629" t="s">
        <v>47</v>
      </c>
      <c r="H1629" t="s">
        <v>48</v>
      </c>
      <c r="I1629">
        <v>100</v>
      </c>
      <c r="J1629" s="9">
        <v>938.42</v>
      </c>
      <c r="K1629" s="9">
        <v>1100</v>
      </c>
      <c r="L1629">
        <v>45460</v>
      </c>
      <c r="M1629" s="10">
        <f>VENTAS[[#This Row],[CANTIDAD]]*VENTAS[[#This Row],[PRECIO_VENTAS]]</f>
        <v>110000</v>
      </c>
      <c r="N1629" s="10">
        <f>VENTAS[[#This Row],[CANTIDAD]]*VENTAS[[#This Row],[PRECIO_COMPRA]]</f>
        <v>93842</v>
      </c>
      <c r="O1629" s="11">
        <f>VENTAS[[#This Row],[INGRESOS]]-VENTAS[[#This Row],[COSTO]]</f>
        <v>16158</v>
      </c>
      <c r="P1629" s="12">
        <f>VENTAS[[#This Row],[MARGEN]]/VENTAS[[#This Row],[INGRESOS]]</f>
        <v>0.1468909090909091</v>
      </c>
    </row>
    <row r="1630" spans="1:16" x14ac:dyDescent="0.25">
      <c r="A1630">
        <v>1629</v>
      </c>
      <c r="B1630" t="s">
        <v>5</v>
      </c>
      <c r="C1630">
        <v>5</v>
      </c>
      <c r="D1630" t="s">
        <v>34</v>
      </c>
      <c r="E1630" t="s">
        <v>65</v>
      </c>
      <c r="F1630">
        <v>10005</v>
      </c>
      <c r="G1630" t="s">
        <v>49</v>
      </c>
      <c r="H1630" t="s">
        <v>50</v>
      </c>
      <c r="I1630">
        <v>96</v>
      </c>
      <c r="J1630" s="9">
        <v>1053.78</v>
      </c>
      <c r="K1630" s="9">
        <v>1500</v>
      </c>
      <c r="L1630">
        <v>45461</v>
      </c>
      <c r="M1630" s="10">
        <f>VENTAS[[#This Row],[CANTIDAD]]*VENTAS[[#This Row],[PRECIO_VENTAS]]</f>
        <v>144000</v>
      </c>
      <c r="N1630" s="10">
        <f>VENTAS[[#This Row],[CANTIDAD]]*VENTAS[[#This Row],[PRECIO_COMPRA]]</f>
        <v>101162.88</v>
      </c>
      <c r="O1630" s="11">
        <f>VENTAS[[#This Row],[INGRESOS]]-VENTAS[[#This Row],[COSTO]]</f>
        <v>42837.119999999995</v>
      </c>
      <c r="P1630" s="12">
        <f>VENTAS[[#This Row],[MARGEN]]/VENTAS[[#This Row],[INGRESOS]]</f>
        <v>0.29747999999999997</v>
      </c>
    </row>
    <row r="1631" spans="1:16" x14ac:dyDescent="0.25">
      <c r="A1631">
        <v>1630</v>
      </c>
      <c r="B1631" t="s">
        <v>16</v>
      </c>
      <c r="C1631">
        <v>6</v>
      </c>
      <c r="D1631" t="s">
        <v>35</v>
      </c>
      <c r="E1631" t="s">
        <v>66</v>
      </c>
      <c r="F1631">
        <v>10006</v>
      </c>
      <c r="G1631" t="s">
        <v>51</v>
      </c>
      <c r="H1631" t="s">
        <v>52</v>
      </c>
      <c r="I1631">
        <v>142</v>
      </c>
      <c r="J1631" s="9">
        <v>645.70000000000005</v>
      </c>
      <c r="K1631" s="9">
        <v>900</v>
      </c>
      <c r="L1631">
        <v>45462</v>
      </c>
      <c r="M1631" s="10">
        <f>VENTAS[[#This Row],[CANTIDAD]]*VENTAS[[#This Row],[PRECIO_VENTAS]]</f>
        <v>127800</v>
      </c>
      <c r="N1631" s="10">
        <f>VENTAS[[#This Row],[CANTIDAD]]*VENTAS[[#This Row],[PRECIO_COMPRA]]</f>
        <v>91689.400000000009</v>
      </c>
      <c r="O1631" s="11">
        <f>VENTAS[[#This Row],[INGRESOS]]-VENTAS[[#This Row],[COSTO]]</f>
        <v>36110.599999999991</v>
      </c>
      <c r="P1631" s="12">
        <f>VENTAS[[#This Row],[MARGEN]]/VENTAS[[#This Row],[INGRESOS]]</f>
        <v>0.2825555555555555</v>
      </c>
    </row>
    <row r="1632" spans="1:16" x14ac:dyDescent="0.25">
      <c r="A1632">
        <v>1631</v>
      </c>
      <c r="B1632" t="s">
        <v>5</v>
      </c>
      <c r="C1632">
        <v>7</v>
      </c>
      <c r="D1632" t="s">
        <v>36</v>
      </c>
      <c r="E1632" t="s">
        <v>72</v>
      </c>
      <c r="F1632">
        <v>10007</v>
      </c>
      <c r="G1632" t="s">
        <v>53</v>
      </c>
      <c r="H1632" t="s">
        <v>54</v>
      </c>
      <c r="I1632">
        <v>127</v>
      </c>
      <c r="J1632" s="9">
        <v>1063.04</v>
      </c>
      <c r="K1632" s="9">
        <v>1500</v>
      </c>
      <c r="L1632">
        <v>45463</v>
      </c>
      <c r="M1632" s="10">
        <f>VENTAS[[#This Row],[CANTIDAD]]*VENTAS[[#This Row],[PRECIO_VENTAS]]</f>
        <v>190500</v>
      </c>
      <c r="N1632" s="10">
        <f>VENTAS[[#This Row],[CANTIDAD]]*VENTAS[[#This Row],[PRECIO_COMPRA]]</f>
        <v>135006.07999999999</v>
      </c>
      <c r="O1632" s="11">
        <f>VENTAS[[#This Row],[INGRESOS]]-VENTAS[[#This Row],[COSTO]]</f>
        <v>55493.920000000013</v>
      </c>
      <c r="P1632" s="12">
        <f>VENTAS[[#This Row],[MARGEN]]/VENTAS[[#This Row],[INGRESOS]]</f>
        <v>0.29130666666666671</v>
      </c>
    </row>
    <row r="1633" spans="1:16" x14ac:dyDescent="0.25">
      <c r="A1633">
        <v>1632</v>
      </c>
      <c r="B1633" t="s">
        <v>16</v>
      </c>
      <c r="C1633">
        <v>8</v>
      </c>
      <c r="D1633" t="s">
        <v>37</v>
      </c>
      <c r="E1633" t="s">
        <v>67</v>
      </c>
      <c r="F1633">
        <v>10008</v>
      </c>
      <c r="G1633" t="s">
        <v>73</v>
      </c>
      <c r="H1633" t="s">
        <v>56</v>
      </c>
      <c r="I1633">
        <v>130</v>
      </c>
      <c r="J1633" s="9">
        <v>938.42</v>
      </c>
      <c r="K1633" s="9">
        <v>1100</v>
      </c>
      <c r="L1633">
        <v>45464</v>
      </c>
      <c r="M1633" s="10">
        <f>VENTAS[[#This Row],[CANTIDAD]]*VENTAS[[#This Row],[PRECIO_VENTAS]]</f>
        <v>143000</v>
      </c>
      <c r="N1633" s="10">
        <f>VENTAS[[#This Row],[CANTIDAD]]*VENTAS[[#This Row],[PRECIO_COMPRA]]</f>
        <v>121994.59999999999</v>
      </c>
      <c r="O1633" s="11">
        <f>VENTAS[[#This Row],[INGRESOS]]-VENTAS[[#This Row],[COSTO]]</f>
        <v>21005.400000000009</v>
      </c>
      <c r="P1633" s="12">
        <f>VENTAS[[#This Row],[MARGEN]]/VENTAS[[#This Row],[INGRESOS]]</f>
        <v>0.14689090909090916</v>
      </c>
    </row>
    <row r="1634" spans="1:16" x14ac:dyDescent="0.25">
      <c r="A1634">
        <v>1633</v>
      </c>
      <c r="B1634" t="s">
        <v>11</v>
      </c>
      <c r="C1634">
        <v>9</v>
      </c>
      <c r="D1634" t="s">
        <v>38</v>
      </c>
      <c r="E1634" t="s">
        <v>68</v>
      </c>
      <c r="F1634">
        <v>10009</v>
      </c>
      <c r="G1634" t="s">
        <v>57</v>
      </c>
      <c r="H1634" t="s">
        <v>58</v>
      </c>
      <c r="I1634">
        <v>100</v>
      </c>
      <c r="J1634" s="9">
        <v>836.75</v>
      </c>
      <c r="K1634" s="9">
        <v>1000</v>
      </c>
      <c r="L1634">
        <v>45465</v>
      </c>
      <c r="M1634" s="10">
        <f>VENTAS[[#This Row],[CANTIDAD]]*VENTAS[[#This Row],[PRECIO_VENTAS]]</f>
        <v>100000</v>
      </c>
      <c r="N1634" s="10">
        <f>VENTAS[[#This Row],[CANTIDAD]]*VENTAS[[#This Row],[PRECIO_COMPRA]]</f>
        <v>83675</v>
      </c>
      <c r="O1634" s="11">
        <f>VENTAS[[#This Row],[INGRESOS]]-VENTAS[[#This Row],[COSTO]]</f>
        <v>16325</v>
      </c>
      <c r="P1634" s="12">
        <f>VENTAS[[#This Row],[MARGEN]]/VENTAS[[#This Row],[INGRESOS]]</f>
        <v>0.16325000000000001</v>
      </c>
    </row>
    <row r="1635" spans="1:16" x14ac:dyDescent="0.25">
      <c r="A1635">
        <v>1634</v>
      </c>
      <c r="B1635" t="s">
        <v>13</v>
      </c>
      <c r="C1635">
        <v>10</v>
      </c>
      <c r="D1635" t="s">
        <v>39</v>
      </c>
      <c r="E1635" t="s">
        <v>69</v>
      </c>
      <c r="F1635">
        <v>10001</v>
      </c>
      <c r="G1635" t="s">
        <v>41</v>
      </c>
      <c r="H1635" t="s">
        <v>42</v>
      </c>
      <c r="I1635">
        <v>122</v>
      </c>
      <c r="J1635" s="9">
        <v>966.38</v>
      </c>
      <c r="K1635" s="9">
        <v>1200</v>
      </c>
      <c r="L1635">
        <v>45466</v>
      </c>
      <c r="M1635" s="10">
        <f>VENTAS[[#This Row],[CANTIDAD]]*VENTAS[[#This Row],[PRECIO_VENTAS]]</f>
        <v>146400</v>
      </c>
      <c r="N1635" s="10">
        <f>VENTAS[[#This Row],[CANTIDAD]]*VENTAS[[#This Row],[PRECIO_COMPRA]]</f>
        <v>117898.36</v>
      </c>
      <c r="O1635" s="11">
        <f>VENTAS[[#This Row],[INGRESOS]]-VENTAS[[#This Row],[COSTO]]</f>
        <v>28501.64</v>
      </c>
      <c r="P1635" s="12">
        <f>VENTAS[[#This Row],[MARGEN]]/VENTAS[[#This Row],[INGRESOS]]</f>
        <v>0.19468333333333332</v>
      </c>
    </row>
    <row r="1636" spans="1:16" x14ac:dyDescent="0.25">
      <c r="A1636">
        <v>1635</v>
      </c>
      <c r="B1636" t="s">
        <v>17</v>
      </c>
      <c r="C1636">
        <v>11</v>
      </c>
      <c r="D1636" t="s">
        <v>77</v>
      </c>
      <c r="E1636" t="s">
        <v>78</v>
      </c>
      <c r="F1636">
        <v>10002</v>
      </c>
      <c r="G1636" t="s">
        <v>43</v>
      </c>
      <c r="H1636" t="s">
        <v>44</v>
      </c>
      <c r="I1636">
        <v>138</v>
      </c>
      <c r="J1636" s="9">
        <v>638.27</v>
      </c>
      <c r="K1636" s="9">
        <v>800</v>
      </c>
      <c r="L1636">
        <v>45467</v>
      </c>
      <c r="M1636" s="10">
        <f>VENTAS[[#This Row],[CANTIDAD]]*VENTAS[[#This Row],[PRECIO_VENTAS]]</f>
        <v>110400</v>
      </c>
      <c r="N1636" s="10">
        <f>VENTAS[[#This Row],[CANTIDAD]]*VENTAS[[#This Row],[PRECIO_COMPRA]]</f>
        <v>88081.26</v>
      </c>
      <c r="O1636" s="11">
        <f>VENTAS[[#This Row],[INGRESOS]]-VENTAS[[#This Row],[COSTO]]</f>
        <v>22318.740000000005</v>
      </c>
      <c r="P1636" s="12">
        <f>VENTAS[[#This Row],[MARGEN]]/VENTAS[[#This Row],[INGRESOS]]</f>
        <v>0.20216250000000005</v>
      </c>
    </row>
    <row r="1637" spans="1:16" x14ac:dyDescent="0.25">
      <c r="A1637">
        <v>1636</v>
      </c>
      <c r="B1637" t="s">
        <v>15</v>
      </c>
      <c r="C1637">
        <v>12</v>
      </c>
      <c r="D1637" t="s">
        <v>79</v>
      </c>
      <c r="E1637" t="s">
        <v>80</v>
      </c>
      <c r="F1637">
        <v>10003</v>
      </c>
      <c r="G1637" t="s">
        <v>45</v>
      </c>
      <c r="H1637" t="s">
        <v>46</v>
      </c>
      <c r="I1637">
        <v>92</v>
      </c>
      <c r="J1637" s="9">
        <v>1265.2</v>
      </c>
      <c r="K1637" s="9">
        <v>1800</v>
      </c>
      <c r="L1637">
        <v>45468</v>
      </c>
      <c r="M1637" s="10">
        <f>VENTAS[[#This Row],[CANTIDAD]]*VENTAS[[#This Row],[PRECIO_VENTAS]]</f>
        <v>165600</v>
      </c>
      <c r="N1637" s="10">
        <f>VENTAS[[#This Row],[CANTIDAD]]*VENTAS[[#This Row],[PRECIO_COMPRA]]</f>
        <v>116398.40000000001</v>
      </c>
      <c r="O1637" s="11">
        <f>VENTAS[[#This Row],[INGRESOS]]-VENTAS[[#This Row],[COSTO]]</f>
        <v>49201.599999999991</v>
      </c>
      <c r="P1637" s="12">
        <f>VENTAS[[#This Row],[MARGEN]]/VENTAS[[#This Row],[INGRESOS]]</f>
        <v>0.29711111111111105</v>
      </c>
    </row>
    <row r="1638" spans="1:16" x14ac:dyDescent="0.25">
      <c r="A1638">
        <v>1637</v>
      </c>
      <c r="B1638" t="s">
        <v>9</v>
      </c>
      <c r="C1638">
        <v>13</v>
      </c>
      <c r="D1638" t="s">
        <v>81</v>
      </c>
      <c r="E1638" t="s">
        <v>82</v>
      </c>
      <c r="F1638">
        <v>10004</v>
      </c>
      <c r="G1638" t="s">
        <v>47</v>
      </c>
      <c r="H1638" t="s">
        <v>48</v>
      </c>
      <c r="I1638">
        <v>128</v>
      </c>
      <c r="J1638" s="9">
        <v>352.49</v>
      </c>
      <c r="K1638" s="9">
        <v>500</v>
      </c>
      <c r="L1638">
        <v>45469</v>
      </c>
      <c r="M1638" s="10">
        <f>VENTAS[[#This Row],[CANTIDAD]]*VENTAS[[#This Row],[PRECIO_VENTAS]]</f>
        <v>64000</v>
      </c>
      <c r="N1638" s="10">
        <f>VENTAS[[#This Row],[CANTIDAD]]*VENTAS[[#This Row],[PRECIO_COMPRA]]</f>
        <v>45118.720000000001</v>
      </c>
      <c r="O1638" s="11">
        <f>VENTAS[[#This Row],[INGRESOS]]-VENTAS[[#This Row],[COSTO]]</f>
        <v>18881.28</v>
      </c>
      <c r="P1638" s="12">
        <f>VENTAS[[#This Row],[MARGEN]]/VENTAS[[#This Row],[INGRESOS]]</f>
        <v>0.29502</v>
      </c>
    </row>
    <row r="1639" spans="1:16" x14ac:dyDescent="0.25">
      <c r="A1639">
        <v>1638</v>
      </c>
      <c r="B1639" t="s">
        <v>17</v>
      </c>
      <c r="C1639">
        <v>14</v>
      </c>
      <c r="D1639" t="s">
        <v>83</v>
      </c>
      <c r="E1639" t="s">
        <v>84</v>
      </c>
      <c r="F1639">
        <v>10005</v>
      </c>
      <c r="G1639" t="s">
        <v>49</v>
      </c>
      <c r="H1639" t="s">
        <v>50</v>
      </c>
      <c r="I1639">
        <v>142</v>
      </c>
      <c r="J1639" s="9">
        <v>938.42</v>
      </c>
      <c r="K1639" s="9">
        <v>1100</v>
      </c>
      <c r="L1639">
        <v>45470</v>
      </c>
      <c r="M1639" s="10">
        <f>VENTAS[[#This Row],[CANTIDAD]]*VENTAS[[#This Row],[PRECIO_VENTAS]]</f>
        <v>156200</v>
      </c>
      <c r="N1639" s="10">
        <f>VENTAS[[#This Row],[CANTIDAD]]*VENTAS[[#This Row],[PRECIO_COMPRA]]</f>
        <v>133255.63999999998</v>
      </c>
      <c r="O1639" s="11">
        <f>VENTAS[[#This Row],[INGRESOS]]-VENTAS[[#This Row],[COSTO]]</f>
        <v>22944.360000000015</v>
      </c>
      <c r="P1639" s="12">
        <f>VENTAS[[#This Row],[MARGEN]]/VENTAS[[#This Row],[INGRESOS]]</f>
        <v>0.14689090909090918</v>
      </c>
    </row>
    <row r="1640" spans="1:16" x14ac:dyDescent="0.25">
      <c r="A1640">
        <v>1639</v>
      </c>
      <c r="B1640" t="s">
        <v>25</v>
      </c>
      <c r="C1640">
        <v>15</v>
      </c>
      <c r="D1640" t="s">
        <v>85</v>
      </c>
      <c r="E1640" t="s">
        <v>86</v>
      </c>
      <c r="F1640">
        <v>10006</v>
      </c>
      <c r="G1640" t="s">
        <v>51</v>
      </c>
      <c r="H1640" t="s">
        <v>52</v>
      </c>
      <c r="I1640">
        <v>91</v>
      </c>
      <c r="J1640" s="9">
        <v>572.95000000000005</v>
      </c>
      <c r="K1640" s="9">
        <v>800</v>
      </c>
      <c r="L1640">
        <v>45471</v>
      </c>
      <c r="M1640" s="10">
        <f>VENTAS[[#This Row],[CANTIDAD]]*VENTAS[[#This Row],[PRECIO_VENTAS]]</f>
        <v>72800</v>
      </c>
      <c r="N1640" s="10">
        <f>VENTAS[[#This Row],[CANTIDAD]]*VENTAS[[#This Row],[PRECIO_COMPRA]]</f>
        <v>52138.450000000004</v>
      </c>
      <c r="O1640" s="11">
        <f>VENTAS[[#This Row],[INGRESOS]]-VENTAS[[#This Row],[COSTO]]</f>
        <v>20661.549999999996</v>
      </c>
      <c r="P1640" s="12">
        <f>VENTAS[[#This Row],[MARGEN]]/VENTAS[[#This Row],[INGRESOS]]</f>
        <v>0.28381249999999997</v>
      </c>
    </row>
    <row r="1641" spans="1:16" x14ac:dyDescent="0.25">
      <c r="A1641">
        <v>1640</v>
      </c>
      <c r="B1641" t="s">
        <v>19</v>
      </c>
      <c r="C1641">
        <v>16</v>
      </c>
      <c r="D1641" t="s">
        <v>87</v>
      </c>
      <c r="E1641" t="s">
        <v>88</v>
      </c>
      <c r="F1641">
        <v>10007</v>
      </c>
      <c r="G1641" t="s">
        <v>53</v>
      </c>
      <c r="H1641" t="s">
        <v>54</v>
      </c>
      <c r="I1641">
        <v>95</v>
      </c>
      <c r="J1641" s="9">
        <v>1667.47</v>
      </c>
      <c r="K1641" s="9">
        <v>2200</v>
      </c>
      <c r="L1641">
        <v>45472</v>
      </c>
      <c r="M1641" s="10">
        <f>VENTAS[[#This Row],[CANTIDAD]]*VENTAS[[#This Row],[PRECIO_VENTAS]]</f>
        <v>209000</v>
      </c>
      <c r="N1641" s="10">
        <f>VENTAS[[#This Row],[CANTIDAD]]*VENTAS[[#This Row],[PRECIO_COMPRA]]</f>
        <v>158409.65</v>
      </c>
      <c r="O1641" s="11">
        <f>VENTAS[[#This Row],[INGRESOS]]-VENTAS[[#This Row],[COSTO]]</f>
        <v>50590.350000000006</v>
      </c>
      <c r="P1641" s="12">
        <f>VENTAS[[#This Row],[MARGEN]]/VENTAS[[#This Row],[INGRESOS]]</f>
        <v>0.24205909090909095</v>
      </c>
    </row>
    <row r="1642" spans="1:16" x14ac:dyDescent="0.25">
      <c r="A1642">
        <v>1641</v>
      </c>
      <c r="B1642" t="s">
        <v>5</v>
      </c>
      <c r="C1642">
        <v>17</v>
      </c>
      <c r="D1642" t="s">
        <v>89</v>
      </c>
      <c r="E1642" t="s">
        <v>90</v>
      </c>
      <c r="F1642">
        <v>10008</v>
      </c>
      <c r="G1642" t="s">
        <v>73</v>
      </c>
      <c r="H1642" t="s">
        <v>56</v>
      </c>
      <c r="I1642">
        <v>115</v>
      </c>
      <c r="J1642" s="9">
        <v>216.19</v>
      </c>
      <c r="K1642" s="9">
        <v>300</v>
      </c>
      <c r="L1642">
        <v>45473</v>
      </c>
      <c r="M1642" s="10">
        <f>VENTAS[[#This Row],[CANTIDAD]]*VENTAS[[#This Row],[PRECIO_VENTAS]]</f>
        <v>34500</v>
      </c>
      <c r="N1642" s="10">
        <f>VENTAS[[#This Row],[CANTIDAD]]*VENTAS[[#This Row],[PRECIO_COMPRA]]</f>
        <v>24861.85</v>
      </c>
      <c r="O1642" s="11">
        <f>VENTAS[[#This Row],[INGRESOS]]-VENTAS[[#This Row],[COSTO]]</f>
        <v>9638.1500000000015</v>
      </c>
      <c r="P1642" s="12">
        <f>VENTAS[[#This Row],[MARGEN]]/VENTAS[[#This Row],[INGRESOS]]</f>
        <v>0.27936666666666671</v>
      </c>
    </row>
    <row r="1643" spans="1:16" x14ac:dyDescent="0.25">
      <c r="A1643">
        <v>1642</v>
      </c>
      <c r="B1643" t="s">
        <v>19</v>
      </c>
      <c r="C1643">
        <v>18</v>
      </c>
      <c r="D1643" t="s">
        <v>91</v>
      </c>
      <c r="E1643" t="s">
        <v>92</v>
      </c>
      <c r="F1643">
        <v>10009</v>
      </c>
      <c r="G1643" t="s">
        <v>57</v>
      </c>
      <c r="H1643" t="s">
        <v>58</v>
      </c>
      <c r="I1643">
        <v>109</v>
      </c>
      <c r="J1643" s="9">
        <v>1063.04</v>
      </c>
      <c r="K1643" s="9">
        <v>1500</v>
      </c>
      <c r="L1643">
        <v>45474</v>
      </c>
      <c r="M1643" s="10">
        <f>VENTAS[[#This Row],[CANTIDAD]]*VENTAS[[#This Row],[PRECIO_VENTAS]]</f>
        <v>163500</v>
      </c>
      <c r="N1643" s="10">
        <f>VENTAS[[#This Row],[CANTIDAD]]*VENTAS[[#This Row],[PRECIO_COMPRA]]</f>
        <v>115871.36</v>
      </c>
      <c r="O1643" s="11">
        <f>VENTAS[[#This Row],[INGRESOS]]-VENTAS[[#This Row],[COSTO]]</f>
        <v>47628.639999999999</v>
      </c>
      <c r="P1643" s="12">
        <f>VENTAS[[#This Row],[MARGEN]]/VENTAS[[#This Row],[INGRESOS]]</f>
        <v>0.29130666666666666</v>
      </c>
    </row>
    <row r="1644" spans="1:16" x14ac:dyDescent="0.25">
      <c r="A1644">
        <v>1643</v>
      </c>
      <c r="B1644" t="s">
        <v>25</v>
      </c>
      <c r="C1644">
        <v>19</v>
      </c>
      <c r="D1644" t="s">
        <v>93</v>
      </c>
      <c r="E1644" t="s">
        <v>94</v>
      </c>
      <c r="F1644">
        <v>10001</v>
      </c>
      <c r="G1644" t="s">
        <v>41</v>
      </c>
      <c r="H1644" t="s">
        <v>42</v>
      </c>
      <c r="I1644">
        <v>124</v>
      </c>
      <c r="J1644" s="9">
        <v>757.81</v>
      </c>
      <c r="K1644" s="9">
        <v>950</v>
      </c>
      <c r="L1644">
        <v>45475</v>
      </c>
      <c r="M1644" s="10">
        <f>VENTAS[[#This Row],[CANTIDAD]]*VENTAS[[#This Row],[PRECIO_VENTAS]]</f>
        <v>117800</v>
      </c>
      <c r="N1644" s="10">
        <f>VENTAS[[#This Row],[CANTIDAD]]*VENTAS[[#This Row],[PRECIO_COMPRA]]</f>
        <v>93968.439999999988</v>
      </c>
      <c r="O1644" s="11">
        <f>VENTAS[[#This Row],[INGRESOS]]-VENTAS[[#This Row],[COSTO]]</f>
        <v>23831.560000000012</v>
      </c>
      <c r="P1644" s="12">
        <f>VENTAS[[#This Row],[MARGEN]]/VENTAS[[#This Row],[INGRESOS]]</f>
        <v>0.20230526315789485</v>
      </c>
    </row>
    <row r="1645" spans="1:16" x14ac:dyDescent="0.25">
      <c r="A1645">
        <v>1644</v>
      </c>
      <c r="B1645" t="s">
        <v>20</v>
      </c>
      <c r="C1645">
        <v>20</v>
      </c>
      <c r="D1645" t="s">
        <v>95</v>
      </c>
      <c r="E1645" t="s">
        <v>96</v>
      </c>
      <c r="F1645">
        <v>10002</v>
      </c>
      <c r="G1645" t="s">
        <v>43</v>
      </c>
      <c r="H1645" t="s">
        <v>44</v>
      </c>
      <c r="I1645">
        <v>126</v>
      </c>
      <c r="J1645" s="9">
        <v>211.41</v>
      </c>
      <c r="K1645" s="9">
        <v>300</v>
      </c>
      <c r="L1645">
        <v>45476</v>
      </c>
      <c r="M1645" s="10">
        <f>VENTAS[[#This Row],[CANTIDAD]]*VENTAS[[#This Row],[PRECIO_VENTAS]]</f>
        <v>37800</v>
      </c>
      <c r="N1645" s="10">
        <f>VENTAS[[#This Row],[CANTIDAD]]*VENTAS[[#This Row],[PRECIO_COMPRA]]</f>
        <v>26637.66</v>
      </c>
      <c r="O1645" s="11">
        <f>VENTAS[[#This Row],[INGRESOS]]-VENTAS[[#This Row],[COSTO]]</f>
        <v>11162.34</v>
      </c>
      <c r="P1645" s="12">
        <f>VENTAS[[#This Row],[MARGEN]]/VENTAS[[#This Row],[INGRESOS]]</f>
        <v>0.29530000000000001</v>
      </c>
    </row>
    <row r="1646" spans="1:16" x14ac:dyDescent="0.25">
      <c r="A1646">
        <v>1645</v>
      </c>
      <c r="B1646" t="s">
        <v>7</v>
      </c>
      <c r="C1646">
        <v>1</v>
      </c>
      <c r="D1646" t="s">
        <v>30</v>
      </c>
      <c r="E1646" t="s">
        <v>61</v>
      </c>
      <c r="F1646">
        <v>10003</v>
      </c>
      <c r="G1646" t="s">
        <v>45</v>
      </c>
      <c r="H1646" t="s">
        <v>46</v>
      </c>
      <c r="I1646">
        <v>95</v>
      </c>
      <c r="J1646" s="9">
        <v>1483.61</v>
      </c>
      <c r="K1646" s="9">
        <v>2000</v>
      </c>
      <c r="L1646">
        <v>45477</v>
      </c>
      <c r="M1646" s="10">
        <f>VENTAS[[#This Row],[CANTIDAD]]*VENTAS[[#This Row],[PRECIO_VENTAS]]</f>
        <v>190000</v>
      </c>
      <c r="N1646" s="10">
        <f>VENTAS[[#This Row],[CANTIDAD]]*VENTAS[[#This Row],[PRECIO_COMPRA]]</f>
        <v>140942.94999999998</v>
      </c>
      <c r="O1646" s="11">
        <f>VENTAS[[#This Row],[INGRESOS]]-VENTAS[[#This Row],[COSTO]]</f>
        <v>49057.050000000017</v>
      </c>
      <c r="P1646" s="12">
        <f>VENTAS[[#This Row],[MARGEN]]/VENTAS[[#This Row],[INGRESOS]]</f>
        <v>0.25819500000000012</v>
      </c>
    </row>
    <row r="1647" spans="1:16" x14ac:dyDescent="0.25">
      <c r="A1647">
        <v>1646</v>
      </c>
      <c r="B1647" t="s">
        <v>26</v>
      </c>
      <c r="C1647">
        <v>2</v>
      </c>
      <c r="D1647" t="s">
        <v>31</v>
      </c>
      <c r="E1647" t="s">
        <v>62</v>
      </c>
      <c r="F1647">
        <v>10004</v>
      </c>
      <c r="G1647" t="s">
        <v>47</v>
      </c>
      <c r="H1647" t="s">
        <v>48</v>
      </c>
      <c r="I1647">
        <v>118</v>
      </c>
      <c r="J1647" s="9">
        <v>1049.51</v>
      </c>
      <c r="K1647" s="9">
        <v>1300</v>
      </c>
      <c r="L1647">
        <v>45478</v>
      </c>
      <c r="M1647" s="10">
        <f>VENTAS[[#This Row],[CANTIDAD]]*VENTAS[[#This Row],[PRECIO_VENTAS]]</f>
        <v>153400</v>
      </c>
      <c r="N1647" s="10">
        <f>VENTAS[[#This Row],[CANTIDAD]]*VENTAS[[#This Row],[PRECIO_COMPRA]]</f>
        <v>123842.18</v>
      </c>
      <c r="O1647" s="11">
        <f>VENTAS[[#This Row],[INGRESOS]]-VENTAS[[#This Row],[COSTO]]</f>
        <v>29557.820000000007</v>
      </c>
      <c r="P1647" s="12">
        <f>VENTAS[[#This Row],[MARGEN]]/VENTAS[[#This Row],[INGRESOS]]</f>
        <v>0.19268461538461543</v>
      </c>
    </row>
    <row r="1648" spans="1:16" x14ac:dyDescent="0.25">
      <c r="A1648">
        <v>1647</v>
      </c>
      <c r="B1648" t="s">
        <v>10</v>
      </c>
      <c r="C1648">
        <v>3</v>
      </c>
      <c r="D1648" t="s">
        <v>32</v>
      </c>
      <c r="E1648" t="s">
        <v>63</v>
      </c>
      <c r="F1648">
        <v>10005</v>
      </c>
      <c r="G1648" t="s">
        <v>49</v>
      </c>
      <c r="H1648" t="s">
        <v>50</v>
      </c>
      <c r="I1648">
        <v>141</v>
      </c>
      <c r="J1648" s="9">
        <v>966.38</v>
      </c>
      <c r="K1648" s="9">
        <v>1200</v>
      </c>
      <c r="L1648">
        <v>45479</v>
      </c>
      <c r="M1648" s="10">
        <f>VENTAS[[#This Row],[CANTIDAD]]*VENTAS[[#This Row],[PRECIO_VENTAS]]</f>
        <v>169200</v>
      </c>
      <c r="N1648" s="10">
        <f>VENTAS[[#This Row],[CANTIDAD]]*VENTAS[[#This Row],[PRECIO_COMPRA]]</f>
        <v>136259.57999999999</v>
      </c>
      <c r="O1648" s="11">
        <f>VENTAS[[#This Row],[INGRESOS]]-VENTAS[[#This Row],[COSTO]]</f>
        <v>32940.420000000013</v>
      </c>
      <c r="P1648" s="12">
        <f>VENTAS[[#This Row],[MARGEN]]/VENTAS[[#This Row],[INGRESOS]]</f>
        <v>0.1946833333333334</v>
      </c>
    </row>
    <row r="1649" spans="1:16" x14ac:dyDescent="0.25">
      <c r="A1649">
        <v>1648</v>
      </c>
      <c r="B1649" t="s">
        <v>5</v>
      </c>
      <c r="C1649">
        <v>4</v>
      </c>
      <c r="D1649" t="s">
        <v>33</v>
      </c>
      <c r="E1649" t="s">
        <v>64</v>
      </c>
      <c r="F1649">
        <v>10006</v>
      </c>
      <c r="G1649" t="s">
        <v>51</v>
      </c>
      <c r="H1649" t="s">
        <v>52</v>
      </c>
      <c r="I1649">
        <v>95</v>
      </c>
      <c r="J1649" s="9">
        <v>938.42</v>
      </c>
      <c r="K1649" s="9">
        <v>1100</v>
      </c>
      <c r="L1649">
        <v>45480</v>
      </c>
      <c r="M1649" s="10">
        <f>VENTAS[[#This Row],[CANTIDAD]]*VENTAS[[#This Row],[PRECIO_VENTAS]]</f>
        <v>104500</v>
      </c>
      <c r="N1649" s="10">
        <f>VENTAS[[#This Row],[CANTIDAD]]*VENTAS[[#This Row],[PRECIO_COMPRA]]</f>
        <v>89149.9</v>
      </c>
      <c r="O1649" s="11">
        <f>VENTAS[[#This Row],[INGRESOS]]-VENTAS[[#This Row],[COSTO]]</f>
        <v>15350.100000000006</v>
      </c>
      <c r="P1649" s="12">
        <f>VENTAS[[#This Row],[MARGEN]]/VENTAS[[#This Row],[INGRESOS]]</f>
        <v>0.14689090909090916</v>
      </c>
    </row>
    <row r="1650" spans="1:16" x14ac:dyDescent="0.25">
      <c r="A1650">
        <v>1649</v>
      </c>
      <c r="B1650" t="s">
        <v>21</v>
      </c>
      <c r="C1650">
        <v>5</v>
      </c>
      <c r="D1650" t="s">
        <v>34</v>
      </c>
      <c r="E1650" t="s">
        <v>65</v>
      </c>
      <c r="F1650">
        <v>10007</v>
      </c>
      <c r="G1650" t="s">
        <v>53</v>
      </c>
      <c r="H1650" t="s">
        <v>54</v>
      </c>
      <c r="I1650">
        <v>150</v>
      </c>
      <c r="J1650" s="9">
        <v>1053.78</v>
      </c>
      <c r="K1650" s="9">
        <v>1500</v>
      </c>
      <c r="L1650">
        <v>45481</v>
      </c>
      <c r="M1650" s="10">
        <f>VENTAS[[#This Row],[CANTIDAD]]*VENTAS[[#This Row],[PRECIO_VENTAS]]</f>
        <v>225000</v>
      </c>
      <c r="N1650" s="10">
        <f>VENTAS[[#This Row],[CANTIDAD]]*VENTAS[[#This Row],[PRECIO_COMPRA]]</f>
        <v>158067</v>
      </c>
      <c r="O1650" s="11">
        <f>VENTAS[[#This Row],[INGRESOS]]-VENTAS[[#This Row],[COSTO]]</f>
        <v>66933</v>
      </c>
      <c r="P1650" s="12">
        <f>VENTAS[[#This Row],[MARGEN]]/VENTAS[[#This Row],[INGRESOS]]</f>
        <v>0.29748000000000002</v>
      </c>
    </row>
    <row r="1651" spans="1:16" x14ac:dyDescent="0.25">
      <c r="A1651">
        <v>1650</v>
      </c>
      <c r="B1651" t="s">
        <v>8</v>
      </c>
      <c r="C1651">
        <v>6</v>
      </c>
      <c r="D1651" t="s">
        <v>35</v>
      </c>
      <c r="E1651" t="s">
        <v>66</v>
      </c>
      <c r="F1651">
        <v>10008</v>
      </c>
      <c r="G1651" t="s">
        <v>73</v>
      </c>
      <c r="H1651" t="s">
        <v>56</v>
      </c>
      <c r="I1651">
        <v>106</v>
      </c>
      <c r="J1651" s="9">
        <v>645.70000000000005</v>
      </c>
      <c r="K1651" s="9">
        <v>900</v>
      </c>
      <c r="L1651">
        <v>45482</v>
      </c>
      <c r="M1651" s="10">
        <f>VENTAS[[#This Row],[CANTIDAD]]*VENTAS[[#This Row],[PRECIO_VENTAS]]</f>
        <v>95400</v>
      </c>
      <c r="N1651" s="10">
        <f>VENTAS[[#This Row],[CANTIDAD]]*VENTAS[[#This Row],[PRECIO_COMPRA]]</f>
        <v>68444.200000000012</v>
      </c>
      <c r="O1651" s="11">
        <f>VENTAS[[#This Row],[INGRESOS]]-VENTAS[[#This Row],[COSTO]]</f>
        <v>26955.799999999988</v>
      </c>
      <c r="P1651" s="12">
        <f>VENTAS[[#This Row],[MARGEN]]/VENTAS[[#This Row],[INGRESOS]]</f>
        <v>0.28255555555555545</v>
      </c>
    </row>
    <row r="1652" spans="1:16" x14ac:dyDescent="0.25">
      <c r="A1652">
        <v>1651</v>
      </c>
      <c r="B1652" t="s">
        <v>14</v>
      </c>
      <c r="C1652">
        <v>7</v>
      </c>
      <c r="D1652" t="s">
        <v>36</v>
      </c>
      <c r="E1652" t="s">
        <v>72</v>
      </c>
      <c r="F1652">
        <v>10009</v>
      </c>
      <c r="G1652" t="s">
        <v>57</v>
      </c>
      <c r="H1652" t="s">
        <v>58</v>
      </c>
      <c r="I1652">
        <v>113</v>
      </c>
      <c r="J1652" s="9">
        <v>1063.04</v>
      </c>
      <c r="K1652" s="9">
        <v>1500</v>
      </c>
      <c r="L1652">
        <v>45483</v>
      </c>
      <c r="M1652" s="10">
        <f>VENTAS[[#This Row],[CANTIDAD]]*VENTAS[[#This Row],[PRECIO_VENTAS]]</f>
        <v>169500</v>
      </c>
      <c r="N1652" s="10">
        <f>VENTAS[[#This Row],[CANTIDAD]]*VENTAS[[#This Row],[PRECIO_COMPRA]]</f>
        <v>120123.51999999999</v>
      </c>
      <c r="O1652" s="11">
        <f>VENTAS[[#This Row],[INGRESOS]]-VENTAS[[#This Row],[COSTO]]</f>
        <v>49376.48000000001</v>
      </c>
      <c r="P1652" s="12">
        <f>VENTAS[[#This Row],[MARGEN]]/VENTAS[[#This Row],[INGRESOS]]</f>
        <v>0.29130666666666671</v>
      </c>
    </row>
    <row r="1653" spans="1:16" x14ac:dyDescent="0.25">
      <c r="A1653">
        <v>1652</v>
      </c>
      <c r="B1653" t="s">
        <v>29</v>
      </c>
      <c r="C1653">
        <v>8</v>
      </c>
      <c r="D1653" t="s">
        <v>37</v>
      </c>
      <c r="E1653" t="s">
        <v>67</v>
      </c>
      <c r="F1653">
        <v>10001</v>
      </c>
      <c r="G1653" t="s">
        <v>41</v>
      </c>
      <c r="H1653" t="s">
        <v>42</v>
      </c>
      <c r="I1653">
        <v>116</v>
      </c>
      <c r="J1653" s="9">
        <v>938.42</v>
      </c>
      <c r="K1653" s="9">
        <v>1100</v>
      </c>
      <c r="L1653">
        <v>45484</v>
      </c>
      <c r="M1653" s="10">
        <f>VENTAS[[#This Row],[CANTIDAD]]*VENTAS[[#This Row],[PRECIO_VENTAS]]</f>
        <v>127600</v>
      </c>
      <c r="N1653" s="10">
        <f>VENTAS[[#This Row],[CANTIDAD]]*VENTAS[[#This Row],[PRECIO_COMPRA]]</f>
        <v>108856.72</v>
      </c>
      <c r="O1653" s="11">
        <f>VENTAS[[#This Row],[INGRESOS]]-VENTAS[[#This Row],[COSTO]]</f>
        <v>18743.28</v>
      </c>
      <c r="P1653" s="12">
        <f>VENTAS[[#This Row],[MARGEN]]/VENTAS[[#This Row],[INGRESOS]]</f>
        <v>0.14689090909090907</v>
      </c>
    </row>
    <row r="1654" spans="1:16" x14ac:dyDescent="0.25">
      <c r="A1654">
        <v>1653</v>
      </c>
      <c r="B1654" t="s">
        <v>6</v>
      </c>
      <c r="C1654">
        <v>9</v>
      </c>
      <c r="D1654" t="s">
        <v>38</v>
      </c>
      <c r="E1654" t="s">
        <v>68</v>
      </c>
      <c r="F1654">
        <v>10002</v>
      </c>
      <c r="G1654" t="s">
        <v>43</v>
      </c>
      <c r="H1654" t="s">
        <v>44</v>
      </c>
      <c r="I1654">
        <v>119</v>
      </c>
      <c r="J1654" s="9">
        <v>836.75</v>
      </c>
      <c r="K1654" s="9">
        <v>1000</v>
      </c>
      <c r="L1654">
        <v>45485</v>
      </c>
      <c r="M1654" s="10">
        <f>VENTAS[[#This Row],[CANTIDAD]]*VENTAS[[#This Row],[PRECIO_VENTAS]]</f>
        <v>119000</v>
      </c>
      <c r="N1654" s="10">
        <f>VENTAS[[#This Row],[CANTIDAD]]*VENTAS[[#This Row],[PRECIO_COMPRA]]</f>
        <v>99573.25</v>
      </c>
      <c r="O1654" s="11">
        <f>VENTAS[[#This Row],[INGRESOS]]-VENTAS[[#This Row],[COSTO]]</f>
        <v>19426.75</v>
      </c>
      <c r="P1654" s="12">
        <f>VENTAS[[#This Row],[MARGEN]]/VENTAS[[#This Row],[INGRESOS]]</f>
        <v>0.16325000000000001</v>
      </c>
    </row>
    <row r="1655" spans="1:16" x14ac:dyDescent="0.25">
      <c r="A1655">
        <v>1654</v>
      </c>
      <c r="B1655" t="s">
        <v>20</v>
      </c>
      <c r="C1655">
        <v>10</v>
      </c>
      <c r="D1655" t="s">
        <v>39</v>
      </c>
      <c r="E1655" t="s">
        <v>69</v>
      </c>
      <c r="F1655">
        <v>10003</v>
      </c>
      <c r="G1655" t="s">
        <v>45</v>
      </c>
      <c r="H1655" t="s">
        <v>46</v>
      </c>
      <c r="I1655">
        <v>118</v>
      </c>
      <c r="J1655" s="9">
        <v>966.38</v>
      </c>
      <c r="K1655" s="9">
        <v>1200</v>
      </c>
      <c r="L1655">
        <v>45486</v>
      </c>
      <c r="M1655" s="10">
        <f>VENTAS[[#This Row],[CANTIDAD]]*VENTAS[[#This Row],[PRECIO_VENTAS]]</f>
        <v>141600</v>
      </c>
      <c r="N1655" s="10">
        <f>VENTAS[[#This Row],[CANTIDAD]]*VENTAS[[#This Row],[PRECIO_COMPRA]]</f>
        <v>114032.84</v>
      </c>
      <c r="O1655" s="11">
        <f>VENTAS[[#This Row],[INGRESOS]]-VENTAS[[#This Row],[COSTO]]</f>
        <v>27567.160000000003</v>
      </c>
      <c r="P1655" s="12">
        <f>VENTAS[[#This Row],[MARGEN]]/VENTAS[[#This Row],[INGRESOS]]</f>
        <v>0.19468333333333335</v>
      </c>
    </row>
    <row r="1656" spans="1:16" x14ac:dyDescent="0.25">
      <c r="A1656">
        <v>1655</v>
      </c>
      <c r="B1656" t="s">
        <v>13</v>
      </c>
      <c r="C1656">
        <v>11</v>
      </c>
      <c r="D1656" t="s">
        <v>77</v>
      </c>
      <c r="E1656" t="s">
        <v>78</v>
      </c>
      <c r="F1656">
        <v>10004</v>
      </c>
      <c r="G1656" t="s">
        <v>47</v>
      </c>
      <c r="H1656" t="s">
        <v>48</v>
      </c>
      <c r="I1656">
        <v>108</v>
      </c>
      <c r="J1656" s="9">
        <v>638.27</v>
      </c>
      <c r="K1656" s="9">
        <v>800</v>
      </c>
      <c r="L1656">
        <v>45487</v>
      </c>
      <c r="M1656" s="10">
        <f>VENTAS[[#This Row],[CANTIDAD]]*VENTAS[[#This Row],[PRECIO_VENTAS]]</f>
        <v>86400</v>
      </c>
      <c r="N1656" s="10">
        <f>VENTAS[[#This Row],[CANTIDAD]]*VENTAS[[#This Row],[PRECIO_COMPRA]]</f>
        <v>68933.16</v>
      </c>
      <c r="O1656" s="11">
        <f>VENTAS[[#This Row],[INGRESOS]]-VENTAS[[#This Row],[COSTO]]</f>
        <v>17466.839999999997</v>
      </c>
      <c r="P1656" s="12">
        <f>VENTAS[[#This Row],[MARGEN]]/VENTAS[[#This Row],[INGRESOS]]</f>
        <v>0.20216249999999997</v>
      </c>
    </row>
    <row r="1657" spans="1:16" x14ac:dyDescent="0.25">
      <c r="A1657">
        <v>1656</v>
      </c>
      <c r="B1657" t="s">
        <v>9</v>
      </c>
      <c r="C1657">
        <v>12</v>
      </c>
      <c r="D1657" t="s">
        <v>79</v>
      </c>
      <c r="E1657" t="s">
        <v>80</v>
      </c>
      <c r="F1657">
        <v>10005</v>
      </c>
      <c r="G1657" t="s">
        <v>49</v>
      </c>
      <c r="H1657" t="s">
        <v>50</v>
      </c>
      <c r="I1657">
        <v>138</v>
      </c>
      <c r="J1657" s="9">
        <v>1265.2</v>
      </c>
      <c r="K1657" s="9">
        <v>1800</v>
      </c>
      <c r="L1657">
        <v>45488</v>
      </c>
      <c r="M1657" s="10">
        <f>VENTAS[[#This Row],[CANTIDAD]]*VENTAS[[#This Row],[PRECIO_VENTAS]]</f>
        <v>248400</v>
      </c>
      <c r="N1657" s="10">
        <f>VENTAS[[#This Row],[CANTIDAD]]*VENTAS[[#This Row],[PRECIO_COMPRA]]</f>
        <v>174597.6</v>
      </c>
      <c r="O1657" s="11">
        <f>VENTAS[[#This Row],[INGRESOS]]-VENTAS[[#This Row],[COSTO]]</f>
        <v>73802.399999999994</v>
      </c>
      <c r="P1657" s="12">
        <f>VENTAS[[#This Row],[MARGEN]]/VENTAS[[#This Row],[INGRESOS]]</f>
        <v>0.2971111111111111</v>
      </c>
    </row>
    <row r="1658" spans="1:16" x14ac:dyDescent="0.25">
      <c r="A1658">
        <v>1657</v>
      </c>
      <c r="B1658" t="s">
        <v>5</v>
      </c>
      <c r="C1658">
        <v>13</v>
      </c>
      <c r="D1658" t="s">
        <v>81</v>
      </c>
      <c r="E1658" t="s">
        <v>82</v>
      </c>
      <c r="F1658">
        <v>10006</v>
      </c>
      <c r="G1658" t="s">
        <v>51</v>
      </c>
      <c r="H1658" t="s">
        <v>52</v>
      </c>
      <c r="I1658">
        <v>115</v>
      </c>
      <c r="J1658" s="9">
        <v>352.49</v>
      </c>
      <c r="K1658" s="9">
        <v>500</v>
      </c>
      <c r="L1658">
        <v>45489</v>
      </c>
      <c r="M1658" s="10">
        <f>VENTAS[[#This Row],[CANTIDAD]]*VENTAS[[#This Row],[PRECIO_VENTAS]]</f>
        <v>57500</v>
      </c>
      <c r="N1658" s="10">
        <f>VENTAS[[#This Row],[CANTIDAD]]*VENTAS[[#This Row],[PRECIO_COMPRA]]</f>
        <v>40536.35</v>
      </c>
      <c r="O1658" s="11">
        <f>VENTAS[[#This Row],[INGRESOS]]-VENTAS[[#This Row],[COSTO]]</f>
        <v>16963.650000000001</v>
      </c>
      <c r="P1658" s="12">
        <f>VENTAS[[#This Row],[MARGEN]]/VENTAS[[#This Row],[INGRESOS]]</f>
        <v>0.29502</v>
      </c>
    </row>
    <row r="1659" spans="1:16" x14ac:dyDescent="0.25">
      <c r="A1659">
        <v>1658</v>
      </c>
      <c r="B1659" t="s">
        <v>19</v>
      </c>
      <c r="C1659">
        <v>14</v>
      </c>
      <c r="D1659" t="s">
        <v>83</v>
      </c>
      <c r="E1659" t="s">
        <v>84</v>
      </c>
      <c r="F1659">
        <v>10007</v>
      </c>
      <c r="G1659" t="s">
        <v>53</v>
      </c>
      <c r="H1659" t="s">
        <v>54</v>
      </c>
      <c r="I1659">
        <v>95</v>
      </c>
      <c r="J1659" s="9">
        <v>938.42</v>
      </c>
      <c r="K1659" s="9">
        <v>1100</v>
      </c>
      <c r="L1659">
        <v>45490</v>
      </c>
      <c r="M1659" s="10">
        <f>VENTAS[[#This Row],[CANTIDAD]]*VENTAS[[#This Row],[PRECIO_VENTAS]]</f>
        <v>104500</v>
      </c>
      <c r="N1659" s="10">
        <f>VENTAS[[#This Row],[CANTIDAD]]*VENTAS[[#This Row],[PRECIO_COMPRA]]</f>
        <v>89149.9</v>
      </c>
      <c r="O1659" s="11">
        <f>VENTAS[[#This Row],[INGRESOS]]-VENTAS[[#This Row],[COSTO]]</f>
        <v>15350.100000000006</v>
      </c>
      <c r="P1659" s="12">
        <f>VENTAS[[#This Row],[MARGEN]]/VENTAS[[#This Row],[INGRESOS]]</f>
        <v>0.14689090909090916</v>
      </c>
    </row>
    <row r="1660" spans="1:16" x14ac:dyDescent="0.25">
      <c r="A1660">
        <v>1659</v>
      </c>
      <c r="B1660" t="s">
        <v>28</v>
      </c>
      <c r="C1660">
        <v>15</v>
      </c>
      <c r="D1660" t="s">
        <v>85</v>
      </c>
      <c r="E1660" t="s">
        <v>86</v>
      </c>
      <c r="F1660">
        <v>10008</v>
      </c>
      <c r="G1660" t="s">
        <v>73</v>
      </c>
      <c r="H1660" t="s">
        <v>56</v>
      </c>
      <c r="I1660">
        <v>102</v>
      </c>
      <c r="J1660" s="9">
        <v>572.95000000000005</v>
      </c>
      <c r="K1660" s="9">
        <v>800</v>
      </c>
      <c r="L1660">
        <v>45491</v>
      </c>
      <c r="M1660" s="10">
        <f>VENTAS[[#This Row],[CANTIDAD]]*VENTAS[[#This Row],[PRECIO_VENTAS]]</f>
        <v>81600</v>
      </c>
      <c r="N1660" s="10">
        <f>VENTAS[[#This Row],[CANTIDAD]]*VENTAS[[#This Row],[PRECIO_COMPRA]]</f>
        <v>58440.9</v>
      </c>
      <c r="O1660" s="11">
        <f>VENTAS[[#This Row],[INGRESOS]]-VENTAS[[#This Row],[COSTO]]</f>
        <v>23159.1</v>
      </c>
      <c r="P1660" s="12">
        <f>VENTAS[[#This Row],[MARGEN]]/VENTAS[[#This Row],[INGRESOS]]</f>
        <v>0.28381249999999997</v>
      </c>
    </row>
    <row r="1661" spans="1:16" x14ac:dyDescent="0.25">
      <c r="A1661">
        <v>1660</v>
      </c>
      <c r="B1661" t="s">
        <v>6</v>
      </c>
      <c r="C1661">
        <v>16</v>
      </c>
      <c r="D1661" t="s">
        <v>87</v>
      </c>
      <c r="E1661" t="s">
        <v>88</v>
      </c>
      <c r="F1661">
        <v>10009</v>
      </c>
      <c r="G1661" t="s">
        <v>57</v>
      </c>
      <c r="H1661" t="s">
        <v>58</v>
      </c>
      <c r="I1661">
        <v>86</v>
      </c>
      <c r="J1661" s="9">
        <v>1667.47</v>
      </c>
      <c r="K1661" s="9">
        <v>2200</v>
      </c>
      <c r="L1661">
        <v>45492</v>
      </c>
      <c r="M1661" s="10">
        <f>VENTAS[[#This Row],[CANTIDAD]]*VENTAS[[#This Row],[PRECIO_VENTAS]]</f>
        <v>189200</v>
      </c>
      <c r="N1661" s="10">
        <f>VENTAS[[#This Row],[CANTIDAD]]*VENTAS[[#This Row],[PRECIO_COMPRA]]</f>
        <v>143402.42000000001</v>
      </c>
      <c r="O1661" s="11">
        <f>VENTAS[[#This Row],[INGRESOS]]-VENTAS[[#This Row],[COSTO]]</f>
        <v>45797.579999999987</v>
      </c>
      <c r="P1661" s="12">
        <f>VENTAS[[#This Row],[MARGEN]]/VENTAS[[#This Row],[INGRESOS]]</f>
        <v>0.24205909090909083</v>
      </c>
    </row>
    <row r="1662" spans="1:16" x14ac:dyDescent="0.25">
      <c r="A1662">
        <v>1661</v>
      </c>
      <c r="B1662" t="s">
        <v>8</v>
      </c>
      <c r="C1662">
        <v>17</v>
      </c>
      <c r="D1662" t="s">
        <v>89</v>
      </c>
      <c r="E1662" t="s">
        <v>90</v>
      </c>
      <c r="F1662">
        <v>10001</v>
      </c>
      <c r="G1662" t="s">
        <v>41</v>
      </c>
      <c r="H1662" t="s">
        <v>42</v>
      </c>
      <c r="I1662">
        <v>125</v>
      </c>
      <c r="J1662" s="9">
        <v>216.19</v>
      </c>
      <c r="K1662" s="9">
        <v>300</v>
      </c>
      <c r="L1662">
        <v>45493</v>
      </c>
      <c r="M1662" s="10">
        <f>VENTAS[[#This Row],[CANTIDAD]]*VENTAS[[#This Row],[PRECIO_VENTAS]]</f>
        <v>37500</v>
      </c>
      <c r="N1662" s="10">
        <f>VENTAS[[#This Row],[CANTIDAD]]*VENTAS[[#This Row],[PRECIO_COMPRA]]</f>
        <v>27023.75</v>
      </c>
      <c r="O1662" s="11">
        <f>VENTAS[[#This Row],[INGRESOS]]-VENTAS[[#This Row],[COSTO]]</f>
        <v>10476.25</v>
      </c>
      <c r="P1662" s="12">
        <f>VENTAS[[#This Row],[MARGEN]]/VENTAS[[#This Row],[INGRESOS]]</f>
        <v>0.27936666666666665</v>
      </c>
    </row>
    <row r="1663" spans="1:16" x14ac:dyDescent="0.25">
      <c r="A1663">
        <v>1662</v>
      </c>
      <c r="B1663" t="s">
        <v>11</v>
      </c>
      <c r="C1663">
        <v>18</v>
      </c>
      <c r="D1663" t="s">
        <v>91</v>
      </c>
      <c r="E1663" t="s">
        <v>92</v>
      </c>
      <c r="F1663">
        <v>10002</v>
      </c>
      <c r="G1663" t="s">
        <v>43</v>
      </c>
      <c r="H1663" t="s">
        <v>44</v>
      </c>
      <c r="I1663">
        <v>110</v>
      </c>
      <c r="J1663" s="9">
        <v>1063.04</v>
      </c>
      <c r="K1663" s="9">
        <v>1500</v>
      </c>
      <c r="L1663">
        <v>45494</v>
      </c>
      <c r="M1663" s="10">
        <f>VENTAS[[#This Row],[CANTIDAD]]*VENTAS[[#This Row],[PRECIO_VENTAS]]</f>
        <v>165000</v>
      </c>
      <c r="N1663" s="10">
        <f>VENTAS[[#This Row],[CANTIDAD]]*VENTAS[[#This Row],[PRECIO_COMPRA]]</f>
        <v>116934.39999999999</v>
      </c>
      <c r="O1663" s="11">
        <f>VENTAS[[#This Row],[INGRESOS]]-VENTAS[[#This Row],[COSTO]]</f>
        <v>48065.600000000006</v>
      </c>
      <c r="P1663" s="12">
        <f>VENTAS[[#This Row],[MARGEN]]/VENTAS[[#This Row],[INGRESOS]]</f>
        <v>0.29130666666666671</v>
      </c>
    </row>
    <row r="1664" spans="1:16" x14ac:dyDescent="0.25">
      <c r="A1664">
        <v>1663</v>
      </c>
      <c r="B1664" t="s">
        <v>9</v>
      </c>
      <c r="C1664">
        <v>19</v>
      </c>
      <c r="D1664" t="s">
        <v>93</v>
      </c>
      <c r="E1664" t="s">
        <v>94</v>
      </c>
      <c r="F1664">
        <v>10003</v>
      </c>
      <c r="G1664" t="s">
        <v>45</v>
      </c>
      <c r="H1664" t="s">
        <v>46</v>
      </c>
      <c r="I1664">
        <v>137</v>
      </c>
      <c r="J1664" s="9">
        <v>757.81</v>
      </c>
      <c r="K1664" s="9">
        <v>950</v>
      </c>
      <c r="L1664">
        <v>45495</v>
      </c>
      <c r="M1664" s="10">
        <f>VENTAS[[#This Row],[CANTIDAD]]*VENTAS[[#This Row],[PRECIO_VENTAS]]</f>
        <v>130150</v>
      </c>
      <c r="N1664" s="10">
        <f>VENTAS[[#This Row],[CANTIDAD]]*VENTAS[[#This Row],[PRECIO_COMPRA]]</f>
        <v>103819.96999999999</v>
      </c>
      <c r="O1664" s="11">
        <f>VENTAS[[#This Row],[INGRESOS]]-VENTAS[[#This Row],[COSTO]]</f>
        <v>26330.030000000013</v>
      </c>
      <c r="P1664" s="12">
        <f>VENTAS[[#This Row],[MARGEN]]/VENTAS[[#This Row],[INGRESOS]]</f>
        <v>0.20230526315789485</v>
      </c>
    </row>
    <row r="1665" spans="1:16" x14ac:dyDescent="0.25">
      <c r="A1665">
        <v>1664</v>
      </c>
      <c r="B1665" t="s">
        <v>10</v>
      </c>
      <c r="C1665">
        <v>20</v>
      </c>
      <c r="D1665" t="s">
        <v>95</v>
      </c>
      <c r="E1665" t="s">
        <v>96</v>
      </c>
      <c r="F1665">
        <v>10004</v>
      </c>
      <c r="G1665" t="s">
        <v>47</v>
      </c>
      <c r="H1665" t="s">
        <v>48</v>
      </c>
      <c r="I1665">
        <v>96</v>
      </c>
      <c r="J1665" s="9">
        <v>211.41</v>
      </c>
      <c r="K1665" s="9">
        <v>300</v>
      </c>
      <c r="L1665">
        <v>45496</v>
      </c>
      <c r="M1665" s="10">
        <f>VENTAS[[#This Row],[CANTIDAD]]*VENTAS[[#This Row],[PRECIO_VENTAS]]</f>
        <v>28800</v>
      </c>
      <c r="N1665" s="10">
        <f>VENTAS[[#This Row],[CANTIDAD]]*VENTAS[[#This Row],[PRECIO_COMPRA]]</f>
        <v>20295.36</v>
      </c>
      <c r="O1665" s="11">
        <f>VENTAS[[#This Row],[INGRESOS]]-VENTAS[[#This Row],[COSTO]]</f>
        <v>8504.64</v>
      </c>
      <c r="P1665" s="12">
        <f>VENTAS[[#This Row],[MARGEN]]/VENTAS[[#This Row],[INGRESOS]]</f>
        <v>0.29530000000000001</v>
      </c>
    </row>
    <row r="1666" spans="1:16" x14ac:dyDescent="0.25">
      <c r="A1666">
        <v>1665</v>
      </c>
      <c r="B1666" t="s">
        <v>5</v>
      </c>
      <c r="C1666">
        <v>1</v>
      </c>
      <c r="D1666" t="s">
        <v>30</v>
      </c>
      <c r="E1666" t="s">
        <v>61</v>
      </c>
      <c r="F1666">
        <v>10005</v>
      </c>
      <c r="G1666" t="s">
        <v>49</v>
      </c>
      <c r="H1666" t="s">
        <v>50</v>
      </c>
      <c r="I1666">
        <v>92</v>
      </c>
      <c r="J1666" s="9">
        <v>1483.61</v>
      </c>
      <c r="K1666" s="9">
        <v>2000</v>
      </c>
      <c r="L1666">
        <v>45497</v>
      </c>
      <c r="M1666" s="10">
        <f>VENTAS[[#This Row],[CANTIDAD]]*VENTAS[[#This Row],[PRECIO_VENTAS]]</f>
        <v>184000</v>
      </c>
      <c r="N1666" s="10">
        <f>VENTAS[[#This Row],[CANTIDAD]]*VENTAS[[#This Row],[PRECIO_COMPRA]]</f>
        <v>136492.12</v>
      </c>
      <c r="O1666" s="11">
        <f>VENTAS[[#This Row],[INGRESOS]]-VENTAS[[#This Row],[COSTO]]</f>
        <v>47507.880000000005</v>
      </c>
      <c r="P1666" s="12">
        <f>VENTAS[[#This Row],[MARGEN]]/VENTAS[[#This Row],[INGRESOS]]</f>
        <v>0.25819500000000001</v>
      </c>
    </row>
    <row r="1667" spans="1:16" x14ac:dyDescent="0.25">
      <c r="A1667">
        <v>1666</v>
      </c>
      <c r="B1667" t="s">
        <v>19</v>
      </c>
      <c r="C1667">
        <v>2</v>
      </c>
      <c r="D1667" t="s">
        <v>31</v>
      </c>
      <c r="E1667" t="s">
        <v>62</v>
      </c>
      <c r="F1667">
        <v>10006</v>
      </c>
      <c r="G1667" t="s">
        <v>51</v>
      </c>
      <c r="H1667" t="s">
        <v>52</v>
      </c>
      <c r="I1667">
        <v>133</v>
      </c>
      <c r="J1667" s="9">
        <v>1049.51</v>
      </c>
      <c r="K1667" s="9">
        <v>1300</v>
      </c>
      <c r="L1667">
        <v>45498</v>
      </c>
      <c r="M1667" s="10">
        <f>VENTAS[[#This Row],[CANTIDAD]]*VENTAS[[#This Row],[PRECIO_VENTAS]]</f>
        <v>172900</v>
      </c>
      <c r="N1667" s="10">
        <f>VENTAS[[#This Row],[CANTIDAD]]*VENTAS[[#This Row],[PRECIO_COMPRA]]</f>
        <v>139584.82999999999</v>
      </c>
      <c r="O1667" s="11">
        <f>VENTAS[[#This Row],[INGRESOS]]-VENTAS[[#This Row],[COSTO]]</f>
        <v>33315.170000000013</v>
      </c>
      <c r="P1667" s="12">
        <f>VENTAS[[#This Row],[MARGEN]]/VENTAS[[#This Row],[INGRESOS]]</f>
        <v>0.19268461538461545</v>
      </c>
    </row>
    <row r="1668" spans="1:16" x14ac:dyDescent="0.25">
      <c r="A1668">
        <v>1667</v>
      </c>
      <c r="B1668" t="s">
        <v>5</v>
      </c>
      <c r="C1668">
        <v>3</v>
      </c>
      <c r="D1668" t="s">
        <v>32</v>
      </c>
      <c r="E1668" t="s">
        <v>63</v>
      </c>
      <c r="F1668">
        <v>10007</v>
      </c>
      <c r="G1668" t="s">
        <v>53</v>
      </c>
      <c r="H1668" t="s">
        <v>54</v>
      </c>
      <c r="I1668">
        <v>107</v>
      </c>
      <c r="J1668" s="9">
        <v>966.38</v>
      </c>
      <c r="K1668" s="9">
        <v>1200</v>
      </c>
      <c r="L1668">
        <v>45499</v>
      </c>
      <c r="M1668" s="10">
        <f>VENTAS[[#This Row],[CANTIDAD]]*VENTAS[[#This Row],[PRECIO_VENTAS]]</f>
        <v>128400</v>
      </c>
      <c r="N1668" s="10">
        <f>VENTAS[[#This Row],[CANTIDAD]]*VENTAS[[#This Row],[PRECIO_COMPRA]]</f>
        <v>103402.66</v>
      </c>
      <c r="O1668" s="11">
        <f>VENTAS[[#This Row],[INGRESOS]]-VENTAS[[#This Row],[COSTO]]</f>
        <v>24997.339999999997</v>
      </c>
      <c r="P1668" s="12">
        <f>VENTAS[[#This Row],[MARGEN]]/VENTAS[[#This Row],[INGRESOS]]</f>
        <v>0.19468333333333332</v>
      </c>
    </row>
    <row r="1669" spans="1:16" x14ac:dyDescent="0.25">
      <c r="A1669">
        <v>1668</v>
      </c>
      <c r="B1669" t="s">
        <v>19</v>
      </c>
      <c r="C1669">
        <v>4</v>
      </c>
      <c r="D1669" t="s">
        <v>33</v>
      </c>
      <c r="E1669" t="s">
        <v>64</v>
      </c>
      <c r="F1669">
        <v>10008</v>
      </c>
      <c r="G1669" t="s">
        <v>73</v>
      </c>
      <c r="H1669" t="s">
        <v>56</v>
      </c>
      <c r="I1669">
        <v>127</v>
      </c>
      <c r="J1669" s="9">
        <v>938.42</v>
      </c>
      <c r="K1669" s="9">
        <v>1100</v>
      </c>
      <c r="L1669">
        <v>45500</v>
      </c>
      <c r="M1669" s="10">
        <f>VENTAS[[#This Row],[CANTIDAD]]*VENTAS[[#This Row],[PRECIO_VENTAS]]</f>
        <v>139700</v>
      </c>
      <c r="N1669" s="10">
        <f>VENTAS[[#This Row],[CANTIDAD]]*VENTAS[[#This Row],[PRECIO_COMPRA]]</f>
        <v>119179.34</v>
      </c>
      <c r="O1669" s="11">
        <f>VENTAS[[#This Row],[INGRESOS]]-VENTAS[[#This Row],[COSTO]]</f>
        <v>20520.660000000003</v>
      </c>
      <c r="P1669" s="12">
        <f>VENTAS[[#This Row],[MARGEN]]/VENTAS[[#This Row],[INGRESOS]]</f>
        <v>0.14689090909090913</v>
      </c>
    </row>
    <row r="1670" spans="1:16" x14ac:dyDescent="0.25">
      <c r="A1670">
        <v>1669</v>
      </c>
      <c r="B1670" t="s">
        <v>12</v>
      </c>
      <c r="C1670">
        <v>5</v>
      </c>
      <c r="D1670" t="s">
        <v>34</v>
      </c>
      <c r="E1670" t="s">
        <v>65</v>
      </c>
      <c r="F1670">
        <v>10009</v>
      </c>
      <c r="G1670" t="s">
        <v>57</v>
      </c>
      <c r="H1670" t="s">
        <v>58</v>
      </c>
      <c r="I1670">
        <v>106</v>
      </c>
      <c r="J1670" s="9">
        <v>1053.78</v>
      </c>
      <c r="K1670" s="9">
        <v>1500</v>
      </c>
      <c r="L1670">
        <v>45501</v>
      </c>
      <c r="M1670" s="10">
        <f>VENTAS[[#This Row],[CANTIDAD]]*VENTAS[[#This Row],[PRECIO_VENTAS]]</f>
        <v>159000</v>
      </c>
      <c r="N1670" s="10">
        <f>VENTAS[[#This Row],[CANTIDAD]]*VENTAS[[#This Row],[PRECIO_COMPRA]]</f>
        <v>111700.68</v>
      </c>
      <c r="O1670" s="11">
        <f>VENTAS[[#This Row],[INGRESOS]]-VENTAS[[#This Row],[COSTO]]</f>
        <v>47299.320000000007</v>
      </c>
      <c r="P1670" s="12">
        <f>VENTAS[[#This Row],[MARGEN]]/VENTAS[[#This Row],[INGRESOS]]</f>
        <v>0.29748000000000002</v>
      </c>
    </row>
    <row r="1671" spans="1:16" x14ac:dyDescent="0.25">
      <c r="A1671">
        <v>1670</v>
      </c>
      <c r="B1671" t="s">
        <v>6</v>
      </c>
      <c r="C1671">
        <v>6</v>
      </c>
      <c r="D1671" t="s">
        <v>35</v>
      </c>
      <c r="E1671" t="s">
        <v>66</v>
      </c>
      <c r="F1671">
        <v>10001</v>
      </c>
      <c r="G1671" t="s">
        <v>41</v>
      </c>
      <c r="H1671" t="s">
        <v>42</v>
      </c>
      <c r="I1671">
        <v>142</v>
      </c>
      <c r="J1671" s="9">
        <v>645.70000000000005</v>
      </c>
      <c r="K1671" s="9">
        <v>900</v>
      </c>
      <c r="L1671">
        <v>45502</v>
      </c>
      <c r="M1671" s="10">
        <f>VENTAS[[#This Row],[CANTIDAD]]*VENTAS[[#This Row],[PRECIO_VENTAS]]</f>
        <v>127800</v>
      </c>
      <c r="N1671" s="10">
        <f>VENTAS[[#This Row],[CANTIDAD]]*VENTAS[[#This Row],[PRECIO_COMPRA]]</f>
        <v>91689.400000000009</v>
      </c>
      <c r="O1671" s="11">
        <f>VENTAS[[#This Row],[INGRESOS]]-VENTAS[[#This Row],[COSTO]]</f>
        <v>36110.599999999991</v>
      </c>
      <c r="P1671" s="12">
        <f>VENTAS[[#This Row],[MARGEN]]/VENTAS[[#This Row],[INGRESOS]]</f>
        <v>0.2825555555555555</v>
      </c>
    </row>
    <row r="1672" spans="1:16" x14ac:dyDescent="0.25">
      <c r="A1672">
        <v>1671</v>
      </c>
      <c r="B1672" t="s">
        <v>5</v>
      </c>
      <c r="C1672">
        <v>7</v>
      </c>
      <c r="D1672" t="s">
        <v>36</v>
      </c>
      <c r="E1672" t="s">
        <v>72</v>
      </c>
      <c r="F1672">
        <v>10002</v>
      </c>
      <c r="G1672" t="s">
        <v>43</v>
      </c>
      <c r="H1672" t="s">
        <v>44</v>
      </c>
      <c r="I1672">
        <v>118</v>
      </c>
      <c r="J1672" s="9">
        <v>1063.04</v>
      </c>
      <c r="K1672" s="9">
        <v>1500</v>
      </c>
      <c r="L1672">
        <v>45503</v>
      </c>
      <c r="M1672" s="10">
        <f>VENTAS[[#This Row],[CANTIDAD]]*VENTAS[[#This Row],[PRECIO_VENTAS]]</f>
        <v>177000</v>
      </c>
      <c r="N1672" s="10">
        <f>VENTAS[[#This Row],[CANTIDAD]]*VENTAS[[#This Row],[PRECIO_COMPRA]]</f>
        <v>125438.72</v>
      </c>
      <c r="O1672" s="11">
        <f>VENTAS[[#This Row],[INGRESOS]]-VENTAS[[#This Row],[COSTO]]</f>
        <v>51561.279999999999</v>
      </c>
      <c r="P1672" s="12">
        <f>VENTAS[[#This Row],[MARGEN]]/VENTAS[[#This Row],[INGRESOS]]</f>
        <v>0.29130666666666666</v>
      </c>
    </row>
    <row r="1673" spans="1:16" x14ac:dyDescent="0.25">
      <c r="A1673">
        <v>1672</v>
      </c>
      <c r="B1673" t="s">
        <v>12</v>
      </c>
      <c r="C1673">
        <v>8</v>
      </c>
      <c r="D1673" t="s">
        <v>37</v>
      </c>
      <c r="E1673" t="s">
        <v>67</v>
      </c>
      <c r="F1673">
        <v>10003</v>
      </c>
      <c r="G1673" t="s">
        <v>45</v>
      </c>
      <c r="H1673" t="s">
        <v>46</v>
      </c>
      <c r="I1673">
        <v>96</v>
      </c>
      <c r="J1673" s="9">
        <v>938.42</v>
      </c>
      <c r="K1673" s="9">
        <v>1100</v>
      </c>
      <c r="L1673">
        <v>45504</v>
      </c>
      <c r="M1673" s="10">
        <f>VENTAS[[#This Row],[CANTIDAD]]*VENTAS[[#This Row],[PRECIO_VENTAS]]</f>
        <v>105600</v>
      </c>
      <c r="N1673" s="10">
        <f>VENTAS[[#This Row],[CANTIDAD]]*VENTAS[[#This Row],[PRECIO_COMPRA]]</f>
        <v>90088.319999999992</v>
      </c>
      <c r="O1673" s="11">
        <f>VENTAS[[#This Row],[INGRESOS]]-VENTAS[[#This Row],[COSTO]]</f>
        <v>15511.680000000008</v>
      </c>
      <c r="P1673" s="12">
        <f>VENTAS[[#This Row],[MARGEN]]/VENTAS[[#This Row],[INGRESOS]]</f>
        <v>0.14689090909090916</v>
      </c>
    </row>
    <row r="1674" spans="1:16" x14ac:dyDescent="0.25">
      <c r="A1674">
        <v>1673</v>
      </c>
      <c r="B1674" t="s">
        <v>9</v>
      </c>
      <c r="C1674">
        <v>9</v>
      </c>
      <c r="D1674" t="s">
        <v>38</v>
      </c>
      <c r="E1674" t="s">
        <v>68</v>
      </c>
      <c r="F1674">
        <v>10004</v>
      </c>
      <c r="G1674" t="s">
        <v>47</v>
      </c>
      <c r="H1674" t="s">
        <v>48</v>
      </c>
      <c r="I1674">
        <v>126</v>
      </c>
      <c r="J1674" s="9">
        <v>836.75</v>
      </c>
      <c r="K1674" s="9">
        <v>1000</v>
      </c>
      <c r="L1674">
        <v>45505</v>
      </c>
      <c r="M1674" s="10">
        <f>VENTAS[[#This Row],[CANTIDAD]]*VENTAS[[#This Row],[PRECIO_VENTAS]]</f>
        <v>126000</v>
      </c>
      <c r="N1674" s="10">
        <f>VENTAS[[#This Row],[CANTIDAD]]*VENTAS[[#This Row],[PRECIO_COMPRA]]</f>
        <v>105430.5</v>
      </c>
      <c r="O1674" s="11">
        <f>VENTAS[[#This Row],[INGRESOS]]-VENTAS[[#This Row],[COSTO]]</f>
        <v>20569.5</v>
      </c>
      <c r="P1674" s="12">
        <f>VENTAS[[#This Row],[MARGEN]]/VENTAS[[#This Row],[INGRESOS]]</f>
        <v>0.16325000000000001</v>
      </c>
    </row>
    <row r="1675" spans="1:16" x14ac:dyDescent="0.25">
      <c r="A1675">
        <v>1674</v>
      </c>
      <c r="B1675" t="s">
        <v>7</v>
      </c>
      <c r="C1675">
        <v>10</v>
      </c>
      <c r="D1675" t="s">
        <v>39</v>
      </c>
      <c r="E1675" t="s">
        <v>69</v>
      </c>
      <c r="F1675">
        <v>10005</v>
      </c>
      <c r="G1675" t="s">
        <v>49</v>
      </c>
      <c r="H1675" t="s">
        <v>50</v>
      </c>
      <c r="I1675">
        <v>114</v>
      </c>
      <c r="J1675" s="9">
        <v>966.38</v>
      </c>
      <c r="K1675" s="9">
        <v>1200</v>
      </c>
      <c r="L1675">
        <v>45506</v>
      </c>
      <c r="M1675" s="10">
        <f>VENTAS[[#This Row],[CANTIDAD]]*VENTAS[[#This Row],[PRECIO_VENTAS]]</f>
        <v>136800</v>
      </c>
      <c r="N1675" s="10">
        <f>VENTAS[[#This Row],[CANTIDAD]]*VENTAS[[#This Row],[PRECIO_COMPRA]]</f>
        <v>110167.31999999999</v>
      </c>
      <c r="O1675" s="11">
        <f>VENTAS[[#This Row],[INGRESOS]]-VENTAS[[#This Row],[COSTO]]</f>
        <v>26632.680000000008</v>
      </c>
      <c r="P1675" s="12">
        <f>VENTAS[[#This Row],[MARGEN]]/VENTAS[[#This Row],[INGRESOS]]</f>
        <v>0.19468333333333337</v>
      </c>
    </row>
    <row r="1676" spans="1:16" x14ac:dyDescent="0.25">
      <c r="A1676">
        <v>1675</v>
      </c>
      <c r="B1676" t="s">
        <v>8</v>
      </c>
      <c r="C1676">
        <v>11</v>
      </c>
      <c r="D1676" t="s">
        <v>77</v>
      </c>
      <c r="E1676" t="s">
        <v>78</v>
      </c>
      <c r="F1676">
        <v>10006</v>
      </c>
      <c r="G1676" t="s">
        <v>51</v>
      </c>
      <c r="H1676" t="s">
        <v>52</v>
      </c>
      <c r="I1676">
        <v>93</v>
      </c>
      <c r="J1676" s="9">
        <v>638.27</v>
      </c>
      <c r="K1676" s="9">
        <v>800</v>
      </c>
      <c r="L1676">
        <v>45507</v>
      </c>
      <c r="M1676" s="10">
        <f>VENTAS[[#This Row],[CANTIDAD]]*VENTAS[[#This Row],[PRECIO_VENTAS]]</f>
        <v>74400</v>
      </c>
      <c r="N1676" s="10">
        <f>VENTAS[[#This Row],[CANTIDAD]]*VENTAS[[#This Row],[PRECIO_COMPRA]]</f>
        <v>59359.11</v>
      </c>
      <c r="O1676" s="11">
        <f>VENTAS[[#This Row],[INGRESOS]]-VENTAS[[#This Row],[COSTO]]</f>
        <v>15040.89</v>
      </c>
      <c r="P1676" s="12">
        <f>VENTAS[[#This Row],[MARGEN]]/VENTAS[[#This Row],[INGRESOS]]</f>
        <v>0.20216249999999999</v>
      </c>
    </row>
    <row r="1677" spans="1:16" x14ac:dyDescent="0.25">
      <c r="A1677">
        <v>1676</v>
      </c>
      <c r="B1677" t="s">
        <v>23</v>
      </c>
      <c r="C1677">
        <v>12</v>
      </c>
      <c r="D1677" t="s">
        <v>79</v>
      </c>
      <c r="E1677" t="s">
        <v>80</v>
      </c>
      <c r="F1677">
        <v>10007</v>
      </c>
      <c r="G1677" t="s">
        <v>53</v>
      </c>
      <c r="H1677" t="s">
        <v>54</v>
      </c>
      <c r="I1677">
        <v>125</v>
      </c>
      <c r="J1677" s="9">
        <v>1265.2</v>
      </c>
      <c r="K1677" s="9">
        <v>1800</v>
      </c>
      <c r="L1677">
        <v>45508</v>
      </c>
      <c r="M1677" s="10">
        <f>VENTAS[[#This Row],[CANTIDAD]]*VENTAS[[#This Row],[PRECIO_VENTAS]]</f>
        <v>225000</v>
      </c>
      <c r="N1677" s="10">
        <f>VENTAS[[#This Row],[CANTIDAD]]*VENTAS[[#This Row],[PRECIO_COMPRA]]</f>
        <v>158150</v>
      </c>
      <c r="O1677" s="11">
        <f>VENTAS[[#This Row],[INGRESOS]]-VENTAS[[#This Row],[COSTO]]</f>
        <v>66850</v>
      </c>
      <c r="P1677" s="12">
        <f>VENTAS[[#This Row],[MARGEN]]/VENTAS[[#This Row],[INGRESOS]]</f>
        <v>0.2971111111111111</v>
      </c>
    </row>
    <row r="1678" spans="1:16" x14ac:dyDescent="0.25">
      <c r="A1678">
        <v>1677</v>
      </c>
      <c r="B1678" t="s">
        <v>5</v>
      </c>
      <c r="C1678">
        <v>13</v>
      </c>
      <c r="D1678" t="s">
        <v>81</v>
      </c>
      <c r="E1678" t="s">
        <v>82</v>
      </c>
      <c r="F1678">
        <v>10008</v>
      </c>
      <c r="G1678" t="s">
        <v>73</v>
      </c>
      <c r="H1678" t="s">
        <v>56</v>
      </c>
      <c r="I1678">
        <v>100</v>
      </c>
      <c r="J1678" s="9">
        <v>352.49</v>
      </c>
      <c r="K1678" s="9">
        <v>500</v>
      </c>
      <c r="L1678">
        <v>45509</v>
      </c>
      <c r="M1678" s="10">
        <f>VENTAS[[#This Row],[CANTIDAD]]*VENTAS[[#This Row],[PRECIO_VENTAS]]</f>
        <v>50000</v>
      </c>
      <c r="N1678" s="10">
        <f>VENTAS[[#This Row],[CANTIDAD]]*VENTAS[[#This Row],[PRECIO_COMPRA]]</f>
        <v>35249</v>
      </c>
      <c r="O1678" s="11">
        <f>VENTAS[[#This Row],[INGRESOS]]-VENTAS[[#This Row],[COSTO]]</f>
        <v>14751</v>
      </c>
      <c r="P1678" s="12">
        <f>VENTAS[[#This Row],[MARGEN]]/VENTAS[[#This Row],[INGRESOS]]</f>
        <v>0.29502</v>
      </c>
    </row>
    <row r="1679" spans="1:16" x14ac:dyDescent="0.25">
      <c r="A1679">
        <v>1678</v>
      </c>
      <c r="B1679" t="s">
        <v>7</v>
      </c>
      <c r="C1679">
        <v>14</v>
      </c>
      <c r="D1679" t="s">
        <v>83</v>
      </c>
      <c r="E1679" t="s">
        <v>84</v>
      </c>
      <c r="F1679">
        <v>10009</v>
      </c>
      <c r="G1679" t="s">
        <v>57</v>
      </c>
      <c r="H1679" t="s">
        <v>58</v>
      </c>
      <c r="I1679">
        <v>110</v>
      </c>
      <c r="J1679" s="9">
        <v>938.42</v>
      </c>
      <c r="K1679" s="9">
        <v>1100</v>
      </c>
      <c r="L1679">
        <v>45510</v>
      </c>
      <c r="M1679" s="10">
        <f>VENTAS[[#This Row],[CANTIDAD]]*VENTAS[[#This Row],[PRECIO_VENTAS]]</f>
        <v>121000</v>
      </c>
      <c r="N1679" s="10">
        <f>VENTAS[[#This Row],[CANTIDAD]]*VENTAS[[#This Row],[PRECIO_COMPRA]]</f>
        <v>103226.2</v>
      </c>
      <c r="O1679" s="11">
        <f>VENTAS[[#This Row],[INGRESOS]]-VENTAS[[#This Row],[COSTO]]</f>
        <v>17773.800000000003</v>
      </c>
      <c r="P1679" s="12">
        <f>VENTAS[[#This Row],[MARGEN]]/VENTAS[[#This Row],[INGRESOS]]</f>
        <v>0.14689090909090913</v>
      </c>
    </row>
    <row r="1680" spans="1:16" x14ac:dyDescent="0.25">
      <c r="A1680">
        <v>1679</v>
      </c>
      <c r="B1680" t="s">
        <v>10</v>
      </c>
      <c r="C1680">
        <v>15</v>
      </c>
      <c r="D1680" t="s">
        <v>85</v>
      </c>
      <c r="E1680" t="s">
        <v>86</v>
      </c>
      <c r="F1680">
        <v>10001</v>
      </c>
      <c r="G1680" t="s">
        <v>41</v>
      </c>
      <c r="H1680" t="s">
        <v>42</v>
      </c>
      <c r="I1680">
        <v>98</v>
      </c>
      <c r="J1680" s="9">
        <v>572.95000000000005</v>
      </c>
      <c r="K1680" s="9">
        <v>800</v>
      </c>
      <c r="L1680">
        <v>45511</v>
      </c>
      <c r="M1680" s="10">
        <f>VENTAS[[#This Row],[CANTIDAD]]*VENTAS[[#This Row],[PRECIO_VENTAS]]</f>
        <v>78400</v>
      </c>
      <c r="N1680" s="10">
        <f>VENTAS[[#This Row],[CANTIDAD]]*VENTAS[[#This Row],[PRECIO_COMPRA]]</f>
        <v>56149.100000000006</v>
      </c>
      <c r="O1680" s="11">
        <f>VENTAS[[#This Row],[INGRESOS]]-VENTAS[[#This Row],[COSTO]]</f>
        <v>22250.899999999994</v>
      </c>
      <c r="P1680" s="12">
        <f>VENTAS[[#This Row],[MARGEN]]/VENTAS[[#This Row],[INGRESOS]]</f>
        <v>0.28381249999999991</v>
      </c>
    </row>
    <row r="1681" spans="1:16" x14ac:dyDescent="0.25">
      <c r="A1681">
        <v>1680</v>
      </c>
      <c r="B1681" t="s">
        <v>28</v>
      </c>
      <c r="C1681">
        <v>16</v>
      </c>
      <c r="D1681" t="s">
        <v>87</v>
      </c>
      <c r="E1681" t="s">
        <v>88</v>
      </c>
      <c r="F1681">
        <v>10002</v>
      </c>
      <c r="G1681" t="s">
        <v>43</v>
      </c>
      <c r="H1681" t="s">
        <v>44</v>
      </c>
      <c r="I1681">
        <v>119</v>
      </c>
      <c r="J1681" s="9">
        <v>1667.47</v>
      </c>
      <c r="K1681" s="9">
        <v>2200</v>
      </c>
      <c r="L1681">
        <v>45512</v>
      </c>
      <c r="M1681" s="10">
        <f>VENTAS[[#This Row],[CANTIDAD]]*VENTAS[[#This Row],[PRECIO_VENTAS]]</f>
        <v>261800</v>
      </c>
      <c r="N1681" s="10">
        <f>VENTAS[[#This Row],[CANTIDAD]]*VENTAS[[#This Row],[PRECIO_COMPRA]]</f>
        <v>198428.93</v>
      </c>
      <c r="O1681" s="11">
        <f>VENTAS[[#This Row],[INGRESOS]]-VENTAS[[#This Row],[COSTO]]</f>
        <v>63371.070000000007</v>
      </c>
      <c r="P1681" s="12">
        <f>VENTAS[[#This Row],[MARGEN]]/VENTAS[[#This Row],[INGRESOS]]</f>
        <v>0.24205909090909095</v>
      </c>
    </row>
    <row r="1682" spans="1:16" x14ac:dyDescent="0.25">
      <c r="A1682">
        <v>1681</v>
      </c>
      <c r="B1682" t="s">
        <v>26</v>
      </c>
      <c r="C1682">
        <v>17</v>
      </c>
      <c r="D1682" t="s">
        <v>89</v>
      </c>
      <c r="E1682" t="s">
        <v>90</v>
      </c>
      <c r="F1682">
        <v>10003</v>
      </c>
      <c r="G1682" t="s">
        <v>45</v>
      </c>
      <c r="H1682" t="s">
        <v>46</v>
      </c>
      <c r="I1682">
        <v>95</v>
      </c>
      <c r="J1682" s="9">
        <v>216.19</v>
      </c>
      <c r="K1682" s="9">
        <v>300</v>
      </c>
      <c r="L1682">
        <v>45513</v>
      </c>
      <c r="M1682" s="10">
        <f>VENTAS[[#This Row],[CANTIDAD]]*VENTAS[[#This Row],[PRECIO_VENTAS]]</f>
        <v>28500</v>
      </c>
      <c r="N1682" s="10">
        <f>VENTAS[[#This Row],[CANTIDAD]]*VENTAS[[#This Row],[PRECIO_COMPRA]]</f>
        <v>20538.05</v>
      </c>
      <c r="O1682" s="11">
        <f>VENTAS[[#This Row],[INGRESOS]]-VENTAS[[#This Row],[COSTO]]</f>
        <v>7961.9500000000007</v>
      </c>
      <c r="P1682" s="12">
        <f>VENTAS[[#This Row],[MARGEN]]/VENTAS[[#This Row],[INGRESOS]]</f>
        <v>0.27936666666666671</v>
      </c>
    </row>
    <row r="1683" spans="1:16" x14ac:dyDescent="0.25">
      <c r="A1683">
        <v>1682</v>
      </c>
      <c r="B1683" t="s">
        <v>25</v>
      </c>
      <c r="C1683">
        <v>18</v>
      </c>
      <c r="D1683" t="s">
        <v>91</v>
      </c>
      <c r="E1683" t="s">
        <v>92</v>
      </c>
      <c r="F1683">
        <v>10004</v>
      </c>
      <c r="G1683" t="s">
        <v>47</v>
      </c>
      <c r="H1683" t="s">
        <v>48</v>
      </c>
      <c r="I1683">
        <v>127</v>
      </c>
      <c r="J1683" s="9">
        <v>1063.04</v>
      </c>
      <c r="K1683" s="9">
        <v>1500</v>
      </c>
      <c r="L1683">
        <v>45514</v>
      </c>
      <c r="M1683" s="10">
        <f>VENTAS[[#This Row],[CANTIDAD]]*VENTAS[[#This Row],[PRECIO_VENTAS]]</f>
        <v>190500</v>
      </c>
      <c r="N1683" s="10">
        <f>VENTAS[[#This Row],[CANTIDAD]]*VENTAS[[#This Row],[PRECIO_COMPRA]]</f>
        <v>135006.07999999999</v>
      </c>
      <c r="O1683" s="11">
        <f>VENTAS[[#This Row],[INGRESOS]]-VENTAS[[#This Row],[COSTO]]</f>
        <v>55493.920000000013</v>
      </c>
      <c r="P1683" s="12">
        <f>VENTAS[[#This Row],[MARGEN]]/VENTAS[[#This Row],[INGRESOS]]</f>
        <v>0.29130666666666671</v>
      </c>
    </row>
    <row r="1684" spans="1:16" x14ac:dyDescent="0.25">
      <c r="A1684">
        <v>1683</v>
      </c>
      <c r="B1684" t="s">
        <v>9</v>
      </c>
      <c r="C1684">
        <v>19</v>
      </c>
      <c r="D1684" t="s">
        <v>93</v>
      </c>
      <c r="E1684" t="s">
        <v>94</v>
      </c>
      <c r="F1684">
        <v>10005</v>
      </c>
      <c r="G1684" t="s">
        <v>49</v>
      </c>
      <c r="H1684" t="s">
        <v>50</v>
      </c>
      <c r="I1684">
        <v>118</v>
      </c>
      <c r="J1684" s="9">
        <v>757.81</v>
      </c>
      <c r="K1684" s="9">
        <v>950</v>
      </c>
      <c r="L1684">
        <v>45515</v>
      </c>
      <c r="M1684" s="10">
        <f>VENTAS[[#This Row],[CANTIDAD]]*VENTAS[[#This Row],[PRECIO_VENTAS]]</f>
        <v>112100</v>
      </c>
      <c r="N1684" s="10">
        <f>VENTAS[[#This Row],[CANTIDAD]]*VENTAS[[#This Row],[PRECIO_COMPRA]]</f>
        <v>89421.579999999987</v>
      </c>
      <c r="O1684" s="11">
        <f>VENTAS[[#This Row],[INGRESOS]]-VENTAS[[#This Row],[COSTO]]</f>
        <v>22678.420000000013</v>
      </c>
      <c r="P1684" s="12">
        <f>VENTAS[[#This Row],[MARGEN]]/VENTAS[[#This Row],[INGRESOS]]</f>
        <v>0.20230526315789485</v>
      </c>
    </row>
    <row r="1685" spans="1:16" x14ac:dyDescent="0.25">
      <c r="A1685">
        <v>1684</v>
      </c>
      <c r="B1685" t="s">
        <v>22</v>
      </c>
      <c r="C1685">
        <v>20</v>
      </c>
      <c r="D1685" t="s">
        <v>95</v>
      </c>
      <c r="E1685" t="s">
        <v>96</v>
      </c>
      <c r="F1685">
        <v>10006</v>
      </c>
      <c r="G1685" t="s">
        <v>51</v>
      </c>
      <c r="H1685" t="s">
        <v>52</v>
      </c>
      <c r="I1685">
        <v>98</v>
      </c>
      <c r="J1685" s="9">
        <v>211.41</v>
      </c>
      <c r="K1685" s="9">
        <v>300</v>
      </c>
      <c r="L1685">
        <v>45516</v>
      </c>
      <c r="M1685" s="10">
        <f>VENTAS[[#This Row],[CANTIDAD]]*VENTAS[[#This Row],[PRECIO_VENTAS]]</f>
        <v>29400</v>
      </c>
      <c r="N1685" s="10">
        <f>VENTAS[[#This Row],[CANTIDAD]]*VENTAS[[#This Row],[PRECIO_COMPRA]]</f>
        <v>20718.18</v>
      </c>
      <c r="O1685" s="11">
        <f>VENTAS[[#This Row],[INGRESOS]]-VENTAS[[#This Row],[COSTO]]</f>
        <v>8681.82</v>
      </c>
      <c r="P1685" s="12">
        <f>VENTAS[[#This Row],[MARGEN]]/VENTAS[[#This Row],[INGRESOS]]</f>
        <v>0.29530000000000001</v>
      </c>
    </row>
    <row r="1686" spans="1:16" x14ac:dyDescent="0.25">
      <c r="A1686">
        <v>1685</v>
      </c>
      <c r="B1686" t="s">
        <v>13</v>
      </c>
      <c r="C1686">
        <v>1</v>
      </c>
      <c r="D1686" t="s">
        <v>30</v>
      </c>
      <c r="E1686" t="s">
        <v>61</v>
      </c>
      <c r="F1686">
        <v>10007</v>
      </c>
      <c r="G1686" t="s">
        <v>53</v>
      </c>
      <c r="H1686" t="s">
        <v>54</v>
      </c>
      <c r="I1686">
        <v>127</v>
      </c>
      <c r="J1686" s="9">
        <v>1483.61</v>
      </c>
      <c r="K1686" s="9">
        <v>2000</v>
      </c>
      <c r="L1686">
        <v>45517</v>
      </c>
      <c r="M1686" s="10">
        <f>VENTAS[[#This Row],[CANTIDAD]]*VENTAS[[#This Row],[PRECIO_VENTAS]]</f>
        <v>254000</v>
      </c>
      <c r="N1686" s="10">
        <f>VENTAS[[#This Row],[CANTIDAD]]*VENTAS[[#This Row],[PRECIO_COMPRA]]</f>
        <v>188418.47</v>
      </c>
      <c r="O1686" s="11">
        <f>VENTAS[[#This Row],[INGRESOS]]-VENTAS[[#This Row],[COSTO]]</f>
        <v>65581.53</v>
      </c>
      <c r="P1686" s="12">
        <f>VENTAS[[#This Row],[MARGEN]]/VENTAS[[#This Row],[INGRESOS]]</f>
        <v>0.25819500000000001</v>
      </c>
    </row>
    <row r="1687" spans="1:16" x14ac:dyDescent="0.25">
      <c r="A1687">
        <v>1686</v>
      </c>
      <c r="B1687" t="s">
        <v>27</v>
      </c>
      <c r="C1687">
        <v>2</v>
      </c>
      <c r="D1687" t="s">
        <v>31</v>
      </c>
      <c r="E1687" t="s">
        <v>62</v>
      </c>
      <c r="F1687">
        <v>10008</v>
      </c>
      <c r="G1687" t="s">
        <v>73</v>
      </c>
      <c r="H1687" t="s">
        <v>56</v>
      </c>
      <c r="I1687">
        <v>144</v>
      </c>
      <c r="J1687" s="9">
        <v>1049.51</v>
      </c>
      <c r="K1687" s="9">
        <v>1300</v>
      </c>
      <c r="L1687">
        <v>45518</v>
      </c>
      <c r="M1687" s="10">
        <f>VENTAS[[#This Row],[CANTIDAD]]*VENTAS[[#This Row],[PRECIO_VENTAS]]</f>
        <v>187200</v>
      </c>
      <c r="N1687" s="10">
        <f>VENTAS[[#This Row],[CANTIDAD]]*VENTAS[[#This Row],[PRECIO_COMPRA]]</f>
        <v>151129.44</v>
      </c>
      <c r="O1687" s="11">
        <f>VENTAS[[#This Row],[INGRESOS]]-VENTAS[[#This Row],[COSTO]]</f>
        <v>36070.559999999998</v>
      </c>
      <c r="P1687" s="12">
        <f>VENTAS[[#This Row],[MARGEN]]/VENTAS[[#This Row],[INGRESOS]]</f>
        <v>0.19268461538461537</v>
      </c>
    </row>
    <row r="1688" spans="1:16" x14ac:dyDescent="0.25">
      <c r="A1688">
        <v>1687</v>
      </c>
      <c r="B1688" t="s">
        <v>6</v>
      </c>
      <c r="C1688">
        <v>3</v>
      </c>
      <c r="D1688" t="s">
        <v>32</v>
      </c>
      <c r="E1688" t="s">
        <v>63</v>
      </c>
      <c r="F1688">
        <v>10009</v>
      </c>
      <c r="G1688" t="s">
        <v>57</v>
      </c>
      <c r="H1688" t="s">
        <v>58</v>
      </c>
      <c r="I1688">
        <v>137</v>
      </c>
      <c r="J1688" s="9">
        <v>966.38</v>
      </c>
      <c r="K1688" s="9">
        <v>1200</v>
      </c>
      <c r="L1688">
        <v>45519</v>
      </c>
      <c r="M1688" s="10">
        <f>VENTAS[[#This Row],[CANTIDAD]]*VENTAS[[#This Row],[PRECIO_VENTAS]]</f>
        <v>164400</v>
      </c>
      <c r="N1688" s="10">
        <f>VENTAS[[#This Row],[CANTIDAD]]*VENTAS[[#This Row],[PRECIO_COMPRA]]</f>
        <v>132394.06</v>
      </c>
      <c r="O1688" s="11">
        <f>VENTAS[[#This Row],[INGRESOS]]-VENTAS[[#This Row],[COSTO]]</f>
        <v>32005.940000000002</v>
      </c>
      <c r="P1688" s="12">
        <f>VENTAS[[#This Row],[MARGEN]]/VENTAS[[#This Row],[INGRESOS]]</f>
        <v>0.19468333333333335</v>
      </c>
    </row>
    <row r="1689" spans="1:16" x14ac:dyDescent="0.25">
      <c r="A1689">
        <v>1688</v>
      </c>
      <c r="B1689" t="s">
        <v>19</v>
      </c>
      <c r="C1689">
        <v>4</v>
      </c>
      <c r="D1689" t="s">
        <v>33</v>
      </c>
      <c r="E1689" t="s">
        <v>64</v>
      </c>
      <c r="F1689">
        <v>10001</v>
      </c>
      <c r="G1689" t="s">
        <v>41</v>
      </c>
      <c r="H1689" t="s">
        <v>42</v>
      </c>
      <c r="I1689">
        <v>85</v>
      </c>
      <c r="J1689" s="9">
        <v>938.42</v>
      </c>
      <c r="K1689" s="9">
        <v>1100</v>
      </c>
      <c r="L1689">
        <v>45520</v>
      </c>
      <c r="M1689" s="10">
        <f>VENTAS[[#This Row],[CANTIDAD]]*VENTAS[[#This Row],[PRECIO_VENTAS]]</f>
        <v>93500</v>
      </c>
      <c r="N1689" s="10">
        <f>VENTAS[[#This Row],[CANTIDAD]]*VENTAS[[#This Row],[PRECIO_COMPRA]]</f>
        <v>79765.7</v>
      </c>
      <c r="O1689" s="11">
        <f>VENTAS[[#This Row],[INGRESOS]]-VENTAS[[#This Row],[COSTO]]</f>
        <v>13734.300000000003</v>
      </c>
      <c r="P1689" s="12">
        <f>VENTAS[[#This Row],[MARGEN]]/VENTAS[[#This Row],[INGRESOS]]</f>
        <v>0.14689090909090913</v>
      </c>
    </row>
    <row r="1690" spans="1:16" x14ac:dyDescent="0.25">
      <c r="A1690">
        <v>1689</v>
      </c>
      <c r="B1690" t="s">
        <v>28</v>
      </c>
      <c r="C1690">
        <v>5</v>
      </c>
      <c r="D1690" t="s">
        <v>34</v>
      </c>
      <c r="E1690" t="s">
        <v>65</v>
      </c>
      <c r="F1690">
        <v>10002</v>
      </c>
      <c r="G1690" t="s">
        <v>43</v>
      </c>
      <c r="H1690" t="s">
        <v>44</v>
      </c>
      <c r="I1690">
        <v>87</v>
      </c>
      <c r="J1690" s="9">
        <v>1053.78</v>
      </c>
      <c r="K1690" s="9">
        <v>1500</v>
      </c>
      <c r="L1690">
        <v>45521</v>
      </c>
      <c r="M1690" s="10">
        <f>VENTAS[[#This Row],[CANTIDAD]]*VENTAS[[#This Row],[PRECIO_VENTAS]]</f>
        <v>130500</v>
      </c>
      <c r="N1690" s="10">
        <f>VENTAS[[#This Row],[CANTIDAD]]*VENTAS[[#This Row],[PRECIO_COMPRA]]</f>
        <v>91678.86</v>
      </c>
      <c r="O1690" s="11">
        <f>VENTAS[[#This Row],[INGRESOS]]-VENTAS[[#This Row],[COSTO]]</f>
        <v>38821.14</v>
      </c>
      <c r="P1690" s="12">
        <f>VENTAS[[#This Row],[MARGEN]]/VENTAS[[#This Row],[INGRESOS]]</f>
        <v>0.29748000000000002</v>
      </c>
    </row>
    <row r="1691" spans="1:16" x14ac:dyDescent="0.25">
      <c r="A1691">
        <v>1690</v>
      </c>
      <c r="B1691" t="s">
        <v>15</v>
      </c>
      <c r="C1691">
        <v>6</v>
      </c>
      <c r="D1691" t="s">
        <v>35</v>
      </c>
      <c r="E1691" t="s">
        <v>66</v>
      </c>
      <c r="F1691">
        <v>10003</v>
      </c>
      <c r="G1691" t="s">
        <v>45</v>
      </c>
      <c r="H1691" t="s">
        <v>46</v>
      </c>
      <c r="I1691">
        <v>115</v>
      </c>
      <c r="J1691" s="9">
        <v>645.70000000000005</v>
      </c>
      <c r="K1691" s="9">
        <v>900</v>
      </c>
      <c r="L1691">
        <v>45522</v>
      </c>
      <c r="M1691" s="10">
        <f>VENTAS[[#This Row],[CANTIDAD]]*VENTAS[[#This Row],[PRECIO_VENTAS]]</f>
        <v>103500</v>
      </c>
      <c r="N1691" s="10">
        <f>VENTAS[[#This Row],[CANTIDAD]]*VENTAS[[#This Row],[PRECIO_COMPRA]]</f>
        <v>74255.5</v>
      </c>
      <c r="O1691" s="11">
        <f>VENTAS[[#This Row],[INGRESOS]]-VENTAS[[#This Row],[COSTO]]</f>
        <v>29244.5</v>
      </c>
      <c r="P1691" s="12">
        <f>VENTAS[[#This Row],[MARGEN]]/VENTAS[[#This Row],[INGRESOS]]</f>
        <v>0.28255555555555556</v>
      </c>
    </row>
    <row r="1692" spans="1:16" x14ac:dyDescent="0.25">
      <c r="A1692">
        <v>1691</v>
      </c>
      <c r="B1692" t="s">
        <v>6</v>
      </c>
      <c r="C1692">
        <v>7</v>
      </c>
      <c r="D1692" t="s">
        <v>36</v>
      </c>
      <c r="E1692" t="s">
        <v>72</v>
      </c>
      <c r="F1692">
        <v>10004</v>
      </c>
      <c r="G1692" t="s">
        <v>47</v>
      </c>
      <c r="H1692" t="s">
        <v>48</v>
      </c>
      <c r="I1692">
        <v>118</v>
      </c>
      <c r="J1692" s="9">
        <v>1063.04</v>
      </c>
      <c r="K1692" s="9">
        <v>1500</v>
      </c>
      <c r="L1692">
        <v>45523</v>
      </c>
      <c r="M1692" s="10">
        <f>VENTAS[[#This Row],[CANTIDAD]]*VENTAS[[#This Row],[PRECIO_VENTAS]]</f>
        <v>177000</v>
      </c>
      <c r="N1692" s="10">
        <f>VENTAS[[#This Row],[CANTIDAD]]*VENTAS[[#This Row],[PRECIO_COMPRA]]</f>
        <v>125438.72</v>
      </c>
      <c r="O1692" s="11">
        <f>VENTAS[[#This Row],[INGRESOS]]-VENTAS[[#This Row],[COSTO]]</f>
        <v>51561.279999999999</v>
      </c>
      <c r="P1692" s="12">
        <f>VENTAS[[#This Row],[MARGEN]]/VENTAS[[#This Row],[INGRESOS]]</f>
        <v>0.29130666666666666</v>
      </c>
    </row>
    <row r="1693" spans="1:16" x14ac:dyDescent="0.25">
      <c r="A1693">
        <v>1692</v>
      </c>
      <c r="B1693" t="s">
        <v>29</v>
      </c>
      <c r="C1693">
        <v>8</v>
      </c>
      <c r="D1693" t="s">
        <v>37</v>
      </c>
      <c r="E1693" t="s">
        <v>67</v>
      </c>
      <c r="F1693">
        <v>10005</v>
      </c>
      <c r="G1693" t="s">
        <v>49</v>
      </c>
      <c r="H1693" t="s">
        <v>50</v>
      </c>
      <c r="I1693">
        <v>144</v>
      </c>
      <c r="J1693" s="9">
        <v>938.42</v>
      </c>
      <c r="K1693" s="9">
        <v>1100</v>
      </c>
      <c r="L1693">
        <v>45524</v>
      </c>
      <c r="M1693" s="10">
        <f>VENTAS[[#This Row],[CANTIDAD]]*VENTAS[[#This Row],[PRECIO_VENTAS]]</f>
        <v>158400</v>
      </c>
      <c r="N1693" s="10">
        <f>VENTAS[[#This Row],[CANTIDAD]]*VENTAS[[#This Row],[PRECIO_COMPRA]]</f>
        <v>135132.47999999998</v>
      </c>
      <c r="O1693" s="11">
        <f>VENTAS[[#This Row],[INGRESOS]]-VENTAS[[#This Row],[COSTO]]</f>
        <v>23267.520000000019</v>
      </c>
      <c r="P1693" s="12">
        <f>VENTAS[[#This Row],[MARGEN]]/VENTAS[[#This Row],[INGRESOS]]</f>
        <v>0.14689090909090921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639B-0C48-4D10-8865-D42DF444D264}">
  <dimension ref="A1:G21"/>
  <sheetViews>
    <sheetView zoomScaleNormal="100" workbookViewId="0">
      <selection sqref="A1:G21"/>
    </sheetView>
  </sheetViews>
  <sheetFormatPr baseColWidth="10" defaultRowHeight="15" x14ac:dyDescent="0.25"/>
  <cols>
    <col min="1" max="1" width="20.7109375" customWidth="1"/>
    <col min="2" max="2" width="21.5703125" customWidth="1"/>
    <col min="3" max="3" width="15.140625" customWidth="1"/>
    <col min="4" max="4" width="98.140625" customWidth="1"/>
  </cols>
  <sheetData>
    <row r="1" spans="1:7" ht="13.5" customHeight="1" x14ac:dyDescent="0.25">
      <c r="A1" t="s">
        <v>75</v>
      </c>
      <c r="B1" t="s">
        <v>2</v>
      </c>
      <c r="C1" t="s">
        <v>135</v>
      </c>
      <c r="D1" t="s">
        <v>59</v>
      </c>
      <c r="E1" t="s">
        <v>76</v>
      </c>
      <c r="F1" t="s">
        <v>70</v>
      </c>
      <c r="G1" t="s">
        <v>71</v>
      </c>
    </row>
    <row r="2" spans="1:7" ht="17.25" customHeight="1" x14ac:dyDescent="0.25">
      <c r="A2">
        <v>1</v>
      </c>
      <c r="B2" t="s">
        <v>101</v>
      </c>
      <c r="C2" t="s">
        <v>134</v>
      </c>
      <c r="D2" t="s">
        <v>61</v>
      </c>
      <c r="E2" s="14">
        <v>20000</v>
      </c>
      <c r="F2" s="9">
        <v>1483.61</v>
      </c>
      <c r="G2" s="9">
        <v>2000</v>
      </c>
    </row>
    <row r="3" spans="1:7" x14ac:dyDescent="0.25">
      <c r="A3">
        <v>2</v>
      </c>
      <c r="B3" t="s">
        <v>103</v>
      </c>
      <c r="C3" t="s">
        <v>104</v>
      </c>
      <c r="D3" t="s">
        <v>62</v>
      </c>
      <c r="E3" s="14">
        <v>3800</v>
      </c>
      <c r="F3" s="9">
        <v>1049.51</v>
      </c>
      <c r="G3" s="9">
        <v>1300</v>
      </c>
    </row>
    <row r="4" spans="1:7" x14ac:dyDescent="0.25">
      <c r="A4">
        <v>3</v>
      </c>
      <c r="B4" t="s">
        <v>105</v>
      </c>
      <c r="C4" t="s">
        <v>106</v>
      </c>
      <c r="D4" t="s">
        <v>63</v>
      </c>
      <c r="E4" s="14">
        <v>720</v>
      </c>
      <c r="F4" s="9">
        <v>966.38</v>
      </c>
      <c r="G4" s="9">
        <v>1200</v>
      </c>
    </row>
    <row r="5" spans="1:7" x14ac:dyDescent="0.25">
      <c r="A5">
        <v>4</v>
      </c>
      <c r="B5" t="s">
        <v>107</v>
      </c>
      <c r="C5" t="s">
        <v>108</v>
      </c>
      <c r="D5" t="s">
        <v>64</v>
      </c>
      <c r="E5" s="14">
        <v>1500</v>
      </c>
      <c r="F5" s="9">
        <v>938.42</v>
      </c>
      <c r="G5" s="9">
        <v>1100</v>
      </c>
    </row>
    <row r="6" spans="1:7" x14ac:dyDescent="0.25">
      <c r="A6">
        <v>5</v>
      </c>
      <c r="B6" t="s">
        <v>109</v>
      </c>
      <c r="C6" t="s">
        <v>110</v>
      </c>
      <c r="D6" t="s">
        <v>65</v>
      </c>
      <c r="E6" s="14">
        <v>1400</v>
      </c>
      <c r="F6" s="9">
        <v>1053.78</v>
      </c>
      <c r="G6" s="9">
        <v>1500</v>
      </c>
    </row>
    <row r="7" spans="1:7" x14ac:dyDescent="0.25">
      <c r="A7">
        <v>6</v>
      </c>
      <c r="B7" t="s">
        <v>111</v>
      </c>
      <c r="C7" t="s">
        <v>112</v>
      </c>
      <c r="D7" t="s">
        <v>66</v>
      </c>
      <c r="E7" s="14">
        <v>2500</v>
      </c>
      <c r="F7" s="9">
        <v>645.70000000000005</v>
      </c>
      <c r="G7" s="9">
        <v>900</v>
      </c>
    </row>
    <row r="8" spans="1:7" x14ac:dyDescent="0.25">
      <c r="A8">
        <v>7</v>
      </c>
      <c r="B8" t="s">
        <v>113</v>
      </c>
      <c r="C8" t="s">
        <v>114</v>
      </c>
      <c r="D8" t="s">
        <v>72</v>
      </c>
      <c r="E8" s="14">
        <v>11500</v>
      </c>
      <c r="F8" s="9">
        <v>1063.04</v>
      </c>
      <c r="G8" s="9">
        <v>1500</v>
      </c>
    </row>
    <row r="9" spans="1:7" x14ac:dyDescent="0.25">
      <c r="A9">
        <v>8</v>
      </c>
      <c r="B9" t="s">
        <v>115</v>
      </c>
      <c r="C9" t="s">
        <v>116</v>
      </c>
      <c r="D9" t="s">
        <v>67</v>
      </c>
      <c r="E9" s="14">
        <v>2500</v>
      </c>
      <c r="F9" s="9">
        <v>938.42</v>
      </c>
      <c r="G9" s="9">
        <v>1100</v>
      </c>
    </row>
    <row r="10" spans="1:7" x14ac:dyDescent="0.25">
      <c r="A10">
        <v>9</v>
      </c>
      <c r="B10" t="s">
        <v>117</v>
      </c>
      <c r="C10" t="s">
        <v>118</v>
      </c>
      <c r="D10" t="s">
        <v>68</v>
      </c>
      <c r="E10" s="14">
        <v>677</v>
      </c>
      <c r="F10" s="9">
        <v>836.75</v>
      </c>
      <c r="G10" s="9">
        <v>1000</v>
      </c>
    </row>
    <row r="11" spans="1:7" x14ac:dyDescent="0.25">
      <c r="A11">
        <v>10</v>
      </c>
      <c r="B11" t="s">
        <v>119</v>
      </c>
      <c r="C11" t="s">
        <v>120</v>
      </c>
      <c r="D11" t="s">
        <v>69</v>
      </c>
      <c r="E11" s="14">
        <v>600</v>
      </c>
      <c r="F11" s="9">
        <v>966.38</v>
      </c>
      <c r="G11" s="9">
        <v>1200</v>
      </c>
    </row>
    <row r="12" spans="1:7" x14ac:dyDescent="0.25">
      <c r="A12">
        <v>11</v>
      </c>
      <c r="B12" t="s">
        <v>121</v>
      </c>
      <c r="C12" t="s">
        <v>122</v>
      </c>
      <c r="D12" t="s">
        <v>78</v>
      </c>
      <c r="E12" s="14">
        <v>1260</v>
      </c>
      <c r="F12" s="9">
        <v>638.27</v>
      </c>
      <c r="G12" s="9">
        <v>800</v>
      </c>
    </row>
    <row r="13" spans="1:7" x14ac:dyDescent="0.25">
      <c r="A13">
        <v>12</v>
      </c>
      <c r="B13" t="s">
        <v>123</v>
      </c>
      <c r="C13" t="s">
        <v>124</v>
      </c>
      <c r="D13" t="s">
        <v>80</v>
      </c>
      <c r="E13" s="14">
        <v>624</v>
      </c>
      <c r="F13" s="9">
        <v>1265.2</v>
      </c>
      <c r="G13" s="9">
        <v>1800</v>
      </c>
    </row>
    <row r="14" spans="1:7" x14ac:dyDescent="0.25">
      <c r="A14">
        <v>13</v>
      </c>
      <c r="B14" t="s">
        <v>125</v>
      </c>
      <c r="C14" t="s">
        <v>126</v>
      </c>
      <c r="D14" t="s">
        <v>82</v>
      </c>
      <c r="E14" s="14">
        <v>4000</v>
      </c>
      <c r="F14" s="9">
        <v>352.49</v>
      </c>
      <c r="G14" s="9">
        <v>500</v>
      </c>
    </row>
    <row r="15" spans="1:7" x14ac:dyDescent="0.25">
      <c r="A15">
        <v>14</v>
      </c>
      <c r="B15" t="s">
        <v>127</v>
      </c>
      <c r="C15" t="s">
        <v>102</v>
      </c>
      <c r="D15" t="s">
        <v>84</v>
      </c>
      <c r="E15" s="14">
        <v>1950</v>
      </c>
      <c r="F15" s="9">
        <v>938.42</v>
      </c>
      <c r="G15" s="9">
        <v>1100</v>
      </c>
    </row>
    <row r="16" spans="1:7" x14ac:dyDescent="0.25">
      <c r="A16">
        <v>15</v>
      </c>
      <c r="B16" t="s">
        <v>128</v>
      </c>
      <c r="C16" t="s">
        <v>106</v>
      </c>
      <c r="D16" t="s">
        <v>86</v>
      </c>
      <c r="E16" s="14">
        <v>4000</v>
      </c>
      <c r="F16" s="9">
        <v>572.95000000000005</v>
      </c>
      <c r="G16" s="9">
        <v>800</v>
      </c>
    </row>
    <row r="17" spans="1:7" x14ac:dyDescent="0.25">
      <c r="A17">
        <v>16</v>
      </c>
      <c r="B17" t="s">
        <v>129</v>
      </c>
      <c r="C17" t="s">
        <v>122</v>
      </c>
      <c r="D17" t="s">
        <v>88</v>
      </c>
      <c r="E17" s="14">
        <v>1100</v>
      </c>
      <c r="F17" s="9">
        <v>1667.47</v>
      </c>
      <c r="G17" s="9">
        <v>2200</v>
      </c>
    </row>
    <row r="18" spans="1:7" x14ac:dyDescent="0.25">
      <c r="A18">
        <v>17</v>
      </c>
      <c r="B18" t="s">
        <v>130</v>
      </c>
      <c r="C18" t="s">
        <v>112</v>
      </c>
      <c r="D18" t="s">
        <v>90</v>
      </c>
      <c r="E18" s="14">
        <v>3000</v>
      </c>
      <c r="F18" s="9">
        <v>216.19</v>
      </c>
      <c r="G18" s="9">
        <v>300</v>
      </c>
    </row>
    <row r="19" spans="1:7" x14ac:dyDescent="0.25">
      <c r="A19">
        <v>18</v>
      </c>
      <c r="B19" t="s">
        <v>131</v>
      </c>
      <c r="C19" t="s">
        <v>102</v>
      </c>
      <c r="D19" t="s">
        <v>92</v>
      </c>
      <c r="E19" s="14">
        <v>20000</v>
      </c>
      <c r="F19" s="9">
        <v>1063.04</v>
      </c>
      <c r="G19" s="9">
        <v>1500</v>
      </c>
    </row>
    <row r="20" spans="1:7" x14ac:dyDescent="0.25">
      <c r="A20">
        <v>19</v>
      </c>
      <c r="B20" t="s">
        <v>132</v>
      </c>
      <c r="C20" t="s">
        <v>108</v>
      </c>
      <c r="D20" t="s">
        <v>94</v>
      </c>
      <c r="E20" s="14">
        <v>800</v>
      </c>
      <c r="F20" s="9">
        <v>757.81</v>
      </c>
      <c r="G20" s="9">
        <v>950</v>
      </c>
    </row>
    <row r="21" spans="1:7" x14ac:dyDescent="0.25">
      <c r="A21">
        <v>20</v>
      </c>
      <c r="B21" t="s">
        <v>133</v>
      </c>
      <c r="C21" t="s">
        <v>114</v>
      </c>
      <c r="D21" t="s">
        <v>96</v>
      </c>
      <c r="E21" s="14">
        <v>4000</v>
      </c>
      <c r="F21" s="9">
        <v>211.41</v>
      </c>
      <c r="G21" s="9">
        <v>300</v>
      </c>
    </row>
  </sheetData>
  <hyperlinks>
    <hyperlink ref="D2" r:id="rId1" xr:uid="{6CF18D08-67DF-49B6-93CC-EBDB6DC4FA88}"/>
    <hyperlink ref="D3" r:id="rId2" xr:uid="{D042EAB9-1A1F-46BF-8521-6362477BF579}"/>
    <hyperlink ref="D4" r:id="rId3" xr:uid="{752286BB-26FB-41B5-BFAF-4203AD5108B5}"/>
    <hyperlink ref="D5" r:id="rId4" xr:uid="{A1F4FEB7-0476-44B1-BDAD-54EC2B08C3B1}"/>
    <hyperlink ref="D6" r:id="rId5" display="https://correos-marketplace.ams3.cdn.digitaloceanspaces.com/prod-new/uploads/correos-marketplace-shop/1/product/19490-lejvsx6d-nicte-pulsera-turquesa-de-plata-de-ley-925-pulsera-de-capas-pulsera-de-cuentas-apiladas-pulsera-delgada-para-mujeres-pulsera-de-hebras-joyeria-de-plata-2.png" xr:uid="{3F6B017A-9AFB-423F-A239-2EFFFCF28FB1}"/>
    <hyperlink ref="D7" r:id="rId6" xr:uid="{8CC75D3D-B23A-4EB2-AB95-5EBE319FA973}"/>
    <hyperlink ref="D8" r:id="rId7" xr:uid="{F75763FA-34FE-41C2-9483-AB2080486013}"/>
    <hyperlink ref="D9" r:id="rId8" xr:uid="{E0ABBAB4-DB9D-4824-BDDA-BB9A6A0D3CBE}"/>
    <hyperlink ref="D10" r:id="rId9" xr:uid="{6C63315D-B94A-48B7-A3C4-9708A2B365B6}"/>
    <hyperlink ref="D11" r:id="rId10" xr:uid="{F36A01DD-56CE-4E24-A33E-0782673FA2ED}"/>
    <hyperlink ref="D12" r:id="rId11" xr:uid="{D12B1AC8-867A-4BC3-8EFD-58A54AC7B3B5}"/>
    <hyperlink ref="D13" r:id="rId12" xr:uid="{97C8A79C-D1E5-4476-A9F7-E5ADA830C84A}"/>
    <hyperlink ref="D14" r:id="rId13" xr:uid="{5C88F2FD-4178-472A-98E7-6D67A8D4670B}"/>
    <hyperlink ref="D15" r:id="rId14" xr:uid="{71BED44D-8C36-4661-B245-7A164CF9BE1A}"/>
    <hyperlink ref="D16" r:id="rId15" xr:uid="{F2BC42B3-5AE1-4780-93FA-568F50BC334C}"/>
    <hyperlink ref="D17" r:id="rId16" xr:uid="{7AE71B81-D81C-4BD2-96EF-22CC9BE1DBDF}"/>
    <hyperlink ref="D18" r:id="rId17" xr:uid="{CB7D9C61-7C07-4D22-95F8-81EA55DEC2DD}"/>
    <hyperlink ref="D19" r:id="rId18" xr:uid="{89C5786C-4B91-46CC-B41C-31D49F165D75}"/>
    <hyperlink ref="D20" r:id="rId19" xr:uid="{9E2D277C-3262-48BA-88EA-00EABEA5B72A}"/>
    <hyperlink ref="D21" r:id="rId20" xr:uid="{9BB08FBB-CC84-46CA-9DFF-4E6EC7CF8FFF}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64A5-95D2-4EC4-AB12-8A012AFBA7D5}">
  <dimension ref="A1:C10"/>
  <sheetViews>
    <sheetView zoomScale="190" zoomScaleNormal="190" workbookViewId="0">
      <selection activeCell="B13" sqref="B13"/>
    </sheetView>
  </sheetViews>
  <sheetFormatPr baseColWidth="10" defaultRowHeight="15" x14ac:dyDescent="0.25"/>
  <cols>
    <col min="1" max="1" width="16.42578125" customWidth="1"/>
    <col min="2" max="2" width="23" customWidth="1"/>
    <col min="3" max="3" width="58.28515625" bestFit="1" customWidth="1"/>
  </cols>
  <sheetData>
    <row r="1" spans="1:3" x14ac:dyDescent="0.25">
      <c r="A1" t="s">
        <v>60</v>
      </c>
      <c r="B1" t="s">
        <v>40</v>
      </c>
      <c r="C1" t="s">
        <v>59</v>
      </c>
    </row>
    <row r="2" spans="1:3" x14ac:dyDescent="0.25">
      <c r="A2">
        <v>10001</v>
      </c>
      <c r="B2" s="1" t="s">
        <v>41</v>
      </c>
      <c r="C2" t="s">
        <v>42</v>
      </c>
    </row>
    <row r="3" spans="1:3" x14ac:dyDescent="0.25">
      <c r="A3">
        <v>10002</v>
      </c>
      <c r="B3" s="1" t="s">
        <v>43</v>
      </c>
      <c r="C3" t="s">
        <v>44</v>
      </c>
    </row>
    <row r="4" spans="1:3" x14ac:dyDescent="0.25">
      <c r="A4">
        <v>10003</v>
      </c>
      <c r="B4" s="1" t="s">
        <v>45</v>
      </c>
      <c r="C4" t="s">
        <v>46</v>
      </c>
    </row>
    <row r="5" spans="1:3" x14ac:dyDescent="0.25">
      <c r="A5">
        <v>10004</v>
      </c>
      <c r="B5" s="1" t="s">
        <v>47</v>
      </c>
      <c r="C5" t="s">
        <v>48</v>
      </c>
    </row>
    <row r="6" spans="1:3" x14ac:dyDescent="0.25">
      <c r="A6">
        <v>10005</v>
      </c>
      <c r="B6" s="1" t="s">
        <v>49</v>
      </c>
      <c r="C6" t="s">
        <v>50</v>
      </c>
    </row>
    <row r="7" spans="1:3" x14ac:dyDescent="0.25">
      <c r="A7">
        <v>10006</v>
      </c>
      <c r="B7" s="1" t="s">
        <v>51</v>
      </c>
      <c r="C7" t="s">
        <v>52</v>
      </c>
    </row>
    <row r="8" spans="1:3" x14ac:dyDescent="0.25">
      <c r="A8">
        <v>10007</v>
      </c>
      <c r="B8" s="1" t="s">
        <v>53</v>
      </c>
      <c r="C8" t="s">
        <v>54</v>
      </c>
    </row>
    <row r="9" spans="1:3" x14ac:dyDescent="0.25">
      <c r="A9">
        <v>10008</v>
      </c>
      <c r="B9" s="1" t="s">
        <v>73</v>
      </c>
      <c r="C9" t="s">
        <v>56</v>
      </c>
    </row>
    <row r="10" spans="1:3" x14ac:dyDescent="0.25">
      <c r="A10">
        <v>10009</v>
      </c>
      <c r="B10" s="1" t="s">
        <v>57</v>
      </c>
      <c r="C10" t="s">
        <v>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7E0E-8F87-4051-8F29-3B42B4B8CD31}">
  <dimension ref="A1:J1353"/>
  <sheetViews>
    <sheetView workbookViewId="0">
      <selection activeCell="A2" sqref="A2"/>
    </sheetView>
  </sheetViews>
  <sheetFormatPr baseColWidth="10" defaultRowHeight="15" x14ac:dyDescent="0.25"/>
  <cols>
    <col min="1" max="1" width="13.140625" customWidth="1"/>
    <col min="2" max="2" width="28.140625" customWidth="1"/>
    <col min="3" max="3" width="46.140625" customWidth="1"/>
    <col min="4" max="4" width="29.42578125" customWidth="1"/>
    <col min="5" max="5" width="12.7109375" customWidth="1"/>
    <col min="6" max="6" width="16.140625" customWidth="1"/>
    <col min="7" max="7" width="17.85546875" customWidth="1"/>
    <col min="8" max="8" width="29.28515625" bestFit="1" customWidth="1"/>
    <col min="10" max="10" width="2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70</v>
      </c>
      <c r="G1" t="s">
        <v>71</v>
      </c>
      <c r="H1" t="s">
        <v>4</v>
      </c>
    </row>
    <row r="2" spans="1:10" x14ac:dyDescent="0.25">
      <c r="A2">
        <v>1353</v>
      </c>
      <c r="B2" t="s">
        <v>13</v>
      </c>
      <c r="C2" s="3" t="s">
        <v>38</v>
      </c>
      <c r="D2" s="1" t="s">
        <v>41</v>
      </c>
      <c r="E2">
        <v>5</v>
      </c>
      <c r="F2" s="4">
        <v>1483.61</v>
      </c>
      <c r="G2" s="4">
        <v>2000</v>
      </c>
      <c r="H2" s="5">
        <v>44158</v>
      </c>
      <c r="J2" s="6">
        <v>43831</v>
      </c>
    </row>
    <row r="3" spans="1:10" x14ac:dyDescent="0.25">
      <c r="A3">
        <v>1354</v>
      </c>
      <c r="B3" t="s">
        <v>18</v>
      </c>
      <c r="C3" s="3" t="s">
        <v>33</v>
      </c>
      <c r="D3" s="1" t="s">
        <v>43</v>
      </c>
      <c r="E3">
        <v>7</v>
      </c>
      <c r="F3" s="4">
        <v>1049.51</v>
      </c>
      <c r="G3" s="4">
        <v>1300</v>
      </c>
      <c r="H3" s="5">
        <v>43926</v>
      </c>
      <c r="J3" s="7">
        <v>44196</v>
      </c>
    </row>
    <row r="4" spans="1:10" x14ac:dyDescent="0.25">
      <c r="A4">
        <v>1355</v>
      </c>
      <c r="B4" t="s">
        <v>24</v>
      </c>
      <c r="C4" s="3" t="s">
        <v>39</v>
      </c>
      <c r="D4" s="1" t="s">
        <v>45</v>
      </c>
      <c r="E4">
        <v>1</v>
      </c>
      <c r="F4" s="4">
        <v>966.38</v>
      </c>
      <c r="G4" s="4">
        <v>1200</v>
      </c>
      <c r="H4" s="5">
        <v>44003</v>
      </c>
    </row>
    <row r="5" spans="1:10" x14ac:dyDescent="0.25">
      <c r="A5">
        <v>1356</v>
      </c>
      <c r="B5" t="s">
        <v>16</v>
      </c>
      <c r="C5" s="3" t="s">
        <v>31</v>
      </c>
      <c r="D5" s="1" t="s">
        <v>47</v>
      </c>
      <c r="E5">
        <v>1</v>
      </c>
      <c r="F5" s="4">
        <v>938.42</v>
      </c>
      <c r="G5" s="4">
        <v>1100</v>
      </c>
      <c r="H5" s="5">
        <v>44091</v>
      </c>
    </row>
    <row r="6" spans="1:10" x14ac:dyDescent="0.25">
      <c r="A6">
        <v>1357</v>
      </c>
      <c r="B6" t="s">
        <v>6</v>
      </c>
      <c r="C6" s="3" t="s">
        <v>36</v>
      </c>
      <c r="D6" s="1" t="s">
        <v>49</v>
      </c>
      <c r="E6">
        <v>5</v>
      </c>
      <c r="F6" s="4">
        <v>1053.78</v>
      </c>
      <c r="G6" s="4">
        <v>1500</v>
      </c>
      <c r="H6" s="5">
        <v>43973</v>
      </c>
      <c r="J6">
        <v>1</v>
      </c>
    </row>
    <row r="7" spans="1:10" x14ac:dyDescent="0.25">
      <c r="A7">
        <v>1358</v>
      </c>
      <c r="B7" t="s">
        <v>11</v>
      </c>
      <c r="C7" s="3" t="s">
        <v>36</v>
      </c>
      <c r="D7" s="1" t="s">
        <v>51</v>
      </c>
      <c r="E7">
        <v>3</v>
      </c>
      <c r="F7" s="4">
        <v>645.70000000000005</v>
      </c>
      <c r="G7" s="4">
        <v>900</v>
      </c>
      <c r="H7" s="5">
        <v>43946</v>
      </c>
      <c r="J7">
        <v>7</v>
      </c>
    </row>
    <row r="8" spans="1:10" x14ac:dyDescent="0.25">
      <c r="A8">
        <v>1359</v>
      </c>
      <c r="B8" t="s">
        <v>28</v>
      </c>
      <c r="C8" s="3" t="s">
        <v>33</v>
      </c>
      <c r="D8" s="1" t="s">
        <v>53</v>
      </c>
      <c r="E8">
        <v>3</v>
      </c>
      <c r="F8" s="4">
        <v>1063.04</v>
      </c>
      <c r="G8" s="4">
        <v>1500</v>
      </c>
      <c r="H8" s="5">
        <v>44099</v>
      </c>
    </row>
    <row r="9" spans="1:10" x14ac:dyDescent="0.25">
      <c r="A9">
        <v>1360</v>
      </c>
      <c r="B9" t="s">
        <v>16</v>
      </c>
      <c r="C9" s="3" t="s">
        <v>31</v>
      </c>
      <c r="D9" s="1" t="s">
        <v>55</v>
      </c>
      <c r="E9">
        <v>6</v>
      </c>
      <c r="F9" s="4">
        <v>938.42</v>
      </c>
      <c r="G9" s="4">
        <v>1100</v>
      </c>
      <c r="H9" s="5">
        <v>44140</v>
      </c>
    </row>
    <row r="10" spans="1:10" x14ac:dyDescent="0.25">
      <c r="A10">
        <v>1361</v>
      </c>
      <c r="B10" t="s">
        <v>23</v>
      </c>
      <c r="C10" s="3" t="s">
        <v>38</v>
      </c>
      <c r="D10" s="1" t="s">
        <v>57</v>
      </c>
      <c r="E10">
        <v>5</v>
      </c>
      <c r="F10" s="4">
        <v>836.75</v>
      </c>
      <c r="G10" s="4">
        <v>1000</v>
      </c>
      <c r="H10" s="5">
        <v>44059</v>
      </c>
    </row>
    <row r="11" spans="1:10" x14ac:dyDescent="0.25">
      <c r="A11">
        <v>1362</v>
      </c>
      <c r="B11" t="s">
        <v>24</v>
      </c>
      <c r="C11" s="3" t="s">
        <v>39</v>
      </c>
      <c r="D11" s="1" t="s">
        <v>41</v>
      </c>
      <c r="E11">
        <v>5</v>
      </c>
      <c r="F11" s="4">
        <v>966.38</v>
      </c>
      <c r="G11" s="4">
        <v>1200</v>
      </c>
      <c r="H11" s="5">
        <v>43863</v>
      </c>
    </row>
    <row r="12" spans="1:10" x14ac:dyDescent="0.25">
      <c r="A12">
        <v>1363</v>
      </c>
      <c r="B12" t="s">
        <v>26</v>
      </c>
      <c r="C12" s="3" t="s">
        <v>31</v>
      </c>
      <c r="D12" s="1" t="s">
        <v>43</v>
      </c>
      <c r="E12">
        <v>3</v>
      </c>
      <c r="F12" s="4">
        <v>638.27</v>
      </c>
      <c r="G12" s="4">
        <v>800</v>
      </c>
      <c r="H12" s="5">
        <v>43894</v>
      </c>
    </row>
    <row r="13" spans="1:10" x14ac:dyDescent="0.25">
      <c r="A13">
        <v>1364</v>
      </c>
      <c r="B13" t="s">
        <v>29</v>
      </c>
      <c r="C13" s="3" t="s">
        <v>34</v>
      </c>
      <c r="D13" s="1" t="s">
        <v>45</v>
      </c>
      <c r="E13">
        <v>3</v>
      </c>
      <c r="F13" s="4">
        <v>1265.2</v>
      </c>
      <c r="G13" s="4">
        <v>1800</v>
      </c>
      <c r="H13" s="5">
        <v>43934</v>
      </c>
    </row>
    <row r="14" spans="1:10" x14ac:dyDescent="0.25">
      <c r="A14">
        <v>1365</v>
      </c>
      <c r="B14" t="s">
        <v>5</v>
      </c>
      <c r="C14" s="3" t="s">
        <v>35</v>
      </c>
      <c r="D14" s="1" t="s">
        <v>47</v>
      </c>
      <c r="E14">
        <v>1</v>
      </c>
      <c r="F14" s="4">
        <v>352.49</v>
      </c>
      <c r="G14" s="4">
        <v>500</v>
      </c>
      <c r="H14" s="5">
        <v>44111</v>
      </c>
    </row>
    <row r="15" spans="1:10" x14ac:dyDescent="0.25">
      <c r="A15">
        <v>1366</v>
      </c>
      <c r="B15" t="s">
        <v>16</v>
      </c>
      <c r="C15" s="3" t="s">
        <v>31</v>
      </c>
      <c r="D15" s="1" t="s">
        <v>49</v>
      </c>
      <c r="E15">
        <v>7</v>
      </c>
      <c r="F15" s="4">
        <v>938.42</v>
      </c>
      <c r="G15" s="4">
        <v>1100</v>
      </c>
      <c r="H15" s="5">
        <v>44167</v>
      </c>
    </row>
    <row r="16" spans="1:10" x14ac:dyDescent="0.25">
      <c r="A16">
        <v>1367</v>
      </c>
      <c r="B16" t="s">
        <v>8</v>
      </c>
      <c r="C16" s="3" t="s">
        <v>33</v>
      </c>
      <c r="D16" s="1" t="s">
        <v>51</v>
      </c>
      <c r="E16">
        <v>2</v>
      </c>
      <c r="F16" s="4">
        <v>572.95000000000005</v>
      </c>
      <c r="G16" s="4">
        <v>800</v>
      </c>
      <c r="H16" s="5">
        <v>43993</v>
      </c>
    </row>
    <row r="17" spans="1:8" x14ac:dyDescent="0.25">
      <c r="A17">
        <v>1368</v>
      </c>
      <c r="B17" t="s">
        <v>25</v>
      </c>
      <c r="C17" s="3" t="s">
        <v>30</v>
      </c>
      <c r="D17" s="1" t="s">
        <v>53</v>
      </c>
      <c r="E17">
        <v>4</v>
      </c>
      <c r="F17" s="4">
        <v>1667.47</v>
      </c>
      <c r="G17" s="4">
        <v>2200</v>
      </c>
      <c r="H17" s="5">
        <v>44153</v>
      </c>
    </row>
    <row r="18" spans="1:8" x14ac:dyDescent="0.25">
      <c r="A18">
        <v>1369</v>
      </c>
      <c r="B18" t="s">
        <v>7</v>
      </c>
      <c r="C18" s="3" t="s">
        <v>32</v>
      </c>
      <c r="D18" s="1" t="s">
        <v>55</v>
      </c>
      <c r="E18">
        <v>5</v>
      </c>
      <c r="F18" s="4">
        <v>216.19</v>
      </c>
      <c r="G18" s="4">
        <v>300</v>
      </c>
      <c r="H18" s="5">
        <v>44179</v>
      </c>
    </row>
    <row r="19" spans="1:8" x14ac:dyDescent="0.25">
      <c r="A19">
        <v>1370</v>
      </c>
      <c r="B19" t="s">
        <v>28</v>
      </c>
      <c r="C19" s="3" t="s">
        <v>33</v>
      </c>
      <c r="D19" s="1" t="s">
        <v>57</v>
      </c>
      <c r="E19">
        <v>1</v>
      </c>
      <c r="F19" s="4">
        <v>1063.04</v>
      </c>
      <c r="G19" s="4">
        <v>1500</v>
      </c>
      <c r="H19" s="5">
        <v>43941</v>
      </c>
    </row>
    <row r="20" spans="1:8" x14ac:dyDescent="0.25">
      <c r="A20">
        <v>1371</v>
      </c>
      <c r="B20" t="s">
        <v>17</v>
      </c>
      <c r="C20" s="3" t="s">
        <v>32</v>
      </c>
      <c r="D20" s="1" t="s">
        <v>41</v>
      </c>
      <c r="E20">
        <v>7</v>
      </c>
      <c r="F20" s="4">
        <v>757.81</v>
      </c>
      <c r="G20" s="4">
        <v>950</v>
      </c>
      <c r="H20" s="5">
        <v>44149</v>
      </c>
    </row>
    <row r="21" spans="1:8" x14ac:dyDescent="0.25">
      <c r="A21">
        <v>1372</v>
      </c>
      <c r="B21" t="s">
        <v>7</v>
      </c>
      <c r="C21" s="3" t="s">
        <v>37</v>
      </c>
      <c r="D21" s="1" t="s">
        <v>43</v>
      </c>
      <c r="E21">
        <v>1</v>
      </c>
      <c r="F21" s="4">
        <v>211.41</v>
      </c>
      <c r="G21" s="4">
        <v>300</v>
      </c>
      <c r="H21" s="5">
        <v>43953</v>
      </c>
    </row>
    <row r="22" spans="1:8" x14ac:dyDescent="0.25">
      <c r="A22">
        <v>1373</v>
      </c>
      <c r="B22" t="s">
        <v>29</v>
      </c>
      <c r="C22" s="3" t="s">
        <v>34</v>
      </c>
      <c r="D22" s="1" t="s">
        <v>45</v>
      </c>
      <c r="E22">
        <v>7</v>
      </c>
      <c r="F22" s="4">
        <v>1265.2</v>
      </c>
      <c r="G22" s="4">
        <v>1800</v>
      </c>
      <c r="H22" s="5">
        <v>44118</v>
      </c>
    </row>
    <row r="23" spans="1:8" x14ac:dyDescent="0.25">
      <c r="A23">
        <v>1374</v>
      </c>
      <c r="B23" t="s">
        <v>12</v>
      </c>
      <c r="C23" s="3" t="s">
        <v>37</v>
      </c>
      <c r="D23" s="1" t="s">
        <v>47</v>
      </c>
      <c r="E23">
        <v>3</v>
      </c>
      <c r="F23" s="4">
        <v>841.55</v>
      </c>
      <c r="G23" s="4">
        <v>1200</v>
      </c>
      <c r="H23" s="5">
        <v>44050</v>
      </c>
    </row>
    <row r="24" spans="1:8" x14ac:dyDescent="0.25">
      <c r="A24">
        <v>1375</v>
      </c>
      <c r="B24" t="s">
        <v>28</v>
      </c>
      <c r="C24" s="3" t="s">
        <v>33</v>
      </c>
      <c r="D24" s="1" t="s">
        <v>49</v>
      </c>
      <c r="E24">
        <v>6</v>
      </c>
      <c r="F24" s="4">
        <v>1063.04</v>
      </c>
      <c r="G24" s="4">
        <v>1500</v>
      </c>
      <c r="H24" s="5">
        <v>44060</v>
      </c>
    </row>
    <row r="25" spans="1:8" x14ac:dyDescent="0.25">
      <c r="A25">
        <v>1376</v>
      </c>
      <c r="B25" t="s">
        <v>12</v>
      </c>
      <c r="C25" s="3" t="s">
        <v>37</v>
      </c>
      <c r="D25" s="1" t="s">
        <v>51</v>
      </c>
      <c r="E25">
        <v>6</v>
      </c>
      <c r="F25" s="4">
        <v>841.55</v>
      </c>
      <c r="G25" s="4">
        <v>1200</v>
      </c>
      <c r="H25" s="5">
        <v>44191</v>
      </c>
    </row>
    <row r="26" spans="1:8" x14ac:dyDescent="0.25">
      <c r="A26">
        <v>1377</v>
      </c>
      <c r="B26" t="s">
        <v>9</v>
      </c>
      <c r="C26" s="3" t="s">
        <v>34</v>
      </c>
      <c r="D26" s="1" t="s">
        <v>53</v>
      </c>
      <c r="E26">
        <v>1</v>
      </c>
      <c r="F26" s="4">
        <v>217.17</v>
      </c>
      <c r="G26" s="4">
        <v>250</v>
      </c>
      <c r="H26" s="5">
        <v>44077</v>
      </c>
    </row>
    <row r="27" spans="1:8" x14ac:dyDescent="0.25">
      <c r="A27">
        <v>1378</v>
      </c>
      <c r="B27" t="s">
        <v>18</v>
      </c>
      <c r="C27" s="3" t="s">
        <v>33</v>
      </c>
      <c r="D27" s="1" t="s">
        <v>55</v>
      </c>
      <c r="E27">
        <v>5</v>
      </c>
      <c r="F27" s="4">
        <v>1049.51</v>
      </c>
      <c r="G27" s="4">
        <v>1300</v>
      </c>
      <c r="H27" s="5">
        <v>43895</v>
      </c>
    </row>
    <row r="28" spans="1:8" x14ac:dyDescent="0.25">
      <c r="A28">
        <v>1379</v>
      </c>
      <c r="B28" t="s">
        <v>9</v>
      </c>
      <c r="C28" s="3" t="s">
        <v>34</v>
      </c>
      <c r="D28" s="1" t="s">
        <v>57</v>
      </c>
      <c r="E28">
        <v>3</v>
      </c>
      <c r="F28" s="4">
        <v>217.17</v>
      </c>
      <c r="G28" s="4">
        <v>250</v>
      </c>
      <c r="H28" s="5">
        <v>43847</v>
      </c>
    </row>
    <row r="29" spans="1:8" x14ac:dyDescent="0.25">
      <c r="A29">
        <v>1380</v>
      </c>
      <c r="B29" t="s">
        <v>10</v>
      </c>
      <c r="C29" s="3" t="s">
        <v>35</v>
      </c>
      <c r="D29" s="1" t="s">
        <v>41</v>
      </c>
      <c r="E29">
        <v>2</v>
      </c>
      <c r="F29" s="4">
        <v>618.04</v>
      </c>
      <c r="G29" s="4">
        <v>700</v>
      </c>
      <c r="H29" s="5">
        <v>43904</v>
      </c>
    </row>
    <row r="30" spans="1:8" x14ac:dyDescent="0.25">
      <c r="A30">
        <v>1381</v>
      </c>
      <c r="B30" t="s">
        <v>5</v>
      </c>
      <c r="C30" s="3" t="s">
        <v>30</v>
      </c>
      <c r="D30" s="1" t="s">
        <v>43</v>
      </c>
      <c r="E30">
        <v>2</v>
      </c>
      <c r="F30" s="4">
        <v>388.86</v>
      </c>
      <c r="G30" s="4">
        <v>500</v>
      </c>
      <c r="H30" s="5">
        <v>44134</v>
      </c>
    </row>
    <row r="31" spans="1:8" x14ac:dyDescent="0.25">
      <c r="A31">
        <v>1382</v>
      </c>
      <c r="B31" t="s">
        <v>19</v>
      </c>
      <c r="C31" s="3" t="s">
        <v>34</v>
      </c>
      <c r="D31" s="1" t="s">
        <v>45</v>
      </c>
      <c r="E31">
        <v>5</v>
      </c>
      <c r="F31" s="4">
        <v>1240.8599999999999</v>
      </c>
      <c r="G31" s="4">
        <v>1750</v>
      </c>
      <c r="H31" s="5">
        <v>43931</v>
      </c>
    </row>
    <row r="32" spans="1:8" x14ac:dyDescent="0.25">
      <c r="A32">
        <v>1383</v>
      </c>
      <c r="B32" t="s">
        <v>5</v>
      </c>
      <c r="C32" s="3" t="s">
        <v>35</v>
      </c>
      <c r="D32" s="1" t="s">
        <v>47</v>
      </c>
      <c r="E32">
        <v>5</v>
      </c>
      <c r="F32" s="4">
        <v>352.49</v>
      </c>
      <c r="G32" s="4">
        <v>500</v>
      </c>
      <c r="H32" s="5">
        <v>44195</v>
      </c>
    </row>
    <row r="33" spans="1:8" x14ac:dyDescent="0.25">
      <c r="A33">
        <v>1384</v>
      </c>
      <c r="B33" t="s">
        <v>19</v>
      </c>
      <c r="C33" s="3" t="s">
        <v>34</v>
      </c>
      <c r="D33" s="1" t="s">
        <v>49</v>
      </c>
      <c r="E33">
        <v>1</v>
      </c>
      <c r="F33" s="4">
        <v>1240.8599999999999</v>
      </c>
      <c r="G33" s="4">
        <v>1750</v>
      </c>
      <c r="H33" s="5">
        <v>43992</v>
      </c>
    </row>
    <row r="34" spans="1:8" x14ac:dyDescent="0.25">
      <c r="A34">
        <v>1385</v>
      </c>
      <c r="B34" t="s">
        <v>12</v>
      </c>
      <c r="C34" s="3" t="s">
        <v>37</v>
      </c>
      <c r="D34" s="1" t="s">
        <v>51</v>
      </c>
      <c r="E34">
        <v>3</v>
      </c>
      <c r="F34" s="4">
        <v>841.55</v>
      </c>
      <c r="G34" s="4">
        <v>1200</v>
      </c>
      <c r="H34" s="5">
        <v>44180</v>
      </c>
    </row>
    <row r="35" spans="1:8" x14ac:dyDescent="0.25">
      <c r="A35">
        <v>1386</v>
      </c>
      <c r="B35" t="s">
        <v>6</v>
      </c>
      <c r="C35" s="3" t="s">
        <v>31</v>
      </c>
      <c r="D35" s="1" t="s">
        <v>53</v>
      </c>
      <c r="E35">
        <v>5</v>
      </c>
      <c r="F35" s="4">
        <v>1349.73</v>
      </c>
      <c r="G35" s="4">
        <v>1500</v>
      </c>
      <c r="H35" s="5">
        <v>43983</v>
      </c>
    </row>
    <row r="36" spans="1:8" x14ac:dyDescent="0.25">
      <c r="A36">
        <v>1387</v>
      </c>
      <c r="B36" t="s">
        <v>5</v>
      </c>
      <c r="C36" s="3" t="s">
        <v>30</v>
      </c>
      <c r="D36" s="1" t="s">
        <v>55</v>
      </c>
      <c r="E36">
        <v>5</v>
      </c>
      <c r="F36" s="4">
        <v>388.86</v>
      </c>
      <c r="G36" s="4">
        <v>500</v>
      </c>
      <c r="H36" s="5">
        <v>44076</v>
      </c>
    </row>
    <row r="37" spans="1:8" x14ac:dyDescent="0.25">
      <c r="A37">
        <v>1388</v>
      </c>
      <c r="B37" t="s">
        <v>12</v>
      </c>
      <c r="C37" s="3" t="s">
        <v>37</v>
      </c>
      <c r="D37" s="1" t="s">
        <v>57</v>
      </c>
      <c r="E37">
        <v>3</v>
      </c>
      <c r="F37" s="4">
        <v>841.55</v>
      </c>
      <c r="G37" s="4">
        <v>1200</v>
      </c>
      <c r="H37" s="5">
        <v>43962</v>
      </c>
    </row>
    <row r="38" spans="1:8" x14ac:dyDescent="0.25">
      <c r="A38">
        <v>1389</v>
      </c>
      <c r="B38" t="s">
        <v>9</v>
      </c>
      <c r="C38" s="3" t="s">
        <v>34</v>
      </c>
      <c r="D38" s="1" t="s">
        <v>41</v>
      </c>
      <c r="E38">
        <v>2</v>
      </c>
      <c r="F38" s="4">
        <v>217.17</v>
      </c>
      <c r="G38" s="4">
        <v>250</v>
      </c>
      <c r="H38" s="5">
        <v>44036</v>
      </c>
    </row>
    <row r="39" spans="1:8" x14ac:dyDescent="0.25">
      <c r="A39">
        <v>1390</v>
      </c>
      <c r="B39" t="s">
        <v>7</v>
      </c>
      <c r="C39" s="3" t="s">
        <v>32</v>
      </c>
      <c r="D39" s="1" t="s">
        <v>43</v>
      </c>
      <c r="E39">
        <v>7</v>
      </c>
      <c r="F39" s="4">
        <v>216.19</v>
      </c>
      <c r="G39" s="4">
        <v>300</v>
      </c>
      <c r="H39" s="5">
        <v>44091</v>
      </c>
    </row>
    <row r="40" spans="1:8" x14ac:dyDescent="0.25">
      <c r="A40">
        <v>1391</v>
      </c>
      <c r="B40" t="s">
        <v>8</v>
      </c>
      <c r="C40" s="3" t="s">
        <v>33</v>
      </c>
      <c r="D40" s="1" t="s">
        <v>45</v>
      </c>
      <c r="E40">
        <v>2</v>
      </c>
      <c r="F40" s="4">
        <v>572.95000000000005</v>
      </c>
      <c r="G40" s="4">
        <v>800</v>
      </c>
      <c r="H40" s="5">
        <v>44037</v>
      </c>
    </row>
    <row r="41" spans="1:8" x14ac:dyDescent="0.25">
      <c r="A41">
        <v>1392</v>
      </c>
      <c r="B41" t="s">
        <v>23</v>
      </c>
      <c r="C41" s="3" t="s">
        <v>38</v>
      </c>
      <c r="D41" s="1" t="s">
        <v>47</v>
      </c>
      <c r="E41">
        <v>2</v>
      </c>
      <c r="F41" s="4">
        <v>836.75</v>
      </c>
      <c r="G41" s="4">
        <v>1000</v>
      </c>
      <c r="H41" s="5">
        <v>44030</v>
      </c>
    </row>
    <row r="42" spans="1:8" x14ac:dyDescent="0.25">
      <c r="A42">
        <v>1393</v>
      </c>
      <c r="B42" t="s">
        <v>5</v>
      </c>
      <c r="C42" s="3" t="s">
        <v>35</v>
      </c>
      <c r="D42" s="1" t="s">
        <v>49</v>
      </c>
      <c r="E42">
        <v>2</v>
      </c>
      <c r="F42" s="4">
        <v>352.49</v>
      </c>
      <c r="G42" s="4">
        <v>500</v>
      </c>
      <c r="H42" s="5">
        <v>43930</v>
      </c>
    </row>
    <row r="43" spans="1:8" x14ac:dyDescent="0.25">
      <c r="A43">
        <v>1394</v>
      </c>
      <c r="B43" t="s">
        <v>7</v>
      </c>
      <c r="C43" s="3" t="s">
        <v>37</v>
      </c>
      <c r="D43" s="1" t="s">
        <v>51</v>
      </c>
      <c r="E43">
        <v>3</v>
      </c>
      <c r="F43" s="4">
        <v>211.41</v>
      </c>
      <c r="G43" s="4">
        <v>300</v>
      </c>
      <c r="H43" s="5">
        <v>43951</v>
      </c>
    </row>
    <row r="44" spans="1:8" x14ac:dyDescent="0.25">
      <c r="A44">
        <v>1395</v>
      </c>
      <c r="B44" t="s">
        <v>10</v>
      </c>
      <c r="C44" s="3" t="s">
        <v>35</v>
      </c>
      <c r="D44" s="1" t="s">
        <v>53</v>
      </c>
      <c r="E44">
        <v>1</v>
      </c>
      <c r="F44" s="4">
        <v>618.04</v>
      </c>
      <c r="G44" s="4">
        <v>700</v>
      </c>
      <c r="H44" s="5">
        <v>44172</v>
      </c>
    </row>
    <row r="45" spans="1:8" x14ac:dyDescent="0.25">
      <c r="A45">
        <v>1396</v>
      </c>
      <c r="B45" t="s">
        <v>28</v>
      </c>
      <c r="C45" s="3" t="s">
        <v>33</v>
      </c>
      <c r="D45" s="1" t="s">
        <v>55</v>
      </c>
      <c r="E45">
        <v>7</v>
      </c>
      <c r="F45" s="4">
        <v>1063.04</v>
      </c>
      <c r="G45" s="4">
        <v>1500</v>
      </c>
      <c r="H45" s="5">
        <v>44050</v>
      </c>
    </row>
    <row r="46" spans="1:8" x14ac:dyDescent="0.25">
      <c r="A46">
        <v>1397</v>
      </c>
      <c r="B46" t="s">
        <v>26</v>
      </c>
      <c r="C46" s="3" t="s">
        <v>31</v>
      </c>
      <c r="D46" s="1" t="s">
        <v>57</v>
      </c>
      <c r="E46">
        <v>3</v>
      </c>
      <c r="F46" s="4">
        <v>638.27</v>
      </c>
      <c r="G46" s="4">
        <v>800</v>
      </c>
      <c r="H46" s="5">
        <v>44036</v>
      </c>
    </row>
    <row r="47" spans="1:8" x14ac:dyDescent="0.25">
      <c r="A47">
        <v>1398</v>
      </c>
      <c r="B47" t="s">
        <v>25</v>
      </c>
      <c r="C47" s="3" t="s">
        <v>30</v>
      </c>
      <c r="D47" s="1" t="s">
        <v>41</v>
      </c>
      <c r="E47">
        <v>4</v>
      </c>
      <c r="F47" s="4">
        <v>1667.47</v>
      </c>
      <c r="G47" s="4">
        <v>2200</v>
      </c>
      <c r="H47" s="5">
        <v>44090</v>
      </c>
    </row>
    <row r="48" spans="1:8" x14ac:dyDescent="0.25">
      <c r="A48">
        <v>1399</v>
      </c>
      <c r="B48" t="s">
        <v>9</v>
      </c>
      <c r="C48" s="3" t="s">
        <v>39</v>
      </c>
      <c r="D48" s="1" t="s">
        <v>43</v>
      </c>
      <c r="E48">
        <v>4</v>
      </c>
      <c r="F48" s="4">
        <v>206.96</v>
      </c>
      <c r="G48" s="4">
        <v>250</v>
      </c>
      <c r="H48" s="5">
        <v>44000</v>
      </c>
    </row>
    <row r="49" spans="1:8" x14ac:dyDescent="0.25">
      <c r="A49">
        <v>1400</v>
      </c>
      <c r="B49" t="s">
        <v>22</v>
      </c>
      <c r="C49" s="3" t="s">
        <v>37</v>
      </c>
      <c r="D49" s="1" t="s">
        <v>45</v>
      </c>
      <c r="E49">
        <v>7</v>
      </c>
      <c r="F49" s="4">
        <v>773.58</v>
      </c>
      <c r="G49" s="4">
        <v>950</v>
      </c>
      <c r="H49" s="5">
        <v>44103</v>
      </c>
    </row>
    <row r="50" spans="1:8" x14ac:dyDescent="0.25">
      <c r="A50">
        <v>1401</v>
      </c>
      <c r="B50" t="s">
        <v>13</v>
      </c>
      <c r="C50" s="3" t="s">
        <v>38</v>
      </c>
      <c r="D50" s="1" t="s">
        <v>47</v>
      </c>
      <c r="E50">
        <v>6</v>
      </c>
      <c r="F50" s="4">
        <v>1483.61</v>
      </c>
      <c r="G50" s="4">
        <v>2000</v>
      </c>
      <c r="H50" s="5">
        <v>44098</v>
      </c>
    </row>
    <row r="51" spans="1:8" x14ac:dyDescent="0.25">
      <c r="A51">
        <v>1402</v>
      </c>
      <c r="B51" t="s">
        <v>27</v>
      </c>
      <c r="C51" s="3" t="s">
        <v>32</v>
      </c>
      <c r="D51" s="1" t="s">
        <v>49</v>
      </c>
      <c r="E51">
        <v>1</v>
      </c>
      <c r="F51" s="4">
        <v>1171.3399999999999</v>
      </c>
      <c r="G51" s="4">
        <v>1350</v>
      </c>
      <c r="H51" s="5">
        <v>44101</v>
      </c>
    </row>
    <row r="52" spans="1:8" x14ac:dyDescent="0.25">
      <c r="A52">
        <v>1403</v>
      </c>
      <c r="B52" t="s">
        <v>6</v>
      </c>
      <c r="C52" s="3" t="s">
        <v>31</v>
      </c>
      <c r="D52" s="1" t="s">
        <v>51</v>
      </c>
      <c r="E52">
        <v>3</v>
      </c>
      <c r="F52" s="4">
        <v>1349.73</v>
      </c>
      <c r="G52" s="4">
        <v>1500</v>
      </c>
      <c r="H52" s="5">
        <v>44123</v>
      </c>
    </row>
    <row r="53" spans="1:8" x14ac:dyDescent="0.25">
      <c r="A53">
        <v>1404</v>
      </c>
      <c r="B53" t="s">
        <v>19</v>
      </c>
      <c r="C53" s="3" t="s">
        <v>34</v>
      </c>
      <c r="D53" s="1" t="s">
        <v>53</v>
      </c>
      <c r="E53">
        <v>6</v>
      </c>
      <c r="F53" s="4">
        <v>1240.8599999999999</v>
      </c>
      <c r="G53" s="4">
        <v>1750</v>
      </c>
      <c r="H53" s="5">
        <v>44115</v>
      </c>
    </row>
    <row r="54" spans="1:8" x14ac:dyDescent="0.25">
      <c r="A54">
        <v>1405</v>
      </c>
      <c r="B54" t="s">
        <v>28</v>
      </c>
      <c r="C54" s="3" t="s">
        <v>33</v>
      </c>
      <c r="D54" s="1" t="s">
        <v>55</v>
      </c>
      <c r="E54">
        <v>4</v>
      </c>
      <c r="F54" s="4">
        <v>1063.04</v>
      </c>
      <c r="G54" s="4">
        <v>1500</v>
      </c>
      <c r="H54" s="5">
        <v>44086</v>
      </c>
    </row>
    <row r="55" spans="1:8" x14ac:dyDescent="0.25">
      <c r="A55">
        <v>1406</v>
      </c>
      <c r="B55" t="s">
        <v>15</v>
      </c>
      <c r="C55" s="3" t="s">
        <v>30</v>
      </c>
      <c r="D55" s="1" t="s">
        <v>57</v>
      </c>
      <c r="E55">
        <v>6</v>
      </c>
      <c r="F55" s="4">
        <v>431.06</v>
      </c>
      <c r="G55" s="4">
        <v>600</v>
      </c>
      <c r="H55" s="5">
        <v>44140</v>
      </c>
    </row>
    <row r="56" spans="1:8" x14ac:dyDescent="0.25">
      <c r="A56">
        <v>1407</v>
      </c>
      <c r="B56" t="s">
        <v>6</v>
      </c>
      <c r="C56" s="3" t="s">
        <v>36</v>
      </c>
      <c r="D56" s="1" t="s">
        <v>41</v>
      </c>
      <c r="E56">
        <v>7</v>
      </c>
      <c r="F56" s="4">
        <v>1053.78</v>
      </c>
      <c r="G56" s="4">
        <v>1500</v>
      </c>
      <c r="H56" s="5">
        <v>43855</v>
      </c>
    </row>
    <row r="57" spans="1:8" x14ac:dyDescent="0.25">
      <c r="A57">
        <v>1408</v>
      </c>
      <c r="B57" t="s">
        <v>29</v>
      </c>
      <c r="C57" s="3" t="s">
        <v>34</v>
      </c>
      <c r="D57" s="1" t="s">
        <v>43</v>
      </c>
      <c r="E57">
        <v>6</v>
      </c>
      <c r="F57" s="4">
        <v>1265.2</v>
      </c>
      <c r="G57" s="4">
        <v>1800</v>
      </c>
      <c r="H57" s="5">
        <v>43936</v>
      </c>
    </row>
    <row r="58" spans="1:8" x14ac:dyDescent="0.25">
      <c r="A58">
        <v>1409</v>
      </c>
      <c r="B58" t="s">
        <v>5</v>
      </c>
      <c r="C58" s="3" t="s">
        <v>30</v>
      </c>
      <c r="D58" s="1" t="s">
        <v>45</v>
      </c>
      <c r="E58">
        <v>3</v>
      </c>
      <c r="F58" s="4">
        <v>388.86</v>
      </c>
      <c r="G58" s="4">
        <v>500</v>
      </c>
      <c r="H58" s="5">
        <v>44127</v>
      </c>
    </row>
    <row r="59" spans="1:8" x14ac:dyDescent="0.25">
      <c r="A59">
        <v>1410</v>
      </c>
      <c r="B59" t="s">
        <v>14</v>
      </c>
      <c r="C59" s="3" t="s">
        <v>39</v>
      </c>
      <c r="D59" s="1" t="s">
        <v>47</v>
      </c>
      <c r="E59">
        <v>6</v>
      </c>
      <c r="F59" s="4">
        <v>343.6</v>
      </c>
      <c r="G59" s="4">
        <v>400</v>
      </c>
      <c r="H59" s="5">
        <v>44035</v>
      </c>
    </row>
    <row r="60" spans="1:8" x14ac:dyDescent="0.25">
      <c r="A60">
        <v>1411</v>
      </c>
      <c r="B60" t="s">
        <v>23</v>
      </c>
      <c r="C60" s="3" t="s">
        <v>38</v>
      </c>
      <c r="D60" s="1" t="s">
        <v>49</v>
      </c>
      <c r="E60">
        <v>4</v>
      </c>
      <c r="F60" s="4">
        <v>836.75</v>
      </c>
      <c r="G60" s="4">
        <v>1000</v>
      </c>
      <c r="H60" s="5">
        <v>43886</v>
      </c>
    </row>
    <row r="61" spans="1:8" x14ac:dyDescent="0.25">
      <c r="A61">
        <v>1412</v>
      </c>
      <c r="B61" t="s">
        <v>17</v>
      </c>
      <c r="C61" s="3" t="s">
        <v>32</v>
      </c>
      <c r="D61" s="1" t="s">
        <v>51</v>
      </c>
      <c r="E61">
        <v>7</v>
      </c>
      <c r="F61" s="4">
        <v>757.81</v>
      </c>
      <c r="G61" s="4">
        <v>950</v>
      </c>
      <c r="H61" s="5">
        <v>44176</v>
      </c>
    </row>
    <row r="62" spans="1:8" x14ac:dyDescent="0.25">
      <c r="A62">
        <v>1413</v>
      </c>
      <c r="B62" t="s">
        <v>8</v>
      </c>
      <c r="C62" s="3" t="s">
        <v>38</v>
      </c>
      <c r="D62" s="1" t="s">
        <v>53</v>
      </c>
      <c r="E62">
        <v>2</v>
      </c>
      <c r="F62" s="4">
        <v>681.33</v>
      </c>
      <c r="G62" s="4">
        <v>800</v>
      </c>
      <c r="H62" s="5">
        <v>44091</v>
      </c>
    </row>
    <row r="63" spans="1:8" x14ac:dyDescent="0.25">
      <c r="A63">
        <v>1414</v>
      </c>
      <c r="B63" t="s">
        <v>23</v>
      </c>
      <c r="C63" s="3" t="s">
        <v>38</v>
      </c>
      <c r="D63" s="1" t="s">
        <v>55</v>
      </c>
      <c r="E63">
        <v>3</v>
      </c>
      <c r="F63" s="4">
        <v>836.75</v>
      </c>
      <c r="G63" s="4">
        <v>1000</v>
      </c>
      <c r="H63" s="5">
        <v>44119</v>
      </c>
    </row>
    <row r="64" spans="1:8" x14ac:dyDescent="0.25">
      <c r="A64">
        <v>1415</v>
      </c>
      <c r="B64" t="s">
        <v>7</v>
      </c>
      <c r="C64" s="3" t="s">
        <v>37</v>
      </c>
      <c r="D64" s="1" t="s">
        <v>57</v>
      </c>
      <c r="E64">
        <v>5</v>
      </c>
      <c r="F64" s="4">
        <v>211.41</v>
      </c>
      <c r="G64" s="4">
        <v>300</v>
      </c>
      <c r="H64" s="5">
        <v>43935</v>
      </c>
    </row>
    <row r="65" spans="1:8" x14ac:dyDescent="0.25">
      <c r="A65">
        <v>1416</v>
      </c>
      <c r="B65" t="s">
        <v>8</v>
      </c>
      <c r="C65" s="3" t="s">
        <v>38</v>
      </c>
      <c r="D65" s="1" t="s">
        <v>41</v>
      </c>
      <c r="E65">
        <v>3</v>
      </c>
      <c r="F65" s="4">
        <v>681.33</v>
      </c>
      <c r="G65" s="4">
        <v>800</v>
      </c>
      <c r="H65" s="5">
        <v>44057</v>
      </c>
    </row>
    <row r="66" spans="1:8" x14ac:dyDescent="0.25">
      <c r="A66">
        <v>1417</v>
      </c>
      <c r="B66" t="s">
        <v>16</v>
      </c>
      <c r="C66" s="3" t="s">
        <v>31</v>
      </c>
      <c r="D66" s="1" t="s">
        <v>43</v>
      </c>
      <c r="E66">
        <v>2</v>
      </c>
      <c r="F66" s="4">
        <v>938.42</v>
      </c>
      <c r="G66" s="4">
        <v>1100</v>
      </c>
      <c r="H66" s="5">
        <v>43981</v>
      </c>
    </row>
    <row r="67" spans="1:8" x14ac:dyDescent="0.25">
      <c r="A67">
        <v>1418</v>
      </c>
      <c r="B67" t="s">
        <v>9</v>
      </c>
      <c r="C67" s="3" t="s">
        <v>34</v>
      </c>
      <c r="D67" s="1" t="s">
        <v>45</v>
      </c>
      <c r="E67">
        <v>7</v>
      </c>
      <c r="F67" s="4">
        <v>217.17</v>
      </c>
      <c r="G67" s="4">
        <v>250</v>
      </c>
      <c r="H67" s="5">
        <v>44156</v>
      </c>
    </row>
    <row r="68" spans="1:8" x14ac:dyDescent="0.25">
      <c r="A68">
        <v>1419</v>
      </c>
      <c r="B68" t="s">
        <v>25</v>
      </c>
      <c r="C68" s="3" t="s">
        <v>30</v>
      </c>
      <c r="D68" s="1" t="s">
        <v>47</v>
      </c>
      <c r="E68">
        <v>7</v>
      </c>
      <c r="F68" s="4">
        <v>1667.47</v>
      </c>
      <c r="G68" s="4">
        <v>2200</v>
      </c>
      <c r="H68" s="5">
        <v>43971</v>
      </c>
    </row>
    <row r="69" spans="1:8" x14ac:dyDescent="0.25">
      <c r="A69">
        <v>1420</v>
      </c>
      <c r="B69" t="s">
        <v>25</v>
      </c>
      <c r="C69" s="3" t="s">
        <v>30</v>
      </c>
      <c r="D69" s="1" t="s">
        <v>49</v>
      </c>
      <c r="E69">
        <v>3</v>
      </c>
      <c r="F69" s="4">
        <v>1667.47</v>
      </c>
      <c r="G69" s="4">
        <v>2200</v>
      </c>
      <c r="H69" s="5">
        <v>44062</v>
      </c>
    </row>
    <row r="70" spans="1:8" x14ac:dyDescent="0.25">
      <c r="A70">
        <v>1421</v>
      </c>
      <c r="B70" t="s">
        <v>14</v>
      </c>
      <c r="C70" s="3" t="s">
        <v>39</v>
      </c>
      <c r="D70" s="1" t="s">
        <v>51</v>
      </c>
      <c r="E70">
        <v>6</v>
      </c>
      <c r="F70" s="4">
        <v>343.6</v>
      </c>
      <c r="G70" s="4">
        <v>400</v>
      </c>
      <c r="H70" s="5">
        <v>44169</v>
      </c>
    </row>
    <row r="71" spans="1:8" x14ac:dyDescent="0.25">
      <c r="A71">
        <v>1422</v>
      </c>
      <c r="B71" t="s">
        <v>15</v>
      </c>
      <c r="C71" s="3" t="s">
        <v>30</v>
      </c>
      <c r="D71" s="1" t="s">
        <v>53</v>
      </c>
      <c r="E71">
        <v>5</v>
      </c>
      <c r="F71" s="4">
        <v>431.06</v>
      </c>
      <c r="G71" s="4">
        <v>600</v>
      </c>
      <c r="H71" s="5">
        <v>43905</v>
      </c>
    </row>
    <row r="72" spans="1:8" x14ac:dyDescent="0.25">
      <c r="A72">
        <v>1423</v>
      </c>
      <c r="B72" t="s">
        <v>26</v>
      </c>
      <c r="C72" s="3" t="s">
        <v>31</v>
      </c>
      <c r="D72" s="1" t="s">
        <v>55</v>
      </c>
      <c r="E72">
        <v>1</v>
      </c>
      <c r="F72" s="4">
        <v>638.27</v>
      </c>
      <c r="G72" s="4">
        <v>800</v>
      </c>
      <c r="H72" s="5">
        <v>44064</v>
      </c>
    </row>
    <row r="73" spans="1:8" x14ac:dyDescent="0.25">
      <c r="A73">
        <v>1424</v>
      </c>
      <c r="B73" t="s">
        <v>11</v>
      </c>
      <c r="C73" s="3" t="s">
        <v>36</v>
      </c>
      <c r="D73" s="1" t="s">
        <v>57</v>
      </c>
      <c r="E73">
        <v>2</v>
      </c>
      <c r="F73" s="4">
        <v>645.70000000000005</v>
      </c>
      <c r="G73" s="4">
        <v>900</v>
      </c>
      <c r="H73" s="5">
        <v>43838</v>
      </c>
    </row>
    <row r="74" spans="1:8" x14ac:dyDescent="0.25">
      <c r="A74">
        <v>1425</v>
      </c>
      <c r="B74" t="s">
        <v>18</v>
      </c>
      <c r="C74" s="3" t="s">
        <v>33</v>
      </c>
      <c r="D74" s="1" t="s">
        <v>41</v>
      </c>
      <c r="E74">
        <v>7</v>
      </c>
      <c r="F74" s="4">
        <v>1049.51</v>
      </c>
      <c r="G74" s="4">
        <v>1300</v>
      </c>
      <c r="H74" s="5">
        <v>44158</v>
      </c>
    </row>
    <row r="75" spans="1:8" x14ac:dyDescent="0.25">
      <c r="A75">
        <v>1426</v>
      </c>
      <c r="B75" t="s">
        <v>18</v>
      </c>
      <c r="C75" s="3" t="s">
        <v>33</v>
      </c>
      <c r="D75" s="1" t="s">
        <v>43</v>
      </c>
      <c r="E75">
        <v>7</v>
      </c>
      <c r="F75" s="4">
        <v>1049.51</v>
      </c>
      <c r="G75" s="4">
        <v>1300</v>
      </c>
      <c r="H75" s="5">
        <v>43845</v>
      </c>
    </row>
    <row r="76" spans="1:8" x14ac:dyDescent="0.25">
      <c r="A76">
        <v>1427</v>
      </c>
      <c r="B76" t="s">
        <v>13</v>
      </c>
      <c r="C76" s="3" t="s">
        <v>38</v>
      </c>
      <c r="D76" s="1" t="s">
        <v>45</v>
      </c>
      <c r="E76">
        <v>5</v>
      </c>
      <c r="F76" s="4">
        <v>1483.61</v>
      </c>
      <c r="G76" s="4">
        <v>2000</v>
      </c>
      <c r="H76" s="5">
        <v>44019</v>
      </c>
    </row>
    <row r="77" spans="1:8" x14ac:dyDescent="0.25">
      <c r="A77">
        <v>1428</v>
      </c>
      <c r="B77" t="s">
        <v>14</v>
      </c>
      <c r="C77" s="3" t="s">
        <v>39</v>
      </c>
      <c r="D77" s="1" t="s">
        <v>47</v>
      </c>
      <c r="E77">
        <v>3</v>
      </c>
      <c r="F77" s="4">
        <v>343.6</v>
      </c>
      <c r="G77" s="4">
        <v>400</v>
      </c>
      <c r="H77" s="5">
        <v>43837</v>
      </c>
    </row>
    <row r="78" spans="1:8" x14ac:dyDescent="0.25">
      <c r="A78">
        <v>1429</v>
      </c>
      <c r="B78" t="s">
        <v>22</v>
      </c>
      <c r="C78" s="3" t="s">
        <v>37</v>
      </c>
      <c r="D78" s="1" t="s">
        <v>49</v>
      </c>
      <c r="E78">
        <v>7</v>
      </c>
      <c r="F78" s="4">
        <v>773.58</v>
      </c>
      <c r="G78" s="4">
        <v>950</v>
      </c>
      <c r="H78" s="5">
        <v>43930</v>
      </c>
    </row>
    <row r="79" spans="1:8" x14ac:dyDescent="0.25">
      <c r="A79">
        <v>1430</v>
      </c>
      <c r="B79" t="s">
        <v>26</v>
      </c>
      <c r="C79" s="3" t="s">
        <v>31</v>
      </c>
      <c r="D79" s="1" t="s">
        <v>51</v>
      </c>
      <c r="E79">
        <v>7</v>
      </c>
      <c r="F79" s="4">
        <v>638.27</v>
      </c>
      <c r="G79" s="4">
        <v>800</v>
      </c>
      <c r="H79" s="5">
        <v>44183</v>
      </c>
    </row>
    <row r="80" spans="1:8" x14ac:dyDescent="0.25">
      <c r="A80">
        <v>1431</v>
      </c>
      <c r="B80" t="s">
        <v>18</v>
      </c>
      <c r="C80" s="3" t="s">
        <v>33</v>
      </c>
      <c r="D80" s="1" t="s">
        <v>53</v>
      </c>
      <c r="E80">
        <v>2</v>
      </c>
      <c r="F80" s="4">
        <v>1049.51</v>
      </c>
      <c r="G80" s="4">
        <v>1300</v>
      </c>
      <c r="H80" s="5">
        <v>44157</v>
      </c>
    </row>
    <row r="81" spans="1:8" x14ac:dyDescent="0.25">
      <c r="A81">
        <v>1432</v>
      </c>
      <c r="B81" t="s">
        <v>7</v>
      </c>
      <c r="C81" s="3" t="s">
        <v>37</v>
      </c>
      <c r="D81" s="1" t="s">
        <v>55</v>
      </c>
      <c r="E81">
        <v>3</v>
      </c>
      <c r="F81" s="4">
        <v>211.41</v>
      </c>
      <c r="G81" s="4">
        <v>300</v>
      </c>
      <c r="H81" s="5">
        <v>44124</v>
      </c>
    </row>
    <row r="82" spans="1:8" x14ac:dyDescent="0.25">
      <c r="A82">
        <v>1433</v>
      </c>
      <c r="B82" t="s">
        <v>8</v>
      </c>
      <c r="C82" s="3" t="s">
        <v>38</v>
      </c>
      <c r="D82" s="1" t="s">
        <v>57</v>
      </c>
      <c r="E82">
        <v>2</v>
      </c>
      <c r="F82" s="4">
        <v>681.33</v>
      </c>
      <c r="G82" s="4">
        <v>800</v>
      </c>
      <c r="H82" s="5">
        <v>43916</v>
      </c>
    </row>
    <row r="83" spans="1:8" x14ac:dyDescent="0.25">
      <c r="A83">
        <v>1434</v>
      </c>
      <c r="B83" t="s">
        <v>27</v>
      </c>
      <c r="C83" s="3" t="s">
        <v>32</v>
      </c>
      <c r="D83" s="1" t="s">
        <v>41</v>
      </c>
      <c r="E83">
        <v>7</v>
      </c>
      <c r="F83" s="4">
        <v>1171.3399999999999</v>
      </c>
      <c r="G83" s="4">
        <v>1350</v>
      </c>
      <c r="H83" s="5">
        <v>44135</v>
      </c>
    </row>
    <row r="84" spans="1:8" x14ac:dyDescent="0.25">
      <c r="A84">
        <v>1435</v>
      </c>
      <c r="B84" t="s">
        <v>15</v>
      </c>
      <c r="C84" s="3" t="s">
        <v>30</v>
      </c>
      <c r="D84" s="1" t="s">
        <v>43</v>
      </c>
      <c r="E84">
        <v>2</v>
      </c>
      <c r="F84" s="4">
        <v>431.06</v>
      </c>
      <c r="G84" s="4">
        <v>600</v>
      </c>
      <c r="H84" s="5">
        <v>43842</v>
      </c>
    </row>
    <row r="85" spans="1:8" x14ac:dyDescent="0.25">
      <c r="A85">
        <v>1436</v>
      </c>
      <c r="B85" t="s">
        <v>21</v>
      </c>
      <c r="C85" s="3" t="s">
        <v>36</v>
      </c>
      <c r="D85" s="1" t="s">
        <v>45</v>
      </c>
      <c r="E85">
        <v>7</v>
      </c>
      <c r="F85" s="4">
        <v>1242.93</v>
      </c>
      <c r="G85" s="4">
        <v>1400</v>
      </c>
      <c r="H85" s="5">
        <v>43859</v>
      </c>
    </row>
    <row r="86" spans="1:8" x14ac:dyDescent="0.25">
      <c r="A86">
        <v>1437</v>
      </c>
      <c r="B86" t="s">
        <v>25</v>
      </c>
      <c r="C86" s="3" t="s">
        <v>30</v>
      </c>
      <c r="D86" s="1" t="s">
        <v>47</v>
      </c>
      <c r="E86">
        <v>3</v>
      </c>
      <c r="F86" s="4">
        <v>1667.47</v>
      </c>
      <c r="G86" s="4">
        <v>2200</v>
      </c>
      <c r="H86" s="5">
        <v>43932</v>
      </c>
    </row>
    <row r="87" spans="1:8" x14ac:dyDescent="0.25">
      <c r="A87">
        <v>1438</v>
      </c>
      <c r="B87" t="s">
        <v>13</v>
      </c>
      <c r="C87" s="3" t="s">
        <v>38</v>
      </c>
      <c r="D87" s="1" t="s">
        <v>49</v>
      </c>
      <c r="E87">
        <v>5</v>
      </c>
      <c r="F87" s="4">
        <v>1483.61</v>
      </c>
      <c r="G87" s="4">
        <v>2000</v>
      </c>
      <c r="H87" s="5">
        <v>44033</v>
      </c>
    </row>
    <row r="88" spans="1:8" x14ac:dyDescent="0.25">
      <c r="A88">
        <v>1439</v>
      </c>
      <c r="B88" t="s">
        <v>9</v>
      </c>
      <c r="C88" s="3" t="s">
        <v>39</v>
      </c>
      <c r="D88" s="1" t="s">
        <v>51</v>
      </c>
      <c r="E88">
        <v>5</v>
      </c>
      <c r="F88" s="4">
        <v>206.96</v>
      </c>
      <c r="G88" s="4">
        <v>250</v>
      </c>
      <c r="H88" s="5">
        <v>44057</v>
      </c>
    </row>
    <row r="89" spans="1:8" x14ac:dyDescent="0.25">
      <c r="A89">
        <v>1440</v>
      </c>
      <c r="B89" t="s">
        <v>20</v>
      </c>
      <c r="C89" s="3" t="s">
        <v>35</v>
      </c>
      <c r="D89" s="1" t="s">
        <v>53</v>
      </c>
      <c r="E89">
        <v>1</v>
      </c>
      <c r="F89" s="4">
        <v>1421.11</v>
      </c>
      <c r="G89" s="4">
        <v>1600</v>
      </c>
      <c r="H89" s="5">
        <v>44055</v>
      </c>
    </row>
    <row r="90" spans="1:8" x14ac:dyDescent="0.25">
      <c r="A90">
        <v>1441</v>
      </c>
      <c r="B90" t="s">
        <v>8</v>
      </c>
      <c r="C90" s="3" t="s">
        <v>33</v>
      </c>
      <c r="D90" s="1" t="s">
        <v>55</v>
      </c>
      <c r="E90">
        <v>6</v>
      </c>
      <c r="F90" s="4">
        <v>572.95000000000005</v>
      </c>
      <c r="G90" s="4">
        <v>800</v>
      </c>
      <c r="H90" s="5">
        <v>44084</v>
      </c>
    </row>
    <row r="91" spans="1:8" x14ac:dyDescent="0.25">
      <c r="A91">
        <v>1442</v>
      </c>
      <c r="B91" t="s">
        <v>24</v>
      </c>
      <c r="C91" s="3" t="s">
        <v>39</v>
      </c>
      <c r="D91" s="1" t="s">
        <v>57</v>
      </c>
      <c r="E91">
        <v>6</v>
      </c>
      <c r="F91" s="4">
        <v>966.38</v>
      </c>
      <c r="G91" s="4">
        <v>1200</v>
      </c>
      <c r="H91" s="5">
        <v>43988</v>
      </c>
    </row>
    <row r="92" spans="1:8" x14ac:dyDescent="0.25">
      <c r="A92">
        <v>1443</v>
      </c>
      <c r="B92" t="s">
        <v>23</v>
      </c>
      <c r="C92" s="3" t="s">
        <v>38</v>
      </c>
      <c r="D92" s="1" t="s">
        <v>41</v>
      </c>
      <c r="E92">
        <v>1</v>
      </c>
      <c r="F92" s="4">
        <v>836.75</v>
      </c>
      <c r="G92" s="4">
        <v>1000</v>
      </c>
      <c r="H92" s="5">
        <v>44120</v>
      </c>
    </row>
    <row r="93" spans="1:8" x14ac:dyDescent="0.25">
      <c r="A93">
        <v>1444</v>
      </c>
      <c r="B93" t="s">
        <v>29</v>
      </c>
      <c r="C93" s="3" t="s">
        <v>34</v>
      </c>
      <c r="D93" s="1" t="s">
        <v>43</v>
      </c>
      <c r="E93">
        <v>5</v>
      </c>
      <c r="F93" s="4">
        <v>1265.2</v>
      </c>
      <c r="G93" s="4">
        <v>1800</v>
      </c>
      <c r="H93" s="5">
        <v>43921</v>
      </c>
    </row>
    <row r="94" spans="1:8" x14ac:dyDescent="0.25">
      <c r="A94">
        <v>1445</v>
      </c>
      <c r="B94" t="s">
        <v>6</v>
      </c>
      <c r="C94" s="3" t="s">
        <v>36</v>
      </c>
      <c r="D94" s="1" t="s">
        <v>45</v>
      </c>
      <c r="E94">
        <v>2</v>
      </c>
      <c r="F94" s="4">
        <v>1053.78</v>
      </c>
      <c r="G94" s="4">
        <v>1500</v>
      </c>
      <c r="H94" s="5">
        <v>44052</v>
      </c>
    </row>
    <row r="95" spans="1:8" x14ac:dyDescent="0.25">
      <c r="A95">
        <v>1446</v>
      </c>
      <c r="B95" t="s">
        <v>7</v>
      </c>
      <c r="C95" s="3" t="s">
        <v>32</v>
      </c>
      <c r="D95" s="1" t="s">
        <v>47</v>
      </c>
      <c r="E95">
        <v>4</v>
      </c>
      <c r="F95" s="4">
        <v>216.19</v>
      </c>
      <c r="G95" s="4">
        <v>300</v>
      </c>
      <c r="H95" s="5">
        <v>43941</v>
      </c>
    </row>
    <row r="96" spans="1:8" x14ac:dyDescent="0.25">
      <c r="A96">
        <v>1447</v>
      </c>
      <c r="B96" t="s">
        <v>8</v>
      </c>
      <c r="C96" s="3" t="s">
        <v>38</v>
      </c>
      <c r="D96" s="1" t="s">
        <v>49</v>
      </c>
      <c r="E96">
        <v>2</v>
      </c>
      <c r="F96" s="4">
        <v>681.33</v>
      </c>
      <c r="G96" s="4">
        <v>800</v>
      </c>
      <c r="H96" s="5">
        <v>44134</v>
      </c>
    </row>
    <row r="97" spans="1:8" x14ac:dyDescent="0.25">
      <c r="A97">
        <v>1448</v>
      </c>
      <c r="B97" t="s">
        <v>12</v>
      </c>
      <c r="C97" s="3" t="s">
        <v>37</v>
      </c>
      <c r="D97" s="1" t="s">
        <v>51</v>
      </c>
      <c r="E97">
        <v>4</v>
      </c>
      <c r="F97" s="4">
        <v>841.55</v>
      </c>
      <c r="G97" s="4">
        <v>1200</v>
      </c>
      <c r="H97" s="5">
        <v>44077</v>
      </c>
    </row>
    <row r="98" spans="1:8" x14ac:dyDescent="0.25">
      <c r="A98">
        <v>1449</v>
      </c>
      <c r="B98" t="s">
        <v>27</v>
      </c>
      <c r="C98" s="3" t="s">
        <v>32</v>
      </c>
      <c r="D98" s="1" t="s">
        <v>53</v>
      </c>
      <c r="E98">
        <v>7</v>
      </c>
      <c r="F98" s="4">
        <v>1171.3399999999999</v>
      </c>
      <c r="G98" s="4">
        <v>1350</v>
      </c>
      <c r="H98" s="5">
        <v>43925</v>
      </c>
    </row>
    <row r="99" spans="1:8" x14ac:dyDescent="0.25">
      <c r="A99">
        <v>1450</v>
      </c>
      <c r="B99" t="s">
        <v>22</v>
      </c>
      <c r="C99" s="3" t="s">
        <v>37</v>
      </c>
      <c r="D99" s="1" t="s">
        <v>55</v>
      </c>
      <c r="E99">
        <v>5</v>
      </c>
      <c r="F99" s="4">
        <v>773.58</v>
      </c>
      <c r="G99" s="4">
        <v>950</v>
      </c>
      <c r="H99" s="5">
        <v>44124</v>
      </c>
    </row>
    <row r="100" spans="1:8" x14ac:dyDescent="0.25">
      <c r="A100">
        <v>1451</v>
      </c>
      <c r="B100" t="s">
        <v>14</v>
      </c>
      <c r="C100" s="3" t="s">
        <v>39</v>
      </c>
      <c r="D100" s="1" t="s">
        <v>57</v>
      </c>
      <c r="E100">
        <v>1</v>
      </c>
      <c r="F100" s="4">
        <v>343.6</v>
      </c>
      <c r="G100" s="4">
        <v>400</v>
      </c>
      <c r="H100" s="5">
        <v>44087</v>
      </c>
    </row>
    <row r="101" spans="1:8" x14ac:dyDescent="0.25">
      <c r="A101">
        <v>1452</v>
      </c>
      <c r="B101" t="s">
        <v>8</v>
      </c>
      <c r="C101" s="3" t="s">
        <v>33</v>
      </c>
      <c r="D101" s="1" t="s">
        <v>41</v>
      </c>
      <c r="E101">
        <v>5</v>
      </c>
      <c r="F101" s="4">
        <v>572.95000000000005</v>
      </c>
      <c r="G101" s="4">
        <v>800</v>
      </c>
      <c r="H101" s="5">
        <v>43883</v>
      </c>
    </row>
    <row r="102" spans="1:8" x14ac:dyDescent="0.25">
      <c r="A102">
        <v>1453</v>
      </c>
      <c r="B102" t="s">
        <v>14</v>
      </c>
      <c r="C102" s="3" t="s">
        <v>39</v>
      </c>
      <c r="D102" s="1" t="s">
        <v>43</v>
      </c>
      <c r="E102">
        <v>2</v>
      </c>
      <c r="F102" s="4">
        <v>343.6</v>
      </c>
      <c r="G102" s="4">
        <v>400</v>
      </c>
      <c r="H102" s="5">
        <v>44161</v>
      </c>
    </row>
    <row r="103" spans="1:8" x14ac:dyDescent="0.25">
      <c r="A103">
        <v>1454</v>
      </c>
      <c r="B103" t="s">
        <v>26</v>
      </c>
      <c r="C103" s="3" t="s">
        <v>31</v>
      </c>
      <c r="D103" s="1" t="s">
        <v>45</v>
      </c>
      <c r="E103">
        <v>2</v>
      </c>
      <c r="F103" s="4">
        <v>638.27</v>
      </c>
      <c r="G103" s="4">
        <v>800</v>
      </c>
      <c r="H103" s="5">
        <v>44138</v>
      </c>
    </row>
    <row r="104" spans="1:8" x14ac:dyDescent="0.25">
      <c r="A104">
        <v>1455</v>
      </c>
      <c r="B104" t="s">
        <v>15</v>
      </c>
      <c r="C104" s="3" t="s">
        <v>30</v>
      </c>
      <c r="D104" s="1" t="s">
        <v>47</v>
      </c>
      <c r="E104">
        <v>2</v>
      </c>
      <c r="F104" s="4">
        <v>431.06</v>
      </c>
      <c r="G104" s="4">
        <v>600</v>
      </c>
      <c r="H104" s="5">
        <v>44185</v>
      </c>
    </row>
    <row r="105" spans="1:8" x14ac:dyDescent="0.25">
      <c r="A105">
        <v>1456</v>
      </c>
      <c r="B105" t="s">
        <v>10</v>
      </c>
      <c r="C105" s="3" t="s">
        <v>35</v>
      </c>
      <c r="D105" s="1" t="s">
        <v>49</v>
      </c>
      <c r="E105">
        <v>1</v>
      </c>
      <c r="F105" s="4">
        <v>618.04</v>
      </c>
      <c r="G105" s="4">
        <v>700</v>
      </c>
      <c r="H105" s="5">
        <v>43850</v>
      </c>
    </row>
    <row r="106" spans="1:8" x14ac:dyDescent="0.25">
      <c r="A106">
        <v>1457</v>
      </c>
      <c r="B106" t="s">
        <v>5</v>
      </c>
      <c r="C106" s="3" t="s">
        <v>30</v>
      </c>
      <c r="D106" s="1" t="s">
        <v>51</v>
      </c>
      <c r="E106">
        <v>3</v>
      </c>
      <c r="F106" s="4">
        <v>388.86</v>
      </c>
      <c r="G106" s="4">
        <v>500</v>
      </c>
      <c r="H106" s="5">
        <v>44166</v>
      </c>
    </row>
    <row r="107" spans="1:8" x14ac:dyDescent="0.25">
      <c r="A107">
        <v>1458</v>
      </c>
      <c r="B107" t="s">
        <v>21</v>
      </c>
      <c r="C107" s="3" t="s">
        <v>36</v>
      </c>
      <c r="D107" s="1" t="s">
        <v>53</v>
      </c>
      <c r="E107">
        <v>4</v>
      </c>
      <c r="F107" s="4">
        <v>1242.93</v>
      </c>
      <c r="G107" s="4">
        <v>1400</v>
      </c>
      <c r="H107" s="5">
        <v>44007</v>
      </c>
    </row>
    <row r="108" spans="1:8" x14ac:dyDescent="0.25">
      <c r="A108">
        <v>1459</v>
      </c>
      <c r="B108" t="s">
        <v>5</v>
      </c>
      <c r="C108" s="3" t="s">
        <v>35</v>
      </c>
      <c r="D108" s="1" t="s">
        <v>55</v>
      </c>
      <c r="E108">
        <v>7</v>
      </c>
      <c r="F108" s="4">
        <v>352.49</v>
      </c>
      <c r="G108" s="4">
        <v>500</v>
      </c>
      <c r="H108" s="5">
        <v>44108</v>
      </c>
    </row>
    <row r="109" spans="1:8" x14ac:dyDescent="0.25">
      <c r="A109">
        <v>1460</v>
      </c>
      <c r="B109" t="s">
        <v>8</v>
      </c>
      <c r="C109" s="3" t="s">
        <v>33</v>
      </c>
      <c r="D109" s="1" t="s">
        <v>57</v>
      </c>
      <c r="E109">
        <v>3</v>
      </c>
      <c r="F109" s="4">
        <v>572.95000000000005</v>
      </c>
      <c r="G109" s="4">
        <v>800</v>
      </c>
      <c r="H109" s="5">
        <v>44188</v>
      </c>
    </row>
    <row r="110" spans="1:8" x14ac:dyDescent="0.25">
      <c r="A110">
        <v>1461</v>
      </c>
      <c r="B110" t="s">
        <v>20</v>
      </c>
      <c r="C110" s="3" t="s">
        <v>35</v>
      </c>
      <c r="D110" s="1" t="s">
        <v>41</v>
      </c>
      <c r="E110">
        <v>1</v>
      </c>
      <c r="F110" s="4">
        <v>1421.11</v>
      </c>
      <c r="G110" s="4">
        <v>1600</v>
      </c>
      <c r="H110" s="5">
        <v>43939</v>
      </c>
    </row>
    <row r="111" spans="1:8" x14ac:dyDescent="0.25">
      <c r="A111">
        <v>1462</v>
      </c>
      <c r="B111" t="s">
        <v>5</v>
      </c>
      <c r="C111" s="3" t="s">
        <v>35</v>
      </c>
      <c r="D111" s="1" t="s">
        <v>43</v>
      </c>
      <c r="E111">
        <v>6</v>
      </c>
      <c r="F111" s="4">
        <v>352.49</v>
      </c>
      <c r="G111" s="4">
        <v>500</v>
      </c>
      <c r="H111" s="5">
        <v>43981</v>
      </c>
    </row>
    <row r="112" spans="1:8" x14ac:dyDescent="0.25">
      <c r="A112">
        <v>1463</v>
      </c>
      <c r="B112" t="s">
        <v>11</v>
      </c>
      <c r="C112" s="3" t="s">
        <v>36</v>
      </c>
      <c r="D112" s="1" t="s">
        <v>45</v>
      </c>
      <c r="E112">
        <v>7</v>
      </c>
      <c r="F112" s="4">
        <v>645.70000000000005</v>
      </c>
      <c r="G112" s="4">
        <v>900</v>
      </c>
      <c r="H112" s="5">
        <v>43935</v>
      </c>
    </row>
    <row r="113" spans="1:8" x14ac:dyDescent="0.25">
      <c r="A113">
        <v>1464</v>
      </c>
      <c r="B113" t="s">
        <v>8</v>
      </c>
      <c r="C113" s="3" t="s">
        <v>33</v>
      </c>
      <c r="D113" s="1" t="s">
        <v>47</v>
      </c>
      <c r="E113">
        <v>7</v>
      </c>
      <c r="F113" s="4">
        <v>572.95000000000005</v>
      </c>
      <c r="G113" s="4">
        <v>800</v>
      </c>
      <c r="H113" s="5">
        <v>44007</v>
      </c>
    </row>
    <row r="114" spans="1:8" x14ac:dyDescent="0.25">
      <c r="A114">
        <v>1465</v>
      </c>
      <c r="B114" t="s">
        <v>5</v>
      </c>
      <c r="C114" s="3" t="s">
        <v>30</v>
      </c>
      <c r="D114" s="1" t="s">
        <v>49</v>
      </c>
      <c r="E114">
        <v>3</v>
      </c>
      <c r="F114" s="4">
        <v>388.86</v>
      </c>
      <c r="G114" s="4">
        <v>500</v>
      </c>
      <c r="H114" s="5">
        <v>44121</v>
      </c>
    </row>
    <row r="115" spans="1:8" x14ac:dyDescent="0.25">
      <c r="A115">
        <v>1466</v>
      </c>
      <c r="B115" t="s">
        <v>9</v>
      </c>
      <c r="C115" s="3" t="s">
        <v>39</v>
      </c>
      <c r="D115" s="1" t="s">
        <v>51</v>
      </c>
      <c r="E115">
        <v>1</v>
      </c>
      <c r="F115" s="4">
        <v>206.96</v>
      </c>
      <c r="G115" s="4">
        <v>250</v>
      </c>
      <c r="H115" s="5">
        <v>43977</v>
      </c>
    </row>
    <row r="116" spans="1:8" x14ac:dyDescent="0.25">
      <c r="A116">
        <v>1467</v>
      </c>
      <c r="B116" t="s">
        <v>9</v>
      </c>
      <c r="C116" s="3" t="s">
        <v>39</v>
      </c>
      <c r="D116" s="1" t="s">
        <v>53</v>
      </c>
      <c r="E116">
        <v>7</v>
      </c>
      <c r="F116" s="4">
        <v>206.96</v>
      </c>
      <c r="G116" s="4">
        <v>250</v>
      </c>
      <c r="H116" s="5">
        <v>43860</v>
      </c>
    </row>
    <row r="117" spans="1:8" x14ac:dyDescent="0.25">
      <c r="A117">
        <v>1468</v>
      </c>
      <c r="B117" t="s">
        <v>6</v>
      </c>
      <c r="C117" s="3" t="s">
        <v>31</v>
      </c>
      <c r="D117" s="1" t="s">
        <v>55</v>
      </c>
      <c r="E117">
        <v>6</v>
      </c>
      <c r="F117" s="4">
        <v>1349.73</v>
      </c>
      <c r="G117" s="4">
        <v>1500</v>
      </c>
      <c r="H117" s="5">
        <v>43863</v>
      </c>
    </row>
    <row r="118" spans="1:8" x14ac:dyDescent="0.25">
      <c r="A118">
        <v>1469</v>
      </c>
      <c r="B118" t="s">
        <v>26</v>
      </c>
      <c r="C118" s="3" t="s">
        <v>31</v>
      </c>
      <c r="D118" s="1" t="s">
        <v>57</v>
      </c>
      <c r="E118">
        <v>6</v>
      </c>
      <c r="F118" s="4">
        <v>638.27</v>
      </c>
      <c r="G118" s="4">
        <v>800</v>
      </c>
      <c r="H118" s="5">
        <v>43832</v>
      </c>
    </row>
    <row r="119" spans="1:8" x14ac:dyDescent="0.25">
      <c r="A119">
        <v>1470</v>
      </c>
      <c r="B119" t="s">
        <v>27</v>
      </c>
      <c r="C119" s="3" t="s">
        <v>32</v>
      </c>
      <c r="D119" s="1" t="s">
        <v>41</v>
      </c>
      <c r="E119">
        <v>1</v>
      </c>
      <c r="F119" s="4">
        <v>1171.3399999999999</v>
      </c>
      <c r="G119" s="4">
        <v>1350</v>
      </c>
      <c r="H119" s="5">
        <v>43917</v>
      </c>
    </row>
    <row r="120" spans="1:8" x14ac:dyDescent="0.25">
      <c r="A120">
        <v>1471</v>
      </c>
      <c r="B120" t="s">
        <v>10</v>
      </c>
      <c r="C120" s="3" t="s">
        <v>35</v>
      </c>
      <c r="D120" s="1" t="s">
        <v>43</v>
      </c>
      <c r="E120">
        <v>3</v>
      </c>
      <c r="F120" s="4">
        <v>618.04</v>
      </c>
      <c r="G120" s="4">
        <v>700</v>
      </c>
      <c r="H120" s="5">
        <v>44121</v>
      </c>
    </row>
    <row r="121" spans="1:8" x14ac:dyDescent="0.25">
      <c r="A121">
        <v>1472</v>
      </c>
      <c r="B121" t="s">
        <v>15</v>
      </c>
      <c r="C121" s="3" t="s">
        <v>30</v>
      </c>
      <c r="D121" s="1" t="s">
        <v>45</v>
      </c>
      <c r="E121">
        <v>7</v>
      </c>
      <c r="F121" s="4">
        <v>431.06</v>
      </c>
      <c r="G121" s="4">
        <v>600</v>
      </c>
      <c r="H121" s="5">
        <v>44172</v>
      </c>
    </row>
    <row r="122" spans="1:8" x14ac:dyDescent="0.25">
      <c r="A122">
        <v>1473</v>
      </c>
      <c r="B122" t="s">
        <v>16</v>
      </c>
      <c r="C122" s="3" t="s">
        <v>31</v>
      </c>
      <c r="D122" s="1" t="s">
        <v>47</v>
      </c>
      <c r="E122">
        <v>7</v>
      </c>
      <c r="F122" s="4">
        <v>938.42</v>
      </c>
      <c r="G122" s="4">
        <v>1100</v>
      </c>
      <c r="H122" s="5">
        <v>44087</v>
      </c>
    </row>
    <row r="123" spans="1:8" x14ac:dyDescent="0.25">
      <c r="A123">
        <v>1474</v>
      </c>
      <c r="B123" t="s">
        <v>19</v>
      </c>
      <c r="C123" s="3" t="s">
        <v>34</v>
      </c>
      <c r="D123" s="1" t="s">
        <v>49</v>
      </c>
      <c r="E123">
        <v>5</v>
      </c>
      <c r="F123" s="4">
        <v>1240.8599999999999</v>
      </c>
      <c r="G123" s="4">
        <v>1750</v>
      </c>
      <c r="H123" s="5">
        <v>44035</v>
      </c>
    </row>
    <row r="124" spans="1:8" x14ac:dyDescent="0.25">
      <c r="A124">
        <v>1475</v>
      </c>
      <c r="B124" t="s">
        <v>7</v>
      </c>
      <c r="C124" s="3" t="s">
        <v>37</v>
      </c>
      <c r="D124" s="1" t="s">
        <v>51</v>
      </c>
      <c r="E124">
        <v>4</v>
      </c>
      <c r="F124" s="4">
        <v>211.41</v>
      </c>
      <c r="G124" s="4">
        <v>300</v>
      </c>
      <c r="H124" s="5">
        <v>44066</v>
      </c>
    </row>
    <row r="125" spans="1:8" x14ac:dyDescent="0.25">
      <c r="A125">
        <v>1476</v>
      </c>
      <c r="B125" t="s">
        <v>6</v>
      </c>
      <c r="C125" s="3" t="s">
        <v>31</v>
      </c>
      <c r="D125" s="1" t="s">
        <v>53</v>
      </c>
      <c r="E125">
        <v>1</v>
      </c>
      <c r="F125" s="4">
        <v>1349.73</v>
      </c>
      <c r="G125" s="4">
        <v>1500</v>
      </c>
      <c r="H125" s="5">
        <v>43938</v>
      </c>
    </row>
    <row r="126" spans="1:8" x14ac:dyDescent="0.25">
      <c r="A126">
        <v>1477</v>
      </c>
      <c r="B126" t="s">
        <v>7</v>
      </c>
      <c r="C126" s="3" t="s">
        <v>37</v>
      </c>
      <c r="D126" s="1" t="s">
        <v>55</v>
      </c>
      <c r="E126">
        <v>4</v>
      </c>
      <c r="F126" s="4">
        <v>211.41</v>
      </c>
      <c r="G126" s="4">
        <v>300</v>
      </c>
      <c r="H126" s="5">
        <v>44134</v>
      </c>
    </row>
    <row r="127" spans="1:8" x14ac:dyDescent="0.25">
      <c r="A127">
        <v>1478</v>
      </c>
      <c r="B127" t="s">
        <v>24</v>
      </c>
      <c r="C127" s="3" t="s">
        <v>39</v>
      </c>
      <c r="D127" s="1" t="s">
        <v>57</v>
      </c>
      <c r="E127">
        <v>7</v>
      </c>
      <c r="F127" s="4">
        <v>966.38</v>
      </c>
      <c r="G127" s="4">
        <v>1200</v>
      </c>
      <c r="H127" s="5">
        <v>44110</v>
      </c>
    </row>
    <row r="128" spans="1:8" x14ac:dyDescent="0.25">
      <c r="A128">
        <v>1479</v>
      </c>
      <c r="B128" t="s">
        <v>9</v>
      </c>
      <c r="C128" s="3" t="s">
        <v>39</v>
      </c>
      <c r="D128" s="1" t="s">
        <v>41</v>
      </c>
      <c r="E128">
        <v>2</v>
      </c>
      <c r="F128" s="4">
        <v>206.96</v>
      </c>
      <c r="G128" s="4">
        <v>250</v>
      </c>
      <c r="H128" s="5">
        <v>44182</v>
      </c>
    </row>
    <row r="129" spans="1:8" x14ac:dyDescent="0.25">
      <c r="A129">
        <v>1480</v>
      </c>
      <c r="B129" t="s">
        <v>24</v>
      </c>
      <c r="C129" s="3" t="s">
        <v>39</v>
      </c>
      <c r="D129" s="1" t="s">
        <v>43</v>
      </c>
      <c r="E129">
        <v>7</v>
      </c>
      <c r="F129" s="4">
        <v>966.38</v>
      </c>
      <c r="G129" s="4">
        <v>1200</v>
      </c>
      <c r="H129" s="5">
        <v>43868</v>
      </c>
    </row>
    <row r="130" spans="1:8" x14ac:dyDescent="0.25">
      <c r="A130">
        <v>1481</v>
      </c>
      <c r="B130" t="s">
        <v>9</v>
      </c>
      <c r="C130" s="3" t="s">
        <v>34</v>
      </c>
      <c r="D130" s="1" t="s">
        <v>45</v>
      </c>
      <c r="E130">
        <v>6</v>
      </c>
      <c r="F130" s="4">
        <v>217.17</v>
      </c>
      <c r="G130" s="4">
        <v>250</v>
      </c>
      <c r="H130" s="5">
        <v>43897</v>
      </c>
    </row>
    <row r="131" spans="1:8" x14ac:dyDescent="0.25">
      <c r="A131">
        <v>1482</v>
      </c>
      <c r="B131" t="s">
        <v>27</v>
      </c>
      <c r="C131" s="3" t="s">
        <v>32</v>
      </c>
      <c r="D131" s="1" t="s">
        <v>47</v>
      </c>
      <c r="E131">
        <v>7</v>
      </c>
      <c r="F131" s="4">
        <v>1171.3399999999999</v>
      </c>
      <c r="G131" s="4">
        <v>1350</v>
      </c>
      <c r="H131" s="5">
        <v>43919</v>
      </c>
    </row>
    <row r="132" spans="1:8" x14ac:dyDescent="0.25">
      <c r="A132">
        <v>1483</v>
      </c>
      <c r="B132" t="s">
        <v>6</v>
      </c>
      <c r="C132" s="3" t="s">
        <v>36</v>
      </c>
      <c r="D132" s="1" t="s">
        <v>49</v>
      </c>
      <c r="E132">
        <v>6</v>
      </c>
      <c r="F132" s="4">
        <v>1053.78</v>
      </c>
      <c r="G132" s="4">
        <v>1500</v>
      </c>
      <c r="H132" s="5">
        <v>43913</v>
      </c>
    </row>
    <row r="133" spans="1:8" x14ac:dyDescent="0.25">
      <c r="A133">
        <v>1484</v>
      </c>
      <c r="B133" t="s">
        <v>6</v>
      </c>
      <c r="C133" s="3" t="s">
        <v>36</v>
      </c>
      <c r="D133" s="1" t="s">
        <v>51</v>
      </c>
      <c r="E133">
        <v>6</v>
      </c>
      <c r="F133" s="4">
        <v>1053.78</v>
      </c>
      <c r="G133" s="4">
        <v>1500</v>
      </c>
      <c r="H133" s="5">
        <v>44072</v>
      </c>
    </row>
    <row r="134" spans="1:8" x14ac:dyDescent="0.25">
      <c r="A134">
        <v>1485</v>
      </c>
      <c r="B134" t="s">
        <v>19</v>
      </c>
      <c r="C134" s="3" t="s">
        <v>34</v>
      </c>
      <c r="D134" s="1" t="s">
        <v>53</v>
      </c>
      <c r="E134">
        <v>1</v>
      </c>
      <c r="F134" s="4">
        <v>1240.8599999999999</v>
      </c>
      <c r="G134" s="4">
        <v>1750</v>
      </c>
      <c r="H134" s="5">
        <v>44098</v>
      </c>
    </row>
    <row r="135" spans="1:8" x14ac:dyDescent="0.25">
      <c r="A135">
        <v>1486</v>
      </c>
      <c r="B135" t="s">
        <v>7</v>
      </c>
      <c r="C135" s="3" t="s">
        <v>32</v>
      </c>
      <c r="D135" s="1" t="s">
        <v>55</v>
      </c>
      <c r="E135">
        <v>5</v>
      </c>
      <c r="F135" s="4">
        <v>216.19</v>
      </c>
      <c r="G135" s="4">
        <v>300</v>
      </c>
      <c r="H135" s="5">
        <v>44036</v>
      </c>
    </row>
    <row r="136" spans="1:8" x14ac:dyDescent="0.25">
      <c r="A136">
        <v>1487</v>
      </c>
      <c r="B136" t="s">
        <v>28</v>
      </c>
      <c r="C136" s="3" t="s">
        <v>33</v>
      </c>
      <c r="D136" s="1" t="s">
        <v>57</v>
      </c>
      <c r="E136">
        <v>1</v>
      </c>
      <c r="F136" s="4">
        <v>1063.04</v>
      </c>
      <c r="G136" s="4">
        <v>1500</v>
      </c>
      <c r="H136" s="5">
        <v>43843</v>
      </c>
    </row>
    <row r="137" spans="1:8" x14ac:dyDescent="0.25">
      <c r="A137">
        <v>1488</v>
      </c>
      <c r="B137" t="s">
        <v>20</v>
      </c>
      <c r="C137" s="3" t="s">
        <v>35</v>
      </c>
      <c r="D137" s="1" t="s">
        <v>41</v>
      </c>
      <c r="E137">
        <v>1</v>
      </c>
      <c r="F137" s="4">
        <v>1421.11</v>
      </c>
      <c r="G137" s="4">
        <v>1600</v>
      </c>
      <c r="H137" s="5">
        <v>44112</v>
      </c>
    </row>
    <row r="138" spans="1:8" x14ac:dyDescent="0.25">
      <c r="A138">
        <v>1489</v>
      </c>
      <c r="B138" t="s">
        <v>17</v>
      </c>
      <c r="C138" s="3" t="s">
        <v>32</v>
      </c>
      <c r="D138" s="1" t="s">
        <v>43</v>
      </c>
      <c r="E138">
        <v>4</v>
      </c>
      <c r="F138" s="4">
        <v>757.81</v>
      </c>
      <c r="G138" s="4">
        <v>950</v>
      </c>
      <c r="H138" s="5">
        <v>43935</v>
      </c>
    </row>
    <row r="139" spans="1:8" x14ac:dyDescent="0.25">
      <c r="A139">
        <v>1490</v>
      </c>
      <c r="B139" t="s">
        <v>20</v>
      </c>
      <c r="C139" s="3" t="s">
        <v>35</v>
      </c>
      <c r="D139" s="1" t="s">
        <v>45</v>
      </c>
      <c r="E139">
        <v>1</v>
      </c>
      <c r="F139" s="4">
        <v>1421.11</v>
      </c>
      <c r="G139" s="4">
        <v>1600</v>
      </c>
      <c r="H139" s="5">
        <v>44132</v>
      </c>
    </row>
    <row r="140" spans="1:8" x14ac:dyDescent="0.25">
      <c r="A140">
        <v>1491</v>
      </c>
      <c r="B140" t="s">
        <v>21</v>
      </c>
      <c r="C140" s="3" t="s">
        <v>36</v>
      </c>
      <c r="D140" s="1" t="s">
        <v>47</v>
      </c>
      <c r="E140">
        <v>3</v>
      </c>
      <c r="F140" s="4">
        <v>1242.93</v>
      </c>
      <c r="G140" s="4">
        <v>1400</v>
      </c>
      <c r="H140" s="5">
        <v>44159</v>
      </c>
    </row>
    <row r="141" spans="1:8" x14ac:dyDescent="0.25">
      <c r="A141">
        <v>1492</v>
      </c>
      <c r="B141" t="s">
        <v>22</v>
      </c>
      <c r="C141" s="3" t="s">
        <v>37</v>
      </c>
      <c r="D141" s="1" t="s">
        <v>49</v>
      </c>
      <c r="E141">
        <v>4</v>
      </c>
      <c r="F141" s="4">
        <v>773.58</v>
      </c>
      <c r="G141" s="4">
        <v>950</v>
      </c>
      <c r="H141" s="5">
        <v>44066</v>
      </c>
    </row>
    <row r="142" spans="1:8" x14ac:dyDescent="0.25">
      <c r="A142">
        <v>1493</v>
      </c>
      <c r="B142" t="s">
        <v>27</v>
      </c>
      <c r="C142" s="3" t="s">
        <v>32</v>
      </c>
      <c r="D142" s="1" t="s">
        <v>51</v>
      </c>
      <c r="E142">
        <v>2</v>
      </c>
      <c r="F142" s="4">
        <v>1171.3399999999999</v>
      </c>
      <c r="G142" s="4">
        <v>1350</v>
      </c>
      <c r="H142" s="5">
        <v>43874</v>
      </c>
    </row>
    <row r="143" spans="1:8" x14ac:dyDescent="0.25">
      <c r="A143">
        <v>1494</v>
      </c>
      <c r="B143" t="s">
        <v>25</v>
      </c>
      <c r="C143" s="3" t="s">
        <v>30</v>
      </c>
      <c r="D143" s="1" t="s">
        <v>53</v>
      </c>
      <c r="E143">
        <v>1</v>
      </c>
      <c r="F143" s="4">
        <v>1667.47</v>
      </c>
      <c r="G143" s="4">
        <v>2200</v>
      </c>
      <c r="H143" s="5">
        <v>44076</v>
      </c>
    </row>
    <row r="144" spans="1:8" x14ac:dyDescent="0.25">
      <c r="A144">
        <v>1495</v>
      </c>
      <c r="B144" t="s">
        <v>5</v>
      </c>
      <c r="C144" s="3" t="s">
        <v>35</v>
      </c>
      <c r="D144" s="1" t="s">
        <v>55</v>
      </c>
      <c r="E144">
        <v>7</v>
      </c>
      <c r="F144" s="4">
        <v>352.49</v>
      </c>
      <c r="G144" s="4">
        <v>500</v>
      </c>
      <c r="H144" s="5">
        <v>43988</v>
      </c>
    </row>
    <row r="145" spans="1:8" x14ac:dyDescent="0.25">
      <c r="A145">
        <v>1496</v>
      </c>
      <c r="B145" t="s">
        <v>7</v>
      </c>
      <c r="C145" s="3" t="s">
        <v>32</v>
      </c>
      <c r="D145" s="1" t="s">
        <v>57</v>
      </c>
      <c r="E145">
        <v>4</v>
      </c>
      <c r="F145" s="4">
        <v>216.19</v>
      </c>
      <c r="G145" s="4">
        <v>300</v>
      </c>
      <c r="H145" s="5">
        <v>43934</v>
      </c>
    </row>
    <row r="146" spans="1:8" x14ac:dyDescent="0.25">
      <c r="A146">
        <v>1497</v>
      </c>
      <c r="B146" t="s">
        <v>29</v>
      </c>
      <c r="C146" s="3" t="s">
        <v>34</v>
      </c>
      <c r="D146" s="1" t="s">
        <v>41</v>
      </c>
      <c r="E146">
        <v>5</v>
      </c>
      <c r="F146" s="4">
        <v>1265.2</v>
      </c>
      <c r="G146" s="4">
        <v>1800</v>
      </c>
      <c r="H146" s="5">
        <v>44077</v>
      </c>
    </row>
    <row r="147" spans="1:8" x14ac:dyDescent="0.25">
      <c r="A147">
        <v>1498</v>
      </c>
      <c r="B147" t="s">
        <v>23</v>
      </c>
      <c r="C147" s="3" t="s">
        <v>38</v>
      </c>
      <c r="D147" s="1" t="s">
        <v>43</v>
      </c>
      <c r="E147">
        <v>2</v>
      </c>
      <c r="F147" s="4">
        <v>836.75</v>
      </c>
      <c r="G147" s="4">
        <v>1000</v>
      </c>
      <c r="H147" s="5">
        <v>44114</v>
      </c>
    </row>
    <row r="148" spans="1:8" x14ac:dyDescent="0.25">
      <c r="A148">
        <v>1499</v>
      </c>
      <c r="B148" t="s">
        <v>20</v>
      </c>
      <c r="C148" s="3" t="s">
        <v>35</v>
      </c>
      <c r="D148" s="1" t="s">
        <v>45</v>
      </c>
      <c r="E148">
        <v>5</v>
      </c>
      <c r="F148" s="4">
        <v>1421.11</v>
      </c>
      <c r="G148" s="4">
        <v>1600</v>
      </c>
      <c r="H148" s="5">
        <v>43892</v>
      </c>
    </row>
    <row r="149" spans="1:8" x14ac:dyDescent="0.25">
      <c r="A149">
        <v>1500</v>
      </c>
      <c r="B149" t="s">
        <v>10</v>
      </c>
      <c r="C149" s="3" t="s">
        <v>35</v>
      </c>
      <c r="D149" s="1" t="s">
        <v>47</v>
      </c>
      <c r="E149">
        <v>7</v>
      </c>
      <c r="F149" s="4">
        <v>618.04</v>
      </c>
      <c r="G149" s="4">
        <v>700</v>
      </c>
      <c r="H149" s="5">
        <v>44028</v>
      </c>
    </row>
    <row r="150" spans="1:8" x14ac:dyDescent="0.25">
      <c r="A150">
        <v>1501</v>
      </c>
      <c r="B150" t="s">
        <v>6</v>
      </c>
      <c r="C150" s="3" t="s">
        <v>31</v>
      </c>
      <c r="D150" s="1" t="s">
        <v>49</v>
      </c>
      <c r="E150">
        <v>6</v>
      </c>
      <c r="F150" s="4">
        <v>1349.73</v>
      </c>
      <c r="G150" s="4">
        <v>1500</v>
      </c>
      <c r="H150" s="5">
        <v>44047</v>
      </c>
    </row>
    <row r="151" spans="1:8" x14ac:dyDescent="0.25">
      <c r="A151">
        <v>1502</v>
      </c>
      <c r="B151" t="s">
        <v>22</v>
      </c>
      <c r="C151" s="3" t="s">
        <v>37</v>
      </c>
      <c r="D151" s="1" t="s">
        <v>51</v>
      </c>
      <c r="E151">
        <v>5</v>
      </c>
      <c r="F151" s="4">
        <v>773.58</v>
      </c>
      <c r="G151" s="4">
        <v>950</v>
      </c>
      <c r="H151" s="5">
        <v>44116</v>
      </c>
    </row>
    <row r="152" spans="1:8" x14ac:dyDescent="0.25">
      <c r="A152">
        <v>1503</v>
      </c>
      <c r="B152" t="s">
        <v>15</v>
      </c>
      <c r="C152" s="3" t="s">
        <v>30</v>
      </c>
      <c r="D152" s="1" t="s">
        <v>53</v>
      </c>
      <c r="E152">
        <v>7</v>
      </c>
      <c r="F152" s="4">
        <v>431.06</v>
      </c>
      <c r="G152" s="4">
        <v>600</v>
      </c>
      <c r="H152" s="5">
        <v>43870</v>
      </c>
    </row>
    <row r="153" spans="1:8" x14ac:dyDescent="0.25">
      <c r="A153">
        <v>1504</v>
      </c>
      <c r="B153" t="s">
        <v>17</v>
      </c>
      <c r="C153" s="3" t="s">
        <v>32</v>
      </c>
      <c r="D153" s="1" t="s">
        <v>55</v>
      </c>
      <c r="E153">
        <v>5</v>
      </c>
      <c r="F153" s="4">
        <v>757.81</v>
      </c>
      <c r="G153" s="4">
        <v>950</v>
      </c>
      <c r="H153" s="5">
        <v>43871</v>
      </c>
    </row>
    <row r="154" spans="1:8" x14ac:dyDescent="0.25">
      <c r="A154">
        <v>1505</v>
      </c>
      <c r="B154" t="s">
        <v>10</v>
      </c>
      <c r="C154" s="3" t="s">
        <v>35</v>
      </c>
      <c r="D154" s="1" t="s">
        <v>57</v>
      </c>
      <c r="E154">
        <v>3</v>
      </c>
      <c r="F154" s="4">
        <v>618.04</v>
      </c>
      <c r="G154" s="4">
        <v>700</v>
      </c>
      <c r="H154" s="5">
        <v>43925</v>
      </c>
    </row>
    <row r="155" spans="1:8" x14ac:dyDescent="0.25">
      <c r="A155">
        <v>1506</v>
      </c>
      <c r="B155" t="s">
        <v>5</v>
      </c>
      <c r="C155" s="3" t="s">
        <v>30</v>
      </c>
      <c r="D155" s="1" t="s">
        <v>41</v>
      </c>
      <c r="E155">
        <v>3</v>
      </c>
      <c r="F155" s="4">
        <v>388.86</v>
      </c>
      <c r="G155" s="4">
        <v>500</v>
      </c>
      <c r="H155" s="5">
        <v>43852</v>
      </c>
    </row>
    <row r="156" spans="1:8" x14ac:dyDescent="0.25">
      <c r="A156">
        <v>1507</v>
      </c>
      <c r="B156" t="s">
        <v>21</v>
      </c>
      <c r="C156" s="3" t="s">
        <v>36</v>
      </c>
      <c r="D156" s="1" t="s">
        <v>43</v>
      </c>
      <c r="E156">
        <v>5</v>
      </c>
      <c r="F156" s="4">
        <v>1242.93</v>
      </c>
      <c r="G156" s="4">
        <v>1400</v>
      </c>
      <c r="H156" s="5">
        <v>44142</v>
      </c>
    </row>
    <row r="157" spans="1:8" x14ac:dyDescent="0.25">
      <c r="A157">
        <v>1508</v>
      </c>
      <c r="B157" t="s">
        <v>16</v>
      </c>
      <c r="C157" s="3" t="s">
        <v>31</v>
      </c>
      <c r="D157" s="1" t="s">
        <v>45</v>
      </c>
      <c r="E157">
        <v>2</v>
      </c>
      <c r="F157" s="4">
        <v>938.42</v>
      </c>
      <c r="G157" s="4">
        <v>1100</v>
      </c>
      <c r="H157" s="5">
        <v>44072</v>
      </c>
    </row>
    <row r="158" spans="1:8" x14ac:dyDescent="0.25">
      <c r="A158">
        <v>1509</v>
      </c>
      <c r="B158" t="s">
        <v>17</v>
      </c>
      <c r="C158" s="3" t="s">
        <v>32</v>
      </c>
      <c r="D158" s="1" t="s">
        <v>47</v>
      </c>
      <c r="E158">
        <v>3</v>
      </c>
      <c r="F158" s="4">
        <v>757.81</v>
      </c>
      <c r="G158" s="4">
        <v>950</v>
      </c>
      <c r="H158" s="5">
        <v>43971</v>
      </c>
    </row>
    <row r="159" spans="1:8" x14ac:dyDescent="0.25">
      <c r="A159">
        <v>1510</v>
      </c>
      <c r="B159" t="s">
        <v>6</v>
      </c>
      <c r="C159" s="3" t="s">
        <v>31</v>
      </c>
      <c r="D159" s="1" t="s">
        <v>49</v>
      </c>
      <c r="E159">
        <v>7</v>
      </c>
      <c r="F159" s="4">
        <v>1349.73</v>
      </c>
      <c r="G159" s="4">
        <v>1500</v>
      </c>
      <c r="H159" s="5">
        <v>44127</v>
      </c>
    </row>
    <row r="160" spans="1:8" x14ac:dyDescent="0.25">
      <c r="A160">
        <v>1511</v>
      </c>
      <c r="B160" t="s">
        <v>17</v>
      </c>
      <c r="C160" s="3" t="s">
        <v>32</v>
      </c>
      <c r="D160" s="1" t="s">
        <v>51</v>
      </c>
      <c r="E160">
        <v>1</v>
      </c>
      <c r="F160" s="4">
        <v>757.81</v>
      </c>
      <c r="G160" s="4">
        <v>950</v>
      </c>
      <c r="H160" s="5">
        <v>43911</v>
      </c>
    </row>
    <row r="161" spans="1:8" x14ac:dyDescent="0.25">
      <c r="A161">
        <v>1512</v>
      </c>
      <c r="B161" t="s">
        <v>20</v>
      </c>
      <c r="C161" s="3" t="s">
        <v>35</v>
      </c>
      <c r="D161" s="1" t="s">
        <v>53</v>
      </c>
      <c r="E161">
        <v>6</v>
      </c>
      <c r="F161" s="4">
        <v>1421.11</v>
      </c>
      <c r="G161" s="4">
        <v>1600</v>
      </c>
      <c r="H161" s="5">
        <v>43836</v>
      </c>
    </row>
    <row r="162" spans="1:8" x14ac:dyDescent="0.25">
      <c r="A162">
        <v>1513</v>
      </c>
      <c r="B162" t="s">
        <v>11</v>
      </c>
      <c r="C162" s="3" t="s">
        <v>36</v>
      </c>
      <c r="D162" s="1" t="s">
        <v>55</v>
      </c>
      <c r="E162">
        <v>1</v>
      </c>
      <c r="F162" s="4">
        <v>645.70000000000005</v>
      </c>
      <c r="G162" s="4">
        <v>900</v>
      </c>
      <c r="H162" s="5">
        <v>43961</v>
      </c>
    </row>
    <row r="163" spans="1:8" x14ac:dyDescent="0.25">
      <c r="A163">
        <v>1514</v>
      </c>
      <c r="B163" t="s">
        <v>19</v>
      </c>
      <c r="C163" s="3" t="s">
        <v>34</v>
      </c>
      <c r="D163" s="1" t="s">
        <v>57</v>
      </c>
      <c r="E163">
        <v>3</v>
      </c>
      <c r="F163" s="4">
        <v>1240.8599999999999</v>
      </c>
      <c r="G163" s="4">
        <v>1750</v>
      </c>
      <c r="H163" s="5">
        <v>43846</v>
      </c>
    </row>
    <row r="164" spans="1:8" x14ac:dyDescent="0.25">
      <c r="A164">
        <v>1515</v>
      </c>
      <c r="B164" t="s">
        <v>11</v>
      </c>
      <c r="C164" s="3" t="s">
        <v>36</v>
      </c>
      <c r="D164" s="1" t="s">
        <v>41</v>
      </c>
      <c r="E164">
        <v>3</v>
      </c>
      <c r="F164" s="4">
        <v>645.70000000000005</v>
      </c>
      <c r="G164" s="4">
        <v>900</v>
      </c>
      <c r="H164" s="5">
        <v>44038</v>
      </c>
    </row>
    <row r="165" spans="1:8" x14ac:dyDescent="0.25">
      <c r="A165">
        <v>1516</v>
      </c>
      <c r="B165" t="s">
        <v>6</v>
      </c>
      <c r="C165" s="3" t="s">
        <v>36</v>
      </c>
      <c r="D165" s="1" t="s">
        <v>43</v>
      </c>
      <c r="E165">
        <v>5</v>
      </c>
      <c r="F165" s="4">
        <v>1053.78</v>
      </c>
      <c r="G165" s="4">
        <v>1500</v>
      </c>
      <c r="H165" s="5">
        <v>43869</v>
      </c>
    </row>
    <row r="166" spans="1:8" x14ac:dyDescent="0.25">
      <c r="A166">
        <v>1517</v>
      </c>
      <c r="B166" t="s">
        <v>8</v>
      </c>
      <c r="C166" s="3" t="s">
        <v>38</v>
      </c>
      <c r="D166" s="1" t="s">
        <v>45</v>
      </c>
      <c r="E166">
        <v>1</v>
      </c>
      <c r="F166" s="4">
        <v>681.33</v>
      </c>
      <c r="G166" s="4">
        <v>800</v>
      </c>
      <c r="H166" s="5">
        <v>44128</v>
      </c>
    </row>
    <row r="167" spans="1:8" x14ac:dyDescent="0.25">
      <c r="A167">
        <v>1518</v>
      </c>
      <c r="B167" t="s">
        <v>13</v>
      </c>
      <c r="C167" s="3" t="s">
        <v>38</v>
      </c>
      <c r="D167" s="1" t="s">
        <v>47</v>
      </c>
      <c r="E167">
        <v>1</v>
      </c>
      <c r="F167" s="4">
        <v>1483.61</v>
      </c>
      <c r="G167" s="4">
        <v>2000</v>
      </c>
      <c r="H167" s="5">
        <v>43978</v>
      </c>
    </row>
    <row r="168" spans="1:8" x14ac:dyDescent="0.25">
      <c r="A168">
        <v>1519</v>
      </c>
      <c r="B168" t="s">
        <v>24</v>
      </c>
      <c r="C168" s="3" t="s">
        <v>39</v>
      </c>
      <c r="D168" s="1" t="s">
        <v>49</v>
      </c>
      <c r="E168">
        <v>5</v>
      </c>
      <c r="F168" s="4">
        <v>966.38</v>
      </c>
      <c r="G168" s="4">
        <v>1200</v>
      </c>
      <c r="H168" s="5">
        <v>44183</v>
      </c>
    </row>
    <row r="169" spans="1:8" x14ac:dyDescent="0.25">
      <c r="A169">
        <v>1520</v>
      </c>
      <c r="B169" t="s">
        <v>22</v>
      </c>
      <c r="C169" s="3" t="s">
        <v>37</v>
      </c>
      <c r="D169" s="1" t="s">
        <v>51</v>
      </c>
      <c r="E169">
        <v>3</v>
      </c>
      <c r="F169" s="4">
        <v>773.58</v>
      </c>
      <c r="G169" s="4">
        <v>950</v>
      </c>
      <c r="H169" s="5">
        <v>44031</v>
      </c>
    </row>
    <row r="170" spans="1:8" x14ac:dyDescent="0.25">
      <c r="A170">
        <v>1521</v>
      </c>
      <c r="B170" t="s">
        <v>29</v>
      </c>
      <c r="C170" s="3" t="s">
        <v>34</v>
      </c>
      <c r="D170" s="1" t="s">
        <v>53</v>
      </c>
      <c r="E170">
        <v>6</v>
      </c>
      <c r="F170" s="4">
        <v>1265.2</v>
      </c>
      <c r="G170" s="4">
        <v>1800</v>
      </c>
      <c r="H170" s="5">
        <v>43926</v>
      </c>
    </row>
    <row r="171" spans="1:8" x14ac:dyDescent="0.25">
      <c r="A171">
        <v>1522</v>
      </c>
      <c r="B171" t="s">
        <v>9</v>
      </c>
      <c r="C171" s="3" t="s">
        <v>34</v>
      </c>
      <c r="D171" s="1" t="s">
        <v>55</v>
      </c>
      <c r="E171">
        <v>1</v>
      </c>
      <c r="F171" s="4">
        <v>217.17</v>
      </c>
      <c r="G171" s="4">
        <v>250</v>
      </c>
      <c r="H171" s="5">
        <v>44011</v>
      </c>
    </row>
    <row r="172" spans="1:8" x14ac:dyDescent="0.25">
      <c r="A172">
        <v>1523</v>
      </c>
      <c r="B172" t="s">
        <v>11</v>
      </c>
      <c r="C172" s="3" t="s">
        <v>36</v>
      </c>
      <c r="D172" s="1" t="s">
        <v>57</v>
      </c>
      <c r="E172">
        <v>4</v>
      </c>
      <c r="F172" s="4">
        <v>645.70000000000005</v>
      </c>
      <c r="G172" s="4">
        <v>900</v>
      </c>
      <c r="H172" s="5">
        <v>44138</v>
      </c>
    </row>
    <row r="173" spans="1:8" x14ac:dyDescent="0.25">
      <c r="A173">
        <v>1524</v>
      </c>
      <c r="B173" t="s">
        <v>14</v>
      </c>
      <c r="C173" s="3" t="s">
        <v>39</v>
      </c>
      <c r="D173" s="1" t="s">
        <v>41</v>
      </c>
      <c r="E173">
        <v>4</v>
      </c>
      <c r="F173" s="4">
        <v>343.6</v>
      </c>
      <c r="G173" s="4">
        <v>400</v>
      </c>
      <c r="H173" s="5">
        <v>44071</v>
      </c>
    </row>
    <row r="174" spans="1:8" x14ac:dyDescent="0.25">
      <c r="A174">
        <v>1525</v>
      </c>
      <c r="B174" t="s">
        <v>12</v>
      </c>
      <c r="C174" s="3" t="s">
        <v>37</v>
      </c>
      <c r="D174" s="1" t="s">
        <v>43</v>
      </c>
      <c r="E174">
        <v>6</v>
      </c>
      <c r="F174" s="4">
        <v>841.55</v>
      </c>
      <c r="G174" s="4">
        <v>1200</v>
      </c>
      <c r="H174" s="5">
        <v>44093</v>
      </c>
    </row>
    <row r="175" spans="1:8" x14ac:dyDescent="0.25">
      <c r="A175">
        <v>1526</v>
      </c>
      <c r="B175" t="s">
        <v>13</v>
      </c>
      <c r="C175" s="3" t="s">
        <v>38</v>
      </c>
      <c r="D175" s="1" t="s">
        <v>45</v>
      </c>
      <c r="E175">
        <v>4</v>
      </c>
      <c r="F175" s="4">
        <v>1483.61</v>
      </c>
      <c r="G175" s="4">
        <v>2000</v>
      </c>
      <c r="H175" s="5">
        <v>44155</v>
      </c>
    </row>
    <row r="176" spans="1:8" x14ac:dyDescent="0.25">
      <c r="A176">
        <v>1527</v>
      </c>
      <c r="B176" t="s">
        <v>9</v>
      </c>
      <c r="C176" s="3" t="s">
        <v>39</v>
      </c>
      <c r="D176" s="1" t="s">
        <v>47</v>
      </c>
      <c r="E176">
        <v>5</v>
      </c>
      <c r="F176" s="4">
        <v>206.96</v>
      </c>
      <c r="G176" s="4">
        <v>250</v>
      </c>
      <c r="H176" s="5">
        <v>44022</v>
      </c>
    </row>
    <row r="177" spans="1:8" x14ac:dyDescent="0.25">
      <c r="A177">
        <v>1528</v>
      </c>
      <c r="B177" t="s">
        <v>7</v>
      </c>
      <c r="C177" s="3" t="s">
        <v>32</v>
      </c>
      <c r="D177" s="1" t="s">
        <v>49</v>
      </c>
      <c r="E177">
        <v>6</v>
      </c>
      <c r="F177" s="4">
        <v>216.19</v>
      </c>
      <c r="G177" s="4">
        <v>300</v>
      </c>
      <c r="H177" s="5">
        <v>43960</v>
      </c>
    </row>
    <row r="178" spans="1:8" x14ac:dyDescent="0.25">
      <c r="A178">
        <v>1529</v>
      </c>
      <c r="B178" t="s">
        <v>21</v>
      </c>
      <c r="C178" s="3" t="s">
        <v>36</v>
      </c>
      <c r="D178" s="1" t="s">
        <v>51</v>
      </c>
      <c r="E178">
        <v>7</v>
      </c>
      <c r="F178" s="4">
        <v>1242.93</v>
      </c>
      <c r="G178" s="4">
        <v>1400</v>
      </c>
      <c r="H178" s="5">
        <v>43845</v>
      </c>
    </row>
    <row r="179" spans="1:8" x14ac:dyDescent="0.25">
      <c r="A179">
        <v>1530</v>
      </c>
      <c r="B179" t="s">
        <v>21</v>
      </c>
      <c r="C179" s="3" t="s">
        <v>36</v>
      </c>
      <c r="D179" s="1" t="s">
        <v>53</v>
      </c>
      <c r="E179">
        <v>7</v>
      </c>
      <c r="F179" s="4">
        <v>1242.93</v>
      </c>
      <c r="G179" s="4">
        <v>1400</v>
      </c>
      <c r="H179" s="5">
        <v>44196</v>
      </c>
    </row>
    <row r="180" spans="1:8" x14ac:dyDescent="0.25">
      <c r="A180">
        <v>1531</v>
      </c>
      <c r="B180" t="s">
        <v>8</v>
      </c>
      <c r="C180" s="3" t="s">
        <v>38</v>
      </c>
      <c r="D180" s="1" t="s">
        <v>55</v>
      </c>
      <c r="E180">
        <v>1</v>
      </c>
      <c r="F180" s="4">
        <v>681.33</v>
      </c>
      <c r="G180" s="4">
        <v>800</v>
      </c>
      <c r="H180" s="5">
        <v>44190</v>
      </c>
    </row>
    <row r="181" spans="1:8" x14ac:dyDescent="0.25">
      <c r="A181">
        <v>1532</v>
      </c>
      <c r="B181" t="s">
        <v>18</v>
      </c>
      <c r="C181" s="3" t="s">
        <v>33</v>
      </c>
      <c r="D181" s="1" t="s">
        <v>57</v>
      </c>
      <c r="E181">
        <v>2</v>
      </c>
      <c r="F181" s="4">
        <v>1049.51</v>
      </c>
      <c r="G181" s="4">
        <v>1300</v>
      </c>
      <c r="H181" s="5">
        <v>44017</v>
      </c>
    </row>
    <row r="182" spans="1:8" x14ac:dyDescent="0.25">
      <c r="A182">
        <v>1533</v>
      </c>
      <c r="B182" t="s">
        <v>7</v>
      </c>
      <c r="C182" s="3" t="s">
        <v>37</v>
      </c>
      <c r="D182" s="1" t="s">
        <v>41</v>
      </c>
      <c r="E182">
        <v>4</v>
      </c>
      <c r="F182" s="4">
        <v>211.41</v>
      </c>
      <c r="G182" s="4">
        <v>300</v>
      </c>
      <c r="H182" s="5">
        <v>43920</v>
      </c>
    </row>
    <row r="183" spans="1:8" x14ac:dyDescent="0.25">
      <c r="A183">
        <v>1534</v>
      </c>
      <c r="B183" t="s">
        <v>7</v>
      </c>
      <c r="C183" s="3" t="s">
        <v>37</v>
      </c>
      <c r="D183" s="1" t="s">
        <v>43</v>
      </c>
      <c r="E183">
        <v>6</v>
      </c>
      <c r="F183" s="4">
        <v>211.41</v>
      </c>
      <c r="G183" s="4">
        <v>300</v>
      </c>
      <c r="H183" s="5">
        <v>44007</v>
      </c>
    </row>
    <row r="184" spans="1:8" x14ac:dyDescent="0.25">
      <c r="A184">
        <v>1535</v>
      </c>
      <c r="B184" t="s">
        <v>21</v>
      </c>
      <c r="C184" s="3" t="s">
        <v>36</v>
      </c>
      <c r="D184" s="1" t="s">
        <v>45</v>
      </c>
      <c r="E184">
        <v>2</v>
      </c>
      <c r="F184" s="4">
        <v>1242.93</v>
      </c>
      <c r="G184" s="4">
        <v>1400</v>
      </c>
      <c r="H184" s="5">
        <v>43857</v>
      </c>
    </row>
    <row r="185" spans="1:8" x14ac:dyDescent="0.25">
      <c r="A185">
        <v>1536</v>
      </c>
      <c r="B185" t="s">
        <v>11</v>
      </c>
      <c r="C185" s="3" t="s">
        <v>36</v>
      </c>
      <c r="D185" s="1" t="s">
        <v>47</v>
      </c>
      <c r="E185">
        <v>5</v>
      </c>
      <c r="F185" s="4">
        <v>645.70000000000005</v>
      </c>
      <c r="G185" s="4">
        <v>900</v>
      </c>
      <c r="H185" s="5">
        <v>43996</v>
      </c>
    </row>
    <row r="186" spans="1:8" x14ac:dyDescent="0.25">
      <c r="A186">
        <v>1537</v>
      </c>
      <c r="B186" t="s">
        <v>24</v>
      </c>
      <c r="C186" s="3" t="s">
        <v>39</v>
      </c>
      <c r="D186" s="1" t="s">
        <v>49</v>
      </c>
      <c r="E186">
        <v>1</v>
      </c>
      <c r="F186" s="4">
        <v>966.38</v>
      </c>
      <c r="G186" s="4">
        <v>1200</v>
      </c>
      <c r="H186" s="5">
        <v>44095</v>
      </c>
    </row>
    <row r="187" spans="1:8" x14ac:dyDescent="0.25">
      <c r="A187">
        <v>1538</v>
      </c>
      <c r="B187" t="s">
        <v>21</v>
      </c>
      <c r="C187" s="3" t="s">
        <v>36</v>
      </c>
      <c r="D187" s="1" t="s">
        <v>51</v>
      </c>
      <c r="E187">
        <v>1</v>
      </c>
      <c r="F187" s="4">
        <v>1242.93</v>
      </c>
      <c r="G187" s="4">
        <v>1400</v>
      </c>
      <c r="H187" s="5">
        <v>44103</v>
      </c>
    </row>
    <row r="188" spans="1:8" x14ac:dyDescent="0.25">
      <c r="A188">
        <v>1539</v>
      </c>
      <c r="B188" t="s">
        <v>9</v>
      </c>
      <c r="C188" s="3" t="s">
        <v>34</v>
      </c>
      <c r="D188" s="1" t="s">
        <v>53</v>
      </c>
      <c r="E188">
        <v>1</v>
      </c>
      <c r="F188" s="4">
        <v>217.17</v>
      </c>
      <c r="G188" s="4">
        <v>250</v>
      </c>
      <c r="H188" s="5">
        <v>43929</v>
      </c>
    </row>
    <row r="189" spans="1:8" x14ac:dyDescent="0.25">
      <c r="A189">
        <v>1540</v>
      </c>
      <c r="B189" t="s">
        <v>10</v>
      </c>
      <c r="C189" s="3" t="s">
        <v>35</v>
      </c>
      <c r="D189" s="1" t="s">
        <v>55</v>
      </c>
      <c r="E189">
        <v>3</v>
      </c>
      <c r="F189" s="4">
        <v>618.04</v>
      </c>
      <c r="G189" s="4">
        <v>700</v>
      </c>
      <c r="H189" s="5">
        <v>44045</v>
      </c>
    </row>
    <row r="190" spans="1:8" x14ac:dyDescent="0.25">
      <c r="A190">
        <v>1541</v>
      </c>
      <c r="B190" t="s">
        <v>6</v>
      </c>
      <c r="C190" s="3" t="s">
        <v>31</v>
      </c>
      <c r="D190" s="1" t="s">
        <v>57</v>
      </c>
      <c r="E190">
        <v>2</v>
      </c>
      <c r="F190" s="4">
        <v>1349.73</v>
      </c>
      <c r="G190" s="4">
        <v>1500</v>
      </c>
      <c r="H190" s="5">
        <v>43988</v>
      </c>
    </row>
    <row r="191" spans="1:8" x14ac:dyDescent="0.25">
      <c r="A191">
        <v>1542</v>
      </c>
      <c r="B191" t="s">
        <v>13</v>
      </c>
      <c r="C191" s="3" t="s">
        <v>38</v>
      </c>
      <c r="D191" s="1" t="s">
        <v>41</v>
      </c>
      <c r="E191">
        <v>1</v>
      </c>
      <c r="F191" s="4">
        <v>1483.61</v>
      </c>
      <c r="G191" s="4">
        <v>2000</v>
      </c>
      <c r="H191" s="5">
        <v>43870</v>
      </c>
    </row>
    <row r="192" spans="1:8" x14ac:dyDescent="0.25">
      <c r="A192">
        <v>1543</v>
      </c>
      <c r="B192" t="s">
        <v>6</v>
      </c>
      <c r="C192" s="3" t="s">
        <v>31</v>
      </c>
      <c r="D192" s="1" t="s">
        <v>43</v>
      </c>
      <c r="E192">
        <v>7</v>
      </c>
      <c r="F192" s="4">
        <v>1349.73</v>
      </c>
      <c r="G192" s="4">
        <v>1500</v>
      </c>
      <c r="H192" s="5">
        <v>44140</v>
      </c>
    </row>
    <row r="193" spans="1:8" x14ac:dyDescent="0.25">
      <c r="A193">
        <v>1544</v>
      </c>
      <c r="B193" t="s">
        <v>18</v>
      </c>
      <c r="C193" s="3" t="s">
        <v>33</v>
      </c>
      <c r="D193" s="1" t="s">
        <v>45</v>
      </c>
      <c r="E193">
        <v>6</v>
      </c>
      <c r="F193" s="4">
        <v>1049.51</v>
      </c>
      <c r="G193" s="4">
        <v>1300</v>
      </c>
      <c r="H193" s="5">
        <v>43880</v>
      </c>
    </row>
    <row r="194" spans="1:8" x14ac:dyDescent="0.25">
      <c r="A194">
        <v>1545</v>
      </c>
      <c r="B194" t="s">
        <v>5</v>
      </c>
      <c r="C194" s="3" t="s">
        <v>35</v>
      </c>
      <c r="D194" s="1" t="s">
        <v>47</v>
      </c>
      <c r="E194">
        <v>4</v>
      </c>
      <c r="F194" s="4">
        <v>352.49</v>
      </c>
      <c r="G194" s="4">
        <v>500</v>
      </c>
      <c r="H194" s="5">
        <v>44080</v>
      </c>
    </row>
    <row r="195" spans="1:8" x14ac:dyDescent="0.25">
      <c r="A195">
        <v>1546</v>
      </c>
      <c r="B195" t="s">
        <v>18</v>
      </c>
      <c r="C195" s="3" t="s">
        <v>33</v>
      </c>
      <c r="D195" s="1" t="s">
        <v>49</v>
      </c>
      <c r="E195">
        <v>4</v>
      </c>
      <c r="F195" s="4">
        <v>1049.51</v>
      </c>
      <c r="G195" s="4">
        <v>1300</v>
      </c>
      <c r="H195" s="5">
        <v>44081</v>
      </c>
    </row>
    <row r="196" spans="1:8" x14ac:dyDescent="0.25">
      <c r="A196">
        <v>1547</v>
      </c>
      <c r="B196" t="s">
        <v>10</v>
      </c>
      <c r="C196" s="3" t="s">
        <v>35</v>
      </c>
      <c r="D196" s="1" t="s">
        <v>51</v>
      </c>
      <c r="E196">
        <v>3</v>
      </c>
      <c r="F196" s="4">
        <v>618.04</v>
      </c>
      <c r="G196" s="4">
        <v>700</v>
      </c>
      <c r="H196" s="5">
        <v>43978</v>
      </c>
    </row>
    <row r="197" spans="1:8" x14ac:dyDescent="0.25">
      <c r="A197">
        <v>1548</v>
      </c>
      <c r="B197" t="s">
        <v>12</v>
      </c>
      <c r="C197" s="3" t="s">
        <v>37</v>
      </c>
      <c r="D197" s="1" t="s">
        <v>53</v>
      </c>
      <c r="E197">
        <v>2</v>
      </c>
      <c r="F197" s="4">
        <v>841.55</v>
      </c>
      <c r="G197" s="4">
        <v>1200</v>
      </c>
      <c r="H197" s="5">
        <v>43967</v>
      </c>
    </row>
    <row r="198" spans="1:8" x14ac:dyDescent="0.25">
      <c r="A198">
        <v>1549</v>
      </c>
      <c r="B198" t="s">
        <v>28</v>
      </c>
      <c r="C198" s="3" t="s">
        <v>33</v>
      </c>
      <c r="D198" s="1" t="s">
        <v>55</v>
      </c>
      <c r="E198">
        <v>3</v>
      </c>
      <c r="F198" s="4">
        <v>1063.04</v>
      </c>
      <c r="G198" s="4">
        <v>1500</v>
      </c>
      <c r="H198" s="5">
        <v>43955</v>
      </c>
    </row>
    <row r="199" spans="1:8" x14ac:dyDescent="0.25">
      <c r="A199">
        <v>1550</v>
      </c>
      <c r="B199" t="s">
        <v>7</v>
      </c>
      <c r="C199" s="3" t="s">
        <v>37</v>
      </c>
      <c r="D199" s="1" t="s">
        <v>57</v>
      </c>
      <c r="E199">
        <v>6</v>
      </c>
      <c r="F199" s="4">
        <v>211.41</v>
      </c>
      <c r="G199" s="4">
        <v>300</v>
      </c>
      <c r="H199" s="5">
        <v>43941</v>
      </c>
    </row>
    <row r="200" spans="1:8" x14ac:dyDescent="0.25">
      <c r="A200">
        <v>1551</v>
      </c>
      <c r="B200" t="s">
        <v>9</v>
      </c>
      <c r="C200" s="3" t="s">
        <v>39</v>
      </c>
      <c r="D200" s="1" t="s">
        <v>41</v>
      </c>
      <c r="E200">
        <v>2</v>
      </c>
      <c r="F200" s="4">
        <v>206.96</v>
      </c>
      <c r="G200" s="4">
        <v>250</v>
      </c>
      <c r="H200" s="5">
        <v>44021</v>
      </c>
    </row>
    <row r="201" spans="1:8" x14ac:dyDescent="0.25">
      <c r="A201">
        <v>1552</v>
      </c>
      <c r="B201" t="s">
        <v>9</v>
      </c>
      <c r="C201" s="3" t="s">
        <v>39</v>
      </c>
      <c r="D201" s="1" t="s">
        <v>43</v>
      </c>
      <c r="E201">
        <v>1</v>
      </c>
      <c r="F201" s="4">
        <v>206.96</v>
      </c>
      <c r="G201" s="4">
        <v>250</v>
      </c>
      <c r="H201" s="5">
        <v>44023</v>
      </c>
    </row>
    <row r="202" spans="1:8" x14ac:dyDescent="0.25">
      <c r="A202">
        <v>1553</v>
      </c>
      <c r="B202" t="s">
        <v>9</v>
      </c>
      <c r="C202" s="3" t="s">
        <v>34</v>
      </c>
      <c r="D202" s="1" t="s">
        <v>45</v>
      </c>
      <c r="E202">
        <v>3</v>
      </c>
      <c r="F202" s="4">
        <v>217.17</v>
      </c>
      <c r="G202" s="4">
        <v>250</v>
      </c>
      <c r="H202" s="5">
        <v>44067</v>
      </c>
    </row>
    <row r="203" spans="1:8" x14ac:dyDescent="0.25">
      <c r="A203">
        <v>1554</v>
      </c>
      <c r="B203" t="s">
        <v>26</v>
      </c>
      <c r="C203" s="3" t="s">
        <v>31</v>
      </c>
      <c r="D203" s="1" t="s">
        <v>47</v>
      </c>
      <c r="E203">
        <v>7</v>
      </c>
      <c r="F203" s="4">
        <v>638.27</v>
      </c>
      <c r="G203" s="4">
        <v>800</v>
      </c>
      <c r="H203" s="5">
        <v>43982</v>
      </c>
    </row>
    <row r="204" spans="1:8" x14ac:dyDescent="0.25">
      <c r="A204">
        <v>1555</v>
      </c>
      <c r="B204" t="s">
        <v>18</v>
      </c>
      <c r="C204" s="3" t="s">
        <v>33</v>
      </c>
      <c r="D204" s="1" t="s">
        <v>49</v>
      </c>
      <c r="E204">
        <v>5</v>
      </c>
      <c r="F204" s="4">
        <v>1049.51</v>
      </c>
      <c r="G204" s="4">
        <v>1300</v>
      </c>
      <c r="H204" s="5">
        <v>44113</v>
      </c>
    </row>
    <row r="205" spans="1:8" x14ac:dyDescent="0.25">
      <c r="A205">
        <v>1556</v>
      </c>
      <c r="B205" t="s">
        <v>28</v>
      </c>
      <c r="C205" s="3" t="s">
        <v>33</v>
      </c>
      <c r="D205" s="1" t="s">
        <v>51</v>
      </c>
      <c r="E205">
        <v>5</v>
      </c>
      <c r="F205" s="4">
        <v>1063.04</v>
      </c>
      <c r="G205" s="4">
        <v>1500</v>
      </c>
      <c r="H205" s="5">
        <v>44190</v>
      </c>
    </row>
    <row r="206" spans="1:8" x14ac:dyDescent="0.25">
      <c r="A206">
        <v>1557</v>
      </c>
      <c r="B206" t="s">
        <v>22</v>
      </c>
      <c r="C206" s="3" t="s">
        <v>37</v>
      </c>
      <c r="D206" s="1" t="s">
        <v>53</v>
      </c>
      <c r="E206">
        <v>3</v>
      </c>
      <c r="F206" s="4">
        <v>773.58</v>
      </c>
      <c r="G206" s="4">
        <v>950</v>
      </c>
      <c r="H206" s="5">
        <v>44109</v>
      </c>
    </row>
    <row r="207" spans="1:8" x14ac:dyDescent="0.25">
      <c r="A207">
        <v>1558</v>
      </c>
      <c r="B207" t="s">
        <v>15</v>
      </c>
      <c r="C207" s="3" t="s">
        <v>30</v>
      </c>
      <c r="D207" s="1" t="s">
        <v>55</v>
      </c>
      <c r="E207">
        <v>3</v>
      </c>
      <c r="F207" s="4">
        <v>431.06</v>
      </c>
      <c r="G207" s="4">
        <v>600</v>
      </c>
      <c r="H207" s="5">
        <v>44155</v>
      </c>
    </row>
    <row r="208" spans="1:8" x14ac:dyDescent="0.25">
      <c r="A208">
        <v>1559</v>
      </c>
      <c r="B208" t="s">
        <v>6</v>
      </c>
      <c r="C208" s="3" t="s">
        <v>36</v>
      </c>
      <c r="D208" s="1" t="s">
        <v>57</v>
      </c>
      <c r="E208">
        <v>6</v>
      </c>
      <c r="F208" s="4">
        <v>1053.78</v>
      </c>
      <c r="G208" s="4">
        <v>1500</v>
      </c>
      <c r="H208" s="5">
        <v>43937</v>
      </c>
    </row>
    <row r="209" spans="1:8" x14ac:dyDescent="0.25">
      <c r="A209">
        <v>1560</v>
      </c>
      <c r="B209" t="s">
        <v>25</v>
      </c>
      <c r="C209" s="3" t="s">
        <v>30</v>
      </c>
      <c r="D209" s="1" t="s">
        <v>41</v>
      </c>
      <c r="E209">
        <v>2</v>
      </c>
      <c r="F209" s="4">
        <v>1667.47</v>
      </c>
      <c r="G209" s="4">
        <v>2200</v>
      </c>
      <c r="H209" s="5">
        <v>44149</v>
      </c>
    </row>
    <row r="210" spans="1:8" x14ac:dyDescent="0.25">
      <c r="A210">
        <v>1561</v>
      </c>
      <c r="B210" t="s">
        <v>20</v>
      </c>
      <c r="C210" s="3" t="s">
        <v>35</v>
      </c>
      <c r="D210" s="1" t="s">
        <v>43</v>
      </c>
      <c r="E210">
        <v>2</v>
      </c>
      <c r="F210" s="4">
        <v>1421.11</v>
      </c>
      <c r="G210" s="4">
        <v>1600</v>
      </c>
      <c r="H210" s="5">
        <v>43997</v>
      </c>
    </row>
    <row r="211" spans="1:8" x14ac:dyDescent="0.25">
      <c r="A211">
        <v>1562</v>
      </c>
      <c r="B211" t="s">
        <v>27</v>
      </c>
      <c r="C211" s="3" t="s">
        <v>32</v>
      </c>
      <c r="D211" s="1" t="s">
        <v>45</v>
      </c>
      <c r="E211">
        <v>3</v>
      </c>
      <c r="F211" s="4">
        <v>1171.3399999999999</v>
      </c>
      <c r="G211" s="4">
        <v>1350</v>
      </c>
      <c r="H211" s="5">
        <v>44004</v>
      </c>
    </row>
    <row r="212" spans="1:8" x14ac:dyDescent="0.25">
      <c r="A212">
        <v>1563</v>
      </c>
      <c r="B212" t="s">
        <v>22</v>
      </c>
      <c r="C212" s="3" t="s">
        <v>37</v>
      </c>
      <c r="D212" s="1" t="s">
        <v>47</v>
      </c>
      <c r="E212">
        <v>7</v>
      </c>
      <c r="F212" s="4">
        <v>773.58</v>
      </c>
      <c r="G212" s="4">
        <v>950</v>
      </c>
      <c r="H212" s="5">
        <v>43882</v>
      </c>
    </row>
    <row r="213" spans="1:8" x14ac:dyDescent="0.25">
      <c r="A213">
        <v>1564</v>
      </c>
      <c r="B213" t="s">
        <v>14</v>
      </c>
      <c r="C213" s="3" t="s">
        <v>39</v>
      </c>
      <c r="D213" s="1" t="s">
        <v>49</v>
      </c>
      <c r="E213">
        <v>7</v>
      </c>
      <c r="F213" s="4">
        <v>343.6</v>
      </c>
      <c r="G213" s="4">
        <v>400</v>
      </c>
      <c r="H213" s="5">
        <v>44117</v>
      </c>
    </row>
    <row r="214" spans="1:8" x14ac:dyDescent="0.25">
      <c r="A214">
        <v>1565</v>
      </c>
      <c r="B214" t="s">
        <v>7</v>
      </c>
      <c r="C214" s="3" t="s">
        <v>32</v>
      </c>
      <c r="D214" s="1" t="s">
        <v>51</v>
      </c>
      <c r="E214">
        <v>1</v>
      </c>
      <c r="F214" s="4">
        <v>216.19</v>
      </c>
      <c r="G214" s="4">
        <v>300</v>
      </c>
      <c r="H214" s="5">
        <v>44127</v>
      </c>
    </row>
    <row r="215" spans="1:8" x14ac:dyDescent="0.25">
      <c r="A215">
        <v>1566</v>
      </c>
      <c r="B215" t="s">
        <v>8</v>
      </c>
      <c r="C215" s="3" t="s">
        <v>33</v>
      </c>
      <c r="D215" s="1" t="s">
        <v>53</v>
      </c>
      <c r="E215">
        <v>6</v>
      </c>
      <c r="F215" s="4">
        <v>572.95000000000005</v>
      </c>
      <c r="G215" s="4">
        <v>800</v>
      </c>
      <c r="H215" s="5">
        <v>43876</v>
      </c>
    </row>
    <row r="216" spans="1:8" x14ac:dyDescent="0.25">
      <c r="A216">
        <v>1567</v>
      </c>
      <c r="B216" t="s">
        <v>24</v>
      </c>
      <c r="C216" s="3" t="s">
        <v>39</v>
      </c>
      <c r="D216" s="1" t="s">
        <v>55</v>
      </c>
      <c r="E216">
        <v>7</v>
      </c>
      <c r="F216" s="4">
        <v>966.38</v>
      </c>
      <c r="G216" s="4">
        <v>1200</v>
      </c>
      <c r="H216" s="5">
        <v>44066</v>
      </c>
    </row>
    <row r="217" spans="1:8" x14ac:dyDescent="0.25">
      <c r="A217">
        <v>1568</v>
      </c>
      <c r="B217" t="s">
        <v>15</v>
      </c>
      <c r="C217" s="3" t="s">
        <v>30</v>
      </c>
      <c r="D217" s="1" t="s">
        <v>57</v>
      </c>
      <c r="E217">
        <v>7</v>
      </c>
      <c r="F217" s="4">
        <v>431.06</v>
      </c>
      <c r="G217" s="4">
        <v>600</v>
      </c>
      <c r="H217" s="5">
        <v>44091</v>
      </c>
    </row>
    <row r="218" spans="1:8" x14ac:dyDescent="0.25">
      <c r="A218">
        <v>1569</v>
      </c>
      <c r="B218" t="s">
        <v>8</v>
      </c>
      <c r="C218" s="3" t="s">
        <v>38</v>
      </c>
      <c r="D218" s="1" t="s">
        <v>41</v>
      </c>
      <c r="E218">
        <v>5</v>
      </c>
      <c r="F218" s="4">
        <v>681.33</v>
      </c>
      <c r="G218" s="4">
        <v>800</v>
      </c>
      <c r="H218" s="5">
        <v>44093</v>
      </c>
    </row>
    <row r="219" spans="1:8" x14ac:dyDescent="0.25">
      <c r="A219">
        <v>1570</v>
      </c>
      <c r="B219" t="s">
        <v>26</v>
      </c>
      <c r="C219" s="3" t="s">
        <v>31</v>
      </c>
      <c r="D219" s="1" t="s">
        <v>43</v>
      </c>
      <c r="E219">
        <v>2</v>
      </c>
      <c r="F219" s="4">
        <v>638.27</v>
      </c>
      <c r="G219" s="4">
        <v>800</v>
      </c>
      <c r="H219" s="5">
        <v>44187</v>
      </c>
    </row>
    <row r="220" spans="1:8" x14ac:dyDescent="0.25">
      <c r="A220">
        <v>1571</v>
      </c>
      <c r="B220" t="s">
        <v>17</v>
      </c>
      <c r="C220" s="3" t="s">
        <v>32</v>
      </c>
      <c r="D220" s="1" t="s">
        <v>45</v>
      </c>
      <c r="E220">
        <v>1</v>
      </c>
      <c r="F220" s="4">
        <v>757.81</v>
      </c>
      <c r="G220" s="4">
        <v>950</v>
      </c>
      <c r="H220" s="5">
        <v>44013</v>
      </c>
    </row>
    <row r="221" spans="1:8" x14ac:dyDescent="0.25">
      <c r="A221">
        <v>1572</v>
      </c>
      <c r="B221" t="s">
        <v>8</v>
      </c>
      <c r="C221" s="3" t="s">
        <v>38</v>
      </c>
      <c r="D221" s="1" t="s">
        <v>47</v>
      </c>
      <c r="E221">
        <v>5</v>
      </c>
      <c r="F221" s="4">
        <v>681.33</v>
      </c>
      <c r="G221" s="4">
        <v>800</v>
      </c>
      <c r="H221" s="5">
        <v>43833</v>
      </c>
    </row>
    <row r="222" spans="1:8" x14ac:dyDescent="0.25">
      <c r="A222">
        <v>1573</v>
      </c>
      <c r="B222" t="s">
        <v>23</v>
      </c>
      <c r="C222" s="3" t="s">
        <v>38</v>
      </c>
      <c r="D222" s="1" t="s">
        <v>49</v>
      </c>
      <c r="E222">
        <v>2</v>
      </c>
      <c r="F222" s="4">
        <v>836.75</v>
      </c>
      <c r="G222" s="4">
        <v>1000</v>
      </c>
      <c r="H222" s="5">
        <v>43883</v>
      </c>
    </row>
    <row r="223" spans="1:8" x14ac:dyDescent="0.25">
      <c r="A223">
        <v>1574</v>
      </c>
      <c r="B223" t="s">
        <v>23</v>
      </c>
      <c r="C223" s="3" t="s">
        <v>38</v>
      </c>
      <c r="D223" s="1" t="s">
        <v>51</v>
      </c>
      <c r="E223">
        <v>3</v>
      </c>
      <c r="F223" s="4">
        <v>836.75</v>
      </c>
      <c r="G223" s="4">
        <v>1000</v>
      </c>
      <c r="H223" s="5">
        <v>43945</v>
      </c>
    </row>
    <row r="224" spans="1:8" x14ac:dyDescent="0.25">
      <c r="A224">
        <v>1575</v>
      </c>
      <c r="B224" t="s">
        <v>29</v>
      </c>
      <c r="C224" s="3" t="s">
        <v>34</v>
      </c>
      <c r="D224" s="1" t="s">
        <v>53</v>
      </c>
      <c r="E224">
        <v>7</v>
      </c>
      <c r="F224" s="4">
        <v>1265.2</v>
      </c>
      <c r="G224" s="4">
        <v>1800</v>
      </c>
      <c r="H224" s="5">
        <v>43968</v>
      </c>
    </row>
    <row r="225" spans="1:8" x14ac:dyDescent="0.25">
      <c r="A225">
        <v>1576</v>
      </c>
      <c r="B225" t="s">
        <v>7</v>
      </c>
      <c r="C225" s="3" t="s">
        <v>32</v>
      </c>
      <c r="D225" s="1" t="s">
        <v>55</v>
      </c>
      <c r="E225">
        <v>3</v>
      </c>
      <c r="F225" s="4">
        <v>216.19</v>
      </c>
      <c r="G225" s="4">
        <v>300</v>
      </c>
      <c r="H225" s="5">
        <v>44186</v>
      </c>
    </row>
    <row r="226" spans="1:8" x14ac:dyDescent="0.25">
      <c r="A226">
        <v>1577</v>
      </c>
      <c r="B226" t="s">
        <v>14</v>
      </c>
      <c r="C226" s="3" t="s">
        <v>39</v>
      </c>
      <c r="D226" s="1" t="s">
        <v>57</v>
      </c>
      <c r="E226">
        <v>5</v>
      </c>
      <c r="F226" s="4">
        <v>343.6</v>
      </c>
      <c r="G226" s="4">
        <v>400</v>
      </c>
      <c r="H226" s="5">
        <v>43910</v>
      </c>
    </row>
    <row r="227" spans="1:8" x14ac:dyDescent="0.25">
      <c r="A227">
        <v>1578</v>
      </c>
      <c r="B227" t="s">
        <v>8</v>
      </c>
      <c r="C227" s="3" t="s">
        <v>38</v>
      </c>
      <c r="D227" s="1" t="s">
        <v>41</v>
      </c>
      <c r="E227">
        <v>1</v>
      </c>
      <c r="F227" s="4">
        <v>681.33</v>
      </c>
      <c r="G227" s="4">
        <v>800</v>
      </c>
      <c r="H227" s="5">
        <v>44100</v>
      </c>
    </row>
    <row r="228" spans="1:8" x14ac:dyDescent="0.25">
      <c r="A228">
        <v>1579</v>
      </c>
      <c r="B228" t="s">
        <v>29</v>
      </c>
      <c r="C228" s="3" t="s">
        <v>34</v>
      </c>
      <c r="D228" s="1" t="s">
        <v>43</v>
      </c>
      <c r="E228">
        <v>4</v>
      </c>
      <c r="F228" s="4">
        <v>1265.2</v>
      </c>
      <c r="G228" s="4">
        <v>1800</v>
      </c>
      <c r="H228" s="5">
        <v>44077</v>
      </c>
    </row>
    <row r="229" spans="1:8" x14ac:dyDescent="0.25">
      <c r="A229">
        <v>1580</v>
      </c>
      <c r="B229" t="s">
        <v>12</v>
      </c>
      <c r="C229" s="3" t="s">
        <v>37</v>
      </c>
      <c r="D229" s="1" t="s">
        <v>45</v>
      </c>
      <c r="E229">
        <v>7</v>
      </c>
      <c r="F229" s="4">
        <v>841.55</v>
      </c>
      <c r="G229" s="4">
        <v>1200</v>
      </c>
      <c r="H229" s="5">
        <v>44040</v>
      </c>
    </row>
    <row r="230" spans="1:8" x14ac:dyDescent="0.25">
      <c r="A230">
        <v>1581</v>
      </c>
      <c r="B230" t="s">
        <v>16</v>
      </c>
      <c r="C230" s="3" t="s">
        <v>31</v>
      </c>
      <c r="D230" s="1" t="s">
        <v>47</v>
      </c>
      <c r="E230">
        <v>5</v>
      </c>
      <c r="F230" s="4">
        <v>938.42</v>
      </c>
      <c r="G230" s="4">
        <v>1100</v>
      </c>
      <c r="H230" s="5">
        <v>43840</v>
      </c>
    </row>
    <row r="231" spans="1:8" x14ac:dyDescent="0.25">
      <c r="A231">
        <v>1582</v>
      </c>
      <c r="B231" t="s">
        <v>27</v>
      </c>
      <c r="C231" s="3" t="s">
        <v>32</v>
      </c>
      <c r="D231" s="1" t="s">
        <v>49</v>
      </c>
      <c r="E231">
        <v>7</v>
      </c>
      <c r="F231" s="4">
        <v>1171.3399999999999</v>
      </c>
      <c r="G231" s="4">
        <v>1350</v>
      </c>
      <c r="H231" s="5">
        <v>44143</v>
      </c>
    </row>
    <row r="232" spans="1:8" x14ac:dyDescent="0.25">
      <c r="A232">
        <v>1583</v>
      </c>
      <c r="B232" t="s">
        <v>12</v>
      </c>
      <c r="C232" s="3" t="s">
        <v>37</v>
      </c>
      <c r="D232" s="1" t="s">
        <v>51</v>
      </c>
      <c r="E232">
        <v>7</v>
      </c>
      <c r="F232" s="4">
        <v>841.55</v>
      </c>
      <c r="G232" s="4">
        <v>1200</v>
      </c>
      <c r="H232" s="5">
        <v>43994</v>
      </c>
    </row>
    <row r="233" spans="1:8" x14ac:dyDescent="0.25">
      <c r="A233">
        <v>1584</v>
      </c>
      <c r="B233" t="s">
        <v>6</v>
      </c>
      <c r="C233" s="3" t="s">
        <v>36</v>
      </c>
      <c r="D233" s="1" t="s">
        <v>53</v>
      </c>
      <c r="E233">
        <v>6</v>
      </c>
      <c r="F233" s="4">
        <v>1053.78</v>
      </c>
      <c r="G233" s="4">
        <v>1500</v>
      </c>
      <c r="H233" s="5">
        <v>44147</v>
      </c>
    </row>
    <row r="234" spans="1:8" x14ac:dyDescent="0.25">
      <c r="A234">
        <v>1585</v>
      </c>
      <c r="B234" t="s">
        <v>22</v>
      </c>
      <c r="C234" s="3" t="s">
        <v>37</v>
      </c>
      <c r="D234" s="1" t="s">
        <v>55</v>
      </c>
      <c r="E234">
        <v>7</v>
      </c>
      <c r="F234" s="4">
        <v>773.58</v>
      </c>
      <c r="G234" s="4">
        <v>950</v>
      </c>
      <c r="H234" s="5">
        <v>44193</v>
      </c>
    </row>
    <row r="235" spans="1:8" x14ac:dyDescent="0.25">
      <c r="A235">
        <v>1586</v>
      </c>
      <c r="B235" t="s">
        <v>23</v>
      </c>
      <c r="C235" s="3" t="s">
        <v>38</v>
      </c>
      <c r="D235" s="1" t="s">
        <v>57</v>
      </c>
      <c r="E235">
        <v>3</v>
      </c>
      <c r="F235" s="4">
        <v>836.75</v>
      </c>
      <c r="G235" s="4">
        <v>1000</v>
      </c>
      <c r="H235" s="5">
        <v>43867</v>
      </c>
    </row>
    <row r="236" spans="1:8" x14ac:dyDescent="0.25">
      <c r="A236">
        <v>1587</v>
      </c>
      <c r="B236" t="s">
        <v>27</v>
      </c>
      <c r="C236" s="3" t="s">
        <v>32</v>
      </c>
      <c r="D236" s="1" t="s">
        <v>41</v>
      </c>
      <c r="E236">
        <v>3</v>
      </c>
      <c r="F236" s="4">
        <v>1171.3399999999999</v>
      </c>
      <c r="G236" s="4">
        <v>1350</v>
      </c>
      <c r="H236" s="5">
        <v>43906</v>
      </c>
    </row>
    <row r="237" spans="1:8" x14ac:dyDescent="0.25">
      <c r="A237">
        <v>1588</v>
      </c>
      <c r="B237" t="s">
        <v>24</v>
      </c>
      <c r="C237" s="3" t="s">
        <v>39</v>
      </c>
      <c r="D237" s="1" t="s">
        <v>43</v>
      </c>
      <c r="E237">
        <v>5</v>
      </c>
      <c r="F237" s="4">
        <v>966.38</v>
      </c>
      <c r="G237" s="4">
        <v>1200</v>
      </c>
      <c r="H237" s="5">
        <v>44070</v>
      </c>
    </row>
    <row r="238" spans="1:8" x14ac:dyDescent="0.25">
      <c r="A238">
        <v>1589</v>
      </c>
      <c r="B238" t="s">
        <v>5</v>
      </c>
      <c r="C238" s="3" t="s">
        <v>30</v>
      </c>
      <c r="D238" s="1" t="s">
        <v>45</v>
      </c>
      <c r="E238">
        <v>5</v>
      </c>
      <c r="F238" s="4">
        <v>388.86</v>
      </c>
      <c r="G238" s="4">
        <v>500</v>
      </c>
      <c r="H238" s="5">
        <v>43862</v>
      </c>
    </row>
    <row r="239" spans="1:8" x14ac:dyDescent="0.25">
      <c r="A239">
        <v>1590</v>
      </c>
      <c r="B239" t="s">
        <v>16</v>
      </c>
      <c r="C239" s="3" t="s">
        <v>31</v>
      </c>
      <c r="D239" s="1" t="s">
        <v>47</v>
      </c>
      <c r="E239">
        <v>5</v>
      </c>
      <c r="F239" s="4">
        <v>938.42</v>
      </c>
      <c r="G239" s="4">
        <v>1100</v>
      </c>
      <c r="H239" s="5">
        <v>43857</v>
      </c>
    </row>
    <row r="240" spans="1:8" x14ac:dyDescent="0.25">
      <c r="A240">
        <v>1591</v>
      </c>
      <c r="B240" t="s">
        <v>5</v>
      </c>
      <c r="C240" s="3" t="s">
        <v>30</v>
      </c>
      <c r="D240" s="1" t="s">
        <v>49</v>
      </c>
      <c r="E240">
        <v>2</v>
      </c>
      <c r="F240" s="4">
        <v>388.86</v>
      </c>
      <c r="G240" s="4">
        <v>500</v>
      </c>
      <c r="H240" s="5">
        <v>44077</v>
      </c>
    </row>
    <row r="241" spans="1:8" x14ac:dyDescent="0.25">
      <c r="A241">
        <v>1592</v>
      </c>
      <c r="B241" t="s">
        <v>16</v>
      </c>
      <c r="C241" s="3" t="s">
        <v>31</v>
      </c>
      <c r="D241" s="1" t="s">
        <v>51</v>
      </c>
      <c r="E241">
        <v>1</v>
      </c>
      <c r="F241" s="4">
        <v>938.42</v>
      </c>
      <c r="G241" s="4">
        <v>1100</v>
      </c>
      <c r="H241" s="5">
        <v>43863</v>
      </c>
    </row>
    <row r="242" spans="1:8" x14ac:dyDescent="0.25">
      <c r="A242">
        <v>1593</v>
      </c>
      <c r="B242" t="s">
        <v>11</v>
      </c>
      <c r="C242" s="3" t="s">
        <v>36</v>
      </c>
      <c r="D242" s="1" t="s">
        <v>53</v>
      </c>
      <c r="E242">
        <v>1</v>
      </c>
      <c r="F242" s="4">
        <v>645.70000000000005</v>
      </c>
      <c r="G242" s="4">
        <v>900</v>
      </c>
      <c r="H242" s="5">
        <v>43989</v>
      </c>
    </row>
    <row r="243" spans="1:8" x14ac:dyDescent="0.25">
      <c r="A243">
        <v>1594</v>
      </c>
      <c r="B243" t="s">
        <v>13</v>
      </c>
      <c r="C243" s="3" t="s">
        <v>38</v>
      </c>
      <c r="D243" s="1" t="s">
        <v>55</v>
      </c>
      <c r="E243">
        <v>3</v>
      </c>
      <c r="F243" s="4">
        <v>1483.61</v>
      </c>
      <c r="G243" s="4">
        <v>2000</v>
      </c>
      <c r="H243" s="5">
        <v>43841</v>
      </c>
    </row>
    <row r="244" spans="1:8" x14ac:dyDescent="0.25">
      <c r="A244">
        <v>1595</v>
      </c>
      <c r="B244" t="s">
        <v>17</v>
      </c>
      <c r="C244" s="3" t="s">
        <v>32</v>
      </c>
      <c r="D244" s="1" t="s">
        <v>57</v>
      </c>
      <c r="E244">
        <v>3</v>
      </c>
      <c r="F244" s="4">
        <v>757.81</v>
      </c>
      <c r="G244" s="4">
        <v>950</v>
      </c>
      <c r="H244" s="5">
        <v>44084</v>
      </c>
    </row>
    <row r="245" spans="1:8" x14ac:dyDescent="0.25">
      <c r="A245">
        <v>1596</v>
      </c>
      <c r="B245" t="s">
        <v>15</v>
      </c>
      <c r="C245" s="3" t="s">
        <v>30</v>
      </c>
      <c r="D245" s="1" t="s">
        <v>41</v>
      </c>
      <c r="E245">
        <v>4</v>
      </c>
      <c r="F245" s="4">
        <v>431.06</v>
      </c>
      <c r="G245" s="4">
        <v>600</v>
      </c>
      <c r="H245" s="5">
        <v>44148</v>
      </c>
    </row>
    <row r="246" spans="1:8" x14ac:dyDescent="0.25">
      <c r="A246">
        <v>1597</v>
      </c>
      <c r="B246" t="s">
        <v>9</v>
      </c>
      <c r="C246" s="3" t="s">
        <v>34</v>
      </c>
      <c r="D246" s="1" t="s">
        <v>43</v>
      </c>
      <c r="E246">
        <v>5</v>
      </c>
      <c r="F246" s="4">
        <v>217.17</v>
      </c>
      <c r="G246" s="4">
        <v>250</v>
      </c>
      <c r="H246" s="5">
        <v>43922</v>
      </c>
    </row>
    <row r="247" spans="1:8" x14ac:dyDescent="0.25">
      <c r="A247">
        <v>1598</v>
      </c>
      <c r="B247" t="s">
        <v>17</v>
      </c>
      <c r="C247" s="3" t="s">
        <v>32</v>
      </c>
      <c r="D247" s="1" t="s">
        <v>45</v>
      </c>
      <c r="E247">
        <v>3</v>
      </c>
      <c r="F247" s="4">
        <v>757.81</v>
      </c>
      <c r="G247" s="4">
        <v>950</v>
      </c>
      <c r="H247" s="5">
        <v>44068</v>
      </c>
    </row>
    <row r="248" spans="1:8" x14ac:dyDescent="0.25">
      <c r="A248">
        <v>1599</v>
      </c>
      <c r="B248" t="s">
        <v>25</v>
      </c>
      <c r="C248" s="3" t="s">
        <v>30</v>
      </c>
      <c r="D248" s="1" t="s">
        <v>47</v>
      </c>
      <c r="E248">
        <v>4</v>
      </c>
      <c r="F248" s="4">
        <v>1667.47</v>
      </c>
      <c r="G248" s="4">
        <v>2200</v>
      </c>
      <c r="H248" s="5">
        <v>43897</v>
      </c>
    </row>
    <row r="249" spans="1:8" x14ac:dyDescent="0.25">
      <c r="A249">
        <v>1600</v>
      </c>
      <c r="B249" t="s">
        <v>19</v>
      </c>
      <c r="C249" s="3" t="s">
        <v>34</v>
      </c>
      <c r="D249" s="1" t="s">
        <v>49</v>
      </c>
      <c r="E249">
        <v>5</v>
      </c>
      <c r="F249" s="4">
        <v>1240.8599999999999</v>
      </c>
      <c r="G249" s="4">
        <v>1750</v>
      </c>
      <c r="H249" s="5">
        <v>44104</v>
      </c>
    </row>
    <row r="250" spans="1:8" x14ac:dyDescent="0.25">
      <c r="A250">
        <v>1601</v>
      </c>
      <c r="B250" t="s">
        <v>5</v>
      </c>
      <c r="C250" s="3" t="s">
        <v>30</v>
      </c>
      <c r="D250" s="1" t="s">
        <v>51</v>
      </c>
      <c r="E250">
        <v>7</v>
      </c>
      <c r="F250" s="4">
        <v>388.86</v>
      </c>
      <c r="G250" s="4">
        <v>500</v>
      </c>
      <c r="H250" s="5">
        <v>44077</v>
      </c>
    </row>
    <row r="251" spans="1:8" x14ac:dyDescent="0.25">
      <c r="A251">
        <v>1602</v>
      </c>
      <c r="B251" t="s">
        <v>19</v>
      </c>
      <c r="C251" s="3" t="s">
        <v>34</v>
      </c>
      <c r="D251" s="1" t="s">
        <v>53</v>
      </c>
      <c r="E251">
        <v>7</v>
      </c>
      <c r="F251" s="4">
        <v>1240.8599999999999</v>
      </c>
      <c r="G251" s="4">
        <v>1750</v>
      </c>
      <c r="H251" s="5">
        <v>43940</v>
      </c>
    </row>
    <row r="252" spans="1:8" x14ac:dyDescent="0.25">
      <c r="A252">
        <v>1603</v>
      </c>
      <c r="B252" t="s">
        <v>25</v>
      </c>
      <c r="C252" s="3" t="s">
        <v>30</v>
      </c>
      <c r="D252" s="1" t="s">
        <v>55</v>
      </c>
      <c r="E252">
        <v>6</v>
      </c>
      <c r="F252" s="4">
        <v>1667.47</v>
      </c>
      <c r="G252" s="4">
        <v>2200</v>
      </c>
      <c r="H252" s="5">
        <v>43840</v>
      </c>
    </row>
    <row r="253" spans="1:8" x14ac:dyDescent="0.25">
      <c r="A253">
        <v>1604</v>
      </c>
      <c r="B253" t="s">
        <v>20</v>
      </c>
      <c r="C253" s="3" t="s">
        <v>35</v>
      </c>
      <c r="D253" s="1" t="s">
        <v>57</v>
      </c>
      <c r="E253">
        <v>4</v>
      </c>
      <c r="F253" s="4">
        <v>1421.11</v>
      </c>
      <c r="G253" s="4">
        <v>1600</v>
      </c>
      <c r="H253" s="5">
        <v>43864</v>
      </c>
    </row>
    <row r="254" spans="1:8" x14ac:dyDescent="0.25">
      <c r="A254">
        <v>1605</v>
      </c>
      <c r="B254" t="s">
        <v>7</v>
      </c>
      <c r="C254" s="3" t="s">
        <v>32</v>
      </c>
      <c r="D254" s="1" t="s">
        <v>41</v>
      </c>
      <c r="E254">
        <v>6</v>
      </c>
      <c r="F254" s="4">
        <v>216.19</v>
      </c>
      <c r="G254" s="4">
        <v>300</v>
      </c>
      <c r="H254" s="5">
        <v>43835</v>
      </c>
    </row>
    <row r="255" spans="1:8" x14ac:dyDescent="0.25">
      <c r="A255">
        <v>1606</v>
      </c>
      <c r="B255" t="s">
        <v>26</v>
      </c>
      <c r="C255" s="3" t="s">
        <v>31</v>
      </c>
      <c r="D255" s="1" t="s">
        <v>43</v>
      </c>
      <c r="E255">
        <v>6</v>
      </c>
      <c r="F255" s="4">
        <v>638.27</v>
      </c>
      <c r="G255" s="4">
        <v>800</v>
      </c>
      <c r="H255" s="5">
        <v>44144</v>
      </c>
    </row>
    <row r="256" spans="1:8" x14ac:dyDescent="0.25">
      <c r="A256">
        <v>1607</v>
      </c>
      <c r="B256" t="s">
        <v>10</v>
      </c>
      <c r="C256" s="3" t="s">
        <v>35</v>
      </c>
      <c r="D256" s="1" t="s">
        <v>45</v>
      </c>
      <c r="E256">
        <v>7</v>
      </c>
      <c r="F256" s="4">
        <v>618.04</v>
      </c>
      <c r="G256" s="4">
        <v>700</v>
      </c>
      <c r="H256" s="5">
        <v>43980</v>
      </c>
    </row>
    <row r="257" spans="1:8" x14ac:dyDescent="0.25">
      <c r="A257">
        <v>1608</v>
      </c>
      <c r="B257" t="s">
        <v>5</v>
      </c>
      <c r="C257" s="3" t="s">
        <v>35</v>
      </c>
      <c r="D257" s="1" t="s">
        <v>47</v>
      </c>
      <c r="E257">
        <v>4</v>
      </c>
      <c r="F257" s="4">
        <v>352.49</v>
      </c>
      <c r="G257" s="4">
        <v>500</v>
      </c>
      <c r="H257" s="5">
        <v>44153</v>
      </c>
    </row>
    <row r="258" spans="1:8" x14ac:dyDescent="0.25">
      <c r="A258">
        <v>1609</v>
      </c>
      <c r="B258" t="s">
        <v>21</v>
      </c>
      <c r="C258" s="3" t="s">
        <v>36</v>
      </c>
      <c r="D258" s="1" t="s">
        <v>49</v>
      </c>
      <c r="E258">
        <v>4</v>
      </c>
      <c r="F258" s="4">
        <v>1242.93</v>
      </c>
      <c r="G258" s="4">
        <v>1400</v>
      </c>
      <c r="H258" s="5">
        <v>44155</v>
      </c>
    </row>
    <row r="259" spans="1:8" x14ac:dyDescent="0.25">
      <c r="A259">
        <v>1610</v>
      </c>
      <c r="B259" t="s">
        <v>8</v>
      </c>
      <c r="C259" s="3" t="s">
        <v>33</v>
      </c>
      <c r="D259" s="1" t="s">
        <v>51</v>
      </c>
      <c r="E259">
        <v>6</v>
      </c>
      <c r="F259" s="4">
        <v>572.95000000000005</v>
      </c>
      <c r="G259" s="4">
        <v>800</v>
      </c>
      <c r="H259" s="5">
        <v>43976</v>
      </c>
    </row>
    <row r="260" spans="1:8" x14ac:dyDescent="0.25">
      <c r="A260">
        <v>1611</v>
      </c>
      <c r="B260" t="s">
        <v>14</v>
      </c>
      <c r="C260" s="3" t="s">
        <v>39</v>
      </c>
      <c r="D260" s="1" t="s">
        <v>53</v>
      </c>
      <c r="E260">
        <v>5</v>
      </c>
      <c r="F260" s="4">
        <v>343.6</v>
      </c>
      <c r="G260" s="4">
        <v>400</v>
      </c>
      <c r="H260" s="5">
        <v>43929</v>
      </c>
    </row>
    <row r="261" spans="1:8" x14ac:dyDescent="0.25">
      <c r="A261">
        <v>1612</v>
      </c>
      <c r="B261" t="s">
        <v>29</v>
      </c>
      <c r="C261" s="3" t="s">
        <v>34</v>
      </c>
      <c r="D261" s="1" t="s">
        <v>55</v>
      </c>
      <c r="E261">
        <v>6</v>
      </c>
      <c r="F261" s="4">
        <v>1265.2</v>
      </c>
      <c r="G261" s="4">
        <v>1800</v>
      </c>
      <c r="H261" s="5">
        <v>43963</v>
      </c>
    </row>
    <row r="262" spans="1:8" x14ac:dyDescent="0.25">
      <c r="A262">
        <v>1613</v>
      </c>
      <c r="B262" t="s">
        <v>6</v>
      </c>
      <c r="C262" s="3" t="s">
        <v>31</v>
      </c>
      <c r="D262" s="1" t="s">
        <v>57</v>
      </c>
      <c r="E262">
        <v>7</v>
      </c>
      <c r="F262" s="4">
        <v>1349.73</v>
      </c>
      <c r="G262" s="4">
        <v>1500</v>
      </c>
      <c r="H262" s="5">
        <v>43848</v>
      </c>
    </row>
    <row r="263" spans="1:8" x14ac:dyDescent="0.25">
      <c r="A263">
        <v>1614</v>
      </c>
      <c r="B263" t="s">
        <v>20</v>
      </c>
      <c r="C263" s="3" t="s">
        <v>35</v>
      </c>
      <c r="D263" s="1" t="s">
        <v>41</v>
      </c>
      <c r="E263">
        <v>4</v>
      </c>
      <c r="F263" s="4">
        <v>1421.11</v>
      </c>
      <c r="G263" s="4">
        <v>1600</v>
      </c>
      <c r="H263" s="5">
        <v>44077</v>
      </c>
    </row>
    <row r="264" spans="1:8" x14ac:dyDescent="0.25">
      <c r="A264">
        <v>1615</v>
      </c>
      <c r="B264" t="s">
        <v>13</v>
      </c>
      <c r="C264" s="3" t="s">
        <v>38</v>
      </c>
      <c r="D264" s="1" t="s">
        <v>43</v>
      </c>
      <c r="E264">
        <v>5</v>
      </c>
      <c r="F264" s="4">
        <v>1483.61</v>
      </c>
      <c r="G264" s="4">
        <v>2000</v>
      </c>
      <c r="H264" s="5">
        <v>44094</v>
      </c>
    </row>
    <row r="265" spans="1:8" x14ac:dyDescent="0.25">
      <c r="A265">
        <v>1616</v>
      </c>
      <c r="B265" t="s">
        <v>9</v>
      </c>
      <c r="C265" s="3" t="s">
        <v>39</v>
      </c>
      <c r="D265" s="1" t="s">
        <v>45</v>
      </c>
      <c r="E265">
        <v>5</v>
      </c>
      <c r="F265" s="4">
        <v>206.96</v>
      </c>
      <c r="G265" s="4">
        <v>250</v>
      </c>
      <c r="H265" s="5">
        <v>43944</v>
      </c>
    </row>
    <row r="266" spans="1:8" x14ac:dyDescent="0.25">
      <c r="A266">
        <v>1617</v>
      </c>
      <c r="B266" t="s">
        <v>5</v>
      </c>
      <c r="C266" s="3" t="s">
        <v>35</v>
      </c>
      <c r="D266" s="1" t="s">
        <v>47</v>
      </c>
      <c r="E266">
        <v>4</v>
      </c>
      <c r="F266" s="4">
        <v>352.49</v>
      </c>
      <c r="G266" s="4">
        <v>500</v>
      </c>
      <c r="H266" s="5">
        <v>44073</v>
      </c>
    </row>
    <row r="267" spans="1:8" x14ac:dyDescent="0.25">
      <c r="A267">
        <v>1618</v>
      </c>
      <c r="B267" t="s">
        <v>19</v>
      </c>
      <c r="C267" s="3" t="s">
        <v>34</v>
      </c>
      <c r="D267" s="1" t="s">
        <v>49</v>
      </c>
      <c r="E267">
        <v>1</v>
      </c>
      <c r="F267" s="4">
        <v>1240.8599999999999</v>
      </c>
      <c r="G267" s="4">
        <v>1750</v>
      </c>
      <c r="H267" s="5">
        <v>43975</v>
      </c>
    </row>
    <row r="268" spans="1:8" x14ac:dyDescent="0.25">
      <c r="A268">
        <v>1619</v>
      </c>
      <c r="B268" t="s">
        <v>28</v>
      </c>
      <c r="C268" s="3" t="s">
        <v>33</v>
      </c>
      <c r="D268" s="1" t="s">
        <v>51</v>
      </c>
      <c r="E268">
        <v>6</v>
      </c>
      <c r="F268" s="4">
        <v>1063.04</v>
      </c>
      <c r="G268" s="4">
        <v>1500</v>
      </c>
      <c r="H268" s="5">
        <v>44169</v>
      </c>
    </row>
    <row r="269" spans="1:8" x14ac:dyDescent="0.25">
      <c r="A269">
        <v>1620</v>
      </c>
      <c r="B269" t="s">
        <v>6</v>
      </c>
      <c r="C269" s="3" t="s">
        <v>36</v>
      </c>
      <c r="D269" s="1" t="s">
        <v>53</v>
      </c>
      <c r="E269">
        <v>4</v>
      </c>
      <c r="F269" s="4">
        <v>1053.78</v>
      </c>
      <c r="G269" s="4">
        <v>1500</v>
      </c>
      <c r="H269" s="5">
        <v>43901</v>
      </c>
    </row>
    <row r="270" spans="1:8" x14ac:dyDescent="0.25">
      <c r="A270">
        <v>1621</v>
      </c>
      <c r="B270" t="s">
        <v>8</v>
      </c>
      <c r="C270" s="3" t="s">
        <v>33</v>
      </c>
      <c r="D270" s="1" t="s">
        <v>55</v>
      </c>
      <c r="E270">
        <v>2</v>
      </c>
      <c r="F270" s="4">
        <v>572.95000000000005</v>
      </c>
      <c r="G270" s="4">
        <v>800</v>
      </c>
      <c r="H270" s="5">
        <v>44110</v>
      </c>
    </row>
    <row r="271" spans="1:8" x14ac:dyDescent="0.25">
      <c r="A271">
        <v>1622</v>
      </c>
      <c r="B271" t="s">
        <v>11</v>
      </c>
      <c r="C271" s="3" t="s">
        <v>36</v>
      </c>
      <c r="D271" s="1" t="s">
        <v>57</v>
      </c>
      <c r="E271">
        <v>6</v>
      </c>
      <c r="F271" s="4">
        <v>645.70000000000005</v>
      </c>
      <c r="G271" s="4">
        <v>900</v>
      </c>
      <c r="H271" s="5">
        <v>44150</v>
      </c>
    </row>
    <row r="272" spans="1:8" x14ac:dyDescent="0.25">
      <c r="A272">
        <v>1623</v>
      </c>
      <c r="B272" t="s">
        <v>13</v>
      </c>
      <c r="C272" s="3" t="s">
        <v>38</v>
      </c>
      <c r="D272" s="1" t="s">
        <v>41</v>
      </c>
      <c r="E272">
        <v>1</v>
      </c>
      <c r="F272" s="4">
        <v>1483.61</v>
      </c>
      <c r="G272" s="4">
        <v>2000</v>
      </c>
      <c r="H272" s="5">
        <v>43994</v>
      </c>
    </row>
    <row r="273" spans="1:8" x14ac:dyDescent="0.25">
      <c r="A273">
        <v>1624</v>
      </c>
      <c r="B273" t="s">
        <v>18</v>
      </c>
      <c r="C273" s="3" t="s">
        <v>33</v>
      </c>
      <c r="D273" s="1" t="s">
        <v>43</v>
      </c>
      <c r="E273">
        <v>3</v>
      </c>
      <c r="F273" s="4">
        <v>1049.51</v>
      </c>
      <c r="G273" s="4">
        <v>1300</v>
      </c>
      <c r="H273" s="5">
        <v>44059</v>
      </c>
    </row>
    <row r="274" spans="1:8" x14ac:dyDescent="0.25">
      <c r="A274">
        <v>1625</v>
      </c>
      <c r="B274" t="s">
        <v>24</v>
      </c>
      <c r="C274" s="3" t="s">
        <v>39</v>
      </c>
      <c r="D274" s="1" t="s">
        <v>45</v>
      </c>
      <c r="E274">
        <v>3</v>
      </c>
      <c r="F274" s="4">
        <v>966.38</v>
      </c>
      <c r="G274" s="4">
        <v>1200</v>
      </c>
      <c r="H274" s="5">
        <v>43989</v>
      </c>
    </row>
    <row r="275" spans="1:8" x14ac:dyDescent="0.25">
      <c r="A275">
        <v>1626</v>
      </c>
      <c r="B275" t="s">
        <v>16</v>
      </c>
      <c r="C275" s="3" t="s">
        <v>31</v>
      </c>
      <c r="D275" s="1" t="s">
        <v>47</v>
      </c>
      <c r="E275">
        <v>5</v>
      </c>
      <c r="F275" s="4">
        <v>938.42</v>
      </c>
      <c r="G275" s="4">
        <v>1100</v>
      </c>
      <c r="H275" s="5">
        <v>44014</v>
      </c>
    </row>
    <row r="276" spans="1:8" x14ac:dyDescent="0.25">
      <c r="A276">
        <v>1627</v>
      </c>
      <c r="B276" t="s">
        <v>6</v>
      </c>
      <c r="C276" s="3" t="s">
        <v>36</v>
      </c>
      <c r="D276" s="1" t="s">
        <v>49</v>
      </c>
      <c r="E276">
        <v>7</v>
      </c>
      <c r="F276" s="4">
        <v>1053.78</v>
      </c>
      <c r="G276" s="4">
        <v>1500</v>
      </c>
      <c r="H276" s="5">
        <v>44000</v>
      </c>
    </row>
    <row r="277" spans="1:8" x14ac:dyDescent="0.25">
      <c r="A277">
        <v>1628</v>
      </c>
      <c r="B277" t="s">
        <v>11</v>
      </c>
      <c r="C277" s="3" t="s">
        <v>36</v>
      </c>
      <c r="D277" s="1" t="s">
        <v>51</v>
      </c>
      <c r="E277">
        <v>1</v>
      </c>
      <c r="F277" s="4">
        <v>645.70000000000005</v>
      </c>
      <c r="G277" s="4">
        <v>900</v>
      </c>
      <c r="H277" s="5">
        <v>44166</v>
      </c>
    </row>
    <row r="278" spans="1:8" x14ac:dyDescent="0.25">
      <c r="A278">
        <v>1629</v>
      </c>
      <c r="B278" t="s">
        <v>28</v>
      </c>
      <c r="C278" s="3" t="s">
        <v>33</v>
      </c>
      <c r="D278" s="1" t="s">
        <v>53</v>
      </c>
      <c r="E278">
        <v>1</v>
      </c>
      <c r="F278" s="4">
        <v>1063.04</v>
      </c>
      <c r="G278" s="4">
        <v>1500</v>
      </c>
      <c r="H278" s="5">
        <v>44058</v>
      </c>
    </row>
    <row r="279" spans="1:8" x14ac:dyDescent="0.25">
      <c r="A279">
        <v>1630</v>
      </c>
      <c r="B279" t="s">
        <v>16</v>
      </c>
      <c r="C279" s="3" t="s">
        <v>31</v>
      </c>
      <c r="D279" s="1" t="s">
        <v>55</v>
      </c>
      <c r="E279">
        <v>3</v>
      </c>
      <c r="F279" s="4">
        <v>938.42</v>
      </c>
      <c r="G279" s="4">
        <v>1100</v>
      </c>
      <c r="H279" s="5">
        <v>44114</v>
      </c>
    </row>
    <row r="280" spans="1:8" x14ac:dyDescent="0.25">
      <c r="A280">
        <v>1631</v>
      </c>
      <c r="B280" t="s">
        <v>23</v>
      </c>
      <c r="C280" s="3" t="s">
        <v>38</v>
      </c>
      <c r="D280" s="1" t="s">
        <v>57</v>
      </c>
      <c r="E280">
        <v>6</v>
      </c>
      <c r="F280" s="4">
        <v>836.75</v>
      </c>
      <c r="G280" s="4">
        <v>1000</v>
      </c>
      <c r="H280" s="5">
        <v>44031</v>
      </c>
    </row>
    <row r="281" spans="1:8" x14ac:dyDescent="0.25">
      <c r="A281">
        <v>1632</v>
      </c>
      <c r="B281" t="s">
        <v>24</v>
      </c>
      <c r="C281" s="3" t="s">
        <v>39</v>
      </c>
      <c r="D281" s="1" t="s">
        <v>41</v>
      </c>
      <c r="E281">
        <v>4</v>
      </c>
      <c r="F281" s="4">
        <v>966.38</v>
      </c>
      <c r="G281" s="4">
        <v>1200</v>
      </c>
      <c r="H281" s="5">
        <v>43992</v>
      </c>
    </row>
    <row r="282" spans="1:8" x14ac:dyDescent="0.25">
      <c r="A282">
        <v>1633</v>
      </c>
      <c r="B282" t="s">
        <v>26</v>
      </c>
      <c r="C282" s="3" t="s">
        <v>31</v>
      </c>
      <c r="D282" s="1" t="s">
        <v>43</v>
      </c>
      <c r="E282">
        <v>2</v>
      </c>
      <c r="F282" s="4">
        <v>638.27</v>
      </c>
      <c r="G282" s="4">
        <v>800</v>
      </c>
      <c r="H282" s="5">
        <v>43996</v>
      </c>
    </row>
    <row r="283" spans="1:8" x14ac:dyDescent="0.25">
      <c r="A283">
        <v>1634</v>
      </c>
      <c r="B283" t="s">
        <v>29</v>
      </c>
      <c r="C283" s="3" t="s">
        <v>34</v>
      </c>
      <c r="D283" s="1" t="s">
        <v>45</v>
      </c>
      <c r="E283">
        <v>7</v>
      </c>
      <c r="F283" s="4">
        <v>1265.2</v>
      </c>
      <c r="G283" s="4">
        <v>1800</v>
      </c>
      <c r="H283" s="5">
        <v>43964</v>
      </c>
    </row>
    <row r="284" spans="1:8" x14ac:dyDescent="0.25">
      <c r="A284">
        <v>1635</v>
      </c>
      <c r="B284" t="s">
        <v>5</v>
      </c>
      <c r="C284" s="3" t="s">
        <v>35</v>
      </c>
      <c r="D284" s="1" t="s">
        <v>47</v>
      </c>
      <c r="E284">
        <v>4</v>
      </c>
      <c r="F284" s="4">
        <v>352.49</v>
      </c>
      <c r="G284" s="4">
        <v>500</v>
      </c>
      <c r="H284" s="5">
        <v>44150</v>
      </c>
    </row>
    <row r="285" spans="1:8" x14ac:dyDescent="0.25">
      <c r="A285">
        <v>1636</v>
      </c>
      <c r="B285" t="s">
        <v>16</v>
      </c>
      <c r="C285" s="3" t="s">
        <v>31</v>
      </c>
      <c r="D285" s="1" t="s">
        <v>49</v>
      </c>
      <c r="E285">
        <v>7</v>
      </c>
      <c r="F285" s="4">
        <v>938.42</v>
      </c>
      <c r="G285" s="4">
        <v>1100</v>
      </c>
      <c r="H285" s="5">
        <v>44100</v>
      </c>
    </row>
    <row r="286" spans="1:8" x14ac:dyDescent="0.25">
      <c r="A286">
        <v>1637</v>
      </c>
      <c r="B286" t="s">
        <v>8</v>
      </c>
      <c r="C286" s="3" t="s">
        <v>33</v>
      </c>
      <c r="D286" s="1" t="s">
        <v>51</v>
      </c>
      <c r="E286">
        <v>7</v>
      </c>
      <c r="F286" s="4">
        <v>572.95000000000005</v>
      </c>
      <c r="G286" s="4">
        <v>800</v>
      </c>
      <c r="H286" s="5">
        <v>43867</v>
      </c>
    </row>
    <row r="287" spans="1:8" x14ac:dyDescent="0.25">
      <c r="A287">
        <v>1638</v>
      </c>
      <c r="B287" t="s">
        <v>25</v>
      </c>
      <c r="C287" s="3" t="s">
        <v>30</v>
      </c>
      <c r="D287" s="1" t="s">
        <v>53</v>
      </c>
      <c r="E287">
        <v>3</v>
      </c>
      <c r="F287" s="4">
        <v>1667.47</v>
      </c>
      <c r="G287" s="4">
        <v>2200</v>
      </c>
      <c r="H287" s="5">
        <v>43929</v>
      </c>
    </row>
    <row r="288" spans="1:8" x14ac:dyDescent="0.25">
      <c r="A288">
        <v>1639</v>
      </c>
      <c r="B288" t="s">
        <v>7</v>
      </c>
      <c r="C288" s="3" t="s">
        <v>32</v>
      </c>
      <c r="D288" s="1" t="s">
        <v>55</v>
      </c>
      <c r="E288">
        <v>2</v>
      </c>
      <c r="F288" s="4">
        <v>216.19</v>
      </c>
      <c r="G288" s="4">
        <v>300</v>
      </c>
      <c r="H288" s="5">
        <v>44127</v>
      </c>
    </row>
    <row r="289" spans="1:8" x14ac:dyDescent="0.25">
      <c r="A289">
        <v>1640</v>
      </c>
      <c r="B289" t="s">
        <v>28</v>
      </c>
      <c r="C289" s="3" t="s">
        <v>33</v>
      </c>
      <c r="D289" s="1" t="s">
        <v>57</v>
      </c>
      <c r="E289">
        <v>5</v>
      </c>
      <c r="F289" s="4">
        <v>1063.04</v>
      </c>
      <c r="G289" s="4">
        <v>1500</v>
      </c>
      <c r="H289" s="5">
        <v>43871</v>
      </c>
    </row>
    <row r="290" spans="1:8" x14ac:dyDescent="0.25">
      <c r="A290">
        <v>1641</v>
      </c>
      <c r="B290" t="s">
        <v>17</v>
      </c>
      <c r="C290" s="3" t="s">
        <v>32</v>
      </c>
      <c r="D290" s="1" t="s">
        <v>41</v>
      </c>
      <c r="E290">
        <v>7</v>
      </c>
      <c r="F290" s="4">
        <v>757.81</v>
      </c>
      <c r="G290" s="4">
        <v>950</v>
      </c>
      <c r="H290" s="5">
        <v>44018</v>
      </c>
    </row>
    <row r="291" spans="1:8" x14ac:dyDescent="0.25">
      <c r="A291">
        <v>1642</v>
      </c>
      <c r="B291" t="s">
        <v>7</v>
      </c>
      <c r="C291" s="3" t="s">
        <v>37</v>
      </c>
      <c r="D291" s="1" t="s">
        <v>43</v>
      </c>
      <c r="E291">
        <v>6</v>
      </c>
      <c r="F291" s="4">
        <v>211.41</v>
      </c>
      <c r="G291" s="4">
        <v>300</v>
      </c>
      <c r="H291" s="5">
        <v>44130</v>
      </c>
    </row>
    <row r="292" spans="1:8" x14ac:dyDescent="0.25">
      <c r="A292">
        <v>1643</v>
      </c>
      <c r="B292" t="s">
        <v>29</v>
      </c>
      <c r="C292" s="3" t="s">
        <v>34</v>
      </c>
      <c r="D292" s="1" t="s">
        <v>45</v>
      </c>
      <c r="E292">
        <v>4</v>
      </c>
      <c r="F292" s="4">
        <v>1265.2</v>
      </c>
      <c r="G292" s="4">
        <v>1800</v>
      </c>
      <c r="H292" s="5">
        <v>43972</v>
      </c>
    </row>
    <row r="293" spans="1:8" x14ac:dyDescent="0.25">
      <c r="A293">
        <v>1644</v>
      </c>
      <c r="B293" t="s">
        <v>12</v>
      </c>
      <c r="C293" s="3" t="s">
        <v>37</v>
      </c>
      <c r="D293" s="1" t="s">
        <v>47</v>
      </c>
      <c r="E293">
        <v>5</v>
      </c>
      <c r="F293" s="4">
        <v>841.55</v>
      </c>
      <c r="G293" s="4">
        <v>1200</v>
      </c>
      <c r="H293" s="5">
        <v>43883</v>
      </c>
    </row>
    <row r="294" spans="1:8" x14ac:dyDescent="0.25">
      <c r="A294">
        <v>1645</v>
      </c>
      <c r="B294" t="s">
        <v>28</v>
      </c>
      <c r="C294" s="3" t="s">
        <v>33</v>
      </c>
      <c r="D294" s="1" t="s">
        <v>49</v>
      </c>
      <c r="E294">
        <v>2</v>
      </c>
      <c r="F294" s="4">
        <v>1063.04</v>
      </c>
      <c r="G294" s="4">
        <v>1500</v>
      </c>
      <c r="H294" s="5">
        <v>44181</v>
      </c>
    </row>
    <row r="295" spans="1:8" x14ac:dyDescent="0.25">
      <c r="A295">
        <v>1646</v>
      </c>
      <c r="B295" t="s">
        <v>12</v>
      </c>
      <c r="C295" s="3" t="s">
        <v>37</v>
      </c>
      <c r="D295" s="1" t="s">
        <v>51</v>
      </c>
      <c r="E295">
        <v>3</v>
      </c>
      <c r="F295" s="4">
        <v>841.55</v>
      </c>
      <c r="G295" s="4">
        <v>1200</v>
      </c>
      <c r="H295" s="5">
        <v>44173</v>
      </c>
    </row>
    <row r="296" spans="1:8" x14ac:dyDescent="0.25">
      <c r="A296">
        <v>1647</v>
      </c>
      <c r="B296" t="s">
        <v>9</v>
      </c>
      <c r="C296" s="3" t="s">
        <v>34</v>
      </c>
      <c r="D296" s="1" t="s">
        <v>53</v>
      </c>
      <c r="E296">
        <v>7</v>
      </c>
      <c r="F296" s="4">
        <v>217.17</v>
      </c>
      <c r="G296" s="4">
        <v>250</v>
      </c>
      <c r="H296" s="5">
        <v>43902</v>
      </c>
    </row>
    <row r="297" spans="1:8" x14ac:dyDescent="0.25">
      <c r="A297">
        <v>1648</v>
      </c>
      <c r="B297" t="s">
        <v>18</v>
      </c>
      <c r="C297" s="3" t="s">
        <v>33</v>
      </c>
      <c r="D297" s="1" t="s">
        <v>55</v>
      </c>
      <c r="E297">
        <v>2</v>
      </c>
      <c r="F297" s="4">
        <v>1049.51</v>
      </c>
      <c r="G297" s="4">
        <v>1300</v>
      </c>
      <c r="H297" s="5">
        <v>44022</v>
      </c>
    </row>
    <row r="298" spans="1:8" x14ac:dyDescent="0.25">
      <c r="A298">
        <v>1649</v>
      </c>
      <c r="B298" t="s">
        <v>9</v>
      </c>
      <c r="C298" s="3" t="s">
        <v>34</v>
      </c>
      <c r="D298" s="1" t="s">
        <v>57</v>
      </c>
      <c r="E298">
        <v>1</v>
      </c>
      <c r="F298" s="4">
        <v>217.17</v>
      </c>
      <c r="G298" s="4">
        <v>250</v>
      </c>
      <c r="H298" s="5">
        <v>43989</v>
      </c>
    </row>
    <row r="299" spans="1:8" x14ac:dyDescent="0.25">
      <c r="A299">
        <v>1650</v>
      </c>
      <c r="B299" t="s">
        <v>10</v>
      </c>
      <c r="C299" s="3" t="s">
        <v>35</v>
      </c>
      <c r="D299" s="1" t="s">
        <v>41</v>
      </c>
      <c r="E299">
        <v>6</v>
      </c>
      <c r="F299" s="4">
        <v>618.04</v>
      </c>
      <c r="G299" s="4">
        <v>700</v>
      </c>
      <c r="H299" s="5">
        <v>44061</v>
      </c>
    </row>
    <row r="300" spans="1:8" x14ac:dyDescent="0.25">
      <c r="A300">
        <v>1651</v>
      </c>
      <c r="B300" t="s">
        <v>5</v>
      </c>
      <c r="C300" s="3" t="s">
        <v>30</v>
      </c>
      <c r="D300" s="1" t="s">
        <v>43</v>
      </c>
      <c r="E300">
        <v>5</v>
      </c>
      <c r="F300" s="4">
        <v>388.86</v>
      </c>
      <c r="G300" s="4">
        <v>500</v>
      </c>
      <c r="H300" s="5">
        <v>44118</v>
      </c>
    </row>
    <row r="301" spans="1:8" x14ac:dyDescent="0.25">
      <c r="A301">
        <v>1652</v>
      </c>
      <c r="B301" t="s">
        <v>19</v>
      </c>
      <c r="C301" s="3" t="s">
        <v>34</v>
      </c>
      <c r="D301" s="1" t="s">
        <v>45</v>
      </c>
      <c r="E301">
        <v>6</v>
      </c>
      <c r="F301" s="4">
        <v>1240.8599999999999</v>
      </c>
      <c r="G301" s="4">
        <v>1750</v>
      </c>
      <c r="H301" s="5">
        <v>43988</v>
      </c>
    </row>
    <row r="302" spans="1:8" x14ac:dyDescent="0.25">
      <c r="A302">
        <v>1653</v>
      </c>
      <c r="B302" t="s">
        <v>5</v>
      </c>
      <c r="C302" s="3" t="s">
        <v>35</v>
      </c>
      <c r="D302" s="1" t="s">
        <v>47</v>
      </c>
      <c r="E302">
        <v>2</v>
      </c>
      <c r="F302" s="4">
        <v>352.49</v>
      </c>
      <c r="G302" s="4">
        <v>500</v>
      </c>
      <c r="H302" s="5">
        <v>43875</v>
      </c>
    </row>
    <row r="303" spans="1:8" x14ac:dyDescent="0.25">
      <c r="A303">
        <v>1654</v>
      </c>
      <c r="B303" t="s">
        <v>19</v>
      </c>
      <c r="C303" s="3" t="s">
        <v>34</v>
      </c>
      <c r="D303" s="1" t="s">
        <v>49</v>
      </c>
      <c r="E303">
        <v>1</v>
      </c>
      <c r="F303" s="4">
        <v>1240.8599999999999</v>
      </c>
      <c r="G303" s="4">
        <v>1750</v>
      </c>
      <c r="H303" s="5">
        <v>44005</v>
      </c>
    </row>
    <row r="304" spans="1:8" x14ac:dyDescent="0.25">
      <c r="A304">
        <v>1655</v>
      </c>
      <c r="B304" t="s">
        <v>12</v>
      </c>
      <c r="C304" s="3" t="s">
        <v>37</v>
      </c>
      <c r="D304" s="1" t="s">
        <v>51</v>
      </c>
      <c r="E304">
        <v>4</v>
      </c>
      <c r="F304" s="4">
        <v>841.55</v>
      </c>
      <c r="G304" s="4">
        <v>1200</v>
      </c>
      <c r="H304" s="5">
        <v>43972</v>
      </c>
    </row>
    <row r="305" spans="1:8" x14ac:dyDescent="0.25">
      <c r="A305">
        <v>1656</v>
      </c>
      <c r="B305" t="s">
        <v>6</v>
      </c>
      <c r="C305" s="3" t="s">
        <v>31</v>
      </c>
      <c r="D305" s="1" t="s">
        <v>53</v>
      </c>
      <c r="E305">
        <v>6</v>
      </c>
      <c r="F305" s="4">
        <v>1349.73</v>
      </c>
      <c r="G305" s="4">
        <v>1500</v>
      </c>
      <c r="H305" s="5">
        <v>44173</v>
      </c>
    </row>
    <row r="306" spans="1:8" x14ac:dyDescent="0.25">
      <c r="A306">
        <v>1657</v>
      </c>
      <c r="B306" t="s">
        <v>5</v>
      </c>
      <c r="C306" s="3" t="s">
        <v>30</v>
      </c>
      <c r="D306" s="1" t="s">
        <v>55</v>
      </c>
      <c r="E306">
        <v>2</v>
      </c>
      <c r="F306" s="4">
        <v>388.86</v>
      </c>
      <c r="G306" s="4">
        <v>500</v>
      </c>
      <c r="H306" s="5">
        <v>43967</v>
      </c>
    </row>
    <row r="307" spans="1:8" x14ac:dyDescent="0.25">
      <c r="A307">
        <v>1658</v>
      </c>
      <c r="B307" t="s">
        <v>12</v>
      </c>
      <c r="C307" s="3" t="s">
        <v>37</v>
      </c>
      <c r="D307" s="1" t="s">
        <v>57</v>
      </c>
      <c r="E307">
        <v>4</v>
      </c>
      <c r="F307" s="4">
        <v>841.55</v>
      </c>
      <c r="G307" s="4">
        <v>1200</v>
      </c>
      <c r="H307" s="5">
        <v>43831</v>
      </c>
    </row>
    <row r="308" spans="1:8" x14ac:dyDescent="0.25">
      <c r="A308">
        <v>1659</v>
      </c>
      <c r="B308" t="s">
        <v>9</v>
      </c>
      <c r="C308" s="3" t="s">
        <v>34</v>
      </c>
      <c r="D308" s="1" t="s">
        <v>41</v>
      </c>
      <c r="E308">
        <v>2</v>
      </c>
      <c r="F308" s="4">
        <v>217.17</v>
      </c>
      <c r="G308" s="4">
        <v>250</v>
      </c>
      <c r="H308" s="5">
        <v>43860</v>
      </c>
    </row>
    <row r="309" spans="1:8" x14ac:dyDescent="0.25">
      <c r="A309">
        <v>1660</v>
      </c>
      <c r="B309" t="s">
        <v>7</v>
      </c>
      <c r="C309" s="3" t="s">
        <v>32</v>
      </c>
      <c r="D309" s="1" t="s">
        <v>43</v>
      </c>
      <c r="E309">
        <v>1</v>
      </c>
      <c r="F309" s="4">
        <v>216.19</v>
      </c>
      <c r="G309" s="4">
        <v>300</v>
      </c>
      <c r="H309" s="5">
        <v>44066</v>
      </c>
    </row>
    <row r="310" spans="1:8" x14ac:dyDescent="0.25">
      <c r="A310">
        <v>1661</v>
      </c>
      <c r="B310" t="s">
        <v>8</v>
      </c>
      <c r="C310" s="3" t="s">
        <v>33</v>
      </c>
      <c r="D310" s="1" t="s">
        <v>45</v>
      </c>
      <c r="E310">
        <v>3</v>
      </c>
      <c r="F310" s="4">
        <v>572.95000000000005</v>
      </c>
      <c r="G310" s="4">
        <v>800</v>
      </c>
      <c r="H310" s="5">
        <v>43867</v>
      </c>
    </row>
    <row r="311" spans="1:8" x14ac:dyDescent="0.25">
      <c r="A311">
        <v>1662</v>
      </c>
      <c r="B311" t="s">
        <v>23</v>
      </c>
      <c r="C311" s="3" t="s">
        <v>38</v>
      </c>
      <c r="D311" s="1" t="s">
        <v>47</v>
      </c>
      <c r="E311">
        <v>2</v>
      </c>
      <c r="F311" s="4">
        <v>836.75</v>
      </c>
      <c r="G311" s="4">
        <v>1000</v>
      </c>
      <c r="H311" s="5">
        <v>44175</v>
      </c>
    </row>
    <row r="312" spans="1:8" x14ac:dyDescent="0.25">
      <c r="A312">
        <v>1663</v>
      </c>
      <c r="B312" t="s">
        <v>5</v>
      </c>
      <c r="C312" s="3" t="s">
        <v>35</v>
      </c>
      <c r="D312" s="1" t="s">
        <v>49</v>
      </c>
      <c r="E312">
        <v>1</v>
      </c>
      <c r="F312" s="4">
        <v>352.49</v>
      </c>
      <c r="G312" s="4">
        <v>500</v>
      </c>
      <c r="H312" s="5">
        <v>44100</v>
      </c>
    </row>
    <row r="313" spans="1:8" x14ac:dyDescent="0.25">
      <c r="A313">
        <v>1664</v>
      </c>
      <c r="B313" t="s">
        <v>7</v>
      </c>
      <c r="C313" s="3" t="s">
        <v>37</v>
      </c>
      <c r="D313" s="1" t="s">
        <v>51</v>
      </c>
      <c r="E313">
        <v>2</v>
      </c>
      <c r="F313" s="4">
        <v>211.41</v>
      </c>
      <c r="G313" s="4">
        <v>300</v>
      </c>
      <c r="H313" s="5">
        <v>43890</v>
      </c>
    </row>
    <row r="314" spans="1:8" x14ac:dyDescent="0.25">
      <c r="A314">
        <v>1665</v>
      </c>
      <c r="B314" t="s">
        <v>10</v>
      </c>
      <c r="C314" s="3" t="s">
        <v>35</v>
      </c>
      <c r="D314" s="1" t="s">
        <v>53</v>
      </c>
      <c r="E314">
        <v>3</v>
      </c>
      <c r="F314" s="4">
        <v>618.04</v>
      </c>
      <c r="G314" s="4">
        <v>700</v>
      </c>
      <c r="H314" s="5">
        <v>44118</v>
      </c>
    </row>
    <row r="315" spans="1:8" x14ac:dyDescent="0.25">
      <c r="A315">
        <v>1666</v>
      </c>
      <c r="B315" t="s">
        <v>28</v>
      </c>
      <c r="C315" s="3" t="s">
        <v>33</v>
      </c>
      <c r="D315" s="1" t="s">
        <v>55</v>
      </c>
      <c r="E315">
        <v>4</v>
      </c>
      <c r="F315" s="4">
        <v>1063.04</v>
      </c>
      <c r="G315" s="4">
        <v>1500</v>
      </c>
      <c r="H315" s="5">
        <v>43880</v>
      </c>
    </row>
    <row r="316" spans="1:8" x14ac:dyDescent="0.25">
      <c r="A316">
        <v>1667</v>
      </c>
      <c r="B316" t="s">
        <v>26</v>
      </c>
      <c r="C316" s="3" t="s">
        <v>31</v>
      </c>
      <c r="D316" s="1" t="s">
        <v>57</v>
      </c>
      <c r="E316">
        <v>6</v>
      </c>
      <c r="F316" s="4">
        <v>638.27</v>
      </c>
      <c r="G316" s="4">
        <v>800</v>
      </c>
      <c r="H316" s="5">
        <v>43930</v>
      </c>
    </row>
    <row r="317" spans="1:8" x14ac:dyDescent="0.25">
      <c r="A317">
        <v>1668</v>
      </c>
      <c r="B317" t="s">
        <v>25</v>
      </c>
      <c r="C317" s="3" t="s">
        <v>30</v>
      </c>
      <c r="D317" s="1" t="s">
        <v>41</v>
      </c>
      <c r="E317">
        <v>4</v>
      </c>
      <c r="F317" s="4">
        <v>1667.47</v>
      </c>
      <c r="G317" s="4">
        <v>2200</v>
      </c>
      <c r="H317" s="5">
        <v>44077</v>
      </c>
    </row>
    <row r="318" spans="1:8" x14ac:dyDescent="0.25">
      <c r="A318">
        <v>1669</v>
      </c>
      <c r="B318" t="s">
        <v>9</v>
      </c>
      <c r="C318" s="3" t="s">
        <v>39</v>
      </c>
      <c r="D318" s="1" t="s">
        <v>43</v>
      </c>
      <c r="E318">
        <v>1</v>
      </c>
      <c r="F318" s="4">
        <v>206.96</v>
      </c>
      <c r="G318" s="4">
        <v>250</v>
      </c>
      <c r="H318" s="5">
        <v>43971</v>
      </c>
    </row>
    <row r="319" spans="1:8" x14ac:dyDescent="0.25">
      <c r="A319">
        <v>1670</v>
      </c>
      <c r="B319" t="s">
        <v>22</v>
      </c>
      <c r="C319" s="3" t="s">
        <v>37</v>
      </c>
      <c r="D319" s="1" t="s">
        <v>45</v>
      </c>
      <c r="E319">
        <v>3</v>
      </c>
      <c r="F319" s="4">
        <v>773.58</v>
      </c>
      <c r="G319" s="4">
        <v>950</v>
      </c>
      <c r="H319" s="5">
        <v>44128</v>
      </c>
    </row>
    <row r="320" spans="1:8" x14ac:dyDescent="0.25">
      <c r="A320">
        <v>1671</v>
      </c>
      <c r="B320" t="s">
        <v>13</v>
      </c>
      <c r="C320" s="3" t="s">
        <v>38</v>
      </c>
      <c r="D320" s="1" t="s">
        <v>47</v>
      </c>
      <c r="E320">
        <v>1</v>
      </c>
      <c r="F320" s="4">
        <v>1483.61</v>
      </c>
      <c r="G320" s="4">
        <v>2000</v>
      </c>
      <c r="H320" s="5">
        <v>43970</v>
      </c>
    </row>
    <row r="321" spans="1:8" x14ac:dyDescent="0.25">
      <c r="A321">
        <v>1672</v>
      </c>
      <c r="B321" t="s">
        <v>27</v>
      </c>
      <c r="C321" s="3" t="s">
        <v>32</v>
      </c>
      <c r="D321" s="1" t="s">
        <v>49</v>
      </c>
      <c r="E321">
        <v>5</v>
      </c>
      <c r="F321" s="4">
        <v>1171.3399999999999</v>
      </c>
      <c r="G321" s="4">
        <v>1350</v>
      </c>
      <c r="H321" s="5">
        <v>44016</v>
      </c>
    </row>
    <row r="322" spans="1:8" x14ac:dyDescent="0.25">
      <c r="A322">
        <v>1673</v>
      </c>
      <c r="B322" t="s">
        <v>6</v>
      </c>
      <c r="C322" s="3" t="s">
        <v>31</v>
      </c>
      <c r="D322" s="1" t="s">
        <v>51</v>
      </c>
      <c r="E322">
        <v>2</v>
      </c>
      <c r="F322" s="4">
        <v>1349.73</v>
      </c>
      <c r="G322" s="4">
        <v>1500</v>
      </c>
      <c r="H322" s="5">
        <v>43971</v>
      </c>
    </row>
    <row r="323" spans="1:8" x14ac:dyDescent="0.25">
      <c r="A323">
        <v>1674</v>
      </c>
      <c r="B323" t="s">
        <v>19</v>
      </c>
      <c r="C323" s="3" t="s">
        <v>34</v>
      </c>
      <c r="D323" s="1" t="s">
        <v>53</v>
      </c>
      <c r="E323">
        <v>1</v>
      </c>
      <c r="F323" s="4">
        <v>1240.8599999999999</v>
      </c>
      <c r="G323" s="4">
        <v>1750</v>
      </c>
      <c r="H323" s="5">
        <v>44018</v>
      </c>
    </row>
    <row r="324" spans="1:8" x14ac:dyDescent="0.25">
      <c r="A324">
        <v>1675</v>
      </c>
      <c r="B324" t="s">
        <v>28</v>
      </c>
      <c r="C324" s="3" t="s">
        <v>33</v>
      </c>
      <c r="D324" s="1" t="s">
        <v>55</v>
      </c>
      <c r="E324">
        <v>6</v>
      </c>
      <c r="F324" s="4">
        <v>1063.04</v>
      </c>
      <c r="G324" s="4">
        <v>1500</v>
      </c>
      <c r="H324" s="5">
        <v>43986</v>
      </c>
    </row>
    <row r="325" spans="1:8" x14ac:dyDescent="0.25">
      <c r="A325">
        <v>1676</v>
      </c>
      <c r="B325" t="s">
        <v>15</v>
      </c>
      <c r="C325" s="3" t="s">
        <v>30</v>
      </c>
      <c r="D325" s="1" t="s">
        <v>57</v>
      </c>
      <c r="E325">
        <v>1</v>
      </c>
      <c r="F325" s="4">
        <v>431.06</v>
      </c>
      <c r="G325" s="4">
        <v>600</v>
      </c>
      <c r="H325" s="5">
        <v>44016</v>
      </c>
    </row>
    <row r="326" spans="1:8" x14ac:dyDescent="0.25">
      <c r="A326">
        <v>1677</v>
      </c>
      <c r="B326" t="s">
        <v>6</v>
      </c>
      <c r="C326" s="3" t="s">
        <v>36</v>
      </c>
      <c r="D326" s="1" t="s">
        <v>41</v>
      </c>
      <c r="E326">
        <v>5</v>
      </c>
      <c r="F326" s="4">
        <v>1053.78</v>
      </c>
      <c r="G326" s="4">
        <v>1500</v>
      </c>
      <c r="H326" s="5">
        <v>43840</v>
      </c>
    </row>
    <row r="327" spans="1:8" x14ac:dyDescent="0.25">
      <c r="A327">
        <v>1678</v>
      </c>
      <c r="B327" t="s">
        <v>29</v>
      </c>
      <c r="C327" s="3" t="s">
        <v>34</v>
      </c>
      <c r="D327" s="1" t="s">
        <v>43</v>
      </c>
      <c r="E327">
        <v>4</v>
      </c>
      <c r="F327" s="4">
        <v>1265.2</v>
      </c>
      <c r="G327" s="4">
        <v>1800</v>
      </c>
      <c r="H327" s="5">
        <v>44088</v>
      </c>
    </row>
    <row r="328" spans="1:8" x14ac:dyDescent="0.25">
      <c r="A328">
        <v>1679</v>
      </c>
      <c r="B328" t="s">
        <v>5</v>
      </c>
      <c r="C328" s="3" t="s">
        <v>30</v>
      </c>
      <c r="D328" s="1" t="s">
        <v>45</v>
      </c>
      <c r="E328">
        <v>7</v>
      </c>
      <c r="F328" s="4">
        <v>388.86</v>
      </c>
      <c r="G328" s="4">
        <v>500</v>
      </c>
      <c r="H328" s="5">
        <v>43914</v>
      </c>
    </row>
    <row r="329" spans="1:8" x14ac:dyDescent="0.25">
      <c r="A329">
        <v>1680</v>
      </c>
      <c r="B329" t="s">
        <v>14</v>
      </c>
      <c r="C329" s="3" t="s">
        <v>39</v>
      </c>
      <c r="D329" s="1" t="s">
        <v>47</v>
      </c>
      <c r="E329">
        <v>2</v>
      </c>
      <c r="F329" s="4">
        <v>343.6</v>
      </c>
      <c r="G329" s="4">
        <v>400</v>
      </c>
      <c r="H329" s="5">
        <v>44007</v>
      </c>
    </row>
    <row r="330" spans="1:8" x14ac:dyDescent="0.25">
      <c r="A330">
        <v>1681</v>
      </c>
      <c r="B330" t="s">
        <v>23</v>
      </c>
      <c r="C330" s="3" t="s">
        <v>38</v>
      </c>
      <c r="D330" s="1" t="s">
        <v>49</v>
      </c>
      <c r="E330">
        <v>7</v>
      </c>
      <c r="F330" s="4">
        <v>836.75</v>
      </c>
      <c r="G330" s="4">
        <v>1000</v>
      </c>
      <c r="H330" s="5">
        <v>43877</v>
      </c>
    </row>
    <row r="331" spans="1:8" x14ac:dyDescent="0.25">
      <c r="A331">
        <v>1682</v>
      </c>
      <c r="B331" t="s">
        <v>17</v>
      </c>
      <c r="C331" s="3" t="s">
        <v>32</v>
      </c>
      <c r="D331" s="1" t="s">
        <v>51</v>
      </c>
      <c r="E331">
        <v>2</v>
      </c>
      <c r="F331" s="4">
        <v>757.81</v>
      </c>
      <c r="G331" s="4">
        <v>950</v>
      </c>
      <c r="H331" s="5">
        <v>44086</v>
      </c>
    </row>
    <row r="332" spans="1:8" x14ac:dyDescent="0.25">
      <c r="A332">
        <v>1683</v>
      </c>
      <c r="B332" t="s">
        <v>8</v>
      </c>
      <c r="C332" s="3" t="s">
        <v>38</v>
      </c>
      <c r="D332" s="1" t="s">
        <v>53</v>
      </c>
      <c r="E332">
        <v>1</v>
      </c>
      <c r="F332" s="4">
        <v>681.33</v>
      </c>
      <c r="G332" s="4">
        <v>800</v>
      </c>
      <c r="H332" s="5">
        <v>44103</v>
      </c>
    </row>
    <row r="333" spans="1:8" x14ac:dyDescent="0.25">
      <c r="A333">
        <v>1684</v>
      </c>
      <c r="B333" t="s">
        <v>23</v>
      </c>
      <c r="C333" s="3" t="s">
        <v>38</v>
      </c>
      <c r="D333" s="1" t="s">
        <v>55</v>
      </c>
      <c r="E333">
        <v>7</v>
      </c>
      <c r="F333" s="4">
        <v>836.75</v>
      </c>
      <c r="G333" s="4">
        <v>1000</v>
      </c>
      <c r="H333" s="5">
        <v>44120</v>
      </c>
    </row>
    <row r="334" spans="1:8" x14ac:dyDescent="0.25">
      <c r="A334">
        <v>1685</v>
      </c>
      <c r="B334" t="s">
        <v>7</v>
      </c>
      <c r="C334" s="3" t="s">
        <v>37</v>
      </c>
      <c r="D334" s="1" t="s">
        <v>57</v>
      </c>
      <c r="E334">
        <v>7</v>
      </c>
      <c r="F334" s="4">
        <v>211.41</v>
      </c>
      <c r="G334" s="4">
        <v>300</v>
      </c>
      <c r="H334" s="5">
        <v>43930</v>
      </c>
    </row>
    <row r="335" spans="1:8" x14ac:dyDescent="0.25">
      <c r="A335">
        <v>1686</v>
      </c>
      <c r="B335" t="s">
        <v>8</v>
      </c>
      <c r="C335" s="3" t="s">
        <v>38</v>
      </c>
      <c r="D335" s="1" t="s">
        <v>41</v>
      </c>
      <c r="E335">
        <v>3</v>
      </c>
      <c r="F335" s="4">
        <v>681.33</v>
      </c>
      <c r="G335" s="4">
        <v>800</v>
      </c>
      <c r="H335" s="5">
        <v>43945</v>
      </c>
    </row>
    <row r="336" spans="1:8" x14ac:dyDescent="0.25">
      <c r="A336">
        <v>1687</v>
      </c>
      <c r="B336" t="s">
        <v>16</v>
      </c>
      <c r="C336" s="3" t="s">
        <v>31</v>
      </c>
      <c r="D336" s="1" t="s">
        <v>43</v>
      </c>
      <c r="E336">
        <v>6</v>
      </c>
      <c r="F336" s="4">
        <v>938.42</v>
      </c>
      <c r="G336" s="4">
        <v>1100</v>
      </c>
      <c r="H336" s="5">
        <v>44171</v>
      </c>
    </row>
    <row r="337" spans="1:8" x14ac:dyDescent="0.25">
      <c r="A337">
        <v>1688</v>
      </c>
      <c r="B337" t="s">
        <v>9</v>
      </c>
      <c r="C337" s="3" t="s">
        <v>34</v>
      </c>
      <c r="D337" s="1" t="s">
        <v>45</v>
      </c>
      <c r="E337">
        <v>2</v>
      </c>
      <c r="F337" s="4">
        <v>217.17</v>
      </c>
      <c r="G337" s="4">
        <v>250</v>
      </c>
      <c r="H337" s="5">
        <v>43938</v>
      </c>
    </row>
    <row r="338" spans="1:8" x14ac:dyDescent="0.25">
      <c r="A338">
        <v>1689</v>
      </c>
      <c r="B338" t="s">
        <v>25</v>
      </c>
      <c r="C338" s="3" t="s">
        <v>30</v>
      </c>
      <c r="D338" s="1" t="s">
        <v>47</v>
      </c>
      <c r="E338">
        <v>2</v>
      </c>
      <c r="F338" s="4">
        <v>1667.47</v>
      </c>
      <c r="G338" s="4">
        <v>2200</v>
      </c>
      <c r="H338" s="5">
        <v>44139</v>
      </c>
    </row>
    <row r="339" spans="1:8" x14ac:dyDescent="0.25">
      <c r="A339">
        <v>1690</v>
      </c>
      <c r="B339" t="s">
        <v>25</v>
      </c>
      <c r="C339" s="3" t="s">
        <v>30</v>
      </c>
      <c r="D339" s="1" t="s">
        <v>49</v>
      </c>
      <c r="E339">
        <v>6</v>
      </c>
      <c r="F339" s="4">
        <v>1667.47</v>
      </c>
      <c r="G339" s="4">
        <v>2200</v>
      </c>
      <c r="H339" s="5">
        <v>44022</v>
      </c>
    </row>
    <row r="340" spans="1:8" x14ac:dyDescent="0.25">
      <c r="A340">
        <v>1691</v>
      </c>
      <c r="B340" t="s">
        <v>14</v>
      </c>
      <c r="C340" s="3" t="s">
        <v>39</v>
      </c>
      <c r="D340" s="1" t="s">
        <v>51</v>
      </c>
      <c r="E340">
        <v>2</v>
      </c>
      <c r="F340" s="4">
        <v>343.6</v>
      </c>
      <c r="G340" s="4">
        <v>400</v>
      </c>
      <c r="H340" s="5">
        <v>44001</v>
      </c>
    </row>
    <row r="341" spans="1:8" x14ac:dyDescent="0.25">
      <c r="A341">
        <v>1692</v>
      </c>
      <c r="B341" t="s">
        <v>15</v>
      </c>
      <c r="C341" s="3" t="s">
        <v>30</v>
      </c>
      <c r="D341" s="1" t="s">
        <v>53</v>
      </c>
      <c r="E341">
        <v>3</v>
      </c>
      <c r="F341" s="4">
        <v>431.06</v>
      </c>
      <c r="G341" s="4">
        <v>600</v>
      </c>
      <c r="H341" s="5">
        <v>44080</v>
      </c>
    </row>
    <row r="342" spans="1:8" x14ac:dyDescent="0.25">
      <c r="A342">
        <v>1693</v>
      </c>
      <c r="B342" t="s">
        <v>26</v>
      </c>
      <c r="C342" s="3" t="s">
        <v>31</v>
      </c>
      <c r="D342" s="1" t="s">
        <v>55</v>
      </c>
      <c r="E342">
        <v>6</v>
      </c>
      <c r="F342" s="4">
        <v>638.27</v>
      </c>
      <c r="G342" s="4">
        <v>800</v>
      </c>
      <c r="H342" s="5">
        <v>44137</v>
      </c>
    </row>
    <row r="343" spans="1:8" x14ac:dyDescent="0.25">
      <c r="A343">
        <v>1694</v>
      </c>
      <c r="B343" t="s">
        <v>11</v>
      </c>
      <c r="C343" s="3" t="s">
        <v>36</v>
      </c>
      <c r="D343" s="1" t="s">
        <v>57</v>
      </c>
      <c r="E343">
        <v>3</v>
      </c>
      <c r="F343" s="4">
        <v>645.70000000000005</v>
      </c>
      <c r="G343" s="4">
        <v>900</v>
      </c>
      <c r="H343" s="5">
        <v>44174</v>
      </c>
    </row>
    <row r="344" spans="1:8" x14ac:dyDescent="0.25">
      <c r="A344">
        <v>1695</v>
      </c>
      <c r="B344" t="s">
        <v>18</v>
      </c>
      <c r="C344" s="3" t="s">
        <v>33</v>
      </c>
      <c r="D344" s="1" t="s">
        <v>41</v>
      </c>
      <c r="E344">
        <v>3</v>
      </c>
      <c r="F344" s="4">
        <v>1049.51</v>
      </c>
      <c r="G344" s="4">
        <v>1300</v>
      </c>
      <c r="H344" s="5">
        <v>43916</v>
      </c>
    </row>
    <row r="345" spans="1:8" x14ac:dyDescent="0.25">
      <c r="A345">
        <v>1696</v>
      </c>
      <c r="B345" t="s">
        <v>18</v>
      </c>
      <c r="C345" s="3" t="s">
        <v>33</v>
      </c>
      <c r="D345" s="1" t="s">
        <v>43</v>
      </c>
      <c r="E345">
        <v>4</v>
      </c>
      <c r="F345" s="4">
        <v>1049.51</v>
      </c>
      <c r="G345" s="4">
        <v>1300</v>
      </c>
      <c r="H345" s="5">
        <v>43957</v>
      </c>
    </row>
    <row r="346" spans="1:8" x14ac:dyDescent="0.25">
      <c r="A346">
        <v>1697</v>
      </c>
      <c r="B346" t="s">
        <v>13</v>
      </c>
      <c r="C346" s="3" t="s">
        <v>38</v>
      </c>
      <c r="D346" s="1" t="s">
        <v>45</v>
      </c>
      <c r="E346">
        <v>5</v>
      </c>
      <c r="F346" s="4">
        <v>1483.61</v>
      </c>
      <c r="G346" s="4">
        <v>2000</v>
      </c>
      <c r="H346" s="5">
        <v>44108</v>
      </c>
    </row>
    <row r="347" spans="1:8" x14ac:dyDescent="0.25">
      <c r="A347">
        <v>1698</v>
      </c>
      <c r="B347" t="s">
        <v>14</v>
      </c>
      <c r="C347" s="3" t="s">
        <v>39</v>
      </c>
      <c r="D347" s="1" t="s">
        <v>47</v>
      </c>
      <c r="E347">
        <v>5</v>
      </c>
      <c r="F347" s="4">
        <v>343.6</v>
      </c>
      <c r="G347" s="4">
        <v>400</v>
      </c>
      <c r="H347" s="5">
        <v>43872</v>
      </c>
    </row>
    <row r="348" spans="1:8" x14ac:dyDescent="0.25">
      <c r="A348">
        <v>1699</v>
      </c>
      <c r="B348" t="s">
        <v>22</v>
      </c>
      <c r="C348" s="3" t="s">
        <v>37</v>
      </c>
      <c r="D348" s="1" t="s">
        <v>49</v>
      </c>
      <c r="E348">
        <v>3</v>
      </c>
      <c r="F348" s="4">
        <v>773.58</v>
      </c>
      <c r="G348" s="4">
        <v>950</v>
      </c>
      <c r="H348" s="5">
        <v>43970</v>
      </c>
    </row>
    <row r="349" spans="1:8" x14ac:dyDescent="0.25">
      <c r="A349">
        <v>1700</v>
      </c>
      <c r="B349" t="s">
        <v>26</v>
      </c>
      <c r="C349" s="3" t="s">
        <v>31</v>
      </c>
      <c r="D349" s="1" t="s">
        <v>51</v>
      </c>
      <c r="E349">
        <v>7</v>
      </c>
      <c r="F349" s="4">
        <v>638.27</v>
      </c>
      <c r="G349" s="4">
        <v>800</v>
      </c>
      <c r="H349" s="5">
        <v>44046</v>
      </c>
    </row>
    <row r="350" spans="1:8" x14ac:dyDescent="0.25">
      <c r="A350">
        <v>1701</v>
      </c>
      <c r="B350" t="s">
        <v>18</v>
      </c>
      <c r="C350" s="3" t="s">
        <v>33</v>
      </c>
      <c r="D350" s="1" t="s">
        <v>53</v>
      </c>
      <c r="E350">
        <v>5</v>
      </c>
      <c r="F350" s="4">
        <v>1049.51</v>
      </c>
      <c r="G350" s="4">
        <v>1300</v>
      </c>
      <c r="H350" s="5">
        <v>44143</v>
      </c>
    </row>
    <row r="351" spans="1:8" x14ac:dyDescent="0.25">
      <c r="A351">
        <v>1702</v>
      </c>
      <c r="B351" t="s">
        <v>7</v>
      </c>
      <c r="C351" s="3" t="s">
        <v>37</v>
      </c>
      <c r="D351" s="1" t="s">
        <v>55</v>
      </c>
      <c r="E351">
        <v>6</v>
      </c>
      <c r="F351" s="4">
        <v>211.41</v>
      </c>
      <c r="G351" s="4">
        <v>300</v>
      </c>
      <c r="H351" s="5">
        <v>44115</v>
      </c>
    </row>
    <row r="352" spans="1:8" x14ac:dyDescent="0.25">
      <c r="A352">
        <v>1703</v>
      </c>
      <c r="B352" t="s">
        <v>8</v>
      </c>
      <c r="C352" s="3" t="s">
        <v>38</v>
      </c>
      <c r="D352" s="1" t="s">
        <v>57</v>
      </c>
      <c r="E352">
        <v>4</v>
      </c>
      <c r="F352" s="4">
        <v>681.33</v>
      </c>
      <c r="G352" s="4">
        <v>800</v>
      </c>
      <c r="H352" s="5">
        <v>43947</v>
      </c>
    </row>
    <row r="353" spans="1:8" x14ac:dyDescent="0.25">
      <c r="A353">
        <v>1704</v>
      </c>
      <c r="B353" t="s">
        <v>27</v>
      </c>
      <c r="C353" s="3" t="s">
        <v>32</v>
      </c>
      <c r="D353" s="1" t="s">
        <v>41</v>
      </c>
      <c r="E353">
        <v>6</v>
      </c>
      <c r="F353" s="4">
        <v>1171.3399999999999</v>
      </c>
      <c r="G353" s="4">
        <v>1350</v>
      </c>
      <c r="H353" s="5">
        <v>43901</v>
      </c>
    </row>
    <row r="354" spans="1:8" x14ac:dyDescent="0.25">
      <c r="A354">
        <v>1705</v>
      </c>
      <c r="B354" t="s">
        <v>15</v>
      </c>
      <c r="C354" s="3" t="s">
        <v>30</v>
      </c>
      <c r="D354" s="1" t="s">
        <v>43</v>
      </c>
      <c r="E354">
        <v>2</v>
      </c>
      <c r="F354" s="4">
        <v>431.06</v>
      </c>
      <c r="G354" s="4">
        <v>600</v>
      </c>
      <c r="H354" s="5">
        <v>43892</v>
      </c>
    </row>
    <row r="355" spans="1:8" x14ac:dyDescent="0.25">
      <c r="A355">
        <v>1706</v>
      </c>
      <c r="B355" t="s">
        <v>21</v>
      </c>
      <c r="C355" s="3" t="s">
        <v>36</v>
      </c>
      <c r="D355" s="1" t="s">
        <v>45</v>
      </c>
      <c r="E355">
        <v>2</v>
      </c>
      <c r="F355" s="4">
        <v>1242.93</v>
      </c>
      <c r="G355" s="4">
        <v>1400</v>
      </c>
      <c r="H355" s="5">
        <v>43851</v>
      </c>
    </row>
    <row r="356" spans="1:8" x14ac:dyDescent="0.25">
      <c r="A356">
        <v>1707</v>
      </c>
      <c r="B356" t="s">
        <v>25</v>
      </c>
      <c r="C356" s="3" t="s">
        <v>30</v>
      </c>
      <c r="D356" s="1" t="s">
        <v>47</v>
      </c>
      <c r="E356">
        <v>5</v>
      </c>
      <c r="F356" s="4">
        <v>1667.47</v>
      </c>
      <c r="G356" s="4">
        <v>2200</v>
      </c>
      <c r="H356" s="5">
        <v>44177</v>
      </c>
    </row>
    <row r="357" spans="1:8" x14ac:dyDescent="0.25">
      <c r="A357">
        <v>1708</v>
      </c>
      <c r="B357" t="s">
        <v>13</v>
      </c>
      <c r="C357" s="3" t="s">
        <v>38</v>
      </c>
      <c r="D357" s="1" t="s">
        <v>49</v>
      </c>
      <c r="E357">
        <v>6</v>
      </c>
      <c r="F357" s="4">
        <v>1483.61</v>
      </c>
      <c r="G357" s="4">
        <v>2000</v>
      </c>
      <c r="H357" s="5">
        <v>44024</v>
      </c>
    </row>
    <row r="358" spans="1:8" x14ac:dyDescent="0.25">
      <c r="A358">
        <v>1709</v>
      </c>
      <c r="B358" t="s">
        <v>9</v>
      </c>
      <c r="C358" s="3" t="s">
        <v>39</v>
      </c>
      <c r="D358" s="1" t="s">
        <v>51</v>
      </c>
      <c r="E358">
        <v>5</v>
      </c>
      <c r="F358" s="4">
        <v>206.96</v>
      </c>
      <c r="G358" s="4">
        <v>250</v>
      </c>
      <c r="H358" s="5">
        <v>43863</v>
      </c>
    </row>
    <row r="359" spans="1:8" x14ac:dyDescent="0.25">
      <c r="A359">
        <v>1710</v>
      </c>
      <c r="B359" t="s">
        <v>20</v>
      </c>
      <c r="C359" s="3" t="s">
        <v>35</v>
      </c>
      <c r="D359" s="1" t="s">
        <v>53</v>
      </c>
      <c r="E359">
        <v>6</v>
      </c>
      <c r="F359" s="4">
        <v>1421.11</v>
      </c>
      <c r="G359" s="4">
        <v>1600</v>
      </c>
      <c r="H359" s="5">
        <v>43922</v>
      </c>
    </row>
    <row r="360" spans="1:8" x14ac:dyDescent="0.25">
      <c r="A360">
        <v>1711</v>
      </c>
      <c r="B360" t="s">
        <v>8</v>
      </c>
      <c r="C360" s="3" t="s">
        <v>33</v>
      </c>
      <c r="D360" s="1" t="s">
        <v>55</v>
      </c>
      <c r="E360">
        <v>3</v>
      </c>
      <c r="F360" s="4">
        <v>572.95000000000005</v>
      </c>
      <c r="G360" s="4">
        <v>800</v>
      </c>
      <c r="H360" s="5">
        <v>43869</v>
      </c>
    </row>
    <row r="361" spans="1:8" x14ac:dyDescent="0.25">
      <c r="A361">
        <v>1712</v>
      </c>
      <c r="B361" t="s">
        <v>24</v>
      </c>
      <c r="C361" s="3" t="s">
        <v>39</v>
      </c>
      <c r="D361" s="1" t="s">
        <v>57</v>
      </c>
      <c r="E361">
        <v>2</v>
      </c>
      <c r="F361" s="4">
        <v>966.38</v>
      </c>
      <c r="G361" s="4">
        <v>1200</v>
      </c>
      <c r="H361" s="5">
        <v>44051</v>
      </c>
    </row>
    <row r="362" spans="1:8" x14ac:dyDescent="0.25">
      <c r="A362">
        <v>1713</v>
      </c>
      <c r="B362" t="s">
        <v>23</v>
      </c>
      <c r="C362" s="3" t="s">
        <v>38</v>
      </c>
      <c r="D362" s="1" t="s">
        <v>41</v>
      </c>
      <c r="E362">
        <v>5</v>
      </c>
      <c r="F362" s="4">
        <v>836.75</v>
      </c>
      <c r="G362" s="4">
        <v>1000</v>
      </c>
      <c r="H362" s="5">
        <v>44167</v>
      </c>
    </row>
    <row r="363" spans="1:8" x14ac:dyDescent="0.25">
      <c r="A363">
        <v>1714</v>
      </c>
      <c r="B363" t="s">
        <v>29</v>
      </c>
      <c r="C363" s="3" t="s">
        <v>34</v>
      </c>
      <c r="D363" s="1" t="s">
        <v>43</v>
      </c>
      <c r="E363">
        <v>3</v>
      </c>
      <c r="F363" s="4">
        <v>1265.2</v>
      </c>
      <c r="G363" s="4">
        <v>1800</v>
      </c>
      <c r="H363" s="5">
        <v>43857</v>
      </c>
    </row>
    <row r="364" spans="1:8" x14ac:dyDescent="0.25">
      <c r="A364">
        <v>1715</v>
      </c>
      <c r="B364" t="s">
        <v>6</v>
      </c>
      <c r="C364" s="3" t="s">
        <v>36</v>
      </c>
      <c r="D364" s="1" t="s">
        <v>45</v>
      </c>
      <c r="E364">
        <v>1</v>
      </c>
      <c r="F364" s="4">
        <v>1053.78</v>
      </c>
      <c r="G364" s="4">
        <v>1500</v>
      </c>
      <c r="H364" s="5">
        <v>44059</v>
      </c>
    </row>
    <row r="365" spans="1:8" x14ac:dyDescent="0.25">
      <c r="A365">
        <v>1716</v>
      </c>
      <c r="B365" t="s">
        <v>7</v>
      </c>
      <c r="C365" s="3" t="s">
        <v>32</v>
      </c>
      <c r="D365" s="1" t="s">
        <v>47</v>
      </c>
      <c r="E365">
        <v>2</v>
      </c>
      <c r="F365" s="4">
        <v>216.19</v>
      </c>
      <c r="G365" s="4">
        <v>300</v>
      </c>
      <c r="H365" s="5">
        <v>44104</v>
      </c>
    </row>
    <row r="366" spans="1:8" x14ac:dyDescent="0.25">
      <c r="A366">
        <v>1717</v>
      </c>
      <c r="B366" t="s">
        <v>8</v>
      </c>
      <c r="C366" s="3" t="s">
        <v>38</v>
      </c>
      <c r="D366" s="1" t="s">
        <v>49</v>
      </c>
      <c r="E366">
        <v>5</v>
      </c>
      <c r="F366" s="4">
        <v>681.33</v>
      </c>
      <c r="G366" s="4">
        <v>800</v>
      </c>
      <c r="H366" s="5">
        <v>43943</v>
      </c>
    </row>
    <row r="367" spans="1:8" x14ac:dyDescent="0.25">
      <c r="A367">
        <v>1718</v>
      </c>
      <c r="B367" t="s">
        <v>12</v>
      </c>
      <c r="C367" s="3" t="s">
        <v>37</v>
      </c>
      <c r="D367" s="1" t="s">
        <v>51</v>
      </c>
      <c r="E367">
        <v>6</v>
      </c>
      <c r="F367" s="4">
        <v>841.55</v>
      </c>
      <c r="G367" s="4">
        <v>1200</v>
      </c>
      <c r="H367" s="5">
        <v>43926</v>
      </c>
    </row>
    <row r="368" spans="1:8" x14ac:dyDescent="0.25">
      <c r="A368">
        <v>1719</v>
      </c>
      <c r="B368" t="s">
        <v>27</v>
      </c>
      <c r="C368" s="3" t="s">
        <v>32</v>
      </c>
      <c r="D368" s="1" t="s">
        <v>53</v>
      </c>
      <c r="E368">
        <v>3</v>
      </c>
      <c r="F368" s="4">
        <v>1171.3399999999999</v>
      </c>
      <c r="G368" s="4">
        <v>1350</v>
      </c>
      <c r="H368" s="5">
        <v>43954</v>
      </c>
    </row>
    <row r="369" spans="1:8" x14ac:dyDescent="0.25">
      <c r="A369">
        <v>1720</v>
      </c>
      <c r="B369" t="s">
        <v>22</v>
      </c>
      <c r="C369" s="3" t="s">
        <v>37</v>
      </c>
      <c r="D369" s="1" t="s">
        <v>55</v>
      </c>
      <c r="E369">
        <v>6</v>
      </c>
      <c r="F369" s="4">
        <v>773.58</v>
      </c>
      <c r="G369" s="4">
        <v>950</v>
      </c>
      <c r="H369" s="5">
        <v>43848</v>
      </c>
    </row>
    <row r="370" spans="1:8" x14ac:dyDescent="0.25">
      <c r="A370">
        <v>1721</v>
      </c>
      <c r="B370" t="s">
        <v>14</v>
      </c>
      <c r="C370" s="3" t="s">
        <v>39</v>
      </c>
      <c r="D370" s="1" t="s">
        <v>57</v>
      </c>
      <c r="E370">
        <v>4</v>
      </c>
      <c r="F370" s="4">
        <v>343.6</v>
      </c>
      <c r="G370" s="4">
        <v>400</v>
      </c>
      <c r="H370" s="5">
        <v>43832</v>
      </c>
    </row>
    <row r="371" spans="1:8" x14ac:dyDescent="0.25">
      <c r="A371">
        <v>1722</v>
      </c>
      <c r="B371" t="s">
        <v>8</v>
      </c>
      <c r="C371" s="3" t="s">
        <v>33</v>
      </c>
      <c r="D371" s="1" t="s">
        <v>41</v>
      </c>
      <c r="E371">
        <v>2</v>
      </c>
      <c r="F371" s="4">
        <v>572.95000000000005</v>
      </c>
      <c r="G371" s="4">
        <v>800</v>
      </c>
      <c r="H371" s="5">
        <v>44112</v>
      </c>
    </row>
    <row r="372" spans="1:8" x14ac:dyDescent="0.25">
      <c r="A372">
        <v>1723</v>
      </c>
      <c r="B372" t="s">
        <v>14</v>
      </c>
      <c r="C372" s="3" t="s">
        <v>39</v>
      </c>
      <c r="D372" s="1" t="s">
        <v>43</v>
      </c>
      <c r="E372">
        <v>3</v>
      </c>
      <c r="F372" s="4">
        <v>343.6</v>
      </c>
      <c r="G372" s="4">
        <v>400</v>
      </c>
      <c r="H372" s="5">
        <v>44099</v>
      </c>
    </row>
    <row r="373" spans="1:8" x14ac:dyDescent="0.25">
      <c r="A373">
        <v>1724</v>
      </c>
      <c r="B373" t="s">
        <v>26</v>
      </c>
      <c r="C373" s="3" t="s">
        <v>31</v>
      </c>
      <c r="D373" s="1" t="s">
        <v>45</v>
      </c>
      <c r="E373">
        <v>3</v>
      </c>
      <c r="F373" s="4">
        <v>638.27</v>
      </c>
      <c r="G373" s="4">
        <v>800</v>
      </c>
      <c r="H373" s="5">
        <v>43863</v>
      </c>
    </row>
    <row r="374" spans="1:8" x14ac:dyDescent="0.25">
      <c r="A374">
        <v>1725</v>
      </c>
      <c r="B374" t="s">
        <v>15</v>
      </c>
      <c r="C374" s="3" t="s">
        <v>30</v>
      </c>
      <c r="D374" s="1" t="s">
        <v>47</v>
      </c>
      <c r="E374">
        <v>1</v>
      </c>
      <c r="F374" s="4">
        <v>431.06</v>
      </c>
      <c r="G374" s="4">
        <v>600</v>
      </c>
      <c r="H374" s="5">
        <v>44090</v>
      </c>
    </row>
    <row r="375" spans="1:8" x14ac:dyDescent="0.25">
      <c r="A375">
        <v>1726</v>
      </c>
      <c r="B375" t="s">
        <v>10</v>
      </c>
      <c r="C375" s="3" t="s">
        <v>35</v>
      </c>
      <c r="D375" s="1" t="s">
        <v>49</v>
      </c>
      <c r="E375">
        <v>1</v>
      </c>
      <c r="F375" s="4">
        <v>618.04</v>
      </c>
      <c r="G375" s="4">
        <v>700</v>
      </c>
      <c r="H375" s="5">
        <v>44066</v>
      </c>
    </row>
    <row r="376" spans="1:8" x14ac:dyDescent="0.25">
      <c r="A376">
        <v>1727</v>
      </c>
      <c r="B376" t="s">
        <v>5</v>
      </c>
      <c r="C376" s="3" t="s">
        <v>30</v>
      </c>
      <c r="D376" s="1" t="s">
        <v>51</v>
      </c>
      <c r="E376">
        <v>7</v>
      </c>
      <c r="F376" s="4">
        <v>388.86</v>
      </c>
      <c r="G376" s="4">
        <v>500</v>
      </c>
      <c r="H376" s="5">
        <v>44063</v>
      </c>
    </row>
    <row r="377" spans="1:8" x14ac:dyDescent="0.25">
      <c r="A377">
        <v>1728</v>
      </c>
      <c r="B377" t="s">
        <v>21</v>
      </c>
      <c r="C377" s="3" t="s">
        <v>36</v>
      </c>
      <c r="D377" s="1" t="s">
        <v>53</v>
      </c>
      <c r="E377">
        <v>4</v>
      </c>
      <c r="F377" s="4">
        <v>1242.93</v>
      </c>
      <c r="G377" s="4">
        <v>1400</v>
      </c>
      <c r="H377" s="5">
        <v>44008</v>
      </c>
    </row>
    <row r="378" spans="1:8" x14ac:dyDescent="0.25">
      <c r="A378">
        <v>1729</v>
      </c>
      <c r="B378" t="s">
        <v>5</v>
      </c>
      <c r="C378" s="3" t="s">
        <v>35</v>
      </c>
      <c r="D378" s="1" t="s">
        <v>55</v>
      </c>
      <c r="E378">
        <v>6</v>
      </c>
      <c r="F378" s="4">
        <v>352.49</v>
      </c>
      <c r="G378" s="4">
        <v>500</v>
      </c>
      <c r="H378" s="5">
        <v>43851</v>
      </c>
    </row>
    <row r="379" spans="1:8" x14ac:dyDescent="0.25">
      <c r="A379">
        <v>1730</v>
      </c>
      <c r="B379" t="s">
        <v>8</v>
      </c>
      <c r="C379" s="3" t="s">
        <v>33</v>
      </c>
      <c r="D379" s="1" t="s">
        <v>57</v>
      </c>
      <c r="E379">
        <v>7</v>
      </c>
      <c r="F379" s="4">
        <v>572.95000000000005</v>
      </c>
      <c r="G379" s="4">
        <v>800</v>
      </c>
      <c r="H379" s="5">
        <v>43842</v>
      </c>
    </row>
    <row r="380" spans="1:8" x14ac:dyDescent="0.25">
      <c r="A380">
        <v>1731</v>
      </c>
      <c r="B380" t="s">
        <v>20</v>
      </c>
      <c r="C380" s="3" t="s">
        <v>35</v>
      </c>
      <c r="D380" s="1" t="s">
        <v>41</v>
      </c>
      <c r="E380">
        <v>3</v>
      </c>
      <c r="F380" s="4">
        <v>1421.11</v>
      </c>
      <c r="G380" s="4">
        <v>1600</v>
      </c>
      <c r="H380" s="5">
        <v>44167</v>
      </c>
    </row>
    <row r="381" spans="1:8" x14ac:dyDescent="0.25">
      <c r="A381">
        <v>1732</v>
      </c>
      <c r="B381" t="s">
        <v>5</v>
      </c>
      <c r="C381" s="3" t="s">
        <v>35</v>
      </c>
      <c r="D381" s="1" t="s">
        <v>43</v>
      </c>
      <c r="E381">
        <v>3</v>
      </c>
      <c r="F381" s="4">
        <v>352.49</v>
      </c>
      <c r="G381" s="4">
        <v>500</v>
      </c>
      <c r="H381" s="5">
        <v>44036</v>
      </c>
    </row>
    <row r="382" spans="1:8" x14ac:dyDescent="0.25">
      <c r="A382">
        <v>1733</v>
      </c>
      <c r="B382" t="s">
        <v>11</v>
      </c>
      <c r="C382" s="3" t="s">
        <v>36</v>
      </c>
      <c r="D382" s="1" t="s">
        <v>45</v>
      </c>
      <c r="E382">
        <v>6</v>
      </c>
      <c r="F382" s="4">
        <v>645.70000000000005</v>
      </c>
      <c r="G382" s="4">
        <v>900</v>
      </c>
      <c r="H382" s="5">
        <v>44103</v>
      </c>
    </row>
    <row r="383" spans="1:8" x14ac:dyDescent="0.25">
      <c r="A383">
        <v>1734</v>
      </c>
      <c r="B383" t="s">
        <v>8</v>
      </c>
      <c r="C383" s="3" t="s">
        <v>33</v>
      </c>
      <c r="D383" s="1" t="s">
        <v>47</v>
      </c>
      <c r="E383">
        <v>6</v>
      </c>
      <c r="F383" s="4">
        <v>572.95000000000005</v>
      </c>
      <c r="G383" s="4">
        <v>800</v>
      </c>
      <c r="H383" s="5">
        <v>44023</v>
      </c>
    </row>
    <row r="384" spans="1:8" x14ac:dyDescent="0.25">
      <c r="A384">
        <v>1735</v>
      </c>
      <c r="B384" t="s">
        <v>5</v>
      </c>
      <c r="C384" s="3" t="s">
        <v>30</v>
      </c>
      <c r="D384" s="1" t="s">
        <v>49</v>
      </c>
      <c r="E384">
        <v>7</v>
      </c>
      <c r="F384" s="4">
        <v>388.86</v>
      </c>
      <c r="G384" s="4">
        <v>500</v>
      </c>
      <c r="H384" s="5">
        <v>44083</v>
      </c>
    </row>
    <row r="385" spans="1:8" x14ac:dyDescent="0.25">
      <c r="A385">
        <v>1736</v>
      </c>
      <c r="B385" t="s">
        <v>9</v>
      </c>
      <c r="C385" s="3" t="s">
        <v>39</v>
      </c>
      <c r="D385" s="1" t="s">
        <v>51</v>
      </c>
      <c r="E385">
        <v>7</v>
      </c>
      <c r="F385" s="4">
        <v>206.96</v>
      </c>
      <c r="G385" s="4">
        <v>250</v>
      </c>
      <c r="H385" s="5">
        <v>44141</v>
      </c>
    </row>
    <row r="386" spans="1:8" x14ac:dyDescent="0.25">
      <c r="A386">
        <v>1737</v>
      </c>
      <c r="B386" t="s">
        <v>9</v>
      </c>
      <c r="C386" s="3" t="s">
        <v>39</v>
      </c>
      <c r="D386" s="1" t="s">
        <v>53</v>
      </c>
      <c r="E386">
        <v>2</v>
      </c>
      <c r="F386" s="4">
        <v>206.96</v>
      </c>
      <c r="G386" s="4">
        <v>250</v>
      </c>
      <c r="H386" s="5">
        <v>43942</v>
      </c>
    </row>
    <row r="387" spans="1:8" x14ac:dyDescent="0.25">
      <c r="A387">
        <v>1738</v>
      </c>
      <c r="B387" t="s">
        <v>6</v>
      </c>
      <c r="C387" s="3" t="s">
        <v>31</v>
      </c>
      <c r="D387" s="1" t="s">
        <v>55</v>
      </c>
      <c r="E387">
        <v>1</v>
      </c>
      <c r="F387" s="4">
        <v>1349.73</v>
      </c>
      <c r="G387" s="4">
        <v>1500</v>
      </c>
      <c r="H387" s="5">
        <v>44058</v>
      </c>
    </row>
    <row r="388" spans="1:8" x14ac:dyDescent="0.25">
      <c r="A388">
        <v>1739</v>
      </c>
      <c r="B388" t="s">
        <v>26</v>
      </c>
      <c r="C388" s="3" t="s">
        <v>31</v>
      </c>
      <c r="D388" s="1" t="s">
        <v>57</v>
      </c>
      <c r="E388">
        <v>5</v>
      </c>
      <c r="F388" s="4">
        <v>638.27</v>
      </c>
      <c r="G388" s="4">
        <v>800</v>
      </c>
      <c r="H388" s="5">
        <v>43979</v>
      </c>
    </row>
    <row r="389" spans="1:8" x14ac:dyDescent="0.25">
      <c r="A389">
        <v>1740</v>
      </c>
      <c r="B389" t="s">
        <v>27</v>
      </c>
      <c r="C389" s="3" t="s">
        <v>32</v>
      </c>
      <c r="D389" s="1" t="s">
        <v>41</v>
      </c>
      <c r="E389">
        <v>1</v>
      </c>
      <c r="F389" s="4">
        <v>1171.3399999999999</v>
      </c>
      <c r="G389" s="4">
        <v>1350</v>
      </c>
      <c r="H389" s="5">
        <v>44074</v>
      </c>
    </row>
    <row r="390" spans="1:8" x14ac:dyDescent="0.25">
      <c r="A390">
        <v>1741</v>
      </c>
      <c r="B390" t="s">
        <v>10</v>
      </c>
      <c r="C390" s="3" t="s">
        <v>35</v>
      </c>
      <c r="D390" s="1" t="s">
        <v>43</v>
      </c>
      <c r="E390">
        <v>3</v>
      </c>
      <c r="F390" s="4">
        <v>618.04</v>
      </c>
      <c r="G390" s="4">
        <v>700</v>
      </c>
      <c r="H390" s="5">
        <v>44043</v>
      </c>
    </row>
    <row r="391" spans="1:8" x14ac:dyDescent="0.25">
      <c r="A391">
        <v>1742</v>
      </c>
      <c r="B391" t="s">
        <v>15</v>
      </c>
      <c r="C391" s="3" t="s">
        <v>30</v>
      </c>
      <c r="D391" s="1" t="s">
        <v>45</v>
      </c>
      <c r="E391">
        <v>7</v>
      </c>
      <c r="F391" s="4">
        <v>431.06</v>
      </c>
      <c r="G391" s="4">
        <v>600</v>
      </c>
      <c r="H391" s="5">
        <v>43879</v>
      </c>
    </row>
    <row r="392" spans="1:8" x14ac:dyDescent="0.25">
      <c r="A392">
        <v>1743</v>
      </c>
      <c r="B392" t="s">
        <v>16</v>
      </c>
      <c r="C392" s="3" t="s">
        <v>31</v>
      </c>
      <c r="D392" s="1" t="s">
        <v>47</v>
      </c>
      <c r="E392">
        <v>2</v>
      </c>
      <c r="F392" s="4">
        <v>938.42</v>
      </c>
      <c r="G392" s="4">
        <v>1100</v>
      </c>
      <c r="H392" s="5">
        <v>44078</v>
      </c>
    </row>
    <row r="393" spans="1:8" x14ac:dyDescent="0.25">
      <c r="A393">
        <v>1744</v>
      </c>
      <c r="B393" t="s">
        <v>19</v>
      </c>
      <c r="C393" s="3" t="s">
        <v>34</v>
      </c>
      <c r="D393" s="1" t="s">
        <v>49</v>
      </c>
      <c r="E393">
        <v>4</v>
      </c>
      <c r="F393" s="4">
        <v>1240.8599999999999</v>
      </c>
      <c r="G393" s="4">
        <v>1750</v>
      </c>
      <c r="H393" s="5">
        <v>43871</v>
      </c>
    </row>
    <row r="394" spans="1:8" x14ac:dyDescent="0.25">
      <c r="A394">
        <v>1745</v>
      </c>
      <c r="B394" t="s">
        <v>7</v>
      </c>
      <c r="C394" s="3" t="s">
        <v>37</v>
      </c>
      <c r="D394" s="1" t="s">
        <v>51</v>
      </c>
      <c r="E394">
        <v>1</v>
      </c>
      <c r="F394" s="4">
        <v>211.41</v>
      </c>
      <c r="G394" s="4">
        <v>300</v>
      </c>
      <c r="H394" s="5">
        <v>44040</v>
      </c>
    </row>
    <row r="395" spans="1:8" x14ac:dyDescent="0.25">
      <c r="A395">
        <v>1746</v>
      </c>
      <c r="B395" t="s">
        <v>6</v>
      </c>
      <c r="C395" s="3" t="s">
        <v>31</v>
      </c>
      <c r="D395" s="1" t="s">
        <v>53</v>
      </c>
      <c r="E395">
        <v>5</v>
      </c>
      <c r="F395" s="4">
        <v>1349.73</v>
      </c>
      <c r="G395" s="4">
        <v>1500</v>
      </c>
      <c r="H395" s="5">
        <v>43889</v>
      </c>
    </row>
    <row r="396" spans="1:8" x14ac:dyDescent="0.25">
      <c r="A396">
        <v>1747</v>
      </c>
      <c r="B396" t="s">
        <v>7</v>
      </c>
      <c r="C396" s="3" t="s">
        <v>37</v>
      </c>
      <c r="D396" s="1" t="s">
        <v>55</v>
      </c>
      <c r="E396">
        <v>4</v>
      </c>
      <c r="F396" s="4">
        <v>211.41</v>
      </c>
      <c r="G396" s="4">
        <v>300</v>
      </c>
      <c r="H396" s="5">
        <v>44183</v>
      </c>
    </row>
    <row r="397" spans="1:8" x14ac:dyDescent="0.25">
      <c r="A397">
        <v>1748</v>
      </c>
      <c r="B397" t="s">
        <v>24</v>
      </c>
      <c r="C397" s="3" t="s">
        <v>39</v>
      </c>
      <c r="D397" s="1" t="s">
        <v>57</v>
      </c>
      <c r="E397">
        <v>7</v>
      </c>
      <c r="F397" s="4">
        <v>966.38</v>
      </c>
      <c r="G397" s="4">
        <v>1200</v>
      </c>
      <c r="H397" s="5">
        <v>43856</v>
      </c>
    </row>
    <row r="398" spans="1:8" x14ac:dyDescent="0.25">
      <c r="A398">
        <v>1749</v>
      </c>
      <c r="B398" t="s">
        <v>9</v>
      </c>
      <c r="C398" s="3" t="s">
        <v>39</v>
      </c>
      <c r="D398" s="1" t="s">
        <v>41</v>
      </c>
      <c r="E398">
        <v>6</v>
      </c>
      <c r="F398" s="4">
        <v>206.96</v>
      </c>
      <c r="G398" s="4">
        <v>250</v>
      </c>
      <c r="H398" s="5">
        <v>43850</v>
      </c>
    </row>
    <row r="399" spans="1:8" x14ac:dyDescent="0.25">
      <c r="A399">
        <v>1750</v>
      </c>
      <c r="B399" t="s">
        <v>24</v>
      </c>
      <c r="C399" s="3" t="s">
        <v>39</v>
      </c>
      <c r="D399" s="1" t="s">
        <v>43</v>
      </c>
      <c r="E399">
        <v>1</v>
      </c>
      <c r="F399" s="4">
        <v>966.38</v>
      </c>
      <c r="G399" s="4">
        <v>1200</v>
      </c>
      <c r="H399" s="5">
        <v>44079</v>
      </c>
    </row>
    <row r="400" spans="1:8" x14ac:dyDescent="0.25">
      <c r="A400">
        <v>1751</v>
      </c>
      <c r="B400" t="s">
        <v>9</v>
      </c>
      <c r="C400" s="3" t="s">
        <v>34</v>
      </c>
      <c r="D400" s="1" t="s">
        <v>45</v>
      </c>
      <c r="E400">
        <v>3</v>
      </c>
      <c r="F400" s="4">
        <v>217.17</v>
      </c>
      <c r="G400" s="4">
        <v>250</v>
      </c>
      <c r="H400" s="5">
        <v>43908</v>
      </c>
    </row>
    <row r="401" spans="1:8" x14ac:dyDescent="0.25">
      <c r="A401">
        <v>1752</v>
      </c>
      <c r="B401" t="s">
        <v>27</v>
      </c>
      <c r="C401" s="3" t="s">
        <v>32</v>
      </c>
      <c r="D401" s="1" t="s">
        <v>47</v>
      </c>
      <c r="E401">
        <v>1</v>
      </c>
      <c r="F401" s="4">
        <v>1171.3399999999999</v>
      </c>
      <c r="G401" s="4">
        <v>1350</v>
      </c>
      <c r="H401" s="5">
        <v>44122</v>
      </c>
    </row>
    <row r="402" spans="1:8" x14ac:dyDescent="0.25">
      <c r="A402">
        <v>1753</v>
      </c>
      <c r="B402" t="s">
        <v>6</v>
      </c>
      <c r="C402" s="3" t="s">
        <v>36</v>
      </c>
      <c r="D402" s="1" t="s">
        <v>49</v>
      </c>
      <c r="E402">
        <v>2</v>
      </c>
      <c r="F402" s="4">
        <v>1053.78</v>
      </c>
      <c r="G402" s="4">
        <v>1500</v>
      </c>
      <c r="H402" s="5">
        <v>43892</v>
      </c>
    </row>
    <row r="403" spans="1:8" x14ac:dyDescent="0.25">
      <c r="A403">
        <v>1754</v>
      </c>
      <c r="B403" t="s">
        <v>6</v>
      </c>
      <c r="C403" s="3" t="s">
        <v>36</v>
      </c>
      <c r="D403" s="1" t="s">
        <v>51</v>
      </c>
      <c r="E403">
        <v>6</v>
      </c>
      <c r="F403" s="4">
        <v>1053.78</v>
      </c>
      <c r="G403" s="4">
        <v>1500</v>
      </c>
      <c r="H403" s="5">
        <v>44045</v>
      </c>
    </row>
    <row r="404" spans="1:8" x14ac:dyDescent="0.25">
      <c r="A404">
        <v>1755</v>
      </c>
      <c r="B404" t="s">
        <v>19</v>
      </c>
      <c r="C404" s="3" t="s">
        <v>34</v>
      </c>
      <c r="D404" s="1" t="s">
        <v>53</v>
      </c>
      <c r="E404">
        <v>5</v>
      </c>
      <c r="F404" s="4">
        <v>1240.8599999999999</v>
      </c>
      <c r="G404" s="4">
        <v>1750</v>
      </c>
      <c r="H404" s="5">
        <v>43953</v>
      </c>
    </row>
    <row r="405" spans="1:8" x14ac:dyDescent="0.25">
      <c r="A405">
        <v>1756</v>
      </c>
      <c r="B405" t="s">
        <v>7</v>
      </c>
      <c r="C405" s="3" t="s">
        <v>32</v>
      </c>
      <c r="D405" s="1" t="s">
        <v>55</v>
      </c>
      <c r="E405">
        <v>3</v>
      </c>
      <c r="F405" s="4">
        <v>216.19</v>
      </c>
      <c r="G405" s="4">
        <v>300</v>
      </c>
      <c r="H405" s="5">
        <v>44113</v>
      </c>
    </row>
    <row r="406" spans="1:8" x14ac:dyDescent="0.25">
      <c r="A406">
        <v>1757</v>
      </c>
      <c r="B406" t="s">
        <v>28</v>
      </c>
      <c r="C406" s="3" t="s">
        <v>33</v>
      </c>
      <c r="D406" s="1" t="s">
        <v>57</v>
      </c>
      <c r="E406">
        <v>2</v>
      </c>
      <c r="F406" s="4">
        <v>1063.04</v>
      </c>
      <c r="G406" s="4">
        <v>1500</v>
      </c>
      <c r="H406" s="5">
        <v>44183</v>
      </c>
    </row>
    <row r="407" spans="1:8" x14ac:dyDescent="0.25">
      <c r="A407">
        <v>1758</v>
      </c>
      <c r="B407" t="s">
        <v>20</v>
      </c>
      <c r="C407" s="3" t="s">
        <v>35</v>
      </c>
      <c r="D407" s="1" t="s">
        <v>41</v>
      </c>
      <c r="E407">
        <v>5</v>
      </c>
      <c r="F407" s="4">
        <v>1421.11</v>
      </c>
      <c r="G407" s="4">
        <v>1600</v>
      </c>
      <c r="H407" s="5">
        <v>44054</v>
      </c>
    </row>
    <row r="408" spans="1:8" x14ac:dyDescent="0.25">
      <c r="A408">
        <v>1759</v>
      </c>
      <c r="B408" t="s">
        <v>17</v>
      </c>
      <c r="C408" s="3" t="s">
        <v>32</v>
      </c>
      <c r="D408" s="1" t="s">
        <v>43</v>
      </c>
      <c r="E408">
        <v>2</v>
      </c>
      <c r="F408" s="4">
        <v>757.81</v>
      </c>
      <c r="G408" s="4">
        <v>950</v>
      </c>
      <c r="H408" s="5">
        <v>43978</v>
      </c>
    </row>
    <row r="409" spans="1:8" x14ac:dyDescent="0.25">
      <c r="A409">
        <v>1760</v>
      </c>
      <c r="B409" t="s">
        <v>20</v>
      </c>
      <c r="C409" s="3" t="s">
        <v>35</v>
      </c>
      <c r="D409" s="1" t="s">
        <v>45</v>
      </c>
      <c r="E409">
        <v>7</v>
      </c>
      <c r="F409" s="4">
        <v>1421.11</v>
      </c>
      <c r="G409" s="4">
        <v>1600</v>
      </c>
      <c r="H409" s="5">
        <v>44049</v>
      </c>
    </row>
    <row r="410" spans="1:8" x14ac:dyDescent="0.25">
      <c r="A410">
        <v>1761</v>
      </c>
      <c r="B410" t="s">
        <v>21</v>
      </c>
      <c r="C410" s="3" t="s">
        <v>36</v>
      </c>
      <c r="D410" s="1" t="s">
        <v>47</v>
      </c>
      <c r="E410">
        <v>7</v>
      </c>
      <c r="F410" s="4">
        <v>1242.93</v>
      </c>
      <c r="G410" s="4">
        <v>1400</v>
      </c>
      <c r="H410" s="5">
        <v>43877</v>
      </c>
    </row>
    <row r="411" spans="1:8" x14ac:dyDescent="0.25">
      <c r="A411">
        <v>1762</v>
      </c>
      <c r="B411" t="s">
        <v>22</v>
      </c>
      <c r="C411" s="3" t="s">
        <v>37</v>
      </c>
      <c r="D411" s="1" t="s">
        <v>49</v>
      </c>
      <c r="E411">
        <v>3</v>
      </c>
      <c r="F411" s="4">
        <v>773.58</v>
      </c>
      <c r="G411" s="4">
        <v>950</v>
      </c>
      <c r="H411" s="5">
        <v>43960</v>
      </c>
    </row>
    <row r="412" spans="1:8" x14ac:dyDescent="0.25">
      <c r="A412">
        <v>1763</v>
      </c>
      <c r="B412" t="s">
        <v>27</v>
      </c>
      <c r="C412" s="3" t="s">
        <v>32</v>
      </c>
      <c r="D412" s="1" t="s">
        <v>51</v>
      </c>
      <c r="E412">
        <v>3</v>
      </c>
      <c r="F412" s="4">
        <v>1171.3399999999999</v>
      </c>
      <c r="G412" s="4">
        <v>1350</v>
      </c>
      <c r="H412" s="5">
        <v>44127</v>
      </c>
    </row>
    <row r="413" spans="1:8" x14ac:dyDescent="0.25">
      <c r="A413">
        <v>1764</v>
      </c>
      <c r="B413" t="s">
        <v>25</v>
      </c>
      <c r="C413" s="3" t="s">
        <v>30</v>
      </c>
      <c r="D413" s="1" t="s">
        <v>53</v>
      </c>
      <c r="E413">
        <v>3</v>
      </c>
      <c r="F413" s="4">
        <v>1667.47</v>
      </c>
      <c r="G413" s="4">
        <v>2200</v>
      </c>
      <c r="H413" s="5">
        <v>44047</v>
      </c>
    </row>
    <row r="414" spans="1:8" x14ac:dyDescent="0.25">
      <c r="A414">
        <v>1765</v>
      </c>
      <c r="B414" t="s">
        <v>5</v>
      </c>
      <c r="C414" s="3" t="s">
        <v>35</v>
      </c>
      <c r="D414" s="1" t="s">
        <v>55</v>
      </c>
      <c r="E414">
        <v>3</v>
      </c>
      <c r="F414" s="4">
        <v>352.49</v>
      </c>
      <c r="G414" s="4">
        <v>500</v>
      </c>
      <c r="H414" s="5">
        <v>43884</v>
      </c>
    </row>
    <row r="415" spans="1:8" x14ac:dyDescent="0.25">
      <c r="A415">
        <v>1766</v>
      </c>
      <c r="B415" t="s">
        <v>7</v>
      </c>
      <c r="C415" s="3" t="s">
        <v>32</v>
      </c>
      <c r="D415" s="1" t="s">
        <v>57</v>
      </c>
      <c r="E415">
        <v>6</v>
      </c>
      <c r="F415" s="4">
        <v>216.19</v>
      </c>
      <c r="G415" s="4">
        <v>300</v>
      </c>
      <c r="H415" s="5">
        <v>44184</v>
      </c>
    </row>
    <row r="416" spans="1:8" x14ac:dyDescent="0.25">
      <c r="A416">
        <v>1767</v>
      </c>
      <c r="B416" t="s">
        <v>29</v>
      </c>
      <c r="C416" s="3" t="s">
        <v>34</v>
      </c>
      <c r="D416" s="1" t="s">
        <v>41</v>
      </c>
      <c r="E416">
        <v>6</v>
      </c>
      <c r="F416" s="4">
        <v>1265.2</v>
      </c>
      <c r="G416" s="4">
        <v>1800</v>
      </c>
      <c r="H416" s="5">
        <v>44071</v>
      </c>
    </row>
    <row r="417" spans="1:8" x14ac:dyDescent="0.25">
      <c r="A417">
        <v>1768</v>
      </c>
      <c r="B417" t="s">
        <v>23</v>
      </c>
      <c r="C417" s="3" t="s">
        <v>38</v>
      </c>
      <c r="D417" s="1" t="s">
        <v>43</v>
      </c>
      <c r="E417">
        <v>4</v>
      </c>
      <c r="F417" s="4">
        <v>836.75</v>
      </c>
      <c r="G417" s="4">
        <v>1000</v>
      </c>
      <c r="H417" s="5">
        <v>44160</v>
      </c>
    </row>
    <row r="418" spans="1:8" x14ac:dyDescent="0.25">
      <c r="A418">
        <v>1769</v>
      </c>
      <c r="B418" t="s">
        <v>20</v>
      </c>
      <c r="C418" s="3" t="s">
        <v>35</v>
      </c>
      <c r="D418" s="1" t="s">
        <v>45</v>
      </c>
      <c r="E418">
        <v>5</v>
      </c>
      <c r="F418" s="4">
        <v>1421.11</v>
      </c>
      <c r="G418" s="4">
        <v>1600</v>
      </c>
      <c r="H418" s="5">
        <v>43924</v>
      </c>
    </row>
    <row r="419" spans="1:8" x14ac:dyDescent="0.25">
      <c r="A419">
        <v>1770</v>
      </c>
      <c r="B419" t="s">
        <v>10</v>
      </c>
      <c r="C419" s="3" t="s">
        <v>35</v>
      </c>
      <c r="D419" s="1" t="s">
        <v>47</v>
      </c>
      <c r="E419">
        <v>1</v>
      </c>
      <c r="F419" s="4">
        <v>618.04</v>
      </c>
      <c r="G419" s="4">
        <v>700</v>
      </c>
      <c r="H419" s="5">
        <v>44070</v>
      </c>
    </row>
    <row r="420" spans="1:8" x14ac:dyDescent="0.25">
      <c r="A420">
        <v>1771</v>
      </c>
      <c r="B420" t="s">
        <v>6</v>
      </c>
      <c r="C420" s="3" t="s">
        <v>31</v>
      </c>
      <c r="D420" s="1" t="s">
        <v>49</v>
      </c>
      <c r="E420">
        <v>1</v>
      </c>
      <c r="F420" s="4">
        <v>1349.73</v>
      </c>
      <c r="G420" s="4">
        <v>1500</v>
      </c>
      <c r="H420" s="5">
        <v>44195</v>
      </c>
    </row>
    <row r="421" spans="1:8" x14ac:dyDescent="0.25">
      <c r="A421">
        <v>1772</v>
      </c>
      <c r="B421" t="s">
        <v>22</v>
      </c>
      <c r="C421" s="3" t="s">
        <v>37</v>
      </c>
      <c r="D421" s="1" t="s">
        <v>51</v>
      </c>
      <c r="E421">
        <v>2</v>
      </c>
      <c r="F421" s="4">
        <v>773.58</v>
      </c>
      <c r="G421" s="4">
        <v>950</v>
      </c>
      <c r="H421" s="5">
        <v>44089</v>
      </c>
    </row>
    <row r="422" spans="1:8" x14ac:dyDescent="0.25">
      <c r="A422">
        <v>1773</v>
      </c>
      <c r="B422" t="s">
        <v>15</v>
      </c>
      <c r="C422" s="3" t="s">
        <v>30</v>
      </c>
      <c r="D422" s="1" t="s">
        <v>53</v>
      </c>
      <c r="E422">
        <v>2</v>
      </c>
      <c r="F422" s="4">
        <v>431.06</v>
      </c>
      <c r="G422" s="4">
        <v>600</v>
      </c>
      <c r="H422" s="5">
        <v>44173</v>
      </c>
    </row>
    <row r="423" spans="1:8" x14ac:dyDescent="0.25">
      <c r="A423">
        <v>1774</v>
      </c>
      <c r="B423" t="s">
        <v>17</v>
      </c>
      <c r="C423" s="3" t="s">
        <v>32</v>
      </c>
      <c r="D423" s="1" t="s">
        <v>55</v>
      </c>
      <c r="E423">
        <v>5</v>
      </c>
      <c r="F423" s="4">
        <v>757.81</v>
      </c>
      <c r="G423" s="4">
        <v>950</v>
      </c>
      <c r="H423" s="5">
        <v>43856</v>
      </c>
    </row>
    <row r="424" spans="1:8" x14ac:dyDescent="0.25">
      <c r="A424">
        <v>1775</v>
      </c>
      <c r="B424" t="s">
        <v>10</v>
      </c>
      <c r="C424" s="3" t="s">
        <v>35</v>
      </c>
      <c r="D424" s="1" t="s">
        <v>57</v>
      </c>
      <c r="E424">
        <v>6</v>
      </c>
      <c r="F424" s="4">
        <v>618.04</v>
      </c>
      <c r="G424" s="4">
        <v>700</v>
      </c>
      <c r="H424" s="5">
        <v>43889</v>
      </c>
    </row>
    <row r="425" spans="1:8" x14ac:dyDescent="0.25">
      <c r="A425">
        <v>1776</v>
      </c>
      <c r="B425" t="s">
        <v>5</v>
      </c>
      <c r="C425" s="3" t="s">
        <v>30</v>
      </c>
      <c r="D425" s="1" t="s">
        <v>41</v>
      </c>
      <c r="E425">
        <v>5</v>
      </c>
      <c r="F425" s="4">
        <v>388.86</v>
      </c>
      <c r="G425" s="4">
        <v>500</v>
      </c>
      <c r="H425" s="5">
        <v>44001</v>
      </c>
    </row>
    <row r="426" spans="1:8" x14ac:dyDescent="0.25">
      <c r="A426">
        <v>1777</v>
      </c>
      <c r="B426" t="s">
        <v>21</v>
      </c>
      <c r="C426" s="3" t="s">
        <v>36</v>
      </c>
      <c r="D426" s="1" t="s">
        <v>43</v>
      </c>
      <c r="E426">
        <v>1</v>
      </c>
      <c r="F426" s="4">
        <v>1242.93</v>
      </c>
      <c r="G426" s="4">
        <v>1400</v>
      </c>
      <c r="H426" s="5">
        <v>43988</v>
      </c>
    </row>
    <row r="427" spans="1:8" x14ac:dyDescent="0.25">
      <c r="A427">
        <v>1778</v>
      </c>
      <c r="B427" t="s">
        <v>16</v>
      </c>
      <c r="C427" s="3" t="s">
        <v>31</v>
      </c>
      <c r="D427" s="1" t="s">
        <v>45</v>
      </c>
      <c r="E427">
        <v>2</v>
      </c>
      <c r="F427" s="4">
        <v>938.42</v>
      </c>
      <c r="G427" s="4">
        <v>1100</v>
      </c>
      <c r="H427" s="5">
        <v>43866</v>
      </c>
    </row>
    <row r="428" spans="1:8" x14ac:dyDescent="0.25">
      <c r="A428">
        <v>1779</v>
      </c>
      <c r="B428" t="s">
        <v>17</v>
      </c>
      <c r="C428" s="3" t="s">
        <v>32</v>
      </c>
      <c r="D428" s="1" t="s">
        <v>47</v>
      </c>
      <c r="E428">
        <v>6</v>
      </c>
      <c r="F428" s="4">
        <v>757.81</v>
      </c>
      <c r="G428" s="4">
        <v>950</v>
      </c>
      <c r="H428" s="5">
        <v>44016</v>
      </c>
    </row>
    <row r="429" spans="1:8" x14ac:dyDescent="0.25">
      <c r="A429">
        <v>1780</v>
      </c>
      <c r="B429" t="s">
        <v>6</v>
      </c>
      <c r="C429" s="3" t="s">
        <v>31</v>
      </c>
      <c r="D429" s="1" t="s">
        <v>49</v>
      </c>
      <c r="E429">
        <v>5</v>
      </c>
      <c r="F429" s="4">
        <v>1349.73</v>
      </c>
      <c r="G429" s="4">
        <v>1500</v>
      </c>
      <c r="H429" s="5">
        <v>43919</v>
      </c>
    </row>
    <row r="430" spans="1:8" x14ac:dyDescent="0.25">
      <c r="A430">
        <v>1781</v>
      </c>
      <c r="B430" t="s">
        <v>17</v>
      </c>
      <c r="C430" s="3" t="s">
        <v>32</v>
      </c>
      <c r="D430" s="1" t="s">
        <v>51</v>
      </c>
      <c r="E430">
        <v>5</v>
      </c>
      <c r="F430" s="4">
        <v>757.81</v>
      </c>
      <c r="G430" s="4">
        <v>950</v>
      </c>
      <c r="H430" s="5">
        <v>44158</v>
      </c>
    </row>
    <row r="431" spans="1:8" x14ac:dyDescent="0.25">
      <c r="A431">
        <v>1782</v>
      </c>
      <c r="B431" t="s">
        <v>20</v>
      </c>
      <c r="C431" s="3" t="s">
        <v>35</v>
      </c>
      <c r="D431" s="1" t="s">
        <v>53</v>
      </c>
      <c r="E431">
        <v>4</v>
      </c>
      <c r="F431" s="4">
        <v>1421.11</v>
      </c>
      <c r="G431" s="4">
        <v>1600</v>
      </c>
      <c r="H431" s="5">
        <v>43843</v>
      </c>
    </row>
    <row r="432" spans="1:8" x14ac:dyDescent="0.25">
      <c r="A432">
        <v>1783</v>
      </c>
      <c r="B432" t="s">
        <v>11</v>
      </c>
      <c r="C432" s="3" t="s">
        <v>36</v>
      </c>
      <c r="D432" s="1" t="s">
        <v>55</v>
      </c>
      <c r="E432">
        <v>7</v>
      </c>
      <c r="F432" s="4">
        <v>645.70000000000005</v>
      </c>
      <c r="G432" s="4">
        <v>900</v>
      </c>
      <c r="H432" s="5">
        <v>43851</v>
      </c>
    </row>
    <row r="433" spans="1:8" x14ac:dyDescent="0.25">
      <c r="A433">
        <v>1784</v>
      </c>
      <c r="B433" t="s">
        <v>19</v>
      </c>
      <c r="C433" s="3" t="s">
        <v>34</v>
      </c>
      <c r="D433" s="1" t="s">
        <v>57</v>
      </c>
      <c r="E433">
        <v>2</v>
      </c>
      <c r="F433" s="4">
        <v>1240.8599999999999</v>
      </c>
      <c r="G433" s="4">
        <v>1750</v>
      </c>
      <c r="H433" s="5">
        <v>43921</v>
      </c>
    </row>
    <row r="434" spans="1:8" x14ac:dyDescent="0.25">
      <c r="A434">
        <v>1785</v>
      </c>
      <c r="B434" t="s">
        <v>11</v>
      </c>
      <c r="C434" s="3" t="s">
        <v>36</v>
      </c>
      <c r="D434" s="1" t="s">
        <v>41</v>
      </c>
      <c r="E434">
        <v>6</v>
      </c>
      <c r="F434" s="4">
        <v>645.70000000000005</v>
      </c>
      <c r="G434" s="4">
        <v>900</v>
      </c>
      <c r="H434" s="5">
        <v>44082</v>
      </c>
    </row>
    <row r="435" spans="1:8" x14ac:dyDescent="0.25">
      <c r="A435">
        <v>1786</v>
      </c>
      <c r="B435" t="s">
        <v>6</v>
      </c>
      <c r="C435" s="3" t="s">
        <v>36</v>
      </c>
      <c r="D435" s="1" t="s">
        <v>43</v>
      </c>
      <c r="E435">
        <v>3</v>
      </c>
      <c r="F435" s="4">
        <v>1053.78</v>
      </c>
      <c r="G435" s="4">
        <v>1500</v>
      </c>
      <c r="H435" s="5">
        <v>44079</v>
      </c>
    </row>
    <row r="436" spans="1:8" x14ac:dyDescent="0.25">
      <c r="A436">
        <v>1787</v>
      </c>
      <c r="B436" t="s">
        <v>8</v>
      </c>
      <c r="C436" s="3" t="s">
        <v>38</v>
      </c>
      <c r="D436" s="1" t="s">
        <v>45</v>
      </c>
      <c r="E436">
        <v>3</v>
      </c>
      <c r="F436" s="4">
        <v>681.33</v>
      </c>
      <c r="G436" s="4">
        <v>800</v>
      </c>
      <c r="H436" s="5">
        <v>44154</v>
      </c>
    </row>
    <row r="437" spans="1:8" x14ac:dyDescent="0.25">
      <c r="A437">
        <v>1788</v>
      </c>
      <c r="B437" t="s">
        <v>13</v>
      </c>
      <c r="C437" s="3" t="s">
        <v>38</v>
      </c>
      <c r="D437" s="1" t="s">
        <v>47</v>
      </c>
      <c r="E437">
        <v>3</v>
      </c>
      <c r="F437" s="4">
        <v>1483.61</v>
      </c>
      <c r="G437" s="4">
        <v>2000</v>
      </c>
      <c r="H437" s="5">
        <v>44019</v>
      </c>
    </row>
    <row r="438" spans="1:8" x14ac:dyDescent="0.25">
      <c r="A438">
        <v>1789</v>
      </c>
      <c r="B438" t="s">
        <v>24</v>
      </c>
      <c r="C438" s="3" t="s">
        <v>39</v>
      </c>
      <c r="D438" s="1" t="s">
        <v>49</v>
      </c>
      <c r="E438">
        <v>1</v>
      </c>
      <c r="F438" s="4">
        <v>966.38</v>
      </c>
      <c r="G438" s="4">
        <v>1200</v>
      </c>
      <c r="H438" s="5">
        <v>43969</v>
      </c>
    </row>
    <row r="439" spans="1:8" x14ac:dyDescent="0.25">
      <c r="A439">
        <v>1790</v>
      </c>
      <c r="B439" t="s">
        <v>22</v>
      </c>
      <c r="C439" s="3" t="s">
        <v>37</v>
      </c>
      <c r="D439" s="1" t="s">
        <v>51</v>
      </c>
      <c r="E439">
        <v>6</v>
      </c>
      <c r="F439" s="4">
        <v>773.58</v>
      </c>
      <c r="G439" s="4">
        <v>950</v>
      </c>
      <c r="H439" s="5">
        <v>43994</v>
      </c>
    </row>
    <row r="440" spans="1:8" x14ac:dyDescent="0.25">
      <c r="A440">
        <v>1791</v>
      </c>
      <c r="B440" t="s">
        <v>29</v>
      </c>
      <c r="C440" s="3" t="s">
        <v>34</v>
      </c>
      <c r="D440" s="1" t="s">
        <v>53</v>
      </c>
      <c r="E440">
        <v>6</v>
      </c>
      <c r="F440" s="4">
        <v>1265.2</v>
      </c>
      <c r="G440" s="4">
        <v>1800</v>
      </c>
      <c r="H440" s="5">
        <v>43975</v>
      </c>
    </row>
    <row r="441" spans="1:8" x14ac:dyDescent="0.25">
      <c r="A441">
        <v>1792</v>
      </c>
      <c r="B441" t="s">
        <v>9</v>
      </c>
      <c r="C441" s="3" t="s">
        <v>34</v>
      </c>
      <c r="D441" s="1" t="s">
        <v>55</v>
      </c>
      <c r="E441">
        <v>6</v>
      </c>
      <c r="F441" s="4">
        <v>217.17</v>
      </c>
      <c r="G441" s="4">
        <v>250</v>
      </c>
      <c r="H441" s="5">
        <v>43996</v>
      </c>
    </row>
    <row r="442" spans="1:8" x14ac:dyDescent="0.25">
      <c r="A442">
        <v>1793</v>
      </c>
      <c r="B442" t="s">
        <v>11</v>
      </c>
      <c r="C442" s="3" t="s">
        <v>36</v>
      </c>
      <c r="D442" s="1" t="s">
        <v>57</v>
      </c>
      <c r="E442">
        <v>3</v>
      </c>
      <c r="F442" s="4">
        <v>645.70000000000005</v>
      </c>
      <c r="G442" s="4">
        <v>900</v>
      </c>
      <c r="H442" s="5">
        <v>43931</v>
      </c>
    </row>
    <row r="443" spans="1:8" x14ac:dyDescent="0.25">
      <c r="A443">
        <v>1794</v>
      </c>
      <c r="B443" t="s">
        <v>14</v>
      </c>
      <c r="C443" s="3" t="s">
        <v>39</v>
      </c>
      <c r="D443" s="1" t="s">
        <v>41</v>
      </c>
      <c r="E443">
        <v>1</v>
      </c>
      <c r="F443" s="4">
        <v>343.6</v>
      </c>
      <c r="G443" s="4">
        <v>400</v>
      </c>
      <c r="H443" s="5">
        <v>44039</v>
      </c>
    </row>
    <row r="444" spans="1:8" x14ac:dyDescent="0.25">
      <c r="A444">
        <v>1795</v>
      </c>
      <c r="B444" t="s">
        <v>12</v>
      </c>
      <c r="C444" s="3" t="s">
        <v>37</v>
      </c>
      <c r="D444" s="1" t="s">
        <v>43</v>
      </c>
      <c r="E444">
        <v>2</v>
      </c>
      <c r="F444" s="4">
        <v>841.55</v>
      </c>
      <c r="G444" s="4">
        <v>1200</v>
      </c>
      <c r="H444" s="5">
        <v>43852</v>
      </c>
    </row>
    <row r="445" spans="1:8" x14ac:dyDescent="0.25">
      <c r="A445">
        <v>1796</v>
      </c>
      <c r="B445" t="s">
        <v>13</v>
      </c>
      <c r="C445" s="3" t="s">
        <v>38</v>
      </c>
      <c r="D445" s="1" t="s">
        <v>45</v>
      </c>
      <c r="E445">
        <v>4</v>
      </c>
      <c r="F445" s="4">
        <v>1483.61</v>
      </c>
      <c r="G445" s="4">
        <v>2000</v>
      </c>
      <c r="H445" s="5">
        <v>43979</v>
      </c>
    </row>
    <row r="446" spans="1:8" x14ac:dyDescent="0.25">
      <c r="A446">
        <v>1797</v>
      </c>
      <c r="B446" t="s">
        <v>9</v>
      </c>
      <c r="C446" s="3" t="s">
        <v>39</v>
      </c>
      <c r="D446" s="1" t="s">
        <v>47</v>
      </c>
      <c r="E446">
        <v>7</v>
      </c>
      <c r="F446" s="4">
        <v>206.96</v>
      </c>
      <c r="G446" s="4">
        <v>250</v>
      </c>
      <c r="H446" s="5">
        <v>44112</v>
      </c>
    </row>
    <row r="447" spans="1:8" x14ac:dyDescent="0.25">
      <c r="A447">
        <v>1798</v>
      </c>
      <c r="B447" t="s">
        <v>7</v>
      </c>
      <c r="C447" s="3" t="s">
        <v>32</v>
      </c>
      <c r="D447" s="1" t="s">
        <v>49</v>
      </c>
      <c r="E447">
        <v>4</v>
      </c>
      <c r="F447" s="4">
        <v>216.19</v>
      </c>
      <c r="G447" s="4">
        <v>300</v>
      </c>
      <c r="H447" s="5">
        <v>43947</v>
      </c>
    </row>
    <row r="448" spans="1:8" x14ac:dyDescent="0.25">
      <c r="A448">
        <v>1799</v>
      </c>
      <c r="B448" t="s">
        <v>21</v>
      </c>
      <c r="C448" s="3" t="s">
        <v>36</v>
      </c>
      <c r="D448" s="1" t="s">
        <v>51</v>
      </c>
      <c r="E448">
        <v>1</v>
      </c>
      <c r="F448" s="4">
        <v>1242.93</v>
      </c>
      <c r="G448" s="4">
        <v>1400</v>
      </c>
      <c r="H448" s="5">
        <v>44083</v>
      </c>
    </row>
    <row r="449" spans="1:8" x14ac:dyDescent="0.25">
      <c r="A449">
        <v>1800</v>
      </c>
      <c r="B449" t="s">
        <v>21</v>
      </c>
      <c r="C449" s="3" t="s">
        <v>36</v>
      </c>
      <c r="D449" s="1" t="s">
        <v>53</v>
      </c>
      <c r="E449">
        <v>6</v>
      </c>
      <c r="F449" s="4">
        <v>1242.93</v>
      </c>
      <c r="G449" s="4">
        <v>1400</v>
      </c>
      <c r="H449" s="5">
        <v>44067</v>
      </c>
    </row>
    <row r="450" spans="1:8" x14ac:dyDescent="0.25">
      <c r="A450">
        <v>1801</v>
      </c>
      <c r="B450" t="s">
        <v>8</v>
      </c>
      <c r="C450" s="3" t="s">
        <v>38</v>
      </c>
      <c r="D450" s="1" t="s">
        <v>55</v>
      </c>
      <c r="E450">
        <v>2</v>
      </c>
      <c r="F450" s="4">
        <v>681.33</v>
      </c>
      <c r="G450" s="4">
        <v>800</v>
      </c>
      <c r="H450" s="5">
        <v>44157</v>
      </c>
    </row>
    <row r="451" spans="1:8" x14ac:dyDescent="0.25">
      <c r="A451">
        <v>1802</v>
      </c>
      <c r="B451" t="s">
        <v>18</v>
      </c>
      <c r="C451" s="3" t="s">
        <v>33</v>
      </c>
      <c r="D451" s="1" t="s">
        <v>57</v>
      </c>
      <c r="E451">
        <v>1</v>
      </c>
      <c r="F451" s="4">
        <v>1049.51</v>
      </c>
      <c r="G451" s="4">
        <v>1300</v>
      </c>
      <c r="H451" s="5">
        <v>43950</v>
      </c>
    </row>
    <row r="452" spans="1:8" x14ac:dyDescent="0.25">
      <c r="A452">
        <v>1803</v>
      </c>
      <c r="B452" t="s">
        <v>7</v>
      </c>
      <c r="C452" s="3" t="s">
        <v>37</v>
      </c>
      <c r="D452" s="1" t="s">
        <v>41</v>
      </c>
      <c r="E452">
        <v>6</v>
      </c>
      <c r="F452" s="4">
        <v>211.41</v>
      </c>
      <c r="G452" s="4">
        <v>300</v>
      </c>
      <c r="H452" s="5">
        <v>44097</v>
      </c>
    </row>
    <row r="453" spans="1:8" x14ac:dyDescent="0.25">
      <c r="A453">
        <v>1804</v>
      </c>
      <c r="B453" t="s">
        <v>7</v>
      </c>
      <c r="C453" s="3" t="s">
        <v>37</v>
      </c>
      <c r="D453" s="1" t="s">
        <v>43</v>
      </c>
      <c r="E453">
        <v>1</v>
      </c>
      <c r="F453" s="4">
        <v>211.41</v>
      </c>
      <c r="G453" s="4">
        <v>300</v>
      </c>
      <c r="H453" s="5">
        <v>44182</v>
      </c>
    </row>
    <row r="454" spans="1:8" x14ac:dyDescent="0.25">
      <c r="A454">
        <v>1805</v>
      </c>
      <c r="B454" t="s">
        <v>21</v>
      </c>
      <c r="C454" s="3" t="s">
        <v>36</v>
      </c>
      <c r="D454" s="1" t="s">
        <v>45</v>
      </c>
      <c r="E454">
        <v>2</v>
      </c>
      <c r="F454" s="4">
        <v>1242.93</v>
      </c>
      <c r="G454" s="4">
        <v>1400</v>
      </c>
      <c r="H454" s="5">
        <v>43890</v>
      </c>
    </row>
    <row r="455" spans="1:8" x14ac:dyDescent="0.25">
      <c r="A455">
        <v>1806</v>
      </c>
      <c r="B455" t="s">
        <v>11</v>
      </c>
      <c r="C455" s="3" t="s">
        <v>36</v>
      </c>
      <c r="D455" s="1" t="s">
        <v>47</v>
      </c>
      <c r="E455">
        <v>5</v>
      </c>
      <c r="F455" s="4">
        <v>645.70000000000005</v>
      </c>
      <c r="G455" s="4">
        <v>900</v>
      </c>
      <c r="H455" s="5">
        <v>43990</v>
      </c>
    </row>
    <row r="456" spans="1:8" x14ac:dyDescent="0.25">
      <c r="A456">
        <v>1807</v>
      </c>
      <c r="B456" t="s">
        <v>24</v>
      </c>
      <c r="C456" s="3" t="s">
        <v>39</v>
      </c>
      <c r="D456" s="1" t="s">
        <v>49</v>
      </c>
      <c r="E456">
        <v>6</v>
      </c>
      <c r="F456" s="4">
        <v>966.38</v>
      </c>
      <c r="G456" s="4">
        <v>1200</v>
      </c>
      <c r="H456" s="5">
        <v>44136</v>
      </c>
    </row>
    <row r="457" spans="1:8" x14ac:dyDescent="0.25">
      <c r="A457">
        <v>1808</v>
      </c>
      <c r="B457" t="s">
        <v>21</v>
      </c>
      <c r="C457" s="3" t="s">
        <v>36</v>
      </c>
      <c r="D457" s="1" t="s">
        <v>51</v>
      </c>
      <c r="E457">
        <v>6</v>
      </c>
      <c r="F457" s="4">
        <v>1242.93</v>
      </c>
      <c r="G457" s="4">
        <v>1400</v>
      </c>
      <c r="H457" s="5">
        <v>43921</v>
      </c>
    </row>
    <row r="458" spans="1:8" x14ac:dyDescent="0.25">
      <c r="A458">
        <v>1809</v>
      </c>
      <c r="B458" t="s">
        <v>9</v>
      </c>
      <c r="C458" s="3" t="s">
        <v>34</v>
      </c>
      <c r="D458" s="1" t="s">
        <v>53</v>
      </c>
      <c r="E458">
        <v>6</v>
      </c>
      <c r="F458" s="4">
        <v>217.17</v>
      </c>
      <c r="G458" s="4">
        <v>250</v>
      </c>
      <c r="H458" s="5">
        <v>43880</v>
      </c>
    </row>
    <row r="459" spans="1:8" x14ac:dyDescent="0.25">
      <c r="A459">
        <v>1810</v>
      </c>
      <c r="B459" t="s">
        <v>10</v>
      </c>
      <c r="C459" s="3" t="s">
        <v>35</v>
      </c>
      <c r="D459" s="1" t="s">
        <v>55</v>
      </c>
      <c r="E459">
        <v>7</v>
      </c>
      <c r="F459" s="4">
        <v>618.04</v>
      </c>
      <c r="G459" s="4">
        <v>700</v>
      </c>
      <c r="H459" s="5">
        <v>44129</v>
      </c>
    </row>
    <row r="460" spans="1:8" x14ac:dyDescent="0.25">
      <c r="A460">
        <v>1811</v>
      </c>
      <c r="B460" t="s">
        <v>6</v>
      </c>
      <c r="C460" s="3" t="s">
        <v>31</v>
      </c>
      <c r="D460" s="1" t="s">
        <v>57</v>
      </c>
      <c r="E460">
        <v>4</v>
      </c>
      <c r="F460" s="4">
        <v>1349.73</v>
      </c>
      <c r="G460" s="4">
        <v>1500</v>
      </c>
      <c r="H460" s="5">
        <v>44015</v>
      </c>
    </row>
    <row r="461" spans="1:8" x14ac:dyDescent="0.25">
      <c r="A461">
        <v>1812</v>
      </c>
      <c r="B461" t="s">
        <v>13</v>
      </c>
      <c r="C461" s="3" t="s">
        <v>38</v>
      </c>
      <c r="D461" s="1" t="s">
        <v>41</v>
      </c>
      <c r="E461">
        <v>7</v>
      </c>
      <c r="F461" s="4">
        <v>1483.61</v>
      </c>
      <c r="G461" s="4">
        <v>2000</v>
      </c>
      <c r="H461" s="5">
        <v>44144</v>
      </c>
    </row>
    <row r="462" spans="1:8" x14ac:dyDescent="0.25">
      <c r="A462">
        <v>1813</v>
      </c>
      <c r="B462" t="s">
        <v>6</v>
      </c>
      <c r="C462" s="3" t="s">
        <v>31</v>
      </c>
      <c r="D462" s="1" t="s">
        <v>43</v>
      </c>
      <c r="E462">
        <v>5</v>
      </c>
      <c r="F462" s="4">
        <v>1349.73</v>
      </c>
      <c r="G462" s="4">
        <v>1500</v>
      </c>
      <c r="H462" s="5">
        <v>44091</v>
      </c>
    </row>
    <row r="463" spans="1:8" x14ac:dyDescent="0.25">
      <c r="A463">
        <v>1814</v>
      </c>
      <c r="B463" t="s">
        <v>18</v>
      </c>
      <c r="C463" s="3" t="s">
        <v>33</v>
      </c>
      <c r="D463" s="1" t="s">
        <v>45</v>
      </c>
      <c r="E463">
        <v>2</v>
      </c>
      <c r="F463" s="4">
        <v>1049.51</v>
      </c>
      <c r="G463" s="4">
        <v>1300</v>
      </c>
      <c r="H463" s="5">
        <v>44005</v>
      </c>
    </row>
    <row r="464" spans="1:8" x14ac:dyDescent="0.25">
      <c r="A464">
        <v>1815</v>
      </c>
      <c r="B464" t="s">
        <v>5</v>
      </c>
      <c r="C464" s="3" t="s">
        <v>35</v>
      </c>
      <c r="D464" s="1" t="s">
        <v>47</v>
      </c>
      <c r="E464">
        <v>2</v>
      </c>
      <c r="F464" s="4">
        <v>352.49</v>
      </c>
      <c r="G464" s="4">
        <v>500</v>
      </c>
      <c r="H464" s="5">
        <v>44162</v>
      </c>
    </row>
    <row r="465" spans="1:8" x14ac:dyDescent="0.25">
      <c r="A465">
        <v>1816</v>
      </c>
      <c r="B465" t="s">
        <v>18</v>
      </c>
      <c r="C465" s="3" t="s">
        <v>33</v>
      </c>
      <c r="D465" s="1" t="s">
        <v>49</v>
      </c>
      <c r="E465">
        <v>1</v>
      </c>
      <c r="F465" s="4">
        <v>1049.51</v>
      </c>
      <c r="G465" s="4">
        <v>1300</v>
      </c>
      <c r="H465" s="5">
        <v>44150</v>
      </c>
    </row>
    <row r="466" spans="1:8" x14ac:dyDescent="0.25">
      <c r="A466">
        <v>1817</v>
      </c>
      <c r="B466" t="s">
        <v>10</v>
      </c>
      <c r="C466" s="3" t="s">
        <v>35</v>
      </c>
      <c r="D466" s="1" t="s">
        <v>51</v>
      </c>
      <c r="E466">
        <v>6</v>
      </c>
      <c r="F466" s="4">
        <v>618.04</v>
      </c>
      <c r="G466" s="4">
        <v>700</v>
      </c>
      <c r="H466" s="5">
        <v>44092</v>
      </c>
    </row>
    <row r="467" spans="1:8" x14ac:dyDescent="0.25">
      <c r="A467">
        <v>1818</v>
      </c>
      <c r="B467" t="s">
        <v>12</v>
      </c>
      <c r="C467" s="3" t="s">
        <v>37</v>
      </c>
      <c r="D467" s="1" t="s">
        <v>53</v>
      </c>
      <c r="E467">
        <v>3</v>
      </c>
      <c r="F467" s="4">
        <v>841.55</v>
      </c>
      <c r="G467" s="4">
        <v>1200</v>
      </c>
      <c r="H467" s="5">
        <v>43881</v>
      </c>
    </row>
    <row r="468" spans="1:8" x14ac:dyDescent="0.25">
      <c r="A468">
        <v>1819</v>
      </c>
      <c r="B468" t="s">
        <v>28</v>
      </c>
      <c r="C468" s="3" t="s">
        <v>33</v>
      </c>
      <c r="D468" s="1" t="s">
        <v>55</v>
      </c>
      <c r="E468">
        <v>5</v>
      </c>
      <c r="F468" s="4">
        <v>1063.04</v>
      </c>
      <c r="G468" s="4">
        <v>1500</v>
      </c>
      <c r="H468" s="5">
        <v>44094</v>
      </c>
    </row>
    <row r="469" spans="1:8" x14ac:dyDescent="0.25">
      <c r="A469">
        <v>1820</v>
      </c>
      <c r="B469" t="s">
        <v>7</v>
      </c>
      <c r="C469" s="3" t="s">
        <v>37</v>
      </c>
      <c r="D469" s="1" t="s">
        <v>57</v>
      </c>
      <c r="E469">
        <v>5</v>
      </c>
      <c r="F469" s="4">
        <v>211.41</v>
      </c>
      <c r="G469" s="4">
        <v>300</v>
      </c>
      <c r="H469" s="5">
        <v>44033</v>
      </c>
    </row>
    <row r="470" spans="1:8" x14ac:dyDescent="0.25">
      <c r="A470">
        <v>1821</v>
      </c>
      <c r="B470" t="s">
        <v>9</v>
      </c>
      <c r="C470" s="3" t="s">
        <v>39</v>
      </c>
      <c r="D470" s="1" t="s">
        <v>41</v>
      </c>
      <c r="E470">
        <v>3</v>
      </c>
      <c r="F470" s="4">
        <v>206.96</v>
      </c>
      <c r="G470" s="4">
        <v>250</v>
      </c>
      <c r="H470" s="5">
        <v>43873</v>
      </c>
    </row>
    <row r="471" spans="1:8" x14ac:dyDescent="0.25">
      <c r="A471">
        <v>1822</v>
      </c>
      <c r="B471" t="s">
        <v>9</v>
      </c>
      <c r="C471" s="3" t="s">
        <v>39</v>
      </c>
      <c r="D471" s="1" t="s">
        <v>43</v>
      </c>
      <c r="E471">
        <v>5</v>
      </c>
      <c r="F471" s="4">
        <v>206.96</v>
      </c>
      <c r="G471" s="4">
        <v>250</v>
      </c>
      <c r="H471" s="5">
        <v>43891</v>
      </c>
    </row>
    <row r="472" spans="1:8" x14ac:dyDescent="0.25">
      <c r="A472">
        <v>1823</v>
      </c>
      <c r="B472" t="s">
        <v>9</v>
      </c>
      <c r="C472" s="3" t="s">
        <v>34</v>
      </c>
      <c r="D472" s="1" t="s">
        <v>45</v>
      </c>
      <c r="E472">
        <v>3</v>
      </c>
      <c r="F472" s="4">
        <v>217.17</v>
      </c>
      <c r="G472" s="4">
        <v>250</v>
      </c>
      <c r="H472" s="5">
        <v>43858</v>
      </c>
    </row>
    <row r="473" spans="1:8" x14ac:dyDescent="0.25">
      <c r="A473">
        <v>1824</v>
      </c>
      <c r="B473" t="s">
        <v>26</v>
      </c>
      <c r="C473" s="3" t="s">
        <v>31</v>
      </c>
      <c r="D473" s="1" t="s">
        <v>47</v>
      </c>
      <c r="E473">
        <v>7</v>
      </c>
      <c r="F473" s="4">
        <v>638.27</v>
      </c>
      <c r="G473" s="4">
        <v>800</v>
      </c>
      <c r="H473" s="5">
        <v>43888</v>
      </c>
    </row>
    <row r="474" spans="1:8" x14ac:dyDescent="0.25">
      <c r="A474">
        <v>1825</v>
      </c>
      <c r="B474" t="s">
        <v>18</v>
      </c>
      <c r="C474" s="3" t="s">
        <v>33</v>
      </c>
      <c r="D474" s="1" t="s">
        <v>49</v>
      </c>
      <c r="E474">
        <v>2</v>
      </c>
      <c r="F474" s="4">
        <v>1049.51</v>
      </c>
      <c r="G474" s="4">
        <v>1300</v>
      </c>
      <c r="H474" s="5">
        <v>44106</v>
      </c>
    </row>
    <row r="475" spans="1:8" x14ac:dyDescent="0.25">
      <c r="A475">
        <v>1826</v>
      </c>
      <c r="B475" t="s">
        <v>28</v>
      </c>
      <c r="C475" s="3" t="s">
        <v>33</v>
      </c>
      <c r="D475" s="1" t="s">
        <v>51</v>
      </c>
      <c r="E475">
        <v>2</v>
      </c>
      <c r="F475" s="4">
        <v>1063.04</v>
      </c>
      <c r="G475" s="4">
        <v>1500</v>
      </c>
      <c r="H475" s="5">
        <v>43831</v>
      </c>
    </row>
    <row r="476" spans="1:8" x14ac:dyDescent="0.25">
      <c r="A476">
        <v>1827</v>
      </c>
      <c r="B476" t="s">
        <v>22</v>
      </c>
      <c r="C476" s="3" t="s">
        <v>37</v>
      </c>
      <c r="D476" s="1" t="s">
        <v>53</v>
      </c>
      <c r="E476">
        <v>6</v>
      </c>
      <c r="F476" s="4">
        <v>773.58</v>
      </c>
      <c r="G476" s="4">
        <v>950</v>
      </c>
      <c r="H476" s="5">
        <v>44006</v>
      </c>
    </row>
    <row r="477" spans="1:8" x14ac:dyDescent="0.25">
      <c r="A477">
        <v>1828</v>
      </c>
      <c r="B477" t="s">
        <v>15</v>
      </c>
      <c r="C477" s="3" t="s">
        <v>30</v>
      </c>
      <c r="D477" s="1" t="s">
        <v>55</v>
      </c>
      <c r="E477">
        <v>7</v>
      </c>
      <c r="F477" s="4">
        <v>431.06</v>
      </c>
      <c r="G477" s="4">
        <v>600</v>
      </c>
      <c r="H477" s="5">
        <v>44107</v>
      </c>
    </row>
    <row r="478" spans="1:8" x14ac:dyDescent="0.25">
      <c r="A478">
        <v>1829</v>
      </c>
      <c r="B478" t="s">
        <v>6</v>
      </c>
      <c r="C478" s="3" t="s">
        <v>36</v>
      </c>
      <c r="D478" s="1" t="s">
        <v>57</v>
      </c>
      <c r="E478">
        <v>7</v>
      </c>
      <c r="F478" s="4">
        <v>1053.78</v>
      </c>
      <c r="G478" s="4">
        <v>1500</v>
      </c>
      <c r="H478" s="5">
        <v>44039</v>
      </c>
    </row>
    <row r="479" spans="1:8" x14ac:dyDescent="0.25">
      <c r="A479">
        <v>1830</v>
      </c>
      <c r="B479" t="s">
        <v>25</v>
      </c>
      <c r="C479" s="3" t="s">
        <v>30</v>
      </c>
      <c r="D479" s="1" t="s">
        <v>41</v>
      </c>
      <c r="E479">
        <v>3</v>
      </c>
      <c r="F479" s="4">
        <v>1667.47</v>
      </c>
      <c r="G479" s="4">
        <v>2200</v>
      </c>
      <c r="H479" s="5">
        <v>43900</v>
      </c>
    </row>
    <row r="480" spans="1:8" x14ac:dyDescent="0.25">
      <c r="A480">
        <v>1831</v>
      </c>
      <c r="B480" t="s">
        <v>20</v>
      </c>
      <c r="C480" s="3" t="s">
        <v>35</v>
      </c>
      <c r="D480" s="1" t="s">
        <v>43</v>
      </c>
      <c r="E480">
        <v>5</v>
      </c>
      <c r="F480" s="4">
        <v>1421.11</v>
      </c>
      <c r="G480" s="4">
        <v>1600</v>
      </c>
      <c r="H480" s="5">
        <v>43869</v>
      </c>
    </row>
    <row r="481" spans="1:8" x14ac:dyDescent="0.25">
      <c r="A481">
        <v>1832</v>
      </c>
      <c r="B481" t="s">
        <v>27</v>
      </c>
      <c r="C481" s="3" t="s">
        <v>32</v>
      </c>
      <c r="D481" s="1" t="s">
        <v>45</v>
      </c>
      <c r="E481">
        <v>2</v>
      </c>
      <c r="F481" s="4">
        <v>1171.3399999999999</v>
      </c>
      <c r="G481" s="4">
        <v>1350</v>
      </c>
      <c r="H481" s="5">
        <v>44135</v>
      </c>
    </row>
    <row r="482" spans="1:8" x14ac:dyDescent="0.25">
      <c r="A482">
        <v>1833</v>
      </c>
      <c r="B482" t="s">
        <v>22</v>
      </c>
      <c r="C482" s="3" t="s">
        <v>37</v>
      </c>
      <c r="D482" s="1" t="s">
        <v>47</v>
      </c>
      <c r="E482">
        <v>6</v>
      </c>
      <c r="F482" s="4">
        <v>773.58</v>
      </c>
      <c r="G482" s="4">
        <v>950</v>
      </c>
      <c r="H482" s="5">
        <v>43910</v>
      </c>
    </row>
    <row r="483" spans="1:8" x14ac:dyDescent="0.25">
      <c r="A483">
        <v>1834</v>
      </c>
      <c r="B483" t="s">
        <v>14</v>
      </c>
      <c r="C483" s="3" t="s">
        <v>39</v>
      </c>
      <c r="D483" s="1" t="s">
        <v>49</v>
      </c>
      <c r="E483">
        <v>7</v>
      </c>
      <c r="F483" s="4">
        <v>343.6</v>
      </c>
      <c r="G483" s="4">
        <v>400</v>
      </c>
      <c r="H483" s="5">
        <v>43918</v>
      </c>
    </row>
    <row r="484" spans="1:8" x14ac:dyDescent="0.25">
      <c r="A484">
        <v>1835</v>
      </c>
      <c r="B484" t="s">
        <v>7</v>
      </c>
      <c r="C484" s="3" t="s">
        <v>32</v>
      </c>
      <c r="D484" s="1" t="s">
        <v>51</v>
      </c>
      <c r="E484">
        <v>1</v>
      </c>
      <c r="F484" s="4">
        <v>216.19</v>
      </c>
      <c r="G484" s="4">
        <v>300</v>
      </c>
      <c r="H484" s="5">
        <v>43959</v>
      </c>
    </row>
    <row r="485" spans="1:8" x14ac:dyDescent="0.25">
      <c r="A485">
        <v>1836</v>
      </c>
      <c r="B485" t="s">
        <v>8</v>
      </c>
      <c r="C485" s="3" t="s">
        <v>33</v>
      </c>
      <c r="D485" s="1" t="s">
        <v>53</v>
      </c>
      <c r="E485">
        <v>1</v>
      </c>
      <c r="F485" s="4">
        <v>572.95000000000005</v>
      </c>
      <c r="G485" s="4">
        <v>800</v>
      </c>
      <c r="H485" s="5">
        <v>44005</v>
      </c>
    </row>
    <row r="486" spans="1:8" x14ac:dyDescent="0.25">
      <c r="A486">
        <v>1837</v>
      </c>
      <c r="B486" t="s">
        <v>24</v>
      </c>
      <c r="C486" s="3" t="s">
        <v>39</v>
      </c>
      <c r="D486" s="1" t="s">
        <v>55</v>
      </c>
      <c r="E486">
        <v>1</v>
      </c>
      <c r="F486" s="4">
        <v>966.38</v>
      </c>
      <c r="G486" s="4">
        <v>1200</v>
      </c>
      <c r="H486" s="5">
        <v>44081</v>
      </c>
    </row>
    <row r="487" spans="1:8" x14ac:dyDescent="0.25">
      <c r="A487">
        <v>1838</v>
      </c>
      <c r="B487" t="s">
        <v>15</v>
      </c>
      <c r="C487" s="3" t="s">
        <v>30</v>
      </c>
      <c r="D487" s="1" t="s">
        <v>57</v>
      </c>
      <c r="E487">
        <v>7</v>
      </c>
      <c r="F487" s="4">
        <v>431.06</v>
      </c>
      <c r="G487" s="4">
        <v>600</v>
      </c>
      <c r="H487" s="5">
        <v>44103</v>
      </c>
    </row>
    <row r="488" spans="1:8" x14ac:dyDescent="0.25">
      <c r="A488">
        <v>1839</v>
      </c>
      <c r="B488" t="s">
        <v>8</v>
      </c>
      <c r="C488" s="3" t="s">
        <v>38</v>
      </c>
      <c r="D488" s="1" t="s">
        <v>41</v>
      </c>
      <c r="E488">
        <v>1</v>
      </c>
      <c r="F488" s="4">
        <v>681.33</v>
      </c>
      <c r="G488" s="4">
        <v>800</v>
      </c>
      <c r="H488" s="5">
        <v>43965</v>
      </c>
    </row>
    <row r="489" spans="1:8" x14ac:dyDescent="0.25">
      <c r="A489">
        <v>1840</v>
      </c>
      <c r="B489" t="s">
        <v>26</v>
      </c>
      <c r="C489" s="3" t="s">
        <v>31</v>
      </c>
      <c r="D489" s="1" t="s">
        <v>43</v>
      </c>
      <c r="E489">
        <v>4</v>
      </c>
      <c r="F489" s="4">
        <v>638.27</v>
      </c>
      <c r="G489" s="4">
        <v>800</v>
      </c>
      <c r="H489" s="5">
        <v>43893</v>
      </c>
    </row>
    <row r="490" spans="1:8" x14ac:dyDescent="0.25">
      <c r="A490">
        <v>1841</v>
      </c>
      <c r="B490" t="s">
        <v>17</v>
      </c>
      <c r="C490" s="3" t="s">
        <v>32</v>
      </c>
      <c r="D490" s="1" t="s">
        <v>45</v>
      </c>
      <c r="E490">
        <v>3</v>
      </c>
      <c r="F490" s="4">
        <v>757.81</v>
      </c>
      <c r="G490" s="4">
        <v>950</v>
      </c>
      <c r="H490" s="5">
        <v>44135</v>
      </c>
    </row>
    <row r="491" spans="1:8" x14ac:dyDescent="0.25">
      <c r="A491">
        <v>1842</v>
      </c>
      <c r="B491" t="s">
        <v>8</v>
      </c>
      <c r="C491" s="3" t="s">
        <v>38</v>
      </c>
      <c r="D491" s="1" t="s">
        <v>47</v>
      </c>
      <c r="E491">
        <v>3</v>
      </c>
      <c r="F491" s="4">
        <v>681.33</v>
      </c>
      <c r="G491" s="4">
        <v>800</v>
      </c>
      <c r="H491" s="5">
        <v>43900</v>
      </c>
    </row>
    <row r="492" spans="1:8" x14ac:dyDescent="0.25">
      <c r="A492">
        <v>1843</v>
      </c>
      <c r="B492" t="s">
        <v>23</v>
      </c>
      <c r="C492" s="3" t="s">
        <v>38</v>
      </c>
      <c r="D492" s="1" t="s">
        <v>49</v>
      </c>
      <c r="E492">
        <v>1</v>
      </c>
      <c r="F492" s="4">
        <v>836.75</v>
      </c>
      <c r="G492" s="4">
        <v>1000</v>
      </c>
      <c r="H492" s="5">
        <v>43846</v>
      </c>
    </row>
    <row r="493" spans="1:8" x14ac:dyDescent="0.25">
      <c r="A493">
        <v>1844</v>
      </c>
      <c r="B493" t="s">
        <v>23</v>
      </c>
      <c r="C493" s="3" t="s">
        <v>38</v>
      </c>
      <c r="D493" s="1" t="s">
        <v>51</v>
      </c>
      <c r="E493">
        <v>7</v>
      </c>
      <c r="F493" s="4">
        <v>836.75</v>
      </c>
      <c r="G493" s="4">
        <v>1000</v>
      </c>
      <c r="H493" s="5">
        <v>44022</v>
      </c>
    </row>
    <row r="494" spans="1:8" x14ac:dyDescent="0.25">
      <c r="A494">
        <v>1845</v>
      </c>
      <c r="B494" t="s">
        <v>29</v>
      </c>
      <c r="C494" s="3" t="s">
        <v>34</v>
      </c>
      <c r="D494" s="1" t="s">
        <v>53</v>
      </c>
      <c r="E494">
        <v>4</v>
      </c>
      <c r="F494" s="4">
        <v>1265.2</v>
      </c>
      <c r="G494" s="4">
        <v>1800</v>
      </c>
      <c r="H494" s="5">
        <v>44020</v>
      </c>
    </row>
    <row r="495" spans="1:8" x14ac:dyDescent="0.25">
      <c r="A495">
        <v>1846</v>
      </c>
      <c r="B495" t="s">
        <v>7</v>
      </c>
      <c r="C495" s="3" t="s">
        <v>32</v>
      </c>
      <c r="D495" s="1" t="s">
        <v>55</v>
      </c>
      <c r="E495">
        <v>1</v>
      </c>
      <c r="F495" s="4">
        <v>216.19</v>
      </c>
      <c r="G495" s="4">
        <v>300</v>
      </c>
      <c r="H495" s="5">
        <v>44022</v>
      </c>
    </row>
    <row r="496" spans="1:8" x14ac:dyDescent="0.25">
      <c r="A496">
        <v>1847</v>
      </c>
      <c r="B496" t="s">
        <v>14</v>
      </c>
      <c r="C496" s="3" t="s">
        <v>39</v>
      </c>
      <c r="D496" s="1" t="s">
        <v>57</v>
      </c>
      <c r="E496">
        <v>4</v>
      </c>
      <c r="F496" s="4">
        <v>343.6</v>
      </c>
      <c r="G496" s="4">
        <v>400</v>
      </c>
      <c r="H496" s="5">
        <v>44055</v>
      </c>
    </row>
    <row r="497" spans="1:8" x14ac:dyDescent="0.25">
      <c r="A497">
        <v>1848</v>
      </c>
      <c r="B497" t="s">
        <v>8</v>
      </c>
      <c r="C497" s="3" t="s">
        <v>38</v>
      </c>
      <c r="D497" s="1" t="s">
        <v>41</v>
      </c>
      <c r="E497">
        <v>3</v>
      </c>
      <c r="F497" s="4">
        <v>681.33</v>
      </c>
      <c r="G497" s="4">
        <v>800</v>
      </c>
      <c r="H497" s="5">
        <v>43915</v>
      </c>
    </row>
    <row r="498" spans="1:8" x14ac:dyDescent="0.25">
      <c r="A498">
        <v>1849</v>
      </c>
      <c r="B498" t="s">
        <v>29</v>
      </c>
      <c r="C498" s="3" t="s">
        <v>34</v>
      </c>
      <c r="D498" s="1" t="s">
        <v>43</v>
      </c>
      <c r="E498">
        <v>2</v>
      </c>
      <c r="F498" s="4">
        <v>1265.2</v>
      </c>
      <c r="G498" s="4">
        <v>1800</v>
      </c>
      <c r="H498" s="5">
        <v>43892</v>
      </c>
    </row>
    <row r="499" spans="1:8" x14ac:dyDescent="0.25">
      <c r="A499">
        <v>1850</v>
      </c>
      <c r="B499" t="s">
        <v>12</v>
      </c>
      <c r="C499" s="3" t="s">
        <v>37</v>
      </c>
      <c r="D499" s="1" t="s">
        <v>45</v>
      </c>
      <c r="E499">
        <v>2</v>
      </c>
      <c r="F499" s="4">
        <v>841.55</v>
      </c>
      <c r="G499" s="4">
        <v>1200</v>
      </c>
      <c r="H499" s="5">
        <v>43926</v>
      </c>
    </row>
    <row r="500" spans="1:8" x14ac:dyDescent="0.25">
      <c r="A500">
        <v>1851</v>
      </c>
      <c r="B500" t="s">
        <v>16</v>
      </c>
      <c r="C500" s="3" t="s">
        <v>31</v>
      </c>
      <c r="D500" s="1" t="s">
        <v>47</v>
      </c>
      <c r="E500">
        <v>7</v>
      </c>
      <c r="F500" s="4">
        <v>938.42</v>
      </c>
      <c r="G500" s="4">
        <v>1100</v>
      </c>
      <c r="H500" s="5">
        <v>44138</v>
      </c>
    </row>
    <row r="501" spans="1:8" x14ac:dyDescent="0.25">
      <c r="A501">
        <v>1852</v>
      </c>
      <c r="B501" t="s">
        <v>27</v>
      </c>
      <c r="C501" s="3" t="s">
        <v>32</v>
      </c>
      <c r="D501" s="1" t="s">
        <v>49</v>
      </c>
      <c r="E501">
        <v>5</v>
      </c>
      <c r="F501" s="4">
        <v>1171.3399999999999</v>
      </c>
      <c r="G501" s="4">
        <v>1350</v>
      </c>
      <c r="H501" s="5">
        <v>43978</v>
      </c>
    </row>
    <row r="502" spans="1:8" x14ac:dyDescent="0.25">
      <c r="A502">
        <v>1853</v>
      </c>
      <c r="B502" t="s">
        <v>12</v>
      </c>
      <c r="C502" s="3" t="s">
        <v>37</v>
      </c>
      <c r="D502" s="1" t="s">
        <v>51</v>
      </c>
      <c r="E502">
        <v>2</v>
      </c>
      <c r="F502" s="4">
        <v>841.55</v>
      </c>
      <c r="G502" s="4">
        <v>1200</v>
      </c>
      <c r="H502" s="5">
        <v>44093</v>
      </c>
    </row>
    <row r="503" spans="1:8" x14ac:dyDescent="0.25">
      <c r="A503">
        <v>1854</v>
      </c>
      <c r="B503" t="s">
        <v>6</v>
      </c>
      <c r="C503" s="3" t="s">
        <v>36</v>
      </c>
      <c r="D503" s="1" t="s">
        <v>53</v>
      </c>
      <c r="E503">
        <v>6</v>
      </c>
      <c r="F503" s="4">
        <v>1053.78</v>
      </c>
      <c r="G503" s="4">
        <v>1500</v>
      </c>
      <c r="H503" s="5">
        <v>43864</v>
      </c>
    </row>
    <row r="504" spans="1:8" x14ac:dyDescent="0.25">
      <c r="A504">
        <v>1855</v>
      </c>
      <c r="B504" t="s">
        <v>22</v>
      </c>
      <c r="C504" s="3" t="s">
        <v>37</v>
      </c>
      <c r="D504" s="1" t="s">
        <v>55</v>
      </c>
      <c r="E504">
        <v>7</v>
      </c>
      <c r="F504" s="4">
        <v>773.58</v>
      </c>
      <c r="G504" s="4">
        <v>950</v>
      </c>
      <c r="H504" s="5">
        <v>44139</v>
      </c>
    </row>
    <row r="505" spans="1:8" x14ac:dyDescent="0.25">
      <c r="A505">
        <v>1856</v>
      </c>
      <c r="B505" t="s">
        <v>23</v>
      </c>
      <c r="C505" s="3" t="s">
        <v>38</v>
      </c>
      <c r="D505" s="1" t="s">
        <v>57</v>
      </c>
      <c r="E505">
        <v>1</v>
      </c>
      <c r="F505" s="4">
        <v>836.75</v>
      </c>
      <c r="G505" s="4">
        <v>1000</v>
      </c>
      <c r="H505" s="5">
        <v>43850</v>
      </c>
    </row>
    <row r="506" spans="1:8" x14ac:dyDescent="0.25">
      <c r="A506">
        <v>1857</v>
      </c>
      <c r="B506" t="s">
        <v>27</v>
      </c>
      <c r="C506" s="3" t="s">
        <v>32</v>
      </c>
      <c r="D506" s="1" t="s">
        <v>41</v>
      </c>
      <c r="E506">
        <v>3</v>
      </c>
      <c r="F506" s="4">
        <v>1171.3399999999999</v>
      </c>
      <c r="G506" s="4">
        <v>1350</v>
      </c>
      <c r="H506" s="5">
        <v>44114</v>
      </c>
    </row>
    <row r="507" spans="1:8" x14ac:dyDescent="0.25">
      <c r="A507">
        <v>1858</v>
      </c>
      <c r="B507" t="s">
        <v>24</v>
      </c>
      <c r="C507" s="3" t="s">
        <v>39</v>
      </c>
      <c r="D507" s="1" t="s">
        <v>43</v>
      </c>
      <c r="E507">
        <v>7</v>
      </c>
      <c r="F507" s="4">
        <v>966.38</v>
      </c>
      <c r="G507" s="4">
        <v>1200</v>
      </c>
      <c r="H507" s="5">
        <v>43885</v>
      </c>
    </row>
    <row r="508" spans="1:8" x14ac:dyDescent="0.25">
      <c r="A508">
        <v>1859</v>
      </c>
      <c r="B508" t="s">
        <v>5</v>
      </c>
      <c r="C508" s="3" t="s">
        <v>30</v>
      </c>
      <c r="D508" s="1" t="s">
        <v>45</v>
      </c>
      <c r="E508">
        <v>5</v>
      </c>
      <c r="F508" s="4">
        <v>388.86</v>
      </c>
      <c r="G508" s="4">
        <v>500</v>
      </c>
      <c r="H508" s="5">
        <v>44027</v>
      </c>
    </row>
    <row r="509" spans="1:8" x14ac:dyDescent="0.25">
      <c r="A509">
        <v>1860</v>
      </c>
      <c r="B509" t="s">
        <v>16</v>
      </c>
      <c r="C509" s="3" t="s">
        <v>31</v>
      </c>
      <c r="D509" s="1" t="s">
        <v>47</v>
      </c>
      <c r="E509">
        <v>5</v>
      </c>
      <c r="F509" s="4">
        <v>938.42</v>
      </c>
      <c r="G509" s="4">
        <v>1100</v>
      </c>
      <c r="H509" s="5">
        <v>44087</v>
      </c>
    </row>
    <row r="510" spans="1:8" x14ac:dyDescent="0.25">
      <c r="A510">
        <v>1861</v>
      </c>
      <c r="B510" t="s">
        <v>5</v>
      </c>
      <c r="C510" s="3" t="s">
        <v>30</v>
      </c>
      <c r="D510" s="1" t="s">
        <v>49</v>
      </c>
      <c r="E510">
        <v>2</v>
      </c>
      <c r="F510" s="4">
        <v>388.86</v>
      </c>
      <c r="G510" s="4">
        <v>500</v>
      </c>
      <c r="H510" s="5">
        <v>44029</v>
      </c>
    </row>
    <row r="511" spans="1:8" x14ac:dyDescent="0.25">
      <c r="A511">
        <v>1862</v>
      </c>
      <c r="B511" t="s">
        <v>16</v>
      </c>
      <c r="C511" s="3" t="s">
        <v>31</v>
      </c>
      <c r="D511" s="1" t="s">
        <v>51</v>
      </c>
      <c r="E511">
        <v>6</v>
      </c>
      <c r="F511" s="4">
        <v>938.42</v>
      </c>
      <c r="G511" s="4">
        <v>1100</v>
      </c>
      <c r="H511" s="5">
        <v>44017</v>
      </c>
    </row>
    <row r="512" spans="1:8" x14ac:dyDescent="0.25">
      <c r="A512">
        <v>1863</v>
      </c>
      <c r="B512" t="s">
        <v>11</v>
      </c>
      <c r="C512" s="3" t="s">
        <v>36</v>
      </c>
      <c r="D512" s="1" t="s">
        <v>53</v>
      </c>
      <c r="E512">
        <v>2</v>
      </c>
      <c r="F512" s="4">
        <v>645.70000000000005</v>
      </c>
      <c r="G512" s="4">
        <v>900</v>
      </c>
      <c r="H512" s="5">
        <v>43990</v>
      </c>
    </row>
    <row r="513" spans="1:8" x14ac:dyDescent="0.25">
      <c r="A513">
        <v>1864</v>
      </c>
      <c r="B513" t="s">
        <v>13</v>
      </c>
      <c r="C513" s="3" t="s">
        <v>38</v>
      </c>
      <c r="D513" s="1" t="s">
        <v>55</v>
      </c>
      <c r="E513">
        <v>7</v>
      </c>
      <c r="F513" s="4">
        <v>1483.61</v>
      </c>
      <c r="G513" s="4">
        <v>2000</v>
      </c>
      <c r="H513" s="5">
        <v>44084</v>
      </c>
    </row>
    <row r="514" spans="1:8" x14ac:dyDescent="0.25">
      <c r="A514">
        <v>1865</v>
      </c>
      <c r="B514" t="s">
        <v>17</v>
      </c>
      <c r="C514" s="3" t="s">
        <v>32</v>
      </c>
      <c r="D514" s="1" t="s">
        <v>57</v>
      </c>
      <c r="E514">
        <v>1</v>
      </c>
      <c r="F514" s="4">
        <v>757.81</v>
      </c>
      <c r="G514" s="4">
        <v>950</v>
      </c>
      <c r="H514" s="5">
        <v>43894</v>
      </c>
    </row>
    <row r="515" spans="1:8" x14ac:dyDescent="0.25">
      <c r="A515">
        <v>1866</v>
      </c>
      <c r="B515" t="s">
        <v>15</v>
      </c>
      <c r="C515" s="3" t="s">
        <v>30</v>
      </c>
      <c r="D515" s="1" t="s">
        <v>41</v>
      </c>
      <c r="E515">
        <v>1</v>
      </c>
      <c r="F515" s="4">
        <v>431.06</v>
      </c>
      <c r="G515" s="4">
        <v>600</v>
      </c>
      <c r="H515" s="5">
        <v>43874</v>
      </c>
    </row>
    <row r="516" spans="1:8" x14ac:dyDescent="0.25">
      <c r="A516">
        <v>1867</v>
      </c>
      <c r="B516" t="s">
        <v>9</v>
      </c>
      <c r="C516" s="3" t="s">
        <v>34</v>
      </c>
      <c r="D516" s="1" t="s">
        <v>43</v>
      </c>
      <c r="E516">
        <v>6</v>
      </c>
      <c r="F516" s="4">
        <v>217.17</v>
      </c>
      <c r="G516" s="4">
        <v>250</v>
      </c>
      <c r="H516" s="5">
        <v>43991</v>
      </c>
    </row>
    <row r="517" spans="1:8" x14ac:dyDescent="0.25">
      <c r="A517">
        <v>1868</v>
      </c>
      <c r="B517" t="s">
        <v>17</v>
      </c>
      <c r="C517" s="3" t="s">
        <v>32</v>
      </c>
      <c r="D517" s="1" t="s">
        <v>45</v>
      </c>
      <c r="E517">
        <v>3</v>
      </c>
      <c r="F517" s="4">
        <v>757.81</v>
      </c>
      <c r="G517" s="4">
        <v>950</v>
      </c>
      <c r="H517" s="5">
        <v>44100</v>
      </c>
    </row>
    <row r="518" spans="1:8" x14ac:dyDescent="0.25">
      <c r="A518">
        <v>1869</v>
      </c>
      <c r="B518" t="s">
        <v>25</v>
      </c>
      <c r="C518" s="3" t="s">
        <v>30</v>
      </c>
      <c r="D518" s="1" t="s">
        <v>47</v>
      </c>
      <c r="E518">
        <v>2</v>
      </c>
      <c r="F518" s="4">
        <v>1667.47</v>
      </c>
      <c r="G518" s="4">
        <v>2200</v>
      </c>
      <c r="H518" s="5">
        <v>44062</v>
      </c>
    </row>
    <row r="519" spans="1:8" x14ac:dyDescent="0.25">
      <c r="A519">
        <v>1870</v>
      </c>
      <c r="B519" t="s">
        <v>19</v>
      </c>
      <c r="C519" s="3" t="s">
        <v>34</v>
      </c>
      <c r="D519" s="1" t="s">
        <v>49</v>
      </c>
      <c r="E519">
        <v>3</v>
      </c>
      <c r="F519" s="4">
        <v>1240.8599999999999</v>
      </c>
      <c r="G519" s="4">
        <v>1750</v>
      </c>
      <c r="H519" s="5">
        <v>43856</v>
      </c>
    </row>
    <row r="520" spans="1:8" x14ac:dyDescent="0.25">
      <c r="A520">
        <v>1871</v>
      </c>
      <c r="B520" t="s">
        <v>5</v>
      </c>
      <c r="C520" s="3" t="s">
        <v>30</v>
      </c>
      <c r="D520" s="1" t="s">
        <v>51</v>
      </c>
      <c r="E520">
        <v>6</v>
      </c>
      <c r="F520" s="4">
        <v>388.86</v>
      </c>
      <c r="G520" s="4">
        <v>500</v>
      </c>
      <c r="H520" s="5">
        <v>43833</v>
      </c>
    </row>
    <row r="521" spans="1:8" x14ac:dyDescent="0.25">
      <c r="A521">
        <v>1872</v>
      </c>
      <c r="B521" t="s">
        <v>19</v>
      </c>
      <c r="C521" s="3" t="s">
        <v>34</v>
      </c>
      <c r="D521" s="1" t="s">
        <v>53</v>
      </c>
      <c r="E521">
        <v>4</v>
      </c>
      <c r="F521" s="4">
        <v>1240.8599999999999</v>
      </c>
      <c r="G521" s="4">
        <v>1750</v>
      </c>
      <c r="H521" s="5">
        <v>43877</v>
      </c>
    </row>
    <row r="522" spans="1:8" x14ac:dyDescent="0.25">
      <c r="A522">
        <v>1873</v>
      </c>
      <c r="B522" t="s">
        <v>25</v>
      </c>
      <c r="C522" s="3" t="s">
        <v>30</v>
      </c>
      <c r="D522" s="1" t="s">
        <v>55</v>
      </c>
      <c r="E522">
        <v>7</v>
      </c>
      <c r="F522" s="4">
        <v>1667.47</v>
      </c>
      <c r="G522" s="4">
        <v>2200</v>
      </c>
      <c r="H522" s="5">
        <v>44008</v>
      </c>
    </row>
    <row r="523" spans="1:8" x14ac:dyDescent="0.25">
      <c r="A523">
        <v>1874</v>
      </c>
      <c r="B523" t="s">
        <v>20</v>
      </c>
      <c r="C523" s="3" t="s">
        <v>35</v>
      </c>
      <c r="D523" s="1" t="s">
        <v>57</v>
      </c>
      <c r="E523">
        <v>5</v>
      </c>
      <c r="F523" s="4">
        <v>1421.11</v>
      </c>
      <c r="G523" s="4">
        <v>1600</v>
      </c>
      <c r="H523" s="5">
        <v>43958</v>
      </c>
    </row>
    <row r="524" spans="1:8" x14ac:dyDescent="0.25">
      <c r="A524">
        <v>1875</v>
      </c>
      <c r="B524" t="s">
        <v>7</v>
      </c>
      <c r="C524" s="3" t="s">
        <v>32</v>
      </c>
      <c r="D524" s="1" t="s">
        <v>41</v>
      </c>
      <c r="E524">
        <v>4</v>
      </c>
      <c r="F524" s="4">
        <v>216.19</v>
      </c>
      <c r="G524" s="4">
        <v>300</v>
      </c>
      <c r="H524" s="5">
        <v>43850</v>
      </c>
    </row>
    <row r="525" spans="1:8" x14ac:dyDescent="0.25">
      <c r="A525">
        <v>1876</v>
      </c>
      <c r="B525" t="s">
        <v>26</v>
      </c>
      <c r="C525" s="3" t="s">
        <v>31</v>
      </c>
      <c r="D525" s="1" t="s">
        <v>43</v>
      </c>
      <c r="E525">
        <v>5</v>
      </c>
      <c r="F525" s="4">
        <v>638.27</v>
      </c>
      <c r="G525" s="4">
        <v>800</v>
      </c>
      <c r="H525" s="5">
        <v>44049</v>
      </c>
    </row>
    <row r="526" spans="1:8" x14ac:dyDescent="0.25">
      <c r="A526">
        <v>1877</v>
      </c>
      <c r="B526" t="s">
        <v>10</v>
      </c>
      <c r="C526" s="3" t="s">
        <v>35</v>
      </c>
      <c r="D526" s="1" t="s">
        <v>45</v>
      </c>
      <c r="E526">
        <v>3</v>
      </c>
      <c r="F526" s="4">
        <v>618.04</v>
      </c>
      <c r="G526" s="4">
        <v>700</v>
      </c>
      <c r="H526" s="5">
        <v>43910</v>
      </c>
    </row>
    <row r="527" spans="1:8" x14ac:dyDescent="0.25">
      <c r="A527">
        <v>1878</v>
      </c>
      <c r="B527" t="s">
        <v>5</v>
      </c>
      <c r="C527" s="3" t="s">
        <v>35</v>
      </c>
      <c r="D527" s="1" t="s">
        <v>47</v>
      </c>
      <c r="E527">
        <v>2</v>
      </c>
      <c r="F527" s="4">
        <v>352.49</v>
      </c>
      <c r="G527" s="4">
        <v>500</v>
      </c>
      <c r="H527" s="5">
        <v>44066</v>
      </c>
    </row>
    <row r="528" spans="1:8" x14ac:dyDescent="0.25">
      <c r="A528">
        <v>1879</v>
      </c>
      <c r="B528" t="s">
        <v>21</v>
      </c>
      <c r="C528" s="3" t="s">
        <v>36</v>
      </c>
      <c r="D528" s="1" t="s">
        <v>49</v>
      </c>
      <c r="E528">
        <v>6</v>
      </c>
      <c r="F528" s="4">
        <v>1242.93</v>
      </c>
      <c r="G528" s="4">
        <v>1400</v>
      </c>
      <c r="H528" s="5">
        <v>44155</v>
      </c>
    </row>
    <row r="529" spans="1:8" x14ac:dyDescent="0.25">
      <c r="A529">
        <v>1880</v>
      </c>
      <c r="B529" t="s">
        <v>8</v>
      </c>
      <c r="C529" s="3" t="s">
        <v>33</v>
      </c>
      <c r="D529" s="1" t="s">
        <v>51</v>
      </c>
      <c r="E529">
        <v>7</v>
      </c>
      <c r="F529" s="4">
        <v>572.95000000000005</v>
      </c>
      <c r="G529" s="4">
        <v>800</v>
      </c>
      <c r="H529" s="5">
        <v>44135</v>
      </c>
    </row>
    <row r="530" spans="1:8" x14ac:dyDescent="0.25">
      <c r="A530">
        <v>1881</v>
      </c>
      <c r="B530" t="s">
        <v>14</v>
      </c>
      <c r="C530" s="3" t="s">
        <v>39</v>
      </c>
      <c r="D530" s="1" t="s">
        <v>53</v>
      </c>
      <c r="E530">
        <v>4</v>
      </c>
      <c r="F530" s="4">
        <v>343.6</v>
      </c>
      <c r="G530" s="4">
        <v>400</v>
      </c>
      <c r="H530" s="5">
        <v>44021</v>
      </c>
    </row>
    <row r="531" spans="1:8" x14ac:dyDescent="0.25">
      <c r="A531">
        <v>1882</v>
      </c>
      <c r="B531" t="s">
        <v>29</v>
      </c>
      <c r="C531" s="3" t="s">
        <v>34</v>
      </c>
      <c r="D531" s="1" t="s">
        <v>55</v>
      </c>
      <c r="E531">
        <v>5</v>
      </c>
      <c r="F531" s="4">
        <v>1265.2</v>
      </c>
      <c r="G531" s="4">
        <v>1800</v>
      </c>
      <c r="H531" s="5">
        <v>43896</v>
      </c>
    </row>
    <row r="532" spans="1:8" x14ac:dyDescent="0.25">
      <c r="A532">
        <v>1883</v>
      </c>
      <c r="B532" t="s">
        <v>6</v>
      </c>
      <c r="C532" s="3" t="s">
        <v>31</v>
      </c>
      <c r="D532" s="1" t="s">
        <v>57</v>
      </c>
      <c r="E532">
        <v>2</v>
      </c>
      <c r="F532" s="4">
        <v>1349.73</v>
      </c>
      <c r="G532" s="4">
        <v>1500</v>
      </c>
      <c r="H532" s="5">
        <v>43976</v>
      </c>
    </row>
    <row r="533" spans="1:8" x14ac:dyDescent="0.25">
      <c r="A533">
        <v>1884</v>
      </c>
      <c r="B533" t="s">
        <v>20</v>
      </c>
      <c r="C533" s="3" t="s">
        <v>35</v>
      </c>
      <c r="D533" s="1" t="s">
        <v>41</v>
      </c>
      <c r="E533">
        <v>6</v>
      </c>
      <c r="F533" s="4">
        <v>1421.11</v>
      </c>
      <c r="G533" s="4">
        <v>1600</v>
      </c>
      <c r="H533" s="5">
        <v>43878</v>
      </c>
    </row>
    <row r="534" spans="1:8" x14ac:dyDescent="0.25">
      <c r="A534">
        <v>1885</v>
      </c>
      <c r="B534" t="s">
        <v>13</v>
      </c>
      <c r="C534" s="3" t="s">
        <v>38</v>
      </c>
      <c r="D534" s="1" t="s">
        <v>43</v>
      </c>
      <c r="E534">
        <v>2</v>
      </c>
      <c r="F534" s="4">
        <v>1483.61</v>
      </c>
      <c r="G534" s="4">
        <v>2000</v>
      </c>
      <c r="H534" s="5">
        <v>43875</v>
      </c>
    </row>
    <row r="535" spans="1:8" x14ac:dyDescent="0.25">
      <c r="A535">
        <v>1886</v>
      </c>
      <c r="B535" t="s">
        <v>9</v>
      </c>
      <c r="C535" s="3" t="s">
        <v>39</v>
      </c>
      <c r="D535" s="1" t="s">
        <v>45</v>
      </c>
      <c r="E535">
        <v>7</v>
      </c>
      <c r="F535" s="4">
        <v>206.96</v>
      </c>
      <c r="G535" s="4">
        <v>250</v>
      </c>
      <c r="H535" s="5">
        <v>44050</v>
      </c>
    </row>
    <row r="536" spans="1:8" x14ac:dyDescent="0.25">
      <c r="A536">
        <v>1887</v>
      </c>
      <c r="B536" t="s">
        <v>5</v>
      </c>
      <c r="C536" s="3" t="s">
        <v>35</v>
      </c>
      <c r="D536" s="1" t="s">
        <v>47</v>
      </c>
      <c r="E536">
        <v>6</v>
      </c>
      <c r="F536" s="4">
        <v>352.49</v>
      </c>
      <c r="G536" s="4">
        <v>500</v>
      </c>
      <c r="H536" s="5">
        <v>44032</v>
      </c>
    </row>
    <row r="537" spans="1:8" x14ac:dyDescent="0.25">
      <c r="A537">
        <v>1888</v>
      </c>
      <c r="B537" t="s">
        <v>19</v>
      </c>
      <c r="C537" s="3" t="s">
        <v>34</v>
      </c>
      <c r="D537" s="1" t="s">
        <v>49</v>
      </c>
      <c r="E537">
        <v>6</v>
      </c>
      <c r="F537" s="4">
        <v>1240.8599999999999</v>
      </c>
      <c r="G537" s="4">
        <v>1750</v>
      </c>
      <c r="H537" s="5">
        <v>43851</v>
      </c>
    </row>
    <row r="538" spans="1:8" x14ac:dyDescent="0.25">
      <c r="A538">
        <v>1889</v>
      </c>
      <c r="B538" t="s">
        <v>28</v>
      </c>
      <c r="C538" s="3" t="s">
        <v>33</v>
      </c>
      <c r="D538" s="1" t="s">
        <v>51</v>
      </c>
      <c r="E538">
        <v>7</v>
      </c>
      <c r="F538" s="4">
        <v>1063.04</v>
      </c>
      <c r="G538" s="4">
        <v>1500</v>
      </c>
      <c r="H538" s="5">
        <v>44193</v>
      </c>
    </row>
    <row r="539" spans="1:8" x14ac:dyDescent="0.25">
      <c r="A539">
        <v>1890</v>
      </c>
      <c r="B539" t="s">
        <v>6</v>
      </c>
      <c r="C539" s="3" t="s">
        <v>36</v>
      </c>
      <c r="D539" s="1" t="s">
        <v>53</v>
      </c>
      <c r="E539">
        <v>7</v>
      </c>
      <c r="F539" s="4">
        <v>1053.78</v>
      </c>
      <c r="G539" s="4">
        <v>1500</v>
      </c>
      <c r="H539" s="5">
        <v>43848</v>
      </c>
    </row>
    <row r="540" spans="1:8" x14ac:dyDescent="0.25">
      <c r="A540">
        <v>1891</v>
      </c>
      <c r="B540" t="s">
        <v>8</v>
      </c>
      <c r="C540" s="3" t="s">
        <v>33</v>
      </c>
      <c r="D540" s="1" t="s">
        <v>55</v>
      </c>
      <c r="E540">
        <v>7</v>
      </c>
      <c r="F540" s="4">
        <v>572.95000000000005</v>
      </c>
      <c r="G540" s="4">
        <v>800</v>
      </c>
      <c r="H540" s="5">
        <v>44096</v>
      </c>
    </row>
    <row r="541" spans="1:8" x14ac:dyDescent="0.25">
      <c r="A541">
        <v>1892</v>
      </c>
      <c r="B541" t="s">
        <v>11</v>
      </c>
      <c r="C541" s="3" t="s">
        <v>36</v>
      </c>
      <c r="D541" s="1" t="s">
        <v>57</v>
      </c>
      <c r="E541">
        <v>4</v>
      </c>
      <c r="F541" s="4">
        <v>645.70000000000005</v>
      </c>
      <c r="G541" s="4">
        <v>900</v>
      </c>
      <c r="H541" s="5">
        <v>43999</v>
      </c>
    </row>
    <row r="542" spans="1:8" x14ac:dyDescent="0.25">
      <c r="A542">
        <v>1893</v>
      </c>
      <c r="B542" t="s">
        <v>13</v>
      </c>
      <c r="C542" s="3" t="s">
        <v>38</v>
      </c>
      <c r="D542" s="1" t="s">
        <v>41</v>
      </c>
      <c r="E542">
        <v>7</v>
      </c>
      <c r="F542" s="4">
        <v>1483.61</v>
      </c>
      <c r="G542" s="4">
        <v>2000</v>
      </c>
      <c r="H542" s="5">
        <v>43953</v>
      </c>
    </row>
    <row r="543" spans="1:8" x14ac:dyDescent="0.25">
      <c r="A543">
        <v>1894</v>
      </c>
      <c r="B543" t="s">
        <v>18</v>
      </c>
      <c r="C543" s="3" t="s">
        <v>33</v>
      </c>
      <c r="D543" s="1" t="s">
        <v>43</v>
      </c>
      <c r="E543">
        <v>5</v>
      </c>
      <c r="F543" s="4">
        <v>1049.51</v>
      </c>
      <c r="G543" s="4">
        <v>1300</v>
      </c>
      <c r="H543" s="5">
        <v>43859</v>
      </c>
    </row>
    <row r="544" spans="1:8" x14ac:dyDescent="0.25">
      <c r="A544">
        <v>1895</v>
      </c>
      <c r="B544" t="s">
        <v>24</v>
      </c>
      <c r="C544" s="3" t="s">
        <v>39</v>
      </c>
      <c r="D544" s="1" t="s">
        <v>45</v>
      </c>
      <c r="E544">
        <v>5</v>
      </c>
      <c r="F544" s="4">
        <v>966.38</v>
      </c>
      <c r="G544" s="4">
        <v>1200</v>
      </c>
      <c r="H544" s="5">
        <v>44137</v>
      </c>
    </row>
    <row r="545" spans="1:8" x14ac:dyDescent="0.25">
      <c r="A545">
        <v>1896</v>
      </c>
      <c r="B545" t="s">
        <v>16</v>
      </c>
      <c r="C545" s="3" t="s">
        <v>31</v>
      </c>
      <c r="D545" s="1" t="s">
        <v>47</v>
      </c>
      <c r="E545">
        <v>6</v>
      </c>
      <c r="F545" s="4">
        <v>938.42</v>
      </c>
      <c r="G545" s="4">
        <v>1100</v>
      </c>
      <c r="H545" s="5">
        <v>43941</v>
      </c>
    </row>
    <row r="546" spans="1:8" x14ac:dyDescent="0.25">
      <c r="A546">
        <v>1897</v>
      </c>
      <c r="B546" t="s">
        <v>6</v>
      </c>
      <c r="C546" s="3" t="s">
        <v>36</v>
      </c>
      <c r="D546" s="1" t="s">
        <v>49</v>
      </c>
      <c r="E546">
        <v>1</v>
      </c>
      <c r="F546" s="4">
        <v>1053.78</v>
      </c>
      <c r="G546" s="4">
        <v>1500</v>
      </c>
      <c r="H546" s="5">
        <v>43949</v>
      </c>
    </row>
    <row r="547" spans="1:8" x14ac:dyDescent="0.25">
      <c r="A547">
        <v>1898</v>
      </c>
      <c r="B547" t="s">
        <v>11</v>
      </c>
      <c r="C547" s="3" t="s">
        <v>36</v>
      </c>
      <c r="D547" s="1" t="s">
        <v>51</v>
      </c>
      <c r="E547">
        <v>3</v>
      </c>
      <c r="F547" s="4">
        <v>645.70000000000005</v>
      </c>
      <c r="G547" s="4">
        <v>900</v>
      </c>
      <c r="H547" s="5">
        <v>44061</v>
      </c>
    </row>
    <row r="548" spans="1:8" x14ac:dyDescent="0.25">
      <c r="A548">
        <v>1899</v>
      </c>
      <c r="B548" t="s">
        <v>28</v>
      </c>
      <c r="C548" s="3" t="s">
        <v>33</v>
      </c>
      <c r="D548" s="1" t="s">
        <v>53</v>
      </c>
      <c r="E548">
        <v>5</v>
      </c>
      <c r="F548" s="4">
        <v>1063.04</v>
      </c>
      <c r="G548" s="4">
        <v>1500</v>
      </c>
      <c r="H548" s="5">
        <v>43959</v>
      </c>
    </row>
    <row r="549" spans="1:8" x14ac:dyDescent="0.25">
      <c r="A549">
        <v>1900</v>
      </c>
      <c r="B549" t="s">
        <v>16</v>
      </c>
      <c r="C549" s="3" t="s">
        <v>31</v>
      </c>
      <c r="D549" s="1" t="s">
        <v>55</v>
      </c>
      <c r="E549">
        <v>2</v>
      </c>
      <c r="F549" s="4">
        <v>938.42</v>
      </c>
      <c r="G549" s="4">
        <v>1100</v>
      </c>
      <c r="H549" s="5">
        <v>43945</v>
      </c>
    </row>
    <row r="550" spans="1:8" x14ac:dyDescent="0.25">
      <c r="A550">
        <v>1901</v>
      </c>
      <c r="B550" t="s">
        <v>23</v>
      </c>
      <c r="C550" s="3" t="s">
        <v>38</v>
      </c>
      <c r="D550" s="1" t="s">
        <v>57</v>
      </c>
      <c r="E550">
        <v>2</v>
      </c>
      <c r="F550" s="4">
        <v>836.75</v>
      </c>
      <c r="G550" s="4">
        <v>1000</v>
      </c>
      <c r="H550" s="5">
        <v>44043</v>
      </c>
    </row>
    <row r="551" spans="1:8" x14ac:dyDescent="0.25">
      <c r="A551">
        <v>1902</v>
      </c>
      <c r="B551" t="s">
        <v>24</v>
      </c>
      <c r="C551" s="3" t="s">
        <v>39</v>
      </c>
      <c r="D551" s="1" t="s">
        <v>41</v>
      </c>
      <c r="E551">
        <v>3</v>
      </c>
      <c r="F551" s="4">
        <v>966.38</v>
      </c>
      <c r="G551" s="4">
        <v>1200</v>
      </c>
      <c r="H551" s="5">
        <v>44093</v>
      </c>
    </row>
    <row r="552" spans="1:8" x14ac:dyDescent="0.25">
      <c r="A552">
        <v>1903</v>
      </c>
      <c r="B552" t="s">
        <v>26</v>
      </c>
      <c r="C552" s="3" t="s">
        <v>31</v>
      </c>
      <c r="D552" s="1" t="s">
        <v>43</v>
      </c>
      <c r="E552">
        <v>2</v>
      </c>
      <c r="F552" s="4">
        <v>638.27</v>
      </c>
      <c r="G552" s="4">
        <v>800</v>
      </c>
      <c r="H552" s="5">
        <v>44093</v>
      </c>
    </row>
    <row r="553" spans="1:8" x14ac:dyDescent="0.25">
      <c r="A553">
        <v>1904</v>
      </c>
      <c r="B553" t="s">
        <v>29</v>
      </c>
      <c r="C553" s="3" t="s">
        <v>34</v>
      </c>
      <c r="D553" s="1" t="s">
        <v>45</v>
      </c>
      <c r="E553">
        <v>7</v>
      </c>
      <c r="F553" s="4">
        <v>1265.2</v>
      </c>
      <c r="G553" s="4">
        <v>1800</v>
      </c>
      <c r="H553" s="5">
        <v>43889</v>
      </c>
    </row>
    <row r="554" spans="1:8" x14ac:dyDescent="0.25">
      <c r="A554">
        <v>1905</v>
      </c>
      <c r="B554" t="s">
        <v>5</v>
      </c>
      <c r="C554" s="3" t="s">
        <v>35</v>
      </c>
      <c r="D554" s="1" t="s">
        <v>47</v>
      </c>
      <c r="E554">
        <v>4</v>
      </c>
      <c r="F554" s="4">
        <v>352.49</v>
      </c>
      <c r="G554" s="4">
        <v>500</v>
      </c>
      <c r="H554" s="5">
        <v>43949</v>
      </c>
    </row>
    <row r="555" spans="1:8" x14ac:dyDescent="0.25">
      <c r="A555">
        <v>1906</v>
      </c>
      <c r="B555" t="s">
        <v>16</v>
      </c>
      <c r="C555" s="3" t="s">
        <v>31</v>
      </c>
      <c r="D555" s="1" t="s">
        <v>49</v>
      </c>
      <c r="E555">
        <v>6</v>
      </c>
      <c r="F555" s="4">
        <v>938.42</v>
      </c>
      <c r="G555" s="4">
        <v>1100</v>
      </c>
      <c r="H555" s="5">
        <v>43916</v>
      </c>
    </row>
    <row r="556" spans="1:8" x14ac:dyDescent="0.25">
      <c r="A556">
        <v>1907</v>
      </c>
      <c r="B556" t="s">
        <v>8</v>
      </c>
      <c r="C556" s="3" t="s">
        <v>33</v>
      </c>
      <c r="D556" s="1" t="s">
        <v>51</v>
      </c>
      <c r="E556">
        <v>2</v>
      </c>
      <c r="F556" s="4">
        <v>572.95000000000005</v>
      </c>
      <c r="G556" s="4">
        <v>800</v>
      </c>
      <c r="H556" s="5">
        <v>44022</v>
      </c>
    </row>
    <row r="557" spans="1:8" x14ac:dyDescent="0.25">
      <c r="A557">
        <v>1908</v>
      </c>
      <c r="B557" t="s">
        <v>25</v>
      </c>
      <c r="C557" s="3" t="s">
        <v>30</v>
      </c>
      <c r="D557" s="1" t="s">
        <v>53</v>
      </c>
      <c r="E557">
        <v>7</v>
      </c>
      <c r="F557" s="4">
        <v>1667.47</v>
      </c>
      <c r="G557" s="4">
        <v>2200</v>
      </c>
      <c r="H557" s="5">
        <v>43887</v>
      </c>
    </row>
    <row r="558" spans="1:8" x14ac:dyDescent="0.25">
      <c r="A558">
        <v>1909</v>
      </c>
      <c r="B558" t="s">
        <v>7</v>
      </c>
      <c r="C558" s="3" t="s">
        <v>32</v>
      </c>
      <c r="D558" s="1" t="s">
        <v>55</v>
      </c>
      <c r="E558">
        <v>5</v>
      </c>
      <c r="F558" s="4">
        <v>216.19</v>
      </c>
      <c r="G558" s="4">
        <v>300</v>
      </c>
      <c r="H558" s="5">
        <v>43971</v>
      </c>
    </row>
    <row r="559" spans="1:8" x14ac:dyDescent="0.25">
      <c r="A559">
        <v>1910</v>
      </c>
      <c r="B559" t="s">
        <v>28</v>
      </c>
      <c r="C559" s="3" t="s">
        <v>33</v>
      </c>
      <c r="D559" s="1" t="s">
        <v>57</v>
      </c>
      <c r="E559">
        <v>5</v>
      </c>
      <c r="F559" s="4">
        <v>1063.04</v>
      </c>
      <c r="G559" s="4">
        <v>1500</v>
      </c>
      <c r="H559" s="5">
        <v>44161</v>
      </c>
    </row>
    <row r="560" spans="1:8" x14ac:dyDescent="0.25">
      <c r="A560">
        <v>1911</v>
      </c>
      <c r="B560" t="s">
        <v>17</v>
      </c>
      <c r="C560" s="3" t="s">
        <v>32</v>
      </c>
      <c r="D560" s="1" t="s">
        <v>41</v>
      </c>
      <c r="E560">
        <v>3</v>
      </c>
      <c r="F560" s="4">
        <v>757.81</v>
      </c>
      <c r="G560" s="4">
        <v>950</v>
      </c>
      <c r="H560" s="5">
        <v>43853</v>
      </c>
    </row>
    <row r="561" spans="1:8" x14ac:dyDescent="0.25">
      <c r="A561">
        <v>1912</v>
      </c>
      <c r="B561" t="s">
        <v>7</v>
      </c>
      <c r="C561" s="3" t="s">
        <v>37</v>
      </c>
      <c r="D561" s="1" t="s">
        <v>43</v>
      </c>
      <c r="E561">
        <v>3</v>
      </c>
      <c r="F561" s="4">
        <v>211.41</v>
      </c>
      <c r="G561" s="4">
        <v>300</v>
      </c>
      <c r="H561" s="5">
        <v>44012</v>
      </c>
    </row>
    <row r="562" spans="1:8" x14ac:dyDescent="0.25">
      <c r="A562">
        <v>1913</v>
      </c>
      <c r="B562" t="s">
        <v>29</v>
      </c>
      <c r="C562" s="3" t="s">
        <v>34</v>
      </c>
      <c r="D562" s="1" t="s">
        <v>45</v>
      </c>
      <c r="E562">
        <v>1</v>
      </c>
      <c r="F562" s="4">
        <v>1265.2</v>
      </c>
      <c r="G562" s="4">
        <v>1800</v>
      </c>
      <c r="H562" s="5">
        <v>43917</v>
      </c>
    </row>
    <row r="563" spans="1:8" x14ac:dyDescent="0.25">
      <c r="A563">
        <v>1914</v>
      </c>
      <c r="B563" t="s">
        <v>12</v>
      </c>
      <c r="C563" s="3" t="s">
        <v>37</v>
      </c>
      <c r="D563" s="1" t="s">
        <v>47</v>
      </c>
      <c r="E563">
        <v>6</v>
      </c>
      <c r="F563" s="4">
        <v>841.55</v>
      </c>
      <c r="G563" s="4">
        <v>1200</v>
      </c>
      <c r="H563" s="5">
        <v>44080</v>
      </c>
    </row>
    <row r="564" spans="1:8" x14ac:dyDescent="0.25">
      <c r="A564">
        <v>1915</v>
      </c>
      <c r="B564" t="s">
        <v>28</v>
      </c>
      <c r="C564" s="3" t="s">
        <v>33</v>
      </c>
      <c r="D564" s="1" t="s">
        <v>49</v>
      </c>
      <c r="E564">
        <v>7</v>
      </c>
      <c r="F564" s="4">
        <v>1063.04</v>
      </c>
      <c r="G564" s="4">
        <v>1500</v>
      </c>
      <c r="H564" s="5">
        <v>43978</v>
      </c>
    </row>
    <row r="565" spans="1:8" x14ac:dyDescent="0.25">
      <c r="A565">
        <v>1916</v>
      </c>
      <c r="B565" t="s">
        <v>12</v>
      </c>
      <c r="C565" s="3" t="s">
        <v>37</v>
      </c>
      <c r="D565" s="1" t="s">
        <v>51</v>
      </c>
      <c r="E565">
        <v>3</v>
      </c>
      <c r="F565" s="4">
        <v>841.55</v>
      </c>
      <c r="G565" s="4">
        <v>1200</v>
      </c>
      <c r="H565" s="5">
        <v>44080</v>
      </c>
    </row>
    <row r="566" spans="1:8" x14ac:dyDescent="0.25">
      <c r="A566">
        <v>1917</v>
      </c>
      <c r="B566" t="s">
        <v>9</v>
      </c>
      <c r="C566" s="3" t="s">
        <v>34</v>
      </c>
      <c r="D566" s="1" t="s">
        <v>53</v>
      </c>
      <c r="E566">
        <v>5</v>
      </c>
      <c r="F566" s="4">
        <v>217.17</v>
      </c>
      <c r="G566" s="4">
        <v>250</v>
      </c>
      <c r="H566" s="5">
        <v>43949</v>
      </c>
    </row>
    <row r="567" spans="1:8" x14ac:dyDescent="0.25">
      <c r="A567">
        <v>1918</v>
      </c>
      <c r="B567" t="s">
        <v>18</v>
      </c>
      <c r="C567" s="3" t="s">
        <v>33</v>
      </c>
      <c r="D567" s="1" t="s">
        <v>55</v>
      </c>
      <c r="E567">
        <v>1</v>
      </c>
      <c r="F567" s="4">
        <v>1049.51</v>
      </c>
      <c r="G567" s="4">
        <v>1300</v>
      </c>
      <c r="H567" s="5">
        <v>44052</v>
      </c>
    </row>
    <row r="568" spans="1:8" x14ac:dyDescent="0.25">
      <c r="A568">
        <v>1919</v>
      </c>
      <c r="B568" t="s">
        <v>9</v>
      </c>
      <c r="C568" s="3" t="s">
        <v>34</v>
      </c>
      <c r="D568" s="1" t="s">
        <v>57</v>
      </c>
      <c r="E568">
        <v>6</v>
      </c>
      <c r="F568" s="4">
        <v>217.17</v>
      </c>
      <c r="G568" s="4">
        <v>250</v>
      </c>
      <c r="H568" s="5">
        <v>44051</v>
      </c>
    </row>
    <row r="569" spans="1:8" x14ac:dyDescent="0.25">
      <c r="A569">
        <v>1920</v>
      </c>
      <c r="B569" t="s">
        <v>10</v>
      </c>
      <c r="C569" s="3" t="s">
        <v>35</v>
      </c>
      <c r="D569" s="1" t="s">
        <v>41</v>
      </c>
      <c r="E569">
        <v>6</v>
      </c>
      <c r="F569" s="4">
        <v>618.04</v>
      </c>
      <c r="G569" s="4">
        <v>700</v>
      </c>
      <c r="H569" s="5">
        <v>44141</v>
      </c>
    </row>
    <row r="570" spans="1:8" x14ac:dyDescent="0.25">
      <c r="A570">
        <v>1921</v>
      </c>
      <c r="B570" t="s">
        <v>5</v>
      </c>
      <c r="C570" s="3" t="s">
        <v>30</v>
      </c>
      <c r="D570" s="1" t="s">
        <v>43</v>
      </c>
      <c r="E570">
        <v>6</v>
      </c>
      <c r="F570" s="4">
        <v>388.86</v>
      </c>
      <c r="G570" s="4">
        <v>500</v>
      </c>
      <c r="H570" s="5">
        <v>44067</v>
      </c>
    </row>
    <row r="571" spans="1:8" x14ac:dyDescent="0.25">
      <c r="A571">
        <v>1922</v>
      </c>
      <c r="B571" t="s">
        <v>19</v>
      </c>
      <c r="C571" s="3" t="s">
        <v>34</v>
      </c>
      <c r="D571" s="1" t="s">
        <v>45</v>
      </c>
      <c r="E571">
        <v>2</v>
      </c>
      <c r="F571" s="4">
        <v>1240.8599999999999</v>
      </c>
      <c r="G571" s="4">
        <v>1750</v>
      </c>
      <c r="H571" s="5">
        <v>44042</v>
      </c>
    </row>
    <row r="572" spans="1:8" x14ac:dyDescent="0.25">
      <c r="A572">
        <v>1923</v>
      </c>
      <c r="B572" t="s">
        <v>5</v>
      </c>
      <c r="C572" s="3" t="s">
        <v>35</v>
      </c>
      <c r="D572" s="1" t="s">
        <v>47</v>
      </c>
      <c r="E572">
        <v>6</v>
      </c>
      <c r="F572" s="4">
        <v>352.49</v>
      </c>
      <c r="G572" s="4">
        <v>500</v>
      </c>
      <c r="H572" s="5">
        <v>43831</v>
      </c>
    </row>
    <row r="573" spans="1:8" x14ac:dyDescent="0.25">
      <c r="A573">
        <v>1924</v>
      </c>
      <c r="B573" t="s">
        <v>19</v>
      </c>
      <c r="C573" s="3" t="s">
        <v>34</v>
      </c>
      <c r="D573" s="1" t="s">
        <v>49</v>
      </c>
      <c r="E573">
        <v>1</v>
      </c>
      <c r="F573" s="4">
        <v>1240.8599999999999</v>
      </c>
      <c r="G573" s="4">
        <v>1750</v>
      </c>
      <c r="H573" s="5">
        <v>44048</v>
      </c>
    </row>
    <row r="574" spans="1:8" x14ac:dyDescent="0.25">
      <c r="A574">
        <v>1925</v>
      </c>
      <c r="B574" t="s">
        <v>12</v>
      </c>
      <c r="C574" s="3" t="s">
        <v>37</v>
      </c>
      <c r="D574" s="1" t="s">
        <v>51</v>
      </c>
      <c r="E574">
        <v>2</v>
      </c>
      <c r="F574" s="4">
        <v>841.55</v>
      </c>
      <c r="G574" s="4">
        <v>1200</v>
      </c>
      <c r="H574" s="5">
        <v>44024</v>
      </c>
    </row>
    <row r="575" spans="1:8" x14ac:dyDescent="0.25">
      <c r="A575">
        <v>1926</v>
      </c>
      <c r="B575" t="s">
        <v>6</v>
      </c>
      <c r="C575" s="3" t="s">
        <v>31</v>
      </c>
      <c r="D575" s="1" t="s">
        <v>53</v>
      </c>
      <c r="E575">
        <v>6</v>
      </c>
      <c r="F575" s="4">
        <v>1349.73</v>
      </c>
      <c r="G575" s="4">
        <v>1500</v>
      </c>
      <c r="H575" s="5">
        <v>44115</v>
      </c>
    </row>
    <row r="576" spans="1:8" x14ac:dyDescent="0.25">
      <c r="A576">
        <v>1927</v>
      </c>
      <c r="B576" t="s">
        <v>5</v>
      </c>
      <c r="C576" s="3" t="s">
        <v>30</v>
      </c>
      <c r="D576" s="1" t="s">
        <v>55</v>
      </c>
      <c r="E576">
        <v>1</v>
      </c>
      <c r="F576" s="4">
        <v>388.86</v>
      </c>
      <c r="G576" s="4">
        <v>500</v>
      </c>
      <c r="H576" s="5">
        <v>43940</v>
      </c>
    </row>
    <row r="577" spans="1:8" x14ac:dyDescent="0.25">
      <c r="A577">
        <v>1928</v>
      </c>
      <c r="B577" t="s">
        <v>12</v>
      </c>
      <c r="C577" s="3" t="s">
        <v>37</v>
      </c>
      <c r="D577" s="1" t="s">
        <v>57</v>
      </c>
      <c r="E577">
        <v>5</v>
      </c>
      <c r="F577" s="4">
        <v>841.55</v>
      </c>
      <c r="G577" s="4">
        <v>1200</v>
      </c>
      <c r="H577" s="5">
        <v>44141</v>
      </c>
    </row>
    <row r="578" spans="1:8" x14ac:dyDescent="0.25">
      <c r="A578">
        <v>1929</v>
      </c>
      <c r="B578" t="s">
        <v>9</v>
      </c>
      <c r="C578" s="3" t="s">
        <v>34</v>
      </c>
      <c r="D578" s="1" t="s">
        <v>41</v>
      </c>
      <c r="E578">
        <v>3</v>
      </c>
      <c r="F578" s="4">
        <v>217.17</v>
      </c>
      <c r="G578" s="4">
        <v>250</v>
      </c>
      <c r="H578" s="5">
        <v>43874</v>
      </c>
    </row>
    <row r="579" spans="1:8" x14ac:dyDescent="0.25">
      <c r="A579">
        <v>1930</v>
      </c>
      <c r="B579" t="s">
        <v>7</v>
      </c>
      <c r="C579" s="3" t="s">
        <v>32</v>
      </c>
      <c r="D579" s="1" t="s">
        <v>43</v>
      </c>
      <c r="E579">
        <v>4</v>
      </c>
      <c r="F579" s="4">
        <v>216.19</v>
      </c>
      <c r="G579" s="4">
        <v>300</v>
      </c>
      <c r="H579" s="5">
        <v>43953</v>
      </c>
    </row>
    <row r="580" spans="1:8" x14ac:dyDescent="0.25">
      <c r="A580">
        <v>1931</v>
      </c>
      <c r="B580" t="s">
        <v>8</v>
      </c>
      <c r="C580" s="3" t="s">
        <v>33</v>
      </c>
      <c r="D580" s="1" t="s">
        <v>45</v>
      </c>
      <c r="E580">
        <v>5</v>
      </c>
      <c r="F580" s="4">
        <v>572.95000000000005</v>
      </c>
      <c r="G580" s="4">
        <v>800</v>
      </c>
      <c r="H580" s="5">
        <v>43896</v>
      </c>
    </row>
    <row r="581" spans="1:8" x14ac:dyDescent="0.25">
      <c r="A581">
        <v>1932</v>
      </c>
      <c r="B581" t="s">
        <v>23</v>
      </c>
      <c r="C581" s="3" t="s">
        <v>38</v>
      </c>
      <c r="D581" s="1" t="s">
        <v>47</v>
      </c>
      <c r="E581">
        <v>6</v>
      </c>
      <c r="F581" s="4">
        <v>836.75</v>
      </c>
      <c r="G581" s="4">
        <v>1000</v>
      </c>
      <c r="H581" s="5">
        <v>44002</v>
      </c>
    </row>
    <row r="582" spans="1:8" x14ac:dyDescent="0.25">
      <c r="A582">
        <v>1933</v>
      </c>
      <c r="B582" t="s">
        <v>5</v>
      </c>
      <c r="C582" s="3" t="s">
        <v>35</v>
      </c>
      <c r="D582" s="1" t="s">
        <v>49</v>
      </c>
      <c r="E582">
        <v>4</v>
      </c>
      <c r="F582" s="4">
        <v>352.49</v>
      </c>
      <c r="G582" s="4">
        <v>500</v>
      </c>
      <c r="H582" s="5">
        <v>44140</v>
      </c>
    </row>
    <row r="583" spans="1:8" x14ac:dyDescent="0.25">
      <c r="A583">
        <v>1934</v>
      </c>
      <c r="B583" t="s">
        <v>7</v>
      </c>
      <c r="C583" s="3" t="s">
        <v>37</v>
      </c>
      <c r="D583" s="1" t="s">
        <v>51</v>
      </c>
      <c r="E583">
        <v>4</v>
      </c>
      <c r="F583" s="4">
        <v>211.41</v>
      </c>
      <c r="G583" s="4">
        <v>300</v>
      </c>
      <c r="H583" s="5">
        <v>44114</v>
      </c>
    </row>
    <row r="584" spans="1:8" x14ac:dyDescent="0.25">
      <c r="A584">
        <v>1935</v>
      </c>
      <c r="B584" t="s">
        <v>10</v>
      </c>
      <c r="C584" s="3" t="s">
        <v>35</v>
      </c>
      <c r="D584" s="1" t="s">
        <v>53</v>
      </c>
      <c r="E584">
        <v>1</v>
      </c>
      <c r="F584" s="4">
        <v>618.04</v>
      </c>
      <c r="G584" s="4">
        <v>700</v>
      </c>
      <c r="H584" s="5">
        <v>44139</v>
      </c>
    </row>
    <row r="585" spans="1:8" x14ac:dyDescent="0.25">
      <c r="A585">
        <v>1936</v>
      </c>
      <c r="B585" t="s">
        <v>28</v>
      </c>
      <c r="C585" s="3" t="s">
        <v>33</v>
      </c>
      <c r="D585" s="1" t="s">
        <v>55</v>
      </c>
      <c r="E585">
        <v>7</v>
      </c>
      <c r="F585" s="4">
        <v>1063.04</v>
      </c>
      <c r="G585" s="4">
        <v>1500</v>
      </c>
      <c r="H585" s="5">
        <v>43971</v>
      </c>
    </row>
    <row r="586" spans="1:8" x14ac:dyDescent="0.25">
      <c r="A586">
        <v>1937</v>
      </c>
      <c r="B586" t="s">
        <v>26</v>
      </c>
      <c r="C586" s="3" t="s">
        <v>31</v>
      </c>
      <c r="D586" s="1" t="s">
        <v>57</v>
      </c>
      <c r="E586">
        <v>7</v>
      </c>
      <c r="F586" s="4">
        <v>638.27</v>
      </c>
      <c r="G586" s="4">
        <v>800</v>
      </c>
      <c r="H586" s="5">
        <v>44123</v>
      </c>
    </row>
    <row r="587" spans="1:8" x14ac:dyDescent="0.25">
      <c r="A587">
        <v>1938</v>
      </c>
      <c r="B587" t="s">
        <v>25</v>
      </c>
      <c r="C587" s="3" t="s">
        <v>30</v>
      </c>
      <c r="D587" s="1" t="s">
        <v>41</v>
      </c>
      <c r="E587">
        <v>3</v>
      </c>
      <c r="F587" s="4">
        <v>1667.47</v>
      </c>
      <c r="G587" s="4">
        <v>2200</v>
      </c>
      <c r="H587" s="5">
        <v>44051</v>
      </c>
    </row>
    <row r="588" spans="1:8" x14ac:dyDescent="0.25">
      <c r="A588">
        <v>1939</v>
      </c>
      <c r="B588" t="s">
        <v>9</v>
      </c>
      <c r="C588" s="3" t="s">
        <v>39</v>
      </c>
      <c r="D588" s="1" t="s">
        <v>43</v>
      </c>
      <c r="E588">
        <v>3</v>
      </c>
      <c r="F588" s="4">
        <v>206.96</v>
      </c>
      <c r="G588" s="4">
        <v>250</v>
      </c>
      <c r="H588" s="5">
        <v>44039</v>
      </c>
    </row>
    <row r="589" spans="1:8" x14ac:dyDescent="0.25">
      <c r="A589">
        <v>1940</v>
      </c>
      <c r="B589" t="s">
        <v>22</v>
      </c>
      <c r="C589" s="3" t="s">
        <v>37</v>
      </c>
      <c r="D589" s="1" t="s">
        <v>45</v>
      </c>
      <c r="E589">
        <v>1</v>
      </c>
      <c r="F589" s="4">
        <v>773.58</v>
      </c>
      <c r="G589" s="4">
        <v>950</v>
      </c>
      <c r="H589" s="5">
        <v>44176</v>
      </c>
    </row>
    <row r="590" spans="1:8" x14ac:dyDescent="0.25">
      <c r="A590">
        <v>1941</v>
      </c>
      <c r="B590" t="s">
        <v>13</v>
      </c>
      <c r="C590" s="3" t="s">
        <v>38</v>
      </c>
      <c r="D590" s="1" t="s">
        <v>47</v>
      </c>
      <c r="E590">
        <v>7</v>
      </c>
      <c r="F590" s="4">
        <v>1483.61</v>
      </c>
      <c r="G590" s="4">
        <v>2000</v>
      </c>
      <c r="H590" s="5">
        <v>44124</v>
      </c>
    </row>
    <row r="591" spans="1:8" x14ac:dyDescent="0.25">
      <c r="A591">
        <v>1942</v>
      </c>
      <c r="B591" t="s">
        <v>27</v>
      </c>
      <c r="C591" s="3" t="s">
        <v>32</v>
      </c>
      <c r="D591" s="1" t="s">
        <v>49</v>
      </c>
      <c r="E591">
        <v>4</v>
      </c>
      <c r="F591" s="4">
        <v>1171.3399999999999</v>
      </c>
      <c r="G591" s="4">
        <v>1350</v>
      </c>
      <c r="H591" s="5">
        <v>44089</v>
      </c>
    </row>
    <row r="592" spans="1:8" x14ac:dyDescent="0.25">
      <c r="A592">
        <v>1943</v>
      </c>
      <c r="B592" t="s">
        <v>6</v>
      </c>
      <c r="C592" s="3" t="s">
        <v>31</v>
      </c>
      <c r="D592" s="1" t="s">
        <v>51</v>
      </c>
      <c r="E592">
        <v>1</v>
      </c>
      <c r="F592" s="4">
        <v>1349.73</v>
      </c>
      <c r="G592" s="4">
        <v>1500</v>
      </c>
      <c r="H592" s="5">
        <v>44137</v>
      </c>
    </row>
    <row r="593" spans="1:8" x14ac:dyDescent="0.25">
      <c r="A593">
        <v>1944</v>
      </c>
      <c r="B593" t="s">
        <v>19</v>
      </c>
      <c r="C593" s="3" t="s">
        <v>34</v>
      </c>
      <c r="D593" s="1" t="s">
        <v>53</v>
      </c>
      <c r="E593">
        <v>5</v>
      </c>
      <c r="F593" s="4">
        <v>1240.8599999999999</v>
      </c>
      <c r="G593" s="4">
        <v>1750</v>
      </c>
      <c r="H593" s="5">
        <v>43984</v>
      </c>
    </row>
    <row r="594" spans="1:8" x14ac:dyDescent="0.25">
      <c r="A594">
        <v>1945</v>
      </c>
      <c r="B594" t="s">
        <v>28</v>
      </c>
      <c r="C594" s="3" t="s">
        <v>33</v>
      </c>
      <c r="D594" s="1" t="s">
        <v>55</v>
      </c>
      <c r="E594">
        <v>2</v>
      </c>
      <c r="F594" s="4">
        <v>1063.04</v>
      </c>
      <c r="G594" s="4">
        <v>1500</v>
      </c>
      <c r="H594" s="5">
        <v>43839</v>
      </c>
    </row>
    <row r="595" spans="1:8" x14ac:dyDescent="0.25">
      <c r="A595">
        <v>1946</v>
      </c>
      <c r="B595" t="s">
        <v>15</v>
      </c>
      <c r="C595" s="3" t="s">
        <v>30</v>
      </c>
      <c r="D595" s="1" t="s">
        <v>57</v>
      </c>
      <c r="E595">
        <v>5</v>
      </c>
      <c r="F595" s="4">
        <v>431.06</v>
      </c>
      <c r="G595" s="4">
        <v>600</v>
      </c>
      <c r="H595" s="5">
        <v>43866</v>
      </c>
    </row>
    <row r="596" spans="1:8" x14ac:dyDescent="0.25">
      <c r="A596">
        <v>1947</v>
      </c>
      <c r="B596" t="s">
        <v>6</v>
      </c>
      <c r="C596" s="3" t="s">
        <v>36</v>
      </c>
      <c r="D596" s="1" t="s">
        <v>41</v>
      </c>
      <c r="E596">
        <v>6</v>
      </c>
      <c r="F596" s="4">
        <v>1053.78</v>
      </c>
      <c r="G596" s="4">
        <v>1500</v>
      </c>
      <c r="H596" s="5">
        <v>43847</v>
      </c>
    </row>
    <row r="597" spans="1:8" x14ac:dyDescent="0.25">
      <c r="A597">
        <v>1948</v>
      </c>
      <c r="B597" t="s">
        <v>29</v>
      </c>
      <c r="C597" s="3" t="s">
        <v>34</v>
      </c>
      <c r="D597" s="1" t="s">
        <v>43</v>
      </c>
      <c r="E597">
        <v>1</v>
      </c>
      <c r="F597" s="4">
        <v>1265.2</v>
      </c>
      <c r="G597" s="4">
        <v>1800</v>
      </c>
      <c r="H597" s="5">
        <v>43871</v>
      </c>
    </row>
    <row r="598" spans="1:8" x14ac:dyDescent="0.25">
      <c r="A598">
        <v>1949</v>
      </c>
      <c r="B598" t="s">
        <v>5</v>
      </c>
      <c r="C598" s="3" t="s">
        <v>30</v>
      </c>
      <c r="D598" s="1" t="s">
        <v>45</v>
      </c>
      <c r="E598">
        <v>5</v>
      </c>
      <c r="F598" s="4">
        <v>388.86</v>
      </c>
      <c r="G598" s="4">
        <v>500</v>
      </c>
      <c r="H598" s="5">
        <v>43919</v>
      </c>
    </row>
    <row r="599" spans="1:8" x14ac:dyDescent="0.25">
      <c r="A599">
        <v>1950</v>
      </c>
      <c r="B599" t="s">
        <v>14</v>
      </c>
      <c r="C599" s="3" t="s">
        <v>39</v>
      </c>
      <c r="D599" s="1" t="s">
        <v>47</v>
      </c>
      <c r="E599">
        <v>5</v>
      </c>
      <c r="F599" s="4">
        <v>343.6</v>
      </c>
      <c r="G599" s="4">
        <v>400</v>
      </c>
      <c r="H599" s="5">
        <v>43897</v>
      </c>
    </row>
    <row r="600" spans="1:8" x14ac:dyDescent="0.25">
      <c r="A600">
        <v>1951</v>
      </c>
      <c r="B600" t="s">
        <v>23</v>
      </c>
      <c r="C600" s="3" t="s">
        <v>38</v>
      </c>
      <c r="D600" s="1" t="s">
        <v>49</v>
      </c>
      <c r="E600">
        <v>1</v>
      </c>
      <c r="F600" s="4">
        <v>836.75</v>
      </c>
      <c r="G600" s="4">
        <v>1000</v>
      </c>
      <c r="H600" s="5">
        <v>44162</v>
      </c>
    </row>
    <row r="601" spans="1:8" x14ac:dyDescent="0.25">
      <c r="A601">
        <v>1952</v>
      </c>
      <c r="B601" t="s">
        <v>17</v>
      </c>
      <c r="C601" s="3" t="s">
        <v>32</v>
      </c>
      <c r="D601" s="1" t="s">
        <v>51</v>
      </c>
      <c r="E601">
        <v>7</v>
      </c>
      <c r="F601" s="4">
        <v>757.81</v>
      </c>
      <c r="G601" s="4">
        <v>950</v>
      </c>
      <c r="H601" s="5">
        <v>44057</v>
      </c>
    </row>
    <row r="602" spans="1:8" x14ac:dyDescent="0.25">
      <c r="A602">
        <v>1953</v>
      </c>
      <c r="B602" t="s">
        <v>8</v>
      </c>
      <c r="C602" s="3" t="s">
        <v>38</v>
      </c>
      <c r="D602" s="1" t="s">
        <v>53</v>
      </c>
      <c r="E602">
        <v>3</v>
      </c>
      <c r="F602" s="4">
        <v>681.33</v>
      </c>
      <c r="G602" s="4">
        <v>800</v>
      </c>
      <c r="H602" s="5">
        <v>44008</v>
      </c>
    </row>
    <row r="603" spans="1:8" x14ac:dyDescent="0.25">
      <c r="A603">
        <v>1954</v>
      </c>
      <c r="B603" t="s">
        <v>23</v>
      </c>
      <c r="C603" s="3" t="s">
        <v>38</v>
      </c>
      <c r="D603" s="1" t="s">
        <v>55</v>
      </c>
      <c r="E603">
        <v>1</v>
      </c>
      <c r="F603" s="4">
        <v>836.75</v>
      </c>
      <c r="G603" s="4">
        <v>1000</v>
      </c>
      <c r="H603" s="5">
        <v>43969</v>
      </c>
    </row>
    <row r="604" spans="1:8" x14ac:dyDescent="0.25">
      <c r="A604">
        <v>1955</v>
      </c>
      <c r="B604" t="s">
        <v>7</v>
      </c>
      <c r="C604" s="3" t="s">
        <v>37</v>
      </c>
      <c r="D604" s="1" t="s">
        <v>57</v>
      </c>
      <c r="E604">
        <v>5</v>
      </c>
      <c r="F604" s="4">
        <v>211.41</v>
      </c>
      <c r="G604" s="4">
        <v>300</v>
      </c>
      <c r="H604" s="5">
        <v>44099</v>
      </c>
    </row>
    <row r="605" spans="1:8" x14ac:dyDescent="0.25">
      <c r="A605">
        <v>1956</v>
      </c>
      <c r="B605" t="s">
        <v>8</v>
      </c>
      <c r="C605" s="3" t="s">
        <v>38</v>
      </c>
      <c r="D605" s="1" t="s">
        <v>41</v>
      </c>
      <c r="E605">
        <v>1</v>
      </c>
      <c r="F605" s="4">
        <v>681.33</v>
      </c>
      <c r="G605" s="4">
        <v>800</v>
      </c>
      <c r="H605" s="5">
        <v>43987</v>
      </c>
    </row>
    <row r="606" spans="1:8" x14ac:dyDescent="0.25">
      <c r="A606">
        <v>1957</v>
      </c>
      <c r="B606" t="s">
        <v>16</v>
      </c>
      <c r="C606" s="3" t="s">
        <v>31</v>
      </c>
      <c r="D606" s="1" t="s">
        <v>43</v>
      </c>
      <c r="E606">
        <v>4</v>
      </c>
      <c r="F606" s="4">
        <v>938.42</v>
      </c>
      <c r="G606" s="4">
        <v>1100</v>
      </c>
      <c r="H606" s="5">
        <v>44036</v>
      </c>
    </row>
    <row r="607" spans="1:8" x14ac:dyDescent="0.25">
      <c r="A607">
        <v>1958</v>
      </c>
      <c r="B607" t="s">
        <v>9</v>
      </c>
      <c r="C607" s="3" t="s">
        <v>34</v>
      </c>
      <c r="D607" s="1" t="s">
        <v>45</v>
      </c>
      <c r="E607">
        <v>2</v>
      </c>
      <c r="F607" s="4">
        <v>217.17</v>
      </c>
      <c r="G607" s="4">
        <v>250</v>
      </c>
      <c r="H607" s="5">
        <v>44100</v>
      </c>
    </row>
    <row r="608" spans="1:8" x14ac:dyDescent="0.25">
      <c r="A608">
        <v>1959</v>
      </c>
      <c r="B608" t="s">
        <v>25</v>
      </c>
      <c r="C608" s="3" t="s">
        <v>30</v>
      </c>
      <c r="D608" s="1" t="s">
        <v>47</v>
      </c>
      <c r="E608">
        <v>4</v>
      </c>
      <c r="F608" s="4">
        <v>1667.47</v>
      </c>
      <c r="G608" s="4">
        <v>2200</v>
      </c>
      <c r="H608" s="5">
        <v>44043</v>
      </c>
    </row>
    <row r="609" spans="1:8" x14ac:dyDescent="0.25">
      <c r="A609">
        <v>1960</v>
      </c>
      <c r="B609" t="s">
        <v>25</v>
      </c>
      <c r="C609" s="3" t="s">
        <v>30</v>
      </c>
      <c r="D609" s="1" t="s">
        <v>49</v>
      </c>
      <c r="E609">
        <v>3</v>
      </c>
      <c r="F609" s="4">
        <v>1667.47</v>
      </c>
      <c r="G609" s="4">
        <v>2200</v>
      </c>
      <c r="H609" s="5">
        <v>44114</v>
      </c>
    </row>
    <row r="610" spans="1:8" x14ac:dyDescent="0.25">
      <c r="A610">
        <v>1961</v>
      </c>
      <c r="B610" t="s">
        <v>14</v>
      </c>
      <c r="C610" s="3" t="s">
        <v>39</v>
      </c>
      <c r="D610" s="1" t="s">
        <v>51</v>
      </c>
      <c r="E610">
        <v>2</v>
      </c>
      <c r="F610" s="4">
        <v>343.6</v>
      </c>
      <c r="G610" s="4">
        <v>400</v>
      </c>
      <c r="H610" s="5">
        <v>43892</v>
      </c>
    </row>
    <row r="611" spans="1:8" x14ac:dyDescent="0.25">
      <c r="A611">
        <v>1962</v>
      </c>
      <c r="B611" t="s">
        <v>15</v>
      </c>
      <c r="C611" s="3" t="s">
        <v>30</v>
      </c>
      <c r="D611" s="1" t="s">
        <v>53</v>
      </c>
      <c r="E611">
        <v>6</v>
      </c>
      <c r="F611" s="4">
        <v>431.06</v>
      </c>
      <c r="G611" s="4">
        <v>600</v>
      </c>
      <c r="H611" s="5">
        <v>43909</v>
      </c>
    </row>
    <row r="612" spans="1:8" x14ac:dyDescent="0.25">
      <c r="A612">
        <v>1963</v>
      </c>
      <c r="B612" t="s">
        <v>26</v>
      </c>
      <c r="C612" s="3" t="s">
        <v>31</v>
      </c>
      <c r="D612" s="1" t="s">
        <v>55</v>
      </c>
      <c r="E612">
        <v>2</v>
      </c>
      <c r="F612" s="4">
        <v>638.27</v>
      </c>
      <c r="G612" s="4">
        <v>800</v>
      </c>
      <c r="H612" s="5">
        <v>44040</v>
      </c>
    </row>
    <row r="613" spans="1:8" x14ac:dyDescent="0.25">
      <c r="A613">
        <v>1964</v>
      </c>
      <c r="B613" t="s">
        <v>11</v>
      </c>
      <c r="C613" s="3" t="s">
        <v>36</v>
      </c>
      <c r="D613" s="1" t="s">
        <v>57</v>
      </c>
      <c r="E613">
        <v>5</v>
      </c>
      <c r="F613" s="4">
        <v>645.70000000000005</v>
      </c>
      <c r="G613" s="4">
        <v>900</v>
      </c>
      <c r="H613" s="5">
        <v>43860</v>
      </c>
    </row>
    <row r="614" spans="1:8" x14ac:dyDescent="0.25">
      <c r="A614">
        <v>1965</v>
      </c>
      <c r="B614" t="s">
        <v>18</v>
      </c>
      <c r="C614" s="3" t="s">
        <v>33</v>
      </c>
      <c r="D614" s="1" t="s">
        <v>41</v>
      </c>
      <c r="E614">
        <v>5</v>
      </c>
      <c r="F614" s="4">
        <v>1049.51</v>
      </c>
      <c r="G614" s="4">
        <v>1300</v>
      </c>
      <c r="H614" s="5">
        <v>44147</v>
      </c>
    </row>
    <row r="615" spans="1:8" x14ac:dyDescent="0.25">
      <c r="A615">
        <v>1966</v>
      </c>
      <c r="B615" t="s">
        <v>18</v>
      </c>
      <c r="C615" s="3" t="s">
        <v>33</v>
      </c>
      <c r="D615" s="1" t="s">
        <v>43</v>
      </c>
      <c r="E615">
        <v>6</v>
      </c>
      <c r="F615" s="4">
        <v>1049.51</v>
      </c>
      <c r="G615" s="4">
        <v>1300</v>
      </c>
      <c r="H615" s="5">
        <v>43952</v>
      </c>
    </row>
    <row r="616" spans="1:8" x14ac:dyDescent="0.25">
      <c r="A616">
        <v>1967</v>
      </c>
      <c r="B616" t="s">
        <v>13</v>
      </c>
      <c r="C616" s="3" t="s">
        <v>38</v>
      </c>
      <c r="D616" s="1" t="s">
        <v>45</v>
      </c>
      <c r="E616">
        <v>1</v>
      </c>
      <c r="F616" s="4">
        <v>1483.61</v>
      </c>
      <c r="G616" s="4">
        <v>2000</v>
      </c>
      <c r="H616" s="5">
        <v>43842</v>
      </c>
    </row>
    <row r="617" spans="1:8" x14ac:dyDescent="0.25">
      <c r="A617">
        <v>1968</v>
      </c>
      <c r="B617" t="s">
        <v>14</v>
      </c>
      <c r="C617" s="3" t="s">
        <v>39</v>
      </c>
      <c r="D617" s="1" t="s">
        <v>47</v>
      </c>
      <c r="E617">
        <v>3</v>
      </c>
      <c r="F617" s="4">
        <v>343.6</v>
      </c>
      <c r="G617" s="4">
        <v>400</v>
      </c>
      <c r="H617" s="5">
        <v>44030</v>
      </c>
    </row>
    <row r="618" spans="1:8" x14ac:dyDescent="0.25">
      <c r="A618">
        <v>1969</v>
      </c>
      <c r="B618" t="s">
        <v>22</v>
      </c>
      <c r="C618" s="3" t="s">
        <v>37</v>
      </c>
      <c r="D618" s="1" t="s">
        <v>49</v>
      </c>
      <c r="E618">
        <v>6</v>
      </c>
      <c r="F618" s="4">
        <v>773.58</v>
      </c>
      <c r="G618" s="4">
        <v>950</v>
      </c>
      <c r="H618" s="5">
        <v>43895</v>
      </c>
    </row>
    <row r="619" spans="1:8" x14ac:dyDescent="0.25">
      <c r="A619">
        <v>1970</v>
      </c>
      <c r="B619" t="s">
        <v>26</v>
      </c>
      <c r="C619" s="3" t="s">
        <v>31</v>
      </c>
      <c r="D619" s="1" t="s">
        <v>51</v>
      </c>
      <c r="E619">
        <v>5</v>
      </c>
      <c r="F619" s="4">
        <v>638.27</v>
      </c>
      <c r="G619" s="4">
        <v>800</v>
      </c>
      <c r="H619" s="5">
        <v>43920</v>
      </c>
    </row>
    <row r="620" spans="1:8" x14ac:dyDescent="0.25">
      <c r="A620">
        <v>1971</v>
      </c>
      <c r="B620" t="s">
        <v>18</v>
      </c>
      <c r="C620" s="3" t="s">
        <v>33</v>
      </c>
      <c r="D620" s="1" t="s">
        <v>53</v>
      </c>
      <c r="E620">
        <v>6</v>
      </c>
      <c r="F620" s="4">
        <v>1049.51</v>
      </c>
      <c r="G620" s="4">
        <v>1300</v>
      </c>
      <c r="H620" s="5">
        <v>44095</v>
      </c>
    </row>
    <row r="621" spans="1:8" x14ac:dyDescent="0.25">
      <c r="A621">
        <v>1972</v>
      </c>
      <c r="B621" t="s">
        <v>7</v>
      </c>
      <c r="C621" s="3" t="s">
        <v>37</v>
      </c>
      <c r="D621" s="1" t="s">
        <v>55</v>
      </c>
      <c r="E621">
        <v>5</v>
      </c>
      <c r="F621" s="4">
        <v>211.41</v>
      </c>
      <c r="G621" s="4">
        <v>300</v>
      </c>
      <c r="H621" s="5">
        <v>44040</v>
      </c>
    </row>
    <row r="622" spans="1:8" x14ac:dyDescent="0.25">
      <c r="A622">
        <v>1973</v>
      </c>
      <c r="B622" t="s">
        <v>8</v>
      </c>
      <c r="C622" s="3" t="s">
        <v>38</v>
      </c>
      <c r="D622" s="1" t="s">
        <v>57</v>
      </c>
      <c r="E622">
        <v>7</v>
      </c>
      <c r="F622" s="4">
        <v>681.33</v>
      </c>
      <c r="G622" s="4">
        <v>800</v>
      </c>
      <c r="H622" s="5">
        <v>44084</v>
      </c>
    </row>
    <row r="623" spans="1:8" x14ac:dyDescent="0.25">
      <c r="A623">
        <v>1974</v>
      </c>
      <c r="B623" t="s">
        <v>27</v>
      </c>
      <c r="C623" s="3" t="s">
        <v>32</v>
      </c>
      <c r="D623" s="1" t="s">
        <v>41</v>
      </c>
      <c r="E623">
        <v>6</v>
      </c>
      <c r="F623" s="4">
        <v>1171.3399999999999</v>
      </c>
      <c r="G623" s="4">
        <v>1350</v>
      </c>
      <c r="H623" s="5">
        <v>44171</v>
      </c>
    </row>
    <row r="624" spans="1:8" x14ac:dyDescent="0.25">
      <c r="A624">
        <v>1975</v>
      </c>
      <c r="B624" t="s">
        <v>15</v>
      </c>
      <c r="C624" s="3" t="s">
        <v>30</v>
      </c>
      <c r="D624" s="1" t="s">
        <v>43</v>
      </c>
      <c r="E624">
        <v>2</v>
      </c>
      <c r="F624" s="4">
        <v>431.06</v>
      </c>
      <c r="G624" s="4">
        <v>600</v>
      </c>
      <c r="H624" s="5">
        <v>44156</v>
      </c>
    </row>
    <row r="625" spans="1:8" x14ac:dyDescent="0.25">
      <c r="A625">
        <v>1976</v>
      </c>
      <c r="B625" t="s">
        <v>21</v>
      </c>
      <c r="C625" s="3" t="s">
        <v>36</v>
      </c>
      <c r="D625" s="1" t="s">
        <v>45</v>
      </c>
      <c r="E625">
        <v>2</v>
      </c>
      <c r="F625" s="4">
        <v>1242.93</v>
      </c>
      <c r="G625" s="4">
        <v>1400</v>
      </c>
      <c r="H625" s="5">
        <v>43844</v>
      </c>
    </row>
    <row r="626" spans="1:8" x14ac:dyDescent="0.25">
      <c r="A626">
        <v>1977</v>
      </c>
      <c r="B626" t="s">
        <v>25</v>
      </c>
      <c r="C626" s="3" t="s">
        <v>30</v>
      </c>
      <c r="D626" s="1" t="s">
        <v>47</v>
      </c>
      <c r="E626">
        <v>7</v>
      </c>
      <c r="F626" s="4">
        <v>1667.47</v>
      </c>
      <c r="G626" s="4">
        <v>2200</v>
      </c>
      <c r="H626" s="5">
        <v>43841</v>
      </c>
    </row>
    <row r="627" spans="1:8" x14ac:dyDescent="0.25">
      <c r="A627">
        <v>1978</v>
      </c>
      <c r="B627" t="s">
        <v>13</v>
      </c>
      <c r="C627" s="3" t="s">
        <v>38</v>
      </c>
      <c r="D627" s="1" t="s">
        <v>49</v>
      </c>
      <c r="E627">
        <v>7</v>
      </c>
      <c r="F627" s="4">
        <v>1483.61</v>
      </c>
      <c r="G627" s="4">
        <v>2000</v>
      </c>
      <c r="H627" s="5">
        <v>44151</v>
      </c>
    </row>
    <row r="628" spans="1:8" x14ac:dyDescent="0.25">
      <c r="A628">
        <v>1979</v>
      </c>
      <c r="B628" t="s">
        <v>9</v>
      </c>
      <c r="C628" s="3" t="s">
        <v>39</v>
      </c>
      <c r="D628" s="1" t="s">
        <v>51</v>
      </c>
      <c r="E628">
        <v>3</v>
      </c>
      <c r="F628" s="4">
        <v>206.96</v>
      </c>
      <c r="G628" s="4">
        <v>250</v>
      </c>
      <c r="H628" s="5">
        <v>43881</v>
      </c>
    </row>
    <row r="629" spans="1:8" x14ac:dyDescent="0.25">
      <c r="A629">
        <v>1980</v>
      </c>
      <c r="B629" t="s">
        <v>20</v>
      </c>
      <c r="C629" s="3" t="s">
        <v>35</v>
      </c>
      <c r="D629" s="1" t="s">
        <v>53</v>
      </c>
      <c r="E629">
        <v>2</v>
      </c>
      <c r="F629" s="4">
        <v>1421.11</v>
      </c>
      <c r="G629" s="4">
        <v>1600</v>
      </c>
      <c r="H629" s="5">
        <v>43851</v>
      </c>
    </row>
    <row r="630" spans="1:8" x14ac:dyDescent="0.25">
      <c r="A630">
        <v>1981</v>
      </c>
      <c r="B630" t="s">
        <v>8</v>
      </c>
      <c r="C630" s="3" t="s">
        <v>33</v>
      </c>
      <c r="D630" s="1" t="s">
        <v>55</v>
      </c>
      <c r="E630">
        <v>1</v>
      </c>
      <c r="F630" s="4">
        <v>572.95000000000005</v>
      </c>
      <c r="G630" s="4">
        <v>800</v>
      </c>
      <c r="H630" s="5">
        <v>43895</v>
      </c>
    </row>
    <row r="631" spans="1:8" x14ac:dyDescent="0.25">
      <c r="A631">
        <v>1982</v>
      </c>
      <c r="B631" t="s">
        <v>24</v>
      </c>
      <c r="C631" s="3" t="s">
        <v>39</v>
      </c>
      <c r="D631" s="1" t="s">
        <v>57</v>
      </c>
      <c r="E631">
        <v>4</v>
      </c>
      <c r="F631" s="4">
        <v>966.38</v>
      </c>
      <c r="G631" s="4">
        <v>1200</v>
      </c>
      <c r="H631" s="5">
        <v>43954</v>
      </c>
    </row>
    <row r="632" spans="1:8" x14ac:dyDescent="0.25">
      <c r="A632">
        <v>1983</v>
      </c>
      <c r="B632" t="s">
        <v>23</v>
      </c>
      <c r="C632" s="3" t="s">
        <v>38</v>
      </c>
      <c r="D632" s="1" t="s">
        <v>41</v>
      </c>
      <c r="E632">
        <v>1</v>
      </c>
      <c r="F632" s="4">
        <v>836.75</v>
      </c>
      <c r="G632" s="4">
        <v>1000</v>
      </c>
      <c r="H632" s="5">
        <v>44150</v>
      </c>
    </row>
    <row r="633" spans="1:8" x14ac:dyDescent="0.25">
      <c r="A633">
        <v>1984</v>
      </c>
      <c r="B633" t="s">
        <v>29</v>
      </c>
      <c r="C633" s="3" t="s">
        <v>34</v>
      </c>
      <c r="D633" s="1" t="s">
        <v>43</v>
      </c>
      <c r="E633">
        <v>4</v>
      </c>
      <c r="F633" s="4">
        <v>1265.2</v>
      </c>
      <c r="G633" s="4">
        <v>1800</v>
      </c>
      <c r="H633" s="5">
        <v>44145</v>
      </c>
    </row>
    <row r="634" spans="1:8" x14ac:dyDescent="0.25">
      <c r="A634">
        <v>1985</v>
      </c>
      <c r="B634" t="s">
        <v>6</v>
      </c>
      <c r="C634" s="3" t="s">
        <v>36</v>
      </c>
      <c r="D634" s="1" t="s">
        <v>45</v>
      </c>
      <c r="E634">
        <v>5</v>
      </c>
      <c r="F634" s="4">
        <v>1053.78</v>
      </c>
      <c r="G634" s="4">
        <v>1500</v>
      </c>
      <c r="H634" s="5">
        <v>44141</v>
      </c>
    </row>
    <row r="635" spans="1:8" x14ac:dyDescent="0.25">
      <c r="A635">
        <v>1986</v>
      </c>
      <c r="B635" t="s">
        <v>7</v>
      </c>
      <c r="C635" s="3" t="s">
        <v>32</v>
      </c>
      <c r="D635" s="1" t="s">
        <v>47</v>
      </c>
      <c r="E635">
        <v>4</v>
      </c>
      <c r="F635" s="4">
        <v>216.19</v>
      </c>
      <c r="G635" s="4">
        <v>300</v>
      </c>
      <c r="H635" s="5">
        <v>43923</v>
      </c>
    </row>
    <row r="636" spans="1:8" x14ac:dyDescent="0.25">
      <c r="A636">
        <v>1987</v>
      </c>
      <c r="B636" t="s">
        <v>8</v>
      </c>
      <c r="C636" s="3" t="s">
        <v>38</v>
      </c>
      <c r="D636" s="1" t="s">
        <v>49</v>
      </c>
      <c r="E636">
        <v>5</v>
      </c>
      <c r="F636" s="4">
        <v>681.33</v>
      </c>
      <c r="G636" s="4">
        <v>800</v>
      </c>
      <c r="H636" s="5">
        <v>44000</v>
      </c>
    </row>
    <row r="637" spans="1:8" x14ac:dyDescent="0.25">
      <c r="A637">
        <v>1988</v>
      </c>
      <c r="B637" t="s">
        <v>12</v>
      </c>
      <c r="C637" s="3" t="s">
        <v>37</v>
      </c>
      <c r="D637" s="1" t="s">
        <v>51</v>
      </c>
      <c r="E637">
        <v>5</v>
      </c>
      <c r="F637" s="4">
        <v>841.55</v>
      </c>
      <c r="G637" s="4">
        <v>1200</v>
      </c>
      <c r="H637" s="5">
        <v>44060</v>
      </c>
    </row>
    <row r="638" spans="1:8" x14ac:dyDescent="0.25">
      <c r="A638">
        <v>1989</v>
      </c>
      <c r="B638" t="s">
        <v>27</v>
      </c>
      <c r="C638" s="3" t="s">
        <v>32</v>
      </c>
      <c r="D638" s="1" t="s">
        <v>53</v>
      </c>
      <c r="E638">
        <v>3</v>
      </c>
      <c r="F638" s="4">
        <v>1171.3399999999999</v>
      </c>
      <c r="G638" s="4">
        <v>1350</v>
      </c>
      <c r="H638" s="5">
        <v>44089</v>
      </c>
    </row>
    <row r="639" spans="1:8" x14ac:dyDescent="0.25">
      <c r="A639">
        <v>1990</v>
      </c>
      <c r="B639" t="s">
        <v>22</v>
      </c>
      <c r="C639" s="3" t="s">
        <v>37</v>
      </c>
      <c r="D639" s="1" t="s">
        <v>55</v>
      </c>
      <c r="E639">
        <v>7</v>
      </c>
      <c r="F639" s="4">
        <v>773.58</v>
      </c>
      <c r="G639" s="4">
        <v>950</v>
      </c>
      <c r="H639" s="5">
        <v>44053</v>
      </c>
    </row>
    <row r="640" spans="1:8" x14ac:dyDescent="0.25">
      <c r="A640">
        <v>1991</v>
      </c>
      <c r="B640" t="s">
        <v>14</v>
      </c>
      <c r="C640" s="3" t="s">
        <v>39</v>
      </c>
      <c r="D640" s="1" t="s">
        <v>57</v>
      </c>
      <c r="E640">
        <v>1</v>
      </c>
      <c r="F640" s="4">
        <v>343.6</v>
      </c>
      <c r="G640" s="4">
        <v>400</v>
      </c>
      <c r="H640" s="5">
        <v>43907</v>
      </c>
    </row>
    <row r="641" spans="1:8" x14ac:dyDescent="0.25">
      <c r="A641">
        <v>1992</v>
      </c>
      <c r="B641" t="s">
        <v>8</v>
      </c>
      <c r="C641" s="3" t="s">
        <v>33</v>
      </c>
      <c r="D641" s="1" t="s">
        <v>41</v>
      </c>
      <c r="E641">
        <v>1</v>
      </c>
      <c r="F641" s="4">
        <v>572.95000000000005</v>
      </c>
      <c r="G641" s="4">
        <v>800</v>
      </c>
      <c r="H641" s="5">
        <v>43890</v>
      </c>
    </row>
    <row r="642" spans="1:8" x14ac:dyDescent="0.25">
      <c r="A642">
        <v>1993</v>
      </c>
      <c r="B642" t="s">
        <v>14</v>
      </c>
      <c r="C642" s="3" t="s">
        <v>39</v>
      </c>
      <c r="D642" s="1" t="s">
        <v>43</v>
      </c>
      <c r="E642">
        <v>4</v>
      </c>
      <c r="F642" s="4">
        <v>343.6</v>
      </c>
      <c r="G642" s="4">
        <v>400</v>
      </c>
      <c r="H642" s="5">
        <v>43904</v>
      </c>
    </row>
    <row r="643" spans="1:8" x14ac:dyDescent="0.25">
      <c r="A643">
        <v>1994</v>
      </c>
      <c r="B643" t="s">
        <v>26</v>
      </c>
      <c r="C643" s="3" t="s">
        <v>31</v>
      </c>
      <c r="D643" s="1" t="s">
        <v>45</v>
      </c>
      <c r="E643">
        <v>2</v>
      </c>
      <c r="F643" s="4">
        <v>638.27</v>
      </c>
      <c r="G643" s="4">
        <v>800</v>
      </c>
      <c r="H643" s="5">
        <v>44137</v>
      </c>
    </row>
    <row r="644" spans="1:8" x14ac:dyDescent="0.25">
      <c r="A644">
        <v>1995</v>
      </c>
      <c r="B644" t="s">
        <v>15</v>
      </c>
      <c r="C644" s="3" t="s">
        <v>30</v>
      </c>
      <c r="D644" s="1" t="s">
        <v>47</v>
      </c>
      <c r="E644">
        <v>2</v>
      </c>
      <c r="F644" s="4">
        <v>431.06</v>
      </c>
      <c r="G644" s="4">
        <v>600</v>
      </c>
      <c r="H644" s="5">
        <v>43912</v>
      </c>
    </row>
    <row r="645" spans="1:8" x14ac:dyDescent="0.25">
      <c r="A645">
        <v>1996</v>
      </c>
      <c r="B645" t="s">
        <v>10</v>
      </c>
      <c r="C645" s="3" t="s">
        <v>35</v>
      </c>
      <c r="D645" s="1" t="s">
        <v>49</v>
      </c>
      <c r="E645">
        <v>2</v>
      </c>
      <c r="F645" s="4">
        <v>618.04</v>
      </c>
      <c r="G645" s="4">
        <v>700</v>
      </c>
      <c r="H645" s="5">
        <v>43969</v>
      </c>
    </row>
    <row r="646" spans="1:8" x14ac:dyDescent="0.25">
      <c r="A646">
        <v>1997</v>
      </c>
      <c r="B646" t="s">
        <v>5</v>
      </c>
      <c r="C646" s="3" t="s">
        <v>30</v>
      </c>
      <c r="D646" s="1" t="s">
        <v>51</v>
      </c>
      <c r="E646">
        <v>6</v>
      </c>
      <c r="F646" s="4">
        <v>388.86</v>
      </c>
      <c r="G646" s="4">
        <v>500</v>
      </c>
      <c r="H646" s="5">
        <v>44170</v>
      </c>
    </row>
    <row r="647" spans="1:8" x14ac:dyDescent="0.25">
      <c r="A647">
        <v>1998</v>
      </c>
      <c r="B647" t="s">
        <v>21</v>
      </c>
      <c r="C647" s="3" t="s">
        <v>36</v>
      </c>
      <c r="D647" s="1" t="s">
        <v>53</v>
      </c>
      <c r="E647">
        <v>7</v>
      </c>
      <c r="F647" s="4">
        <v>1242.93</v>
      </c>
      <c r="G647" s="4">
        <v>1400</v>
      </c>
      <c r="H647" s="5">
        <v>43851</v>
      </c>
    </row>
    <row r="648" spans="1:8" x14ac:dyDescent="0.25">
      <c r="A648">
        <v>1999</v>
      </c>
      <c r="B648" t="s">
        <v>5</v>
      </c>
      <c r="C648" s="3" t="s">
        <v>35</v>
      </c>
      <c r="D648" s="1" t="s">
        <v>55</v>
      </c>
      <c r="E648">
        <v>2</v>
      </c>
      <c r="F648" s="4">
        <v>352.49</v>
      </c>
      <c r="G648" s="4">
        <v>500</v>
      </c>
      <c r="H648" s="5">
        <v>44183</v>
      </c>
    </row>
    <row r="649" spans="1:8" x14ac:dyDescent="0.25">
      <c r="A649">
        <v>2000</v>
      </c>
      <c r="B649" t="s">
        <v>8</v>
      </c>
      <c r="C649" s="3" t="s">
        <v>33</v>
      </c>
      <c r="D649" s="1" t="s">
        <v>57</v>
      </c>
      <c r="E649">
        <v>6</v>
      </c>
      <c r="F649" s="4">
        <v>572.95000000000005</v>
      </c>
      <c r="G649" s="4">
        <v>800</v>
      </c>
      <c r="H649" s="5">
        <v>44146</v>
      </c>
    </row>
    <row r="650" spans="1:8" x14ac:dyDescent="0.25">
      <c r="A650">
        <v>2001</v>
      </c>
      <c r="B650" t="s">
        <v>20</v>
      </c>
      <c r="C650" s="3" t="s">
        <v>35</v>
      </c>
      <c r="D650" s="1" t="s">
        <v>41</v>
      </c>
      <c r="E650">
        <v>4</v>
      </c>
      <c r="F650" s="4">
        <v>1421.11</v>
      </c>
      <c r="G650" s="4">
        <v>1600</v>
      </c>
      <c r="H650" s="5">
        <v>43961</v>
      </c>
    </row>
    <row r="651" spans="1:8" x14ac:dyDescent="0.25">
      <c r="A651">
        <v>2002</v>
      </c>
      <c r="B651" t="s">
        <v>5</v>
      </c>
      <c r="C651" s="3" t="s">
        <v>35</v>
      </c>
      <c r="D651" s="1" t="s">
        <v>43</v>
      </c>
      <c r="E651">
        <v>7</v>
      </c>
      <c r="F651" s="4">
        <v>352.49</v>
      </c>
      <c r="G651" s="4">
        <v>500</v>
      </c>
      <c r="H651" s="5">
        <v>44179</v>
      </c>
    </row>
    <row r="652" spans="1:8" x14ac:dyDescent="0.25">
      <c r="A652">
        <v>2003</v>
      </c>
      <c r="B652" t="s">
        <v>11</v>
      </c>
      <c r="C652" s="3" t="s">
        <v>36</v>
      </c>
      <c r="D652" s="1" t="s">
        <v>45</v>
      </c>
      <c r="E652">
        <v>4</v>
      </c>
      <c r="F652" s="4">
        <v>645.70000000000005</v>
      </c>
      <c r="G652" s="4">
        <v>900</v>
      </c>
      <c r="H652" s="5">
        <v>44182</v>
      </c>
    </row>
    <row r="653" spans="1:8" x14ac:dyDescent="0.25">
      <c r="A653">
        <v>2004</v>
      </c>
      <c r="B653" t="s">
        <v>8</v>
      </c>
      <c r="C653" s="3" t="s">
        <v>33</v>
      </c>
      <c r="D653" s="1" t="s">
        <v>47</v>
      </c>
      <c r="E653">
        <v>3</v>
      </c>
      <c r="F653" s="4">
        <v>572.95000000000005</v>
      </c>
      <c r="G653" s="4">
        <v>800</v>
      </c>
      <c r="H653" s="5">
        <v>43929</v>
      </c>
    </row>
    <row r="654" spans="1:8" x14ac:dyDescent="0.25">
      <c r="A654">
        <v>2005</v>
      </c>
      <c r="B654" t="s">
        <v>5</v>
      </c>
      <c r="C654" s="3" t="s">
        <v>30</v>
      </c>
      <c r="D654" s="1" t="s">
        <v>49</v>
      </c>
      <c r="E654">
        <v>5</v>
      </c>
      <c r="F654" s="4">
        <v>388.86</v>
      </c>
      <c r="G654" s="4">
        <v>500</v>
      </c>
      <c r="H654" s="5">
        <v>44018</v>
      </c>
    </row>
    <row r="655" spans="1:8" x14ac:dyDescent="0.25">
      <c r="A655">
        <v>2006</v>
      </c>
      <c r="B655" t="s">
        <v>9</v>
      </c>
      <c r="C655" s="3" t="s">
        <v>39</v>
      </c>
      <c r="D655" s="1" t="s">
        <v>51</v>
      </c>
      <c r="E655">
        <v>5</v>
      </c>
      <c r="F655" s="4">
        <v>206.96</v>
      </c>
      <c r="G655" s="4">
        <v>250</v>
      </c>
      <c r="H655" s="5">
        <v>44073</v>
      </c>
    </row>
    <row r="656" spans="1:8" x14ac:dyDescent="0.25">
      <c r="A656">
        <v>2007</v>
      </c>
      <c r="B656" t="s">
        <v>9</v>
      </c>
      <c r="C656" s="3" t="s">
        <v>39</v>
      </c>
      <c r="D656" s="1" t="s">
        <v>53</v>
      </c>
      <c r="E656">
        <v>3</v>
      </c>
      <c r="F656" s="4">
        <v>206.96</v>
      </c>
      <c r="G656" s="4">
        <v>250</v>
      </c>
      <c r="H656" s="5">
        <v>44054</v>
      </c>
    </row>
    <row r="657" spans="1:8" x14ac:dyDescent="0.25">
      <c r="A657">
        <v>2008</v>
      </c>
      <c r="B657" t="s">
        <v>6</v>
      </c>
      <c r="C657" s="3" t="s">
        <v>31</v>
      </c>
      <c r="D657" s="1" t="s">
        <v>55</v>
      </c>
      <c r="E657">
        <v>6</v>
      </c>
      <c r="F657" s="4">
        <v>1349.73</v>
      </c>
      <c r="G657" s="4">
        <v>1500</v>
      </c>
      <c r="H657" s="5">
        <v>44035</v>
      </c>
    </row>
    <row r="658" spans="1:8" x14ac:dyDescent="0.25">
      <c r="A658">
        <v>2009</v>
      </c>
      <c r="B658" t="s">
        <v>26</v>
      </c>
      <c r="C658" s="3" t="s">
        <v>31</v>
      </c>
      <c r="D658" s="1" t="s">
        <v>57</v>
      </c>
      <c r="E658">
        <v>4</v>
      </c>
      <c r="F658" s="4">
        <v>638.27</v>
      </c>
      <c r="G658" s="4">
        <v>800</v>
      </c>
      <c r="H658" s="5">
        <v>44132</v>
      </c>
    </row>
    <row r="659" spans="1:8" x14ac:dyDescent="0.25">
      <c r="A659">
        <v>2010</v>
      </c>
      <c r="B659" t="s">
        <v>27</v>
      </c>
      <c r="C659" s="3" t="s">
        <v>32</v>
      </c>
      <c r="D659" s="1" t="s">
        <v>41</v>
      </c>
      <c r="E659">
        <v>4</v>
      </c>
      <c r="F659" s="4">
        <v>1171.3399999999999</v>
      </c>
      <c r="G659" s="4">
        <v>1350</v>
      </c>
      <c r="H659" s="5">
        <v>44030</v>
      </c>
    </row>
    <row r="660" spans="1:8" x14ac:dyDescent="0.25">
      <c r="A660">
        <v>2011</v>
      </c>
      <c r="B660" t="s">
        <v>10</v>
      </c>
      <c r="C660" s="3" t="s">
        <v>35</v>
      </c>
      <c r="D660" s="1" t="s">
        <v>43</v>
      </c>
      <c r="E660">
        <v>5</v>
      </c>
      <c r="F660" s="4">
        <v>618.04</v>
      </c>
      <c r="G660" s="4">
        <v>700</v>
      </c>
      <c r="H660" s="5">
        <v>44100</v>
      </c>
    </row>
    <row r="661" spans="1:8" x14ac:dyDescent="0.25">
      <c r="A661">
        <v>2012</v>
      </c>
      <c r="B661" t="s">
        <v>15</v>
      </c>
      <c r="C661" s="3" t="s">
        <v>30</v>
      </c>
      <c r="D661" s="1" t="s">
        <v>45</v>
      </c>
      <c r="E661">
        <v>5</v>
      </c>
      <c r="F661" s="4">
        <v>431.06</v>
      </c>
      <c r="G661" s="4">
        <v>600</v>
      </c>
      <c r="H661" s="5">
        <v>44029</v>
      </c>
    </row>
    <row r="662" spans="1:8" x14ac:dyDescent="0.25">
      <c r="A662">
        <v>2013</v>
      </c>
      <c r="B662" t="s">
        <v>16</v>
      </c>
      <c r="C662" s="3" t="s">
        <v>31</v>
      </c>
      <c r="D662" s="1" t="s">
        <v>47</v>
      </c>
      <c r="E662">
        <v>7</v>
      </c>
      <c r="F662" s="4">
        <v>938.42</v>
      </c>
      <c r="G662" s="4">
        <v>1100</v>
      </c>
      <c r="H662" s="5">
        <v>44132</v>
      </c>
    </row>
    <row r="663" spans="1:8" x14ac:dyDescent="0.25">
      <c r="A663">
        <v>2014</v>
      </c>
      <c r="B663" t="s">
        <v>19</v>
      </c>
      <c r="C663" s="3" t="s">
        <v>34</v>
      </c>
      <c r="D663" s="1" t="s">
        <v>49</v>
      </c>
      <c r="E663">
        <v>1</v>
      </c>
      <c r="F663" s="4">
        <v>1240.8599999999999</v>
      </c>
      <c r="G663" s="4">
        <v>1750</v>
      </c>
      <c r="H663" s="5">
        <v>44007</v>
      </c>
    </row>
    <row r="664" spans="1:8" x14ac:dyDescent="0.25">
      <c r="A664">
        <v>2015</v>
      </c>
      <c r="B664" t="s">
        <v>7</v>
      </c>
      <c r="C664" s="3" t="s">
        <v>37</v>
      </c>
      <c r="D664" s="1" t="s">
        <v>51</v>
      </c>
      <c r="E664">
        <v>3</v>
      </c>
      <c r="F664" s="4">
        <v>211.41</v>
      </c>
      <c r="G664" s="4">
        <v>300</v>
      </c>
      <c r="H664" s="5">
        <v>44033</v>
      </c>
    </row>
    <row r="665" spans="1:8" x14ac:dyDescent="0.25">
      <c r="A665">
        <v>2016</v>
      </c>
      <c r="B665" t="s">
        <v>6</v>
      </c>
      <c r="C665" s="3" t="s">
        <v>31</v>
      </c>
      <c r="D665" s="1" t="s">
        <v>53</v>
      </c>
      <c r="E665">
        <v>7</v>
      </c>
      <c r="F665" s="4">
        <v>1349.73</v>
      </c>
      <c r="G665" s="4">
        <v>1500</v>
      </c>
      <c r="H665" s="5">
        <v>43979</v>
      </c>
    </row>
    <row r="666" spans="1:8" x14ac:dyDescent="0.25">
      <c r="A666">
        <v>2017</v>
      </c>
      <c r="B666" t="s">
        <v>7</v>
      </c>
      <c r="C666" s="3" t="s">
        <v>37</v>
      </c>
      <c r="D666" s="1" t="s">
        <v>55</v>
      </c>
      <c r="E666">
        <v>3</v>
      </c>
      <c r="F666" s="4">
        <v>211.41</v>
      </c>
      <c r="G666" s="4">
        <v>300</v>
      </c>
      <c r="H666" s="5">
        <v>43896</v>
      </c>
    </row>
    <row r="667" spans="1:8" x14ac:dyDescent="0.25">
      <c r="A667">
        <v>2018</v>
      </c>
      <c r="B667" t="s">
        <v>24</v>
      </c>
      <c r="C667" s="3" t="s">
        <v>39</v>
      </c>
      <c r="D667" s="1" t="s">
        <v>57</v>
      </c>
      <c r="E667">
        <v>7</v>
      </c>
      <c r="F667" s="4">
        <v>966.38</v>
      </c>
      <c r="G667" s="4">
        <v>1200</v>
      </c>
      <c r="H667" s="5">
        <v>43938</v>
      </c>
    </row>
    <row r="668" spans="1:8" x14ac:dyDescent="0.25">
      <c r="A668">
        <v>2019</v>
      </c>
      <c r="B668" t="s">
        <v>9</v>
      </c>
      <c r="C668" s="3" t="s">
        <v>39</v>
      </c>
      <c r="D668" s="1" t="s">
        <v>41</v>
      </c>
      <c r="E668">
        <v>1</v>
      </c>
      <c r="F668" s="4">
        <v>206.96</v>
      </c>
      <c r="G668" s="4">
        <v>250</v>
      </c>
      <c r="H668" s="5">
        <v>44161</v>
      </c>
    </row>
    <row r="669" spans="1:8" x14ac:dyDescent="0.25">
      <c r="A669">
        <v>2020</v>
      </c>
      <c r="B669" t="s">
        <v>24</v>
      </c>
      <c r="C669" s="3" t="s">
        <v>39</v>
      </c>
      <c r="D669" s="1" t="s">
        <v>43</v>
      </c>
      <c r="E669">
        <v>5</v>
      </c>
      <c r="F669" s="4">
        <v>966.38</v>
      </c>
      <c r="G669" s="4">
        <v>1200</v>
      </c>
      <c r="H669" s="5">
        <v>43958</v>
      </c>
    </row>
    <row r="670" spans="1:8" x14ac:dyDescent="0.25">
      <c r="A670">
        <v>2021</v>
      </c>
      <c r="B670" t="s">
        <v>9</v>
      </c>
      <c r="C670" s="3" t="s">
        <v>34</v>
      </c>
      <c r="D670" s="1" t="s">
        <v>45</v>
      </c>
      <c r="E670">
        <v>6</v>
      </c>
      <c r="F670" s="4">
        <v>217.17</v>
      </c>
      <c r="G670" s="4">
        <v>250</v>
      </c>
      <c r="H670" s="5">
        <v>44107</v>
      </c>
    </row>
    <row r="671" spans="1:8" x14ac:dyDescent="0.25">
      <c r="A671">
        <v>2022</v>
      </c>
      <c r="B671" t="s">
        <v>27</v>
      </c>
      <c r="C671" s="3" t="s">
        <v>32</v>
      </c>
      <c r="D671" s="1" t="s">
        <v>47</v>
      </c>
      <c r="E671">
        <v>7</v>
      </c>
      <c r="F671" s="4">
        <v>1171.3399999999999</v>
      </c>
      <c r="G671" s="4">
        <v>1350</v>
      </c>
      <c r="H671" s="5">
        <v>43892</v>
      </c>
    </row>
    <row r="672" spans="1:8" x14ac:dyDescent="0.25">
      <c r="A672">
        <v>2023</v>
      </c>
      <c r="B672" t="s">
        <v>6</v>
      </c>
      <c r="C672" s="3" t="s">
        <v>36</v>
      </c>
      <c r="D672" s="1" t="s">
        <v>49</v>
      </c>
      <c r="E672">
        <v>6</v>
      </c>
      <c r="F672" s="4">
        <v>1053.78</v>
      </c>
      <c r="G672" s="4">
        <v>1500</v>
      </c>
      <c r="H672" s="5">
        <v>44083</v>
      </c>
    </row>
    <row r="673" spans="1:8" x14ac:dyDescent="0.25">
      <c r="A673">
        <v>2024</v>
      </c>
      <c r="B673" t="s">
        <v>6</v>
      </c>
      <c r="C673" s="3" t="s">
        <v>36</v>
      </c>
      <c r="D673" s="1" t="s">
        <v>51</v>
      </c>
      <c r="E673">
        <v>3</v>
      </c>
      <c r="F673" s="4">
        <v>1053.78</v>
      </c>
      <c r="G673" s="4">
        <v>1500</v>
      </c>
      <c r="H673" s="5">
        <v>43983</v>
      </c>
    </row>
    <row r="674" spans="1:8" x14ac:dyDescent="0.25">
      <c r="A674">
        <v>2025</v>
      </c>
      <c r="B674" t="s">
        <v>19</v>
      </c>
      <c r="C674" s="3" t="s">
        <v>34</v>
      </c>
      <c r="D674" s="1" t="s">
        <v>53</v>
      </c>
      <c r="E674">
        <v>5</v>
      </c>
      <c r="F674" s="4">
        <v>1240.8599999999999</v>
      </c>
      <c r="G674" s="4">
        <v>1750</v>
      </c>
      <c r="H674" s="5">
        <v>44109</v>
      </c>
    </row>
    <row r="675" spans="1:8" x14ac:dyDescent="0.25">
      <c r="A675">
        <v>2026</v>
      </c>
      <c r="B675" t="s">
        <v>7</v>
      </c>
      <c r="C675" s="3" t="s">
        <v>32</v>
      </c>
      <c r="D675" s="1" t="s">
        <v>55</v>
      </c>
      <c r="E675">
        <v>5</v>
      </c>
      <c r="F675" s="4">
        <v>216.19</v>
      </c>
      <c r="G675" s="4">
        <v>300</v>
      </c>
      <c r="H675" s="5">
        <v>44058</v>
      </c>
    </row>
    <row r="676" spans="1:8" x14ac:dyDescent="0.25">
      <c r="A676">
        <v>2027</v>
      </c>
      <c r="B676" t="s">
        <v>28</v>
      </c>
      <c r="C676" s="3" t="s">
        <v>33</v>
      </c>
      <c r="D676" s="1" t="s">
        <v>57</v>
      </c>
      <c r="E676">
        <v>6</v>
      </c>
      <c r="F676" s="4">
        <v>1063.04</v>
      </c>
      <c r="G676" s="4">
        <v>1500</v>
      </c>
      <c r="H676" s="5">
        <v>43996</v>
      </c>
    </row>
    <row r="677" spans="1:8" x14ac:dyDescent="0.25">
      <c r="A677">
        <v>2028</v>
      </c>
      <c r="B677" t="s">
        <v>20</v>
      </c>
      <c r="C677" s="3" t="s">
        <v>35</v>
      </c>
      <c r="D677" s="1" t="s">
        <v>41</v>
      </c>
      <c r="E677">
        <v>4</v>
      </c>
      <c r="F677" s="4">
        <v>1421.11</v>
      </c>
      <c r="G677" s="4">
        <v>1600</v>
      </c>
      <c r="H677" s="5">
        <v>44174</v>
      </c>
    </row>
    <row r="678" spans="1:8" x14ac:dyDescent="0.25">
      <c r="A678">
        <v>2029</v>
      </c>
      <c r="B678" t="s">
        <v>17</v>
      </c>
      <c r="C678" s="3" t="s">
        <v>32</v>
      </c>
      <c r="D678" s="1" t="s">
        <v>43</v>
      </c>
      <c r="E678">
        <v>4</v>
      </c>
      <c r="F678" s="4">
        <v>757.81</v>
      </c>
      <c r="G678" s="4">
        <v>950</v>
      </c>
      <c r="H678" s="5">
        <v>44075</v>
      </c>
    </row>
    <row r="679" spans="1:8" x14ac:dyDescent="0.25">
      <c r="A679">
        <v>2030</v>
      </c>
      <c r="B679" t="s">
        <v>20</v>
      </c>
      <c r="C679" s="3" t="s">
        <v>35</v>
      </c>
      <c r="D679" s="1" t="s">
        <v>45</v>
      </c>
      <c r="E679">
        <v>7</v>
      </c>
      <c r="F679" s="4">
        <v>1421.11</v>
      </c>
      <c r="G679" s="4">
        <v>1600</v>
      </c>
      <c r="H679" s="5">
        <v>43834</v>
      </c>
    </row>
    <row r="680" spans="1:8" x14ac:dyDescent="0.25">
      <c r="A680">
        <v>2031</v>
      </c>
      <c r="B680" t="s">
        <v>21</v>
      </c>
      <c r="C680" s="3" t="s">
        <v>36</v>
      </c>
      <c r="D680" s="1" t="s">
        <v>47</v>
      </c>
      <c r="E680">
        <v>3</v>
      </c>
      <c r="F680" s="4">
        <v>1242.93</v>
      </c>
      <c r="G680" s="4">
        <v>1400</v>
      </c>
      <c r="H680" s="5">
        <v>44133</v>
      </c>
    </row>
    <row r="681" spans="1:8" x14ac:dyDescent="0.25">
      <c r="A681">
        <v>2032</v>
      </c>
      <c r="B681" t="s">
        <v>22</v>
      </c>
      <c r="C681" s="3" t="s">
        <v>37</v>
      </c>
      <c r="D681" s="1" t="s">
        <v>49</v>
      </c>
      <c r="E681">
        <v>1</v>
      </c>
      <c r="F681" s="4">
        <v>773.58</v>
      </c>
      <c r="G681" s="4">
        <v>950</v>
      </c>
      <c r="H681" s="5">
        <v>44134</v>
      </c>
    </row>
    <row r="682" spans="1:8" x14ac:dyDescent="0.25">
      <c r="A682">
        <v>2033</v>
      </c>
      <c r="B682" t="s">
        <v>27</v>
      </c>
      <c r="C682" s="3" t="s">
        <v>32</v>
      </c>
      <c r="D682" s="1" t="s">
        <v>51</v>
      </c>
      <c r="E682">
        <v>1</v>
      </c>
      <c r="F682" s="4">
        <v>1171.3399999999999</v>
      </c>
      <c r="G682" s="4">
        <v>1350</v>
      </c>
      <c r="H682" s="5">
        <v>43966</v>
      </c>
    </row>
    <row r="683" spans="1:8" x14ac:dyDescent="0.25">
      <c r="A683">
        <v>2034</v>
      </c>
      <c r="B683" t="s">
        <v>25</v>
      </c>
      <c r="C683" s="3" t="s">
        <v>30</v>
      </c>
      <c r="D683" s="1" t="s">
        <v>53</v>
      </c>
      <c r="E683">
        <v>4</v>
      </c>
      <c r="F683" s="4">
        <v>1667.47</v>
      </c>
      <c r="G683" s="4">
        <v>2200</v>
      </c>
      <c r="H683" s="5">
        <v>44092</v>
      </c>
    </row>
    <row r="684" spans="1:8" x14ac:dyDescent="0.25">
      <c r="A684">
        <v>2035</v>
      </c>
      <c r="B684" t="s">
        <v>5</v>
      </c>
      <c r="C684" s="3" t="s">
        <v>35</v>
      </c>
      <c r="D684" s="1" t="s">
        <v>55</v>
      </c>
      <c r="E684">
        <v>3</v>
      </c>
      <c r="F684" s="4">
        <v>352.49</v>
      </c>
      <c r="G684" s="4">
        <v>500</v>
      </c>
      <c r="H684" s="5">
        <v>44188</v>
      </c>
    </row>
    <row r="685" spans="1:8" x14ac:dyDescent="0.25">
      <c r="A685">
        <v>2036</v>
      </c>
      <c r="B685" t="s">
        <v>7</v>
      </c>
      <c r="C685" s="3" t="s">
        <v>32</v>
      </c>
      <c r="D685" s="1" t="s">
        <v>57</v>
      </c>
      <c r="E685">
        <v>5</v>
      </c>
      <c r="F685" s="4">
        <v>216.19</v>
      </c>
      <c r="G685" s="4">
        <v>300</v>
      </c>
      <c r="H685" s="5">
        <v>44082</v>
      </c>
    </row>
    <row r="686" spans="1:8" x14ac:dyDescent="0.25">
      <c r="A686">
        <v>2037</v>
      </c>
      <c r="B686" t="s">
        <v>29</v>
      </c>
      <c r="C686" s="3" t="s">
        <v>34</v>
      </c>
      <c r="D686" s="1" t="s">
        <v>41</v>
      </c>
      <c r="E686">
        <v>1</v>
      </c>
      <c r="F686" s="4">
        <v>1265.2</v>
      </c>
      <c r="G686" s="4">
        <v>1800</v>
      </c>
      <c r="H686" s="5">
        <v>44074</v>
      </c>
    </row>
    <row r="687" spans="1:8" x14ac:dyDescent="0.25">
      <c r="A687">
        <v>2038</v>
      </c>
      <c r="B687" t="s">
        <v>23</v>
      </c>
      <c r="C687" s="3" t="s">
        <v>38</v>
      </c>
      <c r="D687" s="1" t="s">
        <v>43</v>
      </c>
      <c r="E687">
        <v>5</v>
      </c>
      <c r="F687" s="4">
        <v>836.75</v>
      </c>
      <c r="G687" s="4">
        <v>1000</v>
      </c>
      <c r="H687" s="5">
        <v>43974</v>
      </c>
    </row>
    <row r="688" spans="1:8" x14ac:dyDescent="0.25">
      <c r="A688">
        <v>2039</v>
      </c>
      <c r="B688" t="s">
        <v>20</v>
      </c>
      <c r="C688" s="3" t="s">
        <v>35</v>
      </c>
      <c r="D688" s="1" t="s">
        <v>45</v>
      </c>
      <c r="E688">
        <v>6</v>
      </c>
      <c r="F688" s="4">
        <v>1421.11</v>
      </c>
      <c r="G688" s="4">
        <v>1600</v>
      </c>
      <c r="H688" s="5">
        <v>43982</v>
      </c>
    </row>
    <row r="689" spans="1:8" x14ac:dyDescent="0.25">
      <c r="A689">
        <v>2040</v>
      </c>
      <c r="B689" t="s">
        <v>10</v>
      </c>
      <c r="C689" s="3" t="s">
        <v>35</v>
      </c>
      <c r="D689" s="1" t="s">
        <v>47</v>
      </c>
      <c r="E689">
        <v>6</v>
      </c>
      <c r="F689" s="4">
        <v>618.04</v>
      </c>
      <c r="G689" s="4">
        <v>700</v>
      </c>
      <c r="H689" s="5">
        <v>43915</v>
      </c>
    </row>
    <row r="690" spans="1:8" x14ac:dyDescent="0.25">
      <c r="A690">
        <v>2041</v>
      </c>
      <c r="B690" t="s">
        <v>6</v>
      </c>
      <c r="C690" s="3" t="s">
        <v>31</v>
      </c>
      <c r="D690" s="1" t="s">
        <v>49</v>
      </c>
      <c r="E690">
        <v>6</v>
      </c>
      <c r="F690" s="4">
        <v>1349.73</v>
      </c>
      <c r="G690" s="4">
        <v>1500</v>
      </c>
      <c r="H690" s="5">
        <v>43961</v>
      </c>
    </row>
    <row r="691" spans="1:8" x14ac:dyDescent="0.25">
      <c r="A691">
        <v>2042</v>
      </c>
      <c r="B691" t="s">
        <v>22</v>
      </c>
      <c r="C691" s="3" t="s">
        <v>37</v>
      </c>
      <c r="D691" s="1" t="s">
        <v>51</v>
      </c>
      <c r="E691">
        <v>4</v>
      </c>
      <c r="F691" s="4">
        <v>773.58</v>
      </c>
      <c r="G691" s="4">
        <v>950</v>
      </c>
      <c r="H691" s="5">
        <v>44019</v>
      </c>
    </row>
    <row r="692" spans="1:8" x14ac:dyDescent="0.25">
      <c r="A692">
        <v>2043</v>
      </c>
      <c r="B692" t="s">
        <v>15</v>
      </c>
      <c r="C692" s="3" t="s">
        <v>30</v>
      </c>
      <c r="D692" s="1" t="s">
        <v>53</v>
      </c>
      <c r="E692">
        <v>7</v>
      </c>
      <c r="F692" s="4">
        <v>431.06</v>
      </c>
      <c r="G692" s="4">
        <v>600</v>
      </c>
      <c r="H692" s="5">
        <v>44042</v>
      </c>
    </row>
    <row r="693" spans="1:8" x14ac:dyDescent="0.25">
      <c r="A693">
        <v>2044</v>
      </c>
      <c r="B693" t="s">
        <v>17</v>
      </c>
      <c r="C693" s="3" t="s">
        <v>32</v>
      </c>
      <c r="D693" s="1" t="s">
        <v>55</v>
      </c>
      <c r="E693">
        <v>3</v>
      </c>
      <c r="F693" s="4">
        <v>757.81</v>
      </c>
      <c r="G693" s="4">
        <v>950</v>
      </c>
      <c r="H693" s="5">
        <v>43850</v>
      </c>
    </row>
    <row r="694" spans="1:8" x14ac:dyDescent="0.25">
      <c r="A694">
        <v>2045</v>
      </c>
      <c r="B694" t="s">
        <v>10</v>
      </c>
      <c r="C694" s="3" t="s">
        <v>35</v>
      </c>
      <c r="D694" s="1" t="s">
        <v>57</v>
      </c>
      <c r="E694">
        <v>3</v>
      </c>
      <c r="F694" s="4">
        <v>618.04</v>
      </c>
      <c r="G694" s="4">
        <v>700</v>
      </c>
      <c r="H694" s="5">
        <v>44068</v>
      </c>
    </row>
    <row r="695" spans="1:8" x14ac:dyDescent="0.25">
      <c r="A695">
        <v>2046</v>
      </c>
      <c r="B695" t="s">
        <v>5</v>
      </c>
      <c r="C695" s="3" t="s">
        <v>30</v>
      </c>
      <c r="D695" s="1" t="s">
        <v>41</v>
      </c>
      <c r="E695">
        <v>4</v>
      </c>
      <c r="F695" s="4">
        <v>388.86</v>
      </c>
      <c r="G695" s="4">
        <v>500</v>
      </c>
      <c r="H695" s="5">
        <v>44158</v>
      </c>
    </row>
    <row r="696" spans="1:8" x14ac:dyDescent="0.25">
      <c r="A696">
        <v>2047</v>
      </c>
      <c r="B696" t="s">
        <v>21</v>
      </c>
      <c r="C696" s="3" t="s">
        <v>36</v>
      </c>
      <c r="D696" s="1" t="s">
        <v>43</v>
      </c>
      <c r="E696">
        <v>2</v>
      </c>
      <c r="F696" s="4">
        <v>1242.93</v>
      </c>
      <c r="G696" s="4">
        <v>1400</v>
      </c>
      <c r="H696" s="5">
        <v>43918</v>
      </c>
    </row>
    <row r="697" spans="1:8" x14ac:dyDescent="0.25">
      <c r="A697">
        <v>2048</v>
      </c>
      <c r="B697" t="s">
        <v>16</v>
      </c>
      <c r="C697" s="3" t="s">
        <v>31</v>
      </c>
      <c r="D697" s="1" t="s">
        <v>45</v>
      </c>
      <c r="E697">
        <v>3</v>
      </c>
      <c r="F697" s="4">
        <v>938.42</v>
      </c>
      <c r="G697" s="4">
        <v>1100</v>
      </c>
      <c r="H697" s="5">
        <v>44041</v>
      </c>
    </row>
    <row r="698" spans="1:8" x14ac:dyDescent="0.25">
      <c r="A698">
        <v>2049</v>
      </c>
      <c r="B698" t="s">
        <v>17</v>
      </c>
      <c r="C698" s="3" t="s">
        <v>32</v>
      </c>
      <c r="D698" s="1" t="s">
        <v>47</v>
      </c>
      <c r="E698">
        <v>1</v>
      </c>
      <c r="F698" s="4">
        <v>757.81</v>
      </c>
      <c r="G698" s="4">
        <v>950</v>
      </c>
      <c r="H698" s="5">
        <v>44027</v>
      </c>
    </row>
    <row r="699" spans="1:8" x14ac:dyDescent="0.25">
      <c r="A699">
        <v>2050</v>
      </c>
      <c r="B699" t="s">
        <v>6</v>
      </c>
      <c r="C699" s="3" t="s">
        <v>31</v>
      </c>
      <c r="D699" s="1" t="s">
        <v>49</v>
      </c>
      <c r="E699">
        <v>1</v>
      </c>
      <c r="F699" s="4">
        <v>1349.73</v>
      </c>
      <c r="G699" s="4">
        <v>1500</v>
      </c>
      <c r="H699" s="5">
        <v>44108</v>
      </c>
    </row>
    <row r="700" spans="1:8" x14ac:dyDescent="0.25">
      <c r="A700">
        <v>2051</v>
      </c>
      <c r="B700" t="s">
        <v>17</v>
      </c>
      <c r="C700" s="3" t="s">
        <v>32</v>
      </c>
      <c r="D700" s="1" t="s">
        <v>51</v>
      </c>
      <c r="E700">
        <v>4</v>
      </c>
      <c r="F700" s="4">
        <v>757.81</v>
      </c>
      <c r="G700" s="4">
        <v>950</v>
      </c>
      <c r="H700" s="5">
        <v>44080</v>
      </c>
    </row>
    <row r="701" spans="1:8" x14ac:dyDescent="0.25">
      <c r="A701">
        <v>2052</v>
      </c>
      <c r="B701" t="s">
        <v>20</v>
      </c>
      <c r="C701" s="3" t="s">
        <v>35</v>
      </c>
      <c r="D701" s="1" t="s">
        <v>53</v>
      </c>
      <c r="E701">
        <v>2</v>
      </c>
      <c r="F701" s="4">
        <v>1421.11</v>
      </c>
      <c r="G701" s="4">
        <v>1600</v>
      </c>
      <c r="H701" s="5">
        <v>43975</v>
      </c>
    </row>
    <row r="702" spans="1:8" x14ac:dyDescent="0.25">
      <c r="A702">
        <v>2053</v>
      </c>
      <c r="B702" t="s">
        <v>11</v>
      </c>
      <c r="C702" s="3" t="s">
        <v>36</v>
      </c>
      <c r="D702" s="1" t="s">
        <v>55</v>
      </c>
      <c r="E702">
        <v>1</v>
      </c>
      <c r="F702" s="4">
        <v>645.70000000000005</v>
      </c>
      <c r="G702" s="4">
        <v>900</v>
      </c>
      <c r="H702" s="5">
        <v>44055</v>
      </c>
    </row>
    <row r="703" spans="1:8" x14ac:dyDescent="0.25">
      <c r="A703">
        <v>2054</v>
      </c>
      <c r="B703" t="s">
        <v>19</v>
      </c>
      <c r="C703" s="3" t="s">
        <v>34</v>
      </c>
      <c r="D703" s="1" t="s">
        <v>57</v>
      </c>
      <c r="E703">
        <v>7</v>
      </c>
      <c r="F703" s="4">
        <v>1240.8599999999999</v>
      </c>
      <c r="G703" s="4">
        <v>1750</v>
      </c>
      <c r="H703" s="5">
        <v>44117</v>
      </c>
    </row>
    <row r="704" spans="1:8" x14ac:dyDescent="0.25">
      <c r="A704">
        <v>2055</v>
      </c>
      <c r="B704" t="s">
        <v>11</v>
      </c>
      <c r="C704" s="3" t="s">
        <v>36</v>
      </c>
      <c r="D704" s="1" t="s">
        <v>41</v>
      </c>
      <c r="E704">
        <v>4</v>
      </c>
      <c r="F704" s="4">
        <v>645.70000000000005</v>
      </c>
      <c r="G704" s="4">
        <v>900</v>
      </c>
      <c r="H704" s="5">
        <v>43846</v>
      </c>
    </row>
    <row r="705" spans="1:8" x14ac:dyDescent="0.25">
      <c r="A705">
        <v>2056</v>
      </c>
      <c r="B705" t="s">
        <v>6</v>
      </c>
      <c r="C705" s="3" t="s">
        <v>36</v>
      </c>
      <c r="D705" s="1" t="s">
        <v>43</v>
      </c>
      <c r="E705">
        <v>7</v>
      </c>
      <c r="F705" s="4">
        <v>1053.78</v>
      </c>
      <c r="G705" s="4">
        <v>1500</v>
      </c>
      <c r="H705" s="5">
        <v>44076</v>
      </c>
    </row>
    <row r="706" spans="1:8" x14ac:dyDescent="0.25">
      <c r="A706">
        <v>2057</v>
      </c>
      <c r="B706" t="s">
        <v>8</v>
      </c>
      <c r="C706" s="3" t="s">
        <v>38</v>
      </c>
      <c r="D706" s="1" t="s">
        <v>45</v>
      </c>
      <c r="E706">
        <v>1</v>
      </c>
      <c r="F706" s="4">
        <v>681.33</v>
      </c>
      <c r="G706" s="4">
        <v>800</v>
      </c>
      <c r="H706" s="5">
        <v>44060</v>
      </c>
    </row>
    <row r="707" spans="1:8" x14ac:dyDescent="0.25">
      <c r="A707">
        <v>2058</v>
      </c>
      <c r="B707" t="s">
        <v>13</v>
      </c>
      <c r="C707" s="3" t="s">
        <v>38</v>
      </c>
      <c r="D707" s="1" t="s">
        <v>47</v>
      </c>
      <c r="E707">
        <v>5</v>
      </c>
      <c r="F707" s="4">
        <v>1483.61</v>
      </c>
      <c r="G707" s="4">
        <v>2000</v>
      </c>
      <c r="H707" s="5">
        <v>44145</v>
      </c>
    </row>
    <row r="708" spans="1:8" x14ac:dyDescent="0.25">
      <c r="A708">
        <v>2059</v>
      </c>
      <c r="B708" t="s">
        <v>24</v>
      </c>
      <c r="C708" s="3" t="s">
        <v>39</v>
      </c>
      <c r="D708" s="1" t="s">
        <v>49</v>
      </c>
      <c r="E708">
        <v>4</v>
      </c>
      <c r="F708" s="4">
        <v>966.38</v>
      </c>
      <c r="G708" s="4">
        <v>1200</v>
      </c>
      <c r="H708" s="5">
        <v>43860</v>
      </c>
    </row>
    <row r="709" spans="1:8" x14ac:dyDescent="0.25">
      <c r="A709">
        <v>2060</v>
      </c>
      <c r="B709" t="s">
        <v>22</v>
      </c>
      <c r="C709" s="3" t="s">
        <v>37</v>
      </c>
      <c r="D709" s="1" t="s">
        <v>51</v>
      </c>
      <c r="E709">
        <v>4</v>
      </c>
      <c r="F709" s="4">
        <v>773.58</v>
      </c>
      <c r="G709" s="4">
        <v>950</v>
      </c>
      <c r="H709" s="5">
        <v>44067</v>
      </c>
    </row>
    <row r="710" spans="1:8" x14ac:dyDescent="0.25">
      <c r="A710">
        <v>2061</v>
      </c>
      <c r="B710" t="s">
        <v>29</v>
      </c>
      <c r="C710" s="3" t="s">
        <v>34</v>
      </c>
      <c r="D710" s="1" t="s">
        <v>53</v>
      </c>
      <c r="E710">
        <v>1</v>
      </c>
      <c r="F710" s="4">
        <v>1265.2</v>
      </c>
      <c r="G710" s="4">
        <v>1800</v>
      </c>
      <c r="H710" s="5">
        <v>44054</v>
      </c>
    </row>
    <row r="711" spans="1:8" x14ac:dyDescent="0.25">
      <c r="A711">
        <v>2062</v>
      </c>
      <c r="B711" t="s">
        <v>9</v>
      </c>
      <c r="C711" s="3" t="s">
        <v>34</v>
      </c>
      <c r="D711" s="1" t="s">
        <v>55</v>
      </c>
      <c r="E711">
        <v>1</v>
      </c>
      <c r="F711" s="4">
        <v>217.17</v>
      </c>
      <c r="G711" s="4">
        <v>250</v>
      </c>
      <c r="H711" s="5">
        <v>44178</v>
      </c>
    </row>
    <row r="712" spans="1:8" x14ac:dyDescent="0.25">
      <c r="A712">
        <v>2063</v>
      </c>
      <c r="B712" t="s">
        <v>11</v>
      </c>
      <c r="C712" s="3" t="s">
        <v>36</v>
      </c>
      <c r="D712" s="1" t="s">
        <v>57</v>
      </c>
      <c r="E712">
        <v>7</v>
      </c>
      <c r="F712" s="4">
        <v>645.70000000000005</v>
      </c>
      <c r="G712" s="4">
        <v>900</v>
      </c>
      <c r="H712" s="5">
        <v>44154</v>
      </c>
    </row>
    <row r="713" spans="1:8" x14ac:dyDescent="0.25">
      <c r="A713">
        <v>2064</v>
      </c>
      <c r="B713" t="s">
        <v>14</v>
      </c>
      <c r="C713" s="3" t="s">
        <v>39</v>
      </c>
      <c r="D713" s="1" t="s">
        <v>41</v>
      </c>
      <c r="E713">
        <v>4</v>
      </c>
      <c r="F713" s="4">
        <v>343.6</v>
      </c>
      <c r="G713" s="4">
        <v>400</v>
      </c>
      <c r="H713" s="5">
        <v>43835</v>
      </c>
    </row>
    <row r="714" spans="1:8" x14ac:dyDescent="0.25">
      <c r="A714">
        <v>2065</v>
      </c>
      <c r="B714" t="s">
        <v>12</v>
      </c>
      <c r="C714" s="3" t="s">
        <v>37</v>
      </c>
      <c r="D714" s="1" t="s">
        <v>43</v>
      </c>
      <c r="E714">
        <v>4</v>
      </c>
      <c r="F714" s="4">
        <v>841.55</v>
      </c>
      <c r="G714" s="4">
        <v>1200</v>
      </c>
      <c r="H714" s="5">
        <v>43927</v>
      </c>
    </row>
    <row r="715" spans="1:8" x14ac:dyDescent="0.25">
      <c r="A715">
        <v>2066</v>
      </c>
      <c r="B715" t="s">
        <v>13</v>
      </c>
      <c r="C715" s="3" t="s">
        <v>38</v>
      </c>
      <c r="D715" s="1" t="s">
        <v>45</v>
      </c>
      <c r="E715">
        <v>3</v>
      </c>
      <c r="F715" s="4">
        <v>1483.61</v>
      </c>
      <c r="G715" s="4">
        <v>2000</v>
      </c>
      <c r="H715" s="5">
        <v>44132</v>
      </c>
    </row>
    <row r="716" spans="1:8" x14ac:dyDescent="0.25">
      <c r="A716">
        <v>2067</v>
      </c>
      <c r="B716" t="s">
        <v>9</v>
      </c>
      <c r="C716" s="3" t="s">
        <v>39</v>
      </c>
      <c r="D716" s="1" t="s">
        <v>47</v>
      </c>
      <c r="E716">
        <v>6</v>
      </c>
      <c r="F716" s="4">
        <v>206.96</v>
      </c>
      <c r="G716" s="4">
        <v>250</v>
      </c>
      <c r="H716" s="5">
        <v>43986</v>
      </c>
    </row>
    <row r="717" spans="1:8" x14ac:dyDescent="0.25">
      <c r="A717">
        <v>2068</v>
      </c>
      <c r="B717" t="s">
        <v>7</v>
      </c>
      <c r="C717" s="3" t="s">
        <v>32</v>
      </c>
      <c r="D717" s="1" t="s">
        <v>49</v>
      </c>
      <c r="E717">
        <v>6</v>
      </c>
      <c r="F717" s="4">
        <v>216.19</v>
      </c>
      <c r="G717" s="4">
        <v>300</v>
      </c>
      <c r="H717" s="5">
        <v>43972</v>
      </c>
    </row>
    <row r="718" spans="1:8" x14ac:dyDescent="0.25">
      <c r="A718">
        <v>2069</v>
      </c>
      <c r="B718" t="s">
        <v>21</v>
      </c>
      <c r="C718" s="3" t="s">
        <v>36</v>
      </c>
      <c r="D718" s="1" t="s">
        <v>51</v>
      </c>
      <c r="E718">
        <v>2</v>
      </c>
      <c r="F718" s="4">
        <v>1242.93</v>
      </c>
      <c r="G718" s="4">
        <v>1400</v>
      </c>
      <c r="H718" s="5">
        <v>43938</v>
      </c>
    </row>
    <row r="719" spans="1:8" x14ac:dyDescent="0.25">
      <c r="A719">
        <v>2070</v>
      </c>
      <c r="B719" t="s">
        <v>21</v>
      </c>
      <c r="C719" s="3" t="s">
        <v>36</v>
      </c>
      <c r="D719" s="1" t="s">
        <v>53</v>
      </c>
      <c r="E719">
        <v>6</v>
      </c>
      <c r="F719" s="4">
        <v>1242.93</v>
      </c>
      <c r="G719" s="4">
        <v>1400</v>
      </c>
      <c r="H719" s="5">
        <v>44092</v>
      </c>
    </row>
    <row r="720" spans="1:8" x14ac:dyDescent="0.25">
      <c r="A720">
        <v>2071</v>
      </c>
      <c r="B720" t="s">
        <v>8</v>
      </c>
      <c r="C720" s="3" t="s">
        <v>38</v>
      </c>
      <c r="D720" s="1" t="s">
        <v>55</v>
      </c>
      <c r="E720">
        <v>4</v>
      </c>
      <c r="F720" s="4">
        <v>681.33</v>
      </c>
      <c r="G720" s="4">
        <v>800</v>
      </c>
      <c r="H720" s="5">
        <v>43893</v>
      </c>
    </row>
    <row r="721" spans="1:8" x14ac:dyDescent="0.25">
      <c r="A721">
        <v>2072</v>
      </c>
      <c r="B721" t="s">
        <v>18</v>
      </c>
      <c r="C721" s="3" t="s">
        <v>33</v>
      </c>
      <c r="D721" s="1" t="s">
        <v>57</v>
      </c>
      <c r="E721">
        <v>1</v>
      </c>
      <c r="F721" s="4">
        <v>1049.51</v>
      </c>
      <c r="G721" s="4">
        <v>1300</v>
      </c>
      <c r="H721" s="5">
        <v>43901</v>
      </c>
    </row>
    <row r="722" spans="1:8" x14ac:dyDescent="0.25">
      <c r="A722">
        <v>2073</v>
      </c>
      <c r="B722" t="s">
        <v>7</v>
      </c>
      <c r="C722" s="3" t="s">
        <v>37</v>
      </c>
      <c r="D722" s="1" t="s">
        <v>41</v>
      </c>
      <c r="E722">
        <v>4</v>
      </c>
      <c r="F722" s="4">
        <v>211.41</v>
      </c>
      <c r="G722" s="4">
        <v>300</v>
      </c>
      <c r="H722" s="5">
        <v>44149</v>
      </c>
    </row>
    <row r="723" spans="1:8" x14ac:dyDescent="0.25">
      <c r="A723">
        <v>2074</v>
      </c>
      <c r="B723" t="s">
        <v>7</v>
      </c>
      <c r="C723" s="3" t="s">
        <v>37</v>
      </c>
      <c r="D723" s="1" t="s">
        <v>43</v>
      </c>
      <c r="E723">
        <v>6</v>
      </c>
      <c r="F723" s="4">
        <v>211.41</v>
      </c>
      <c r="G723" s="4">
        <v>300</v>
      </c>
      <c r="H723" s="5">
        <v>44194</v>
      </c>
    </row>
    <row r="724" spans="1:8" x14ac:dyDescent="0.25">
      <c r="A724">
        <v>2075</v>
      </c>
      <c r="B724" t="s">
        <v>21</v>
      </c>
      <c r="C724" s="3" t="s">
        <v>36</v>
      </c>
      <c r="D724" s="1" t="s">
        <v>45</v>
      </c>
      <c r="E724">
        <v>4</v>
      </c>
      <c r="F724" s="4">
        <v>1242.93</v>
      </c>
      <c r="G724" s="4">
        <v>1400</v>
      </c>
      <c r="H724" s="5">
        <v>44033</v>
      </c>
    </row>
    <row r="725" spans="1:8" x14ac:dyDescent="0.25">
      <c r="A725">
        <v>2076</v>
      </c>
      <c r="B725" t="s">
        <v>11</v>
      </c>
      <c r="C725" s="3" t="s">
        <v>36</v>
      </c>
      <c r="D725" s="1" t="s">
        <v>47</v>
      </c>
      <c r="E725">
        <v>6</v>
      </c>
      <c r="F725" s="4">
        <v>645.70000000000005</v>
      </c>
      <c r="G725" s="4">
        <v>900</v>
      </c>
      <c r="H725" s="5">
        <v>43885</v>
      </c>
    </row>
    <row r="726" spans="1:8" x14ac:dyDescent="0.25">
      <c r="A726">
        <v>2077</v>
      </c>
      <c r="B726" t="s">
        <v>24</v>
      </c>
      <c r="C726" s="3" t="s">
        <v>39</v>
      </c>
      <c r="D726" s="1" t="s">
        <v>49</v>
      </c>
      <c r="E726">
        <v>5</v>
      </c>
      <c r="F726" s="4">
        <v>966.38</v>
      </c>
      <c r="G726" s="4">
        <v>1200</v>
      </c>
      <c r="H726" s="5">
        <v>43962</v>
      </c>
    </row>
    <row r="727" spans="1:8" x14ac:dyDescent="0.25">
      <c r="A727">
        <v>2078</v>
      </c>
      <c r="B727" t="s">
        <v>21</v>
      </c>
      <c r="C727" s="3" t="s">
        <v>36</v>
      </c>
      <c r="D727" s="1" t="s">
        <v>51</v>
      </c>
      <c r="E727">
        <v>6</v>
      </c>
      <c r="F727" s="4">
        <v>1242.93</v>
      </c>
      <c r="G727" s="4">
        <v>1400</v>
      </c>
      <c r="H727" s="5">
        <v>43973</v>
      </c>
    </row>
    <row r="728" spans="1:8" x14ac:dyDescent="0.25">
      <c r="A728">
        <v>2079</v>
      </c>
      <c r="B728" t="s">
        <v>9</v>
      </c>
      <c r="C728" s="3" t="s">
        <v>34</v>
      </c>
      <c r="D728" s="1" t="s">
        <v>53</v>
      </c>
      <c r="E728">
        <v>6</v>
      </c>
      <c r="F728" s="4">
        <v>217.17</v>
      </c>
      <c r="G728" s="4">
        <v>250</v>
      </c>
      <c r="H728" s="5">
        <v>44047</v>
      </c>
    </row>
    <row r="729" spans="1:8" x14ac:dyDescent="0.25">
      <c r="A729">
        <v>2080</v>
      </c>
      <c r="B729" t="s">
        <v>10</v>
      </c>
      <c r="C729" s="3" t="s">
        <v>35</v>
      </c>
      <c r="D729" s="1" t="s">
        <v>55</v>
      </c>
      <c r="E729">
        <v>4</v>
      </c>
      <c r="F729" s="4">
        <v>618.04</v>
      </c>
      <c r="G729" s="4">
        <v>700</v>
      </c>
      <c r="H729" s="5">
        <v>43943</v>
      </c>
    </row>
    <row r="730" spans="1:8" x14ac:dyDescent="0.25">
      <c r="A730">
        <v>2081</v>
      </c>
      <c r="B730" t="s">
        <v>6</v>
      </c>
      <c r="C730" s="3" t="s">
        <v>31</v>
      </c>
      <c r="D730" s="1" t="s">
        <v>57</v>
      </c>
      <c r="E730">
        <v>3</v>
      </c>
      <c r="F730" s="4">
        <v>1349.73</v>
      </c>
      <c r="G730" s="4">
        <v>1500</v>
      </c>
      <c r="H730" s="5">
        <v>43975</v>
      </c>
    </row>
    <row r="731" spans="1:8" x14ac:dyDescent="0.25">
      <c r="A731">
        <v>2082</v>
      </c>
      <c r="B731" t="s">
        <v>13</v>
      </c>
      <c r="C731" s="3" t="s">
        <v>38</v>
      </c>
      <c r="D731" s="1" t="s">
        <v>41</v>
      </c>
      <c r="E731">
        <v>6</v>
      </c>
      <c r="F731" s="4">
        <v>1483.61</v>
      </c>
      <c r="G731" s="4">
        <v>2000</v>
      </c>
      <c r="H731" s="5">
        <v>43842</v>
      </c>
    </row>
    <row r="732" spans="1:8" x14ac:dyDescent="0.25">
      <c r="A732">
        <v>2083</v>
      </c>
      <c r="B732" t="s">
        <v>6</v>
      </c>
      <c r="C732" s="3" t="s">
        <v>31</v>
      </c>
      <c r="D732" s="1" t="s">
        <v>43</v>
      </c>
      <c r="E732">
        <v>2</v>
      </c>
      <c r="F732" s="4">
        <v>1349.73</v>
      </c>
      <c r="G732" s="4">
        <v>1500</v>
      </c>
      <c r="H732" s="5">
        <v>44039</v>
      </c>
    </row>
    <row r="733" spans="1:8" x14ac:dyDescent="0.25">
      <c r="A733">
        <v>2084</v>
      </c>
      <c r="B733" t="s">
        <v>18</v>
      </c>
      <c r="C733" s="3" t="s">
        <v>33</v>
      </c>
      <c r="D733" s="1" t="s">
        <v>45</v>
      </c>
      <c r="E733">
        <v>6</v>
      </c>
      <c r="F733" s="4">
        <v>1049.51</v>
      </c>
      <c r="G733" s="4">
        <v>1300</v>
      </c>
      <c r="H733" s="5">
        <v>44175</v>
      </c>
    </row>
    <row r="734" spans="1:8" x14ac:dyDescent="0.25">
      <c r="A734">
        <v>2085</v>
      </c>
      <c r="B734" t="s">
        <v>5</v>
      </c>
      <c r="C734" s="3" t="s">
        <v>35</v>
      </c>
      <c r="D734" s="1" t="s">
        <v>47</v>
      </c>
      <c r="E734">
        <v>5</v>
      </c>
      <c r="F734" s="4">
        <v>352.49</v>
      </c>
      <c r="G734" s="4">
        <v>500</v>
      </c>
      <c r="H734" s="5">
        <v>44150</v>
      </c>
    </row>
    <row r="735" spans="1:8" x14ac:dyDescent="0.25">
      <c r="A735">
        <v>2086</v>
      </c>
      <c r="B735" t="s">
        <v>18</v>
      </c>
      <c r="C735" s="3" t="s">
        <v>33</v>
      </c>
      <c r="D735" s="1" t="s">
        <v>49</v>
      </c>
      <c r="E735">
        <v>4</v>
      </c>
      <c r="F735" s="4">
        <v>1049.51</v>
      </c>
      <c r="G735" s="4">
        <v>1300</v>
      </c>
      <c r="H735" s="5">
        <v>44047</v>
      </c>
    </row>
    <row r="736" spans="1:8" x14ac:dyDescent="0.25">
      <c r="A736">
        <v>2087</v>
      </c>
      <c r="B736" t="s">
        <v>10</v>
      </c>
      <c r="C736" s="3" t="s">
        <v>35</v>
      </c>
      <c r="D736" s="1" t="s">
        <v>51</v>
      </c>
      <c r="E736">
        <v>7</v>
      </c>
      <c r="F736" s="4">
        <v>618.04</v>
      </c>
      <c r="G736" s="4">
        <v>700</v>
      </c>
      <c r="H736" s="5">
        <v>44134</v>
      </c>
    </row>
    <row r="737" spans="1:8" x14ac:dyDescent="0.25">
      <c r="A737">
        <v>2088</v>
      </c>
      <c r="B737" t="s">
        <v>12</v>
      </c>
      <c r="C737" s="3" t="s">
        <v>37</v>
      </c>
      <c r="D737" s="1" t="s">
        <v>53</v>
      </c>
      <c r="E737">
        <v>4</v>
      </c>
      <c r="F737" s="4">
        <v>841.55</v>
      </c>
      <c r="G737" s="4">
        <v>1200</v>
      </c>
      <c r="H737" s="5">
        <v>43990</v>
      </c>
    </row>
    <row r="738" spans="1:8" x14ac:dyDescent="0.25">
      <c r="A738">
        <v>2089</v>
      </c>
      <c r="B738" t="s">
        <v>28</v>
      </c>
      <c r="C738" s="3" t="s">
        <v>33</v>
      </c>
      <c r="D738" s="1" t="s">
        <v>55</v>
      </c>
      <c r="E738">
        <v>2</v>
      </c>
      <c r="F738" s="4">
        <v>1063.04</v>
      </c>
      <c r="G738" s="4">
        <v>1500</v>
      </c>
      <c r="H738" s="5">
        <v>44014</v>
      </c>
    </row>
    <row r="739" spans="1:8" x14ac:dyDescent="0.25">
      <c r="A739">
        <v>2090</v>
      </c>
      <c r="B739" t="s">
        <v>7</v>
      </c>
      <c r="C739" s="3" t="s">
        <v>37</v>
      </c>
      <c r="D739" s="1" t="s">
        <v>57</v>
      </c>
      <c r="E739">
        <v>4</v>
      </c>
      <c r="F739" s="4">
        <v>211.41</v>
      </c>
      <c r="G739" s="4">
        <v>300</v>
      </c>
      <c r="H739" s="5">
        <v>44035</v>
      </c>
    </row>
    <row r="740" spans="1:8" x14ac:dyDescent="0.25">
      <c r="A740">
        <v>2091</v>
      </c>
      <c r="B740" t="s">
        <v>9</v>
      </c>
      <c r="C740" s="3" t="s">
        <v>39</v>
      </c>
      <c r="D740" s="1" t="s">
        <v>41</v>
      </c>
      <c r="E740">
        <v>7</v>
      </c>
      <c r="F740" s="4">
        <v>206.96</v>
      </c>
      <c r="G740" s="4">
        <v>250</v>
      </c>
      <c r="H740" s="5">
        <v>44122</v>
      </c>
    </row>
    <row r="741" spans="1:8" x14ac:dyDescent="0.25">
      <c r="A741">
        <v>2092</v>
      </c>
      <c r="B741" t="s">
        <v>9</v>
      </c>
      <c r="C741" s="3" t="s">
        <v>39</v>
      </c>
      <c r="D741" s="1" t="s">
        <v>43</v>
      </c>
      <c r="E741">
        <v>6</v>
      </c>
      <c r="F741" s="4">
        <v>206.96</v>
      </c>
      <c r="G741" s="4">
        <v>250</v>
      </c>
      <c r="H741" s="5">
        <v>43939</v>
      </c>
    </row>
    <row r="742" spans="1:8" x14ac:dyDescent="0.25">
      <c r="A742">
        <v>2093</v>
      </c>
      <c r="B742" t="s">
        <v>9</v>
      </c>
      <c r="C742" s="3" t="s">
        <v>34</v>
      </c>
      <c r="D742" s="1" t="s">
        <v>45</v>
      </c>
      <c r="E742">
        <v>4</v>
      </c>
      <c r="F742" s="4">
        <v>217.17</v>
      </c>
      <c r="G742" s="4">
        <v>250</v>
      </c>
      <c r="H742" s="5">
        <v>44007</v>
      </c>
    </row>
    <row r="743" spans="1:8" x14ac:dyDescent="0.25">
      <c r="A743">
        <v>2094</v>
      </c>
      <c r="B743" t="s">
        <v>26</v>
      </c>
      <c r="C743" s="3" t="s">
        <v>31</v>
      </c>
      <c r="D743" s="1" t="s">
        <v>47</v>
      </c>
      <c r="E743">
        <v>6</v>
      </c>
      <c r="F743" s="4">
        <v>638.27</v>
      </c>
      <c r="G743" s="4">
        <v>800</v>
      </c>
      <c r="H743" s="5">
        <v>44069</v>
      </c>
    </row>
    <row r="744" spans="1:8" x14ac:dyDescent="0.25">
      <c r="A744">
        <v>2095</v>
      </c>
      <c r="B744" t="s">
        <v>18</v>
      </c>
      <c r="C744" s="3" t="s">
        <v>33</v>
      </c>
      <c r="D744" s="1" t="s">
        <v>49</v>
      </c>
      <c r="E744">
        <v>2</v>
      </c>
      <c r="F744" s="4">
        <v>1049.51</v>
      </c>
      <c r="G744" s="4">
        <v>1300</v>
      </c>
      <c r="H744" s="5">
        <v>43915</v>
      </c>
    </row>
    <row r="745" spans="1:8" x14ac:dyDescent="0.25">
      <c r="A745">
        <v>2096</v>
      </c>
      <c r="B745" t="s">
        <v>28</v>
      </c>
      <c r="C745" s="3" t="s">
        <v>33</v>
      </c>
      <c r="D745" s="1" t="s">
        <v>51</v>
      </c>
      <c r="E745">
        <v>5</v>
      </c>
      <c r="F745" s="4">
        <v>1063.04</v>
      </c>
      <c r="G745" s="4">
        <v>1500</v>
      </c>
      <c r="H745" s="5">
        <v>43839</v>
      </c>
    </row>
    <row r="746" spans="1:8" x14ac:dyDescent="0.25">
      <c r="A746">
        <v>2097</v>
      </c>
      <c r="B746" t="s">
        <v>22</v>
      </c>
      <c r="C746" s="3" t="s">
        <v>37</v>
      </c>
      <c r="D746" s="1" t="s">
        <v>53</v>
      </c>
      <c r="E746">
        <v>6</v>
      </c>
      <c r="F746" s="4">
        <v>773.58</v>
      </c>
      <c r="G746" s="4">
        <v>950</v>
      </c>
      <c r="H746" s="5">
        <v>43841</v>
      </c>
    </row>
    <row r="747" spans="1:8" x14ac:dyDescent="0.25">
      <c r="A747">
        <v>2098</v>
      </c>
      <c r="B747" t="s">
        <v>15</v>
      </c>
      <c r="C747" s="3" t="s">
        <v>30</v>
      </c>
      <c r="D747" s="1" t="s">
        <v>55</v>
      </c>
      <c r="E747">
        <v>5</v>
      </c>
      <c r="F747" s="4">
        <v>431.06</v>
      </c>
      <c r="G747" s="4">
        <v>600</v>
      </c>
      <c r="H747" s="5">
        <v>44152</v>
      </c>
    </row>
    <row r="748" spans="1:8" x14ac:dyDescent="0.25">
      <c r="A748">
        <v>2099</v>
      </c>
      <c r="B748" t="s">
        <v>6</v>
      </c>
      <c r="C748" s="3" t="s">
        <v>36</v>
      </c>
      <c r="D748" s="1" t="s">
        <v>57</v>
      </c>
      <c r="E748">
        <v>6</v>
      </c>
      <c r="F748" s="4">
        <v>1053.78</v>
      </c>
      <c r="G748" s="4">
        <v>1500</v>
      </c>
      <c r="H748" s="5">
        <v>43871</v>
      </c>
    </row>
    <row r="749" spans="1:8" x14ac:dyDescent="0.25">
      <c r="A749">
        <v>2100</v>
      </c>
      <c r="B749" t="s">
        <v>25</v>
      </c>
      <c r="C749" s="3" t="s">
        <v>30</v>
      </c>
      <c r="D749" s="1" t="s">
        <v>41</v>
      </c>
      <c r="E749">
        <v>1</v>
      </c>
      <c r="F749" s="4">
        <v>1667.47</v>
      </c>
      <c r="G749" s="4">
        <v>2200</v>
      </c>
      <c r="H749" s="5">
        <v>44139</v>
      </c>
    </row>
    <row r="750" spans="1:8" x14ac:dyDescent="0.25">
      <c r="A750">
        <v>2101</v>
      </c>
      <c r="B750" t="s">
        <v>20</v>
      </c>
      <c r="C750" s="3" t="s">
        <v>35</v>
      </c>
      <c r="D750" s="1" t="s">
        <v>43</v>
      </c>
      <c r="E750">
        <v>4</v>
      </c>
      <c r="F750" s="4">
        <v>1421.11</v>
      </c>
      <c r="G750" s="4">
        <v>1600</v>
      </c>
      <c r="H750" s="5">
        <v>44167</v>
      </c>
    </row>
    <row r="751" spans="1:8" x14ac:dyDescent="0.25">
      <c r="A751">
        <v>2102</v>
      </c>
      <c r="B751" t="s">
        <v>27</v>
      </c>
      <c r="C751" s="3" t="s">
        <v>32</v>
      </c>
      <c r="D751" s="1" t="s">
        <v>45</v>
      </c>
      <c r="E751">
        <v>5</v>
      </c>
      <c r="F751" s="4">
        <v>1171.3399999999999</v>
      </c>
      <c r="G751" s="4">
        <v>1350</v>
      </c>
      <c r="H751" s="5">
        <v>43915</v>
      </c>
    </row>
    <row r="752" spans="1:8" x14ac:dyDescent="0.25">
      <c r="A752">
        <v>2103</v>
      </c>
      <c r="B752" t="s">
        <v>22</v>
      </c>
      <c r="C752" s="3" t="s">
        <v>37</v>
      </c>
      <c r="D752" s="1" t="s">
        <v>47</v>
      </c>
      <c r="E752">
        <v>6</v>
      </c>
      <c r="F752" s="4">
        <v>773.58</v>
      </c>
      <c r="G752" s="4">
        <v>950</v>
      </c>
      <c r="H752" s="5">
        <v>43968</v>
      </c>
    </row>
    <row r="753" spans="1:8" x14ac:dyDescent="0.25">
      <c r="A753">
        <v>2104</v>
      </c>
      <c r="B753" t="s">
        <v>14</v>
      </c>
      <c r="C753" s="3" t="s">
        <v>39</v>
      </c>
      <c r="D753" s="1" t="s">
        <v>49</v>
      </c>
      <c r="E753">
        <v>3</v>
      </c>
      <c r="F753" s="4">
        <v>343.6</v>
      </c>
      <c r="G753" s="4">
        <v>400</v>
      </c>
      <c r="H753" s="5">
        <v>43895</v>
      </c>
    </row>
    <row r="754" spans="1:8" x14ac:dyDescent="0.25">
      <c r="A754">
        <v>2105</v>
      </c>
      <c r="B754" t="s">
        <v>7</v>
      </c>
      <c r="C754" s="3" t="s">
        <v>32</v>
      </c>
      <c r="D754" s="1" t="s">
        <v>51</v>
      </c>
      <c r="E754">
        <v>4</v>
      </c>
      <c r="F754" s="4">
        <v>216.19</v>
      </c>
      <c r="G754" s="4">
        <v>300</v>
      </c>
      <c r="H754" s="5">
        <v>43872</v>
      </c>
    </row>
    <row r="755" spans="1:8" x14ac:dyDescent="0.25">
      <c r="A755">
        <v>2106</v>
      </c>
      <c r="B755" t="s">
        <v>8</v>
      </c>
      <c r="C755" s="3" t="s">
        <v>33</v>
      </c>
      <c r="D755" s="1" t="s">
        <v>53</v>
      </c>
      <c r="E755">
        <v>5</v>
      </c>
      <c r="F755" s="4">
        <v>572.95000000000005</v>
      </c>
      <c r="G755" s="4">
        <v>800</v>
      </c>
      <c r="H755" s="5">
        <v>43842</v>
      </c>
    </row>
    <row r="756" spans="1:8" x14ac:dyDescent="0.25">
      <c r="A756">
        <v>2107</v>
      </c>
      <c r="B756" t="s">
        <v>24</v>
      </c>
      <c r="C756" s="3" t="s">
        <v>39</v>
      </c>
      <c r="D756" s="1" t="s">
        <v>55</v>
      </c>
      <c r="E756">
        <v>3</v>
      </c>
      <c r="F756" s="4">
        <v>966.38</v>
      </c>
      <c r="G756" s="4">
        <v>1200</v>
      </c>
      <c r="H756" s="5">
        <v>43845</v>
      </c>
    </row>
    <row r="757" spans="1:8" x14ac:dyDescent="0.25">
      <c r="A757">
        <v>2108</v>
      </c>
      <c r="B757" t="s">
        <v>15</v>
      </c>
      <c r="C757" s="3" t="s">
        <v>30</v>
      </c>
      <c r="D757" s="1" t="s">
        <v>57</v>
      </c>
      <c r="E757">
        <v>5</v>
      </c>
      <c r="F757" s="4">
        <v>431.06</v>
      </c>
      <c r="G757" s="4">
        <v>600</v>
      </c>
      <c r="H757" s="5">
        <v>44131</v>
      </c>
    </row>
    <row r="758" spans="1:8" x14ac:dyDescent="0.25">
      <c r="A758">
        <v>2109</v>
      </c>
      <c r="B758" t="s">
        <v>8</v>
      </c>
      <c r="C758" s="3" t="s">
        <v>38</v>
      </c>
      <c r="D758" s="1" t="s">
        <v>41</v>
      </c>
      <c r="E758">
        <v>6</v>
      </c>
      <c r="F758" s="4">
        <v>681.33</v>
      </c>
      <c r="G758" s="4">
        <v>800</v>
      </c>
      <c r="H758" s="5">
        <v>44041</v>
      </c>
    </row>
    <row r="759" spans="1:8" x14ac:dyDescent="0.25">
      <c r="A759">
        <v>2110</v>
      </c>
      <c r="B759" t="s">
        <v>26</v>
      </c>
      <c r="C759" s="3" t="s">
        <v>31</v>
      </c>
      <c r="D759" s="1" t="s">
        <v>43</v>
      </c>
      <c r="E759">
        <v>1</v>
      </c>
      <c r="F759" s="4">
        <v>638.27</v>
      </c>
      <c r="G759" s="4">
        <v>800</v>
      </c>
      <c r="H759" s="5">
        <v>44028</v>
      </c>
    </row>
    <row r="760" spans="1:8" x14ac:dyDescent="0.25">
      <c r="A760">
        <v>2111</v>
      </c>
      <c r="B760" t="s">
        <v>17</v>
      </c>
      <c r="C760" s="3" t="s">
        <v>32</v>
      </c>
      <c r="D760" s="1" t="s">
        <v>45</v>
      </c>
      <c r="E760">
        <v>1</v>
      </c>
      <c r="F760" s="4">
        <v>757.81</v>
      </c>
      <c r="G760" s="4">
        <v>950</v>
      </c>
      <c r="H760" s="5">
        <v>44123</v>
      </c>
    </row>
    <row r="761" spans="1:8" x14ac:dyDescent="0.25">
      <c r="A761">
        <v>2112</v>
      </c>
      <c r="B761" t="s">
        <v>8</v>
      </c>
      <c r="C761" s="3" t="s">
        <v>38</v>
      </c>
      <c r="D761" s="1" t="s">
        <v>47</v>
      </c>
      <c r="E761">
        <v>1</v>
      </c>
      <c r="F761" s="4">
        <v>681.33</v>
      </c>
      <c r="G761" s="4">
        <v>800</v>
      </c>
      <c r="H761" s="5">
        <v>43839</v>
      </c>
    </row>
    <row r="762" spans="1:8" x14ac:dyDescent="0.25">
      <c r="A762">
        <v>2113</v>
      </c>
      <c r="B762" t="s">
        <v>23</v>
      </c>
      <c r="C762" s="3" t="s">
        <v>38</v>
      </c>
      <c r="D762" s="1" t="s">
        <v>49</v>
      </c>
      <c r="E762">
        <v>5</v>
      </c>
      <c r="F762" s="4">
        <v>836.75</v>
      </c>
      <c r="G762" s="4">
        <v>1000</v>
      </c>
      <c r="H762" s="5">
        <v>43934</v>
      </c>
    </row>
    <row r="763" spans="1:8" x14ac:dyDescent="0.25">
      <c r="A763">
        <v>2114</v>
      </c>
      <c r="B763" t="s">
        <v>23</v>
      </c>
      <c r="C763" s="3" t="s">
        <v>38</v>
      </c>
      <c r="D763" s="1" t="s">
        <v>51</v>
      </c>
      <c r="E763">
        <v>4</v>
      </c>
      <c r="F763" s="4">
        <v>836.75</v>
      </c>
      <c r="G763" s="4">
        <v>1000</v>
      </c>
      <c r="H763" s="5">
        <v>44049</v>
      </c>
    </row>
    <row r="764" spans="1:8" x14ac:dyDescent="0.25">
      <c r="A764">
        <v>2115</v>
      </c>
      <c r="B764" t="s">
        <v>29</v>
      </c>
      <c r="C764" s="3" t="s">
        <v>34</v>
      </c>
      <c r="D764" s="1" t="s">
        <v>53</v>
      </c>
      <c r="E764">
        <v>2</v>
      </c>
      <c r="F764" s="4">
        <v>1265.2</v>
      </c>
      <c r="G764" s="4">
        <v>1800</v>
      </c>
      <c r="H764" s="5">
        <v>43836</v>
      </c>
    </row>
    <row r="765" spans="1:8" x14ac:dyDescent="0.25">
      <c r="A765">
        <v>2116</v>
      </c>
      <c r="B765" t="s">
        <v>7</v>
      </c>
      <c r="C765" s="3" t="s">
        <v>32</v>
      </c>
      <c r="D765" s="1" t="s">
        <v>55</v>
      </c>
      <c r="E765">
        <v>4</v>
      </c>
      <c r="F765" s="4">
        <v>216.19</v>
      </c>
      <c r="G765" s="4">
        <v>300</v>
      </c>
      <c r="H765" s="5">
        <v>43841</v>
      </c>
    </row>
    <row r="766" spans="1:8" x14ac:dyDescent="0.25">
      <c r="A766">
        <v>2117</v>
      </c>
      <c r="B766" t="s">
        <v>14</v>
      </c>
      <c r="C766" s="3" t="s">
        <v>39</v>
      </c>
      <c r="D766" s="1" t="s">
        <v>57</v>
      </c>
      <c r="E766">
        <v>3</v>
      </c>
      <c r="F766" s="4">
        <v>343.6</v>
      </c>
      <c r="G766" s="4">
        <v>400</v>
      </c>
      <c r="H766" s="5">
        <v>44179</v>
      </c>
    </row>
    <row r="767" spans="1:8" x14ac:dyDescent="0.25">
      <c r="A767">
        <v>2118</v>
      </c>
      <c r="B767" t="s">
        <v>8</v>
      </c>
      <c r="C767" s="3" t="s">
        <v>38</v>
      </c>
      <c r="D767" s="1" t="s">
        <v>41</v>
      </c>
      <c r="E767">
        <v>7</v>
      </c>
      <c r="F767" s="4">
        <v>681.33</v>
      </c>
      <c r="G767" s="4">
        <v>800</v>
      </c>
      <c r="H767" s="5">
        <v>44011</v>
      </c>
    </row>
    <row r="768" spans="1:8" x14ac:dyDescent="0.25">
      <c r="A768">
        <v>2119</v>
      </c>
      <c r="B768" t="s">
        <v>29</v>
      </c>
      <c r="C768" s="3" t="s">
        <v>34</v>
      </c>
      <c r="D768" s="1" t="s">
        <v>43</v>
      </c>
      <c r="E768">
        <v>2</v>
      </c>
      <c r="F768" s="4">
        <v>1265.2</v>
      </c>
      <c r="G768" s="4">
        <v>1800</v>
      </c>
      <c r="H768" s="5">
        <v>44080</v>
      </c>
    </row>
    <row r="769" spans="1:8" x14ac:dyDescent="0.25">
      <c r="A769">
        <v>2120</v>
      </c>
      <c r="B769" t="s">
        <v>12</v>
      </c>
      <c r="C769" s="3" t="s">
        <v>37</v>
      </c>
      <c r="D769" s="1" t="s">
        <v>45</v>
      </c>
      <c r="E769">
        <v>2</v>
      </c>
      <c r="F769" s="4">
        <v>841.55</v>
      </c>
      <c r="G769" s="4">
        <v>1200</v>
      </c>
      <c r="H769" s="5">
        <v>44123</v>
      </c>
    </row>
    <row r="770" spans="1:8" x14ac:dyDescent="0.25">
      <c r="A770">
        <v>2121</v>
      </c>
      <c r="B770" t="s">
        <v>16</v>
      </c>
      <c r="C770" s="3" t="s">
        <v>31</v>
      </c>
      <c r="D770" s="1" t="s">
        <v>47</v>
      </c>
      <c r="E770">
        <v>6</v>
      </c>
      <c r="F770" s="4">
        <v>938.42</v>
      </c>
      <c r="G770" s="4">
        <v>1100</v>
      </c>
      <c r="H770" s="5">
        <v>44108</v>
      </c>
    </row>
    <row r="771" spans="1:8" x14ac:dyDescent="0.25">
      <c r="A771">
        <v>2122</v>
      </c>
      <c r="B771" t="s">
        <v>27</v>
      </c>
      <c r="C771" s="3" t="s">
        <v>32</v>
      </c>
      <c r="D771" s="1" t="s">
        <v>49</v>
      </c>
      <c r="E771">
        <v>1</v>
      </c>
      <c r="F771" s="4">
        <v>1171.3399999999999</v>
      </c>
      <c r="G771" s="4">
        <v>1350</v>
      </c>
      <c r="H771" s="5">
        <v>44069</v>
      </c>
    </row>
    <row r="772" spans="1:8" x14ac:dyDescent="0.25">
      <c r="A772">
        <v>2123</v>
      </c>
      <c r="B772" t="s">
        <v>12</v>
      </c>
      <c r="C772" s="3" t="s">
        <v>37</v>
      </c>
      <c r="D772" s="1" t="s">
        <v>51</v>
      </c>
      <c r="E772">
        <v>3</v>
      </c>
      <c r="F772" s="4">
        <v>841.55</v>
      </c>
      <c r="G772" s="4">
        <v>1200</v>
      </c>
      <c r="H772" s="5">
        <v>44189</v>
      </c>
    </row>
    <row r="773" spans="1:8" x14ac:dyDescent="0.25">
      <c r="A773">
        <v>2124</v>
      </c>
      <c r="B773" t="s">
        <v>6</v>
      </c>
      <c r="C773" s="3" t="s">
        <v>36</v>
      </c>
      <c r="D773" s="1" t="s">
        <v>53</v>
      </c>
      <c r="E773">
        <v>2</v>
      </c>
      <c r="F773" s="4">
        <v>1053.78</v>
      </c>
      <c r="G773" s="4">
        <v>1500</v>
      </c>
      <c r="H773" s="5">
        <v>43842</v>
      </c>
    </row>
    <row r="774" spans="1:8" x14ac:dyDescent="0.25">
      <c r="A774">
        <v>2125</v>
      </c>
      <c r="B774" t="s">
        <v>22</v>
      </c>
      <c r="C774" s="3" t="s">
        <v>37</v>
      </c>
      <c r="D774" s="1" t="s">
        <v>55</v>
      </c>
      <c r="E774">
        <v>4</v>
      </c>
      <c r="F774" s="4">
        <v>773.58</v>
      </c>
      <c r="G774" s="4">
        <v>950</v>
      </c>
      <c r="H774" s="5">
        <v>43932</v>
      </c>
    </row>
    <row r="775" spans="1:8" x14ac:dyDescent="0.25">
      <c r="A775">
        <v>2126</v>
      </c>
      <c r="B775" t="s">
        <v>23</v>
      </c>
      <c r="C775" s="3" t="s">
        <v>38</v>
      </c>
      <c r="D775" s="1" t="s">
        <v>57</v>
      </c>
      <c r="E775">
        <v>6</v>
      </c>
      <c r="F775" s="4">
        <v>836.75</v>
      </c>
      <c r="G775" s="4">
        <v>1000</v>
      </c>
      <c r="H775" s="5">
        <v>43873</v>
      </c>
    </row>
    <row r="776" spans="1:8" x14ac:dyDescent="0.25">
      <c r="A776">
        <v>2127</v>
      </c>
      <c r="B776" t="s">
        <v>27</v>
      </c>
      <c r="C776" s="3" t="s">
        <v>32</v>
      </c>
      <c r="D776" s="1" t="s">
        <v>41</v>
      </c>
      <c r="E776">
        <v>7</v>
      </c>
      <c r="F776" s="4">
        <v>1171.3399999999999</v>
      </c>
      <c r="G776" s="4">
        <v>1350</v>
      </c>
      <c r="H776" s="5">
        <v>43958</v>
      </c>
    </row>
    <row r="777" spans="1:8" x14ac:dyDescent="0.25">
      <c r="A777">
        <v>2128</v>
      </c>
      <c r="B777" t="s">
        <v>24</v>
      </c>
      <c r="C777" s="3" t="s">
        <v>39</v>
      </c>
      <c r="D777" s="1" t="s">
        <v>43</v>
      </c>
      <c r="E777">
        <v>6</v>
      </c>
      <c r="F777" s="4">
        <v>966.38</v>
      </c>
      <c r="G777" s="4">
        <v>1200</v>
      </c>
      <c r="H777" s="5">
        <v>43931</v>
      </c>
    </row>
    <row r="778" spans="1:8" x14ac:dyDescent="0.25">
      <c r="A778">
        <v>2129</v>
      </c>
      <c r="B778" t="s">
        <v>5</v>
      </c>
      <c r="C778" s="3" t="s">
        <v>30</v>
      </c>
      <c r="D778" s="1" t="s">
        <v>45</v>
      </c>
      <c r="E778">
        <v>4</v>
      </c>
      <c r="F778" s="4">
        <v>388.86</v>
      </c>
      <c r="G778" s="4">
        <v>500</v>
      </c>
      <c r="H778" s="5">
        <v>44018</v>
      </c>
    </row>
    <row r="779" spans="1:8" x14ac:dyDescent="0.25">
      <c r="A779">
        <v>2130</v>
      </c>
      <c r="B779" t="s">
        <v>16</v>
      </c>
      <c r="C779" s="3" t="s">
        <v>31</v>
      </c>
      <c r="D779" s="1" t="s">
        <v>47</v>
      </c>
      <c r="E779">
        <v>5</v>
      </c>
      <c r="F779" s="4">
        <v>938.42</v>
      </c>
      <c r="G779" s="4">
        <v>1100</v>
      </c>
      <c r="H779" s="5">
        <v>44109</v>
      </c>
    </row>
    <row r="780" spans="1:8" x14ac:dyDescent="0.25">
      <c r="A780">
        <v>2131</v>
      </c>
      <c r="B780" t="s">
        <v>5</v>
      </c>
      <c r="C780" s="3" t="s">
        <v>30</v>
      </c>
      <c r="D780" s="1" t="s">
        <v>49</v>
      </c>
      <c r="E780">
        <v>6</v>
      </c>
      <c r="F780" s="4">
        <v>388.86</v>
      </c>
      <c r="G780" s="4">
        <v>500</v>
      </c>
      <c r="H780" s="5">
        <v>43951</v>
      </c>
    </row>
    <row r="781" spans="1:8" x14ac:dyDescent="0.25">
      <c r="A781">
        <v>2132</v>
      </c>
      <c r="B781" t="s">
        <v>16</v>
      </c>
      <c r="C781" s="3" t="s">
        <v>31</v>
      </c>
      <c r="D781" s="1" t="s">
        <v>51</v>
      </c>
      <c r="E781">
        <v>7</v>
      </c>
      <c r="F781" s="4">
        <v>938.42</v>
      </c>
      <c r="G781" s="4">
        <v>1100</v>
      </c>
      <c r="H781" s="5">
        <v>44147</v>
      </c>
    </row>
    <row r="782" spans="1:8" x14ac:dyDescent="0.25">
      <c r="A782">
        <v>2133</v>
      </c>
      <c r="B782" t="s">
        <v>11</v>
      </c>
      <c r="C782" s="3" t="s">
        <v>36</v>
      </c>
      <c r="D782" s="1" t="s">
        <v>53</v>
      </c>
      <c r="E782">
        <v>1</v>
      </c>
      <c r="F782" s="4">
        <v>645.70000000000005</v>
      </c>
      <c r="G782" s="4">
        <v>900</v>
      </c>
      <c r="H782" s="5">
        <v>43998</v>
      </c>
    </row>
    <row r="783" spans="1:8" x14ac:dyDescent="0.25">
      <c r="A783">
        <v>2134</v>
      </c>
      <c r="B783" t="s">
        <v>13</v>
      </c>
      <c r="C783" s="3" t="s">
        <v>38</v>
      </c>
      <c r="D783" s="1" t="s">
        <v>55</v>
      </c>
      <c r="E783">
        <v>7</v>
      </c>
      <c r="F783" s="4">
        <v>1483.61</v>
      </c>
      <c r="G783" s="4">
        <v>2000</v>
      </c>
      <c r="H783" s="5">
        <v>44131</v>
      </c>
    </row>
    <row r="784" spans="1:8" x14ac:dyDescent="0.25">
      <c r="A784">
        <v>2135</v>
      </c>
      <c r="B784" t="s">
        <v>17</v>
      </c>
      <c r="C784" s="3" t="s">
        <v>32</v>
      </c>
      <c r="D784" s="1" t="s">
        <v>57</v>
      </c>
      <c r="E784">
        <v>5</v>
      </c>
      <c r="F784" s="4">
        <v>757.81</v>
      </c>
      <c r="G784" s="4">
        <v>950</v>
      </c>
      <c r="H784" s="5">
        <v>43902</v>
      </c>
    </row>
    <row r="785" spans="1:8" x14ac:dyDescent="0.25">
      <c r="A785">
        <v>2136</v>
      </c>
      <c r="B785" t="s">
        <v>15</v>
      </c>
      <c r="C785" s="3" t="s">
        <v>30</v>
      </c>
      <c r="D785" s="1" t="s">
        <v>41</v>
      </c>
      <c r="E785">
        <v>2</v>
      </c>
      <c r="F785" s="4">
        <v>431.06</v>
      </c>
      <c r="G785" s="4">
        <v>600</v>
      </c>
      <c r="H785" s="5">
        <v>44069</v>
      </c>
    </row>
    <row r="786" spans="1:8" x14ac:dyDescent="0.25">
      <c r="A786">
        <v>2137</v>
      </c>
      <c r="B786" t="s">
        <v>9</v>
      </c>
      <c r="C786" s="3" t="s">
        <v>34</v>
      </c>
      <c r="D786" s="1" t="s">
        <v>43</v>
      </c>
      <c r="E786">
        <v>3</v>
      </c>
      <c r="F786" s="4">
        <v>217.17</v>
      </c>
      <c r="G786" s="4">
        <v>250</v>
      </c>
      <c r="H786" s="5">
        <v>43985</v>
      </c>
    </row>
    <row r="787" spans="1:8" x14ac:dyDescent="0.25">
      <c r="A787">
        <v>2138</v>
      </c>
      <c r="B787" t="s">
        <v>17</v>
      </c>
      <c r="C787" s="3" t="s">
        <v>32</v>
      </c>
      <c r="D787" s="1" t="s">
        <v>45</v>
      </c>
      <c r="E787">
        <v>2</v>
      </c>
      <c r="F787" s="4">
        <v>757.81</v>
      </c>
      <c r="G787" s="4">
        <v>950</v>
      </c>
      <c r="H787" s="5">
        <v>43841</v>
      </c>
    </row>
    <row r="788" spans="1:8" x14ac:dyDescent="0.25">
      <c r="A788">
        <v>2139</v>
      </c>
      <c r="B788" t="s">
        <v>25</v>
      </c>
      <c r="C788" s="3" t="s">
        <v>30</v>
      </c>
      <c r="D788" s="1" t="s">
        <v>47</v>
      </c>
      <c r="E788">
        <v>4</v>
      </c>
      <c r="F788" s="4">
        <v>1667.47</v>
      </c>
      <c r="G788" s="4">
        <v>2200</v>
      </c>
      <c r="H788" s="5">
        <v>43884</v>
      </c>
    </row>
    <row r="789" spans="1:8" x14ac:dyDescent="0.25">
      <c r="A789">
        <v>2140</v>
      </c>
      <c r="B789" t="s">
        <v>19</v>
      </c>
      <c r="C789" s="3" t="s">
        <v>34</v>
      </c>
      <c r="D789" s="1" t="s">
        <v>49</v>
      </c>
      <c r="E789">
        <v>1</v>
      </c>
      <c r="F789" s="4">
        <v>1240.8599999999999</v>
      </c>
      <c r="G789" s="4">
        <v>1750</v>
      </c>
      <c r="H789" s="5">
        <v>43878</v>
      </c>
    </row>
    <row r="790" spans="1:8" x14ac:dyDescent="0.25">
      <c r="A790">
        <v>2141</v>
      </c>
      <c r="B790" t="s">
        <v>5</v>
      </c>
      <c r="C790" s="3" t="s">
        <v>30</v>
      </c>
      <c r="D790" s="1" t="s">
        <v>51</v>
      </c>
      <c r="E790">
        <v>3</v>
      </c>
      <c r="F790" s="4">
        <v>388.86</v>
      </c>
      <c r="G790" s="4">
        <v>500</v>
      </c>
      <c r="H790" s="5">
        <v>44165</v>
      </c>
    </row>
    <row r="791" spans="1:8" x14ac:dyDescent="0.25">
      <c r="A791">
        <v>2142</v>
      </c>
      <c r="B791" t="s">
        <v>19</v>
      </c>
      <c r="C791" s="3" t="s">
        <v>34</v>
      </c>
      <c r="D791" s="1" t="s">
        <v>53</v>
      </c>
      <c r="E791">
        <v>4</v>
      </c>
      <c r="F791" s="4">
        <v>1240.8599999999999</v>
      </c>
      <c r="G791" s="4">
        <v>1750</v>
      </c>
      <c r="H791" s="5">
        <v>43884</v>
      </c>
    </row>
    <row r="792" spans="1:8" x14ac:dyDescent="0.25">
      <c r="A792">
        <v>2143</v>
      </c>
      <c r="B792" t="s">
        <v>25</v>
      </c>
      <c r="C792" s="3" t="s">
        <v>30</v>
      </c>
      <c r="D792" s="1" t="s">
        <v>55</v>
      </c>
      <c r="E792">
        <v>3</v>
      </c>
      <c r="F792" s="4">
        <v>1667.47</v>
      </c>
      <c r="G792" s="4">
        <v>2200</v>
      </c>
      <c r="H792" s="5">
        <v>44060</v>
      </c>
    </row>
    <row r="793" spans="1:8" x14ac:dyDescent="0.25">
      <c r="A793">
        <v>2144</v>
      </c>
      <c r="B793" t="s">
        <v>20</v>
      </c>
      <c r="C793" s="3" t="s">
        <v>35</v>
      </c>
      <c r="D793" s="1" t="s">
        <v>57</v>
      </c>
      <c r="E793">
        <v>2</v>
      </c>
      <c r="F793" s="4">
        <v>1421.11</v>
      </c>
      <c r="G793" s="4">
        <v>1600</v>
      </c>
      <c r="H793" s="5">
        <v>44055</v>
      </c>
    </row>
    <row r="794" spans="1:8" x14ac:dyDescent="0.25">
      <c r="A794">
        <v>2145</v>
      </c>
      <c r="B794" t="s">
        <v>7</v>
      </c>
      <c r="C794" s="3" t="s">
        <v>32</v>
      </c>
      <c r="D794" s="1" t="s">
        <v>41</v>
      </c>
      <c r="E794">
        <v>6</v>
      </c>
      <c r="F794" s="4">
        <v>216.19</v>
      </c>
      <c r="G794" s="4">
        <v>300</v>
      </c>
      <c r="H794" s="5">
        <v>43894</v>
      </c>
    </row>
    <row r="795" spans="1:8" x14ac:dyDescent="0.25">
      <c r="A795">
        <v>2146</v>
      </c>
      <c r="B795" t="s">
        <v>26</v>
      </c>
      <c r="C795" s="3" t="s">
        <v>31</v>
      </c>
      <c r="D795" s="1" t="s">
        <v>43</v>
      </c>
      <c r="E795">
        <v>1</v>
      </c>
      <c r="F795" s="4">
        <v>638.27</v>
      </c>
      <c r="G795" s="4">
        <v>800</v>
      </c>
      <c r="H795" s="5">
        <v>43958</v>
      </c>
    </row>
    <row r="796" spans="1:8" x14ac:dyDescent="0.25">
      <c r="A796">
        <v>2147</v>
      </c>
      <c r="B796" t="s">
        <v>10</v>
      </c>
      <c r="C796" s="3" t="s">
        <v>35</v>
      </c>
      <c r="D796" s="1" t="s">
        <v>45</v>
      </c>
      <c r="E796">
        <v>2</v>
      </c>
      <c r="F796" s="4">
        <v>618.04</v>
      </c>
      <c r="G796" s="4">
        <v>700</v>
      </c>
      <c r="H796" s="5">
        <v>43922</v>
      </c>
    </row>
    <row r="797" spans="1:8" x14ac:dyDescent="0.25">
      <c r="A797">
        <v>2148</v>
      </c>
      <c r="B797" t="s">
        <v>5</v>
      </c>
      <c r="C797" s="3" t="s">
        <v>35</v>
      </c>
      <c r="D797" s="1" t="s">
        <v>47</v>
      </c>
      <c r="E797">
        <v>2</v>
      </c>
      <c r="F797" s="4">
        <v>352.49</v>
      </c>
      <c r="G797" s="4">
        <v>500</v>
      </c>
      <c r="H797" s="5">
        <v>44170</v>
      </c>
    </row>
    <row r="798" spans="1:8" x14ac:dyDescent="0.25">
      <c r="A798">
        <v>2149</v>
      </c>
      <c r="B798" t="s">
        <v>21</v>
      </c>
      <c r="C798" s="3" t="s">
        <v>36</v>
      </c>
      <c r="D798" s="1" t="s">
        <v>49</v>
      </c>
      <c r="E798">
        <v>5</v>
      </c>
      <c r="F798" s="4">
        <v>1242.93</v>
      </c>
      <c r="G798" s="4">
        <v>1400</v>
      </c>
      <c r="H798" s="5">
        <v>44122</v>
      </c>
    </row>
    <row r="799" spans="1:8" x14ac:dyDescent="0.25">
      <c r="A799">
        <v>2150</v>
      </c>
      <c r="B799" t="s">
        <v>8</v>
      </c>
      <c r="C799" s="3" t="s">
        <v>33</v>
      </c>
      <c r="D799" s="1" t="s">
        <v>51</v>
      </c>
      <c r="E799">
        <v>6</v>
      </c>
      <c r="F799" s="4">
        <v>572.95000000000005</v>
      </c>
      <c r="G799" s="4">
        <v>800</v>
      </c>
      <c r="H799" s="5">
        <v>43849</v>
      </c>
    </row>
    <row r="800" spans="1:8" x14ac:dyDescent="0.25">
      <c r="A800">
        <v>2151</v>
      </c>
      <c r="B800" t="s">
        <v>14</v>
      </c>
      <c r="C800" s="3" t="s">
        <v>39</v>
      </c>
      <c r="D800" s="1" t="s">
        <v>53</v>
      </c>
      <c r="E800">
        <v>6</v>
      </c>
      <c r="F800" s="4">
        <v>343.6</v>
      </c>
      <c r="G800" s="4">
        <v>400</v>
      </c>
      <c r="H800" s="5">
        <v>44060</v>
      </c>
    </row>
    <row r="801" spans="1:8" x14ac:dyDescent="0.25">
      <c r="A801">
        <v>2152</v>
      </c>
      <c r="B801" t="s">
        <v>29</v>
      </c>
      <c r="C801" s="3" t="s">
        <v>34</v>
      </c>
      <c r="D801" s="1" t="s">
        <v>55</v>
      </c>
      <c r="E801">
        <v>1</v>
      </c>
      <c r="F801" s="4">
        <v>1265.2</v>
      </c>
      <c r="G801" s="4">
        <v>1800</v>
      </c>
      <c r="H801" s="5">
        <v>43900</v>
      </c>
    </row>
    <row r="802" spans="1:8" x14ac:dyDescent="0.25">
      <c r="A802">
        <v>2153</v>
      </c>
      <c r="B802" t="s">
        <v>6</v>
      </c>
      <c r="C802" s="3" t="s">
        <v>31</v>
      </c>
      <c r="D802" s="1" t="s">
        <v>57</v>
      </c>
      <c r="E802">
        <v>5</v>
      </c>
      <c r="F802" s="4">
        <v>1349.73</v>
      </c>
      <c r="G802" s="4">
        <v>1500</v>
      </c>
      <c r="H802" s="5">
        <v>44082</v>
      </c>
    </row>
    <row r="803" spans="1:8" x14ac:dyDescent="0.25">
      <c r="A803">
        <v>2154</v>
      </c>
      <c r="B803" t="s">
        <v>20</v>
      </c>
      <c r="C803" s="3" t="s">
        <v>35</v>
      </c>
      <c r="D803" s="1" t="s">
        <v>41</v>
      </c>
      <c r="E803">
        <v>4</v>
      </c>
      <c r="F803" s="4">
        <v>1421.11</v>
      </c>
      <c r="G803" s="4">
        <v>1600</v>
      </c>
      <c r="H803" s="5">
        <v>44153</v>
      </c>
    </row>
    <row r="804" spans="1:8" x14ac:dyDescent="0.25">
      <c r="A804">
        <v>2155</v>
      </c>
      <c r="B804" t="s">
        <v>13</v>
      </c>
      <c r="C804" s="3" t="s">
        <v>38</v>
      </c>
      <c r="D804" s="1" t="s">
        <v>43</v>
      </c>
      <c r="E804">
        <v>7</v>
      </c>
      <c r="F804" s="4">
        <v>1483.61</v>
      </c>
      <c r="G804" s="4">
        <v>2000</v>
      </c>
      <c r="H804" s="5">
        <v>43961</v>
      </c>
    </row>
    <row r="805" spans="1:8" x14ac:dyDescent="0.25">
      <c r="A805">
        <v>2156</v>
      </c>
      <c r="B805" t="s">
        <v>9</v>
      </c>
      <c r="C805" s="3" t="s">
        <v>39</v>
      </c>
      <c r="D805" s="1" t="s">
        <v>45</v>
      </c>
      <c r="E805">
        <v>5</v>
      </c>
      <c r="F805" s="4">
        <v>206.96</v>
      </c>
      <c r="G805" s="4">
        <v>250</v>
      </c>
      <c r="H805" s="5">
        <v>43898</v>
      </c>
    </row>
    <row r="806" spans="1:8" x14ac:dyDescent="0.25">
      <c r="A806">
        <v>2157</v>
      </c>
      <c r="B806" t="s">
        <v>5</v>
      </c>
      <c r="C806" s="3" t="s">
        <v>35</v>
      </c>
      <c r="D806" s="1" t="s">
        <v>47</v>
      </c>
      <c r="E806">
        <v>2</v>
      </c>
      <c r="F806" s="4">
        <v>352.49</v>
      </c>
      <c r="G806" s="4">
        <v>500</v>
      </c>
      <c r="H806" s="5">
        <v>43870</v>
      </c>
    </row>
    <row r="807" spans="1:8" x14ac:dyDescent="0.25">
      <c r="A807">
        <v>2158</v>
      </c>
      <c r="B807" t="s">
        <v>19</v>
      </c>
      <c r="C807" s="3" t="s">
        <v>34</v>
      </c>
      <c r="D807" s="1" t="s">
        <v>49</v>
      </c>
      <c r="E807">
        <v>6</v>
      </c>
      <c r="F807" s="4">
        <v>1240.8599999999999</v>
      </c>
      <c r="G807" s="4">
        <v>1750</v>
      </c>
      <c r="H807" s="5">
        <v>44100</v>
      </c>
    </row>
    <row r="808" spans="1:8" x14ac:dyDescent="0.25">
      <c r="A808">
        <v>2159</v>
      </c>
      <c r="B808" t="s">
        <v>28</v>
      </c>
      <c r="C808" s="3" t="s">
        <v>33</v>
      </c>
      <c r="D808" s="1" t="s">
        <v>51</v>
      </c>
      <c r="E808">
        <v>4</v>
      </c>
      <c r="F808" s="4">
        <v>1063.04</v>
      </c>
      <c r="G808" s="4">
        <v>1500</v>
      </c>
      <c r="H808" s="5">
        <v>44150</v>
      </c>
    </row>
    <row r="809" spans="1:8" x14ac:dyDescent="0.25">
      <c r="A809">
        <v>2160</v>
      </c>
      <c r="B809" t="s">
        <v>6</v>
      </c>
      <c r="C809" s="3" t="s">
        <v>36</v>
      </c>
      <c r="D809" s="1" t="s">
        <v>53</v>
      </c>
      <c r="E809">
        <v>3</v>
      </c>
      <c r="F809" s="4">
        <v>1053.78</v>
      </c>
      <c r="G809" s="4">
        <v>1500</v>
      </c>
      <c r="H809" s="5">
        <v>44035</v>
      </c>
    </row>
    <row r="810" spans="1:8" x14ac:dyDescent="0.25">
      <c r="A810">
        <v>2161</v>
      </c>
      <c r="B810" t="s">
        <v>8</v>
      </c>
      <c r="C810" s="3" t="s">
        <v>33</v>
      </c>
      <c r="D810" s="1" t="s">
        <v>55</v>
      </c>
      <c r="E810">
        <v>7</v>
      </c>
      <c r="F810" s="4">
        <v>572.95000000000005</v>
      </c>
      <c r="G810" s="4">
        <v>800</v>
      </c>
      <c r="H810" s="5">
        <v>43948</v>
      </c>
    </row>
    <row r="811" spans="1:8" x14ac:dyDescent="0.25">
      <c r="A811">
        <v>2162</v>
      </c>
      <c r="B811" t="s">
        <v>11</v>
      </c>
      <c r="C811" s="3" t="s">
        <v>36</v>
      </c>
      <c r="D811" s="1" t="s">
        <v>57</v>
      </c>
      <c r="E811">
        <v>5</v>
      </c>
      <c r="F811" s="4">
        <v>645.70000000000005</v>
      </c>
      <c r="G811" s="4">
        <v>900</v>
      </c>
      <c r="H811" s="5">
        <v>43975</v>
      </c>
    </row>
    <row r="812" spans="1:8" x14ac:dyDescent="0.25">
      <c r="A812">
        <v>2163</v>
      </c>
      <c r="B812" t="s">
        <v>9</v>
      </c>
      <c r="C812" s="3" t="s">
        <v>34</v>
      </c>
      <c r="D812" s="1" t="s">
        <v>41</v>
      </c>
      <c r="E812">
        <v>4</v>
      </c>
      <c r="F812" s="4">
        <v>217.17</v>
      </c>
      <c r="G812" s="4">
        <v>250</v>
      </c>
      <c r="H812" s="5">
        <v>44133</v>
      </c>
    </row>
    <row r="813" spans="1:8" x14ac:dyDescent="0.25">
      <c r="A813">
        <v>2164</v>
      </c>
      <c r="B813" t="s">
        <v>10</v>
      </c>
      <c r="C813" s="3" t="s">
        <v>35</v>
      </c>
      <c r="D813" s="1" t="s">
        <v>43</v>
      </c>
      <c r="E813">
        <v>7</v>
      </c>
      <c r="F813" s="4">
        <v>618.04</v>
      </c>
      <c r="G813" s="4">
        <v>700</v>
      </c>
      <c r="H813" s="5">
        <v>43901</v>
      </c>
    </row>
    <row r="814" spans="1:8" x14ac:dyDescent="0.25">
      <c r="A814">
        <v>2165</v>
      </c>
      <c r="B814" t="s">
        <v>5</v>
      </c>
      <c r="C814" s="3" t="s">
        <v>30</v>
      </c>
      <c r="D814" s="1" t="s">
        <v>45</v>
      </c>
      <c r="E814">
        <v>2</v>
      </c>
      <c r="F814" s="4">
        <v>388.86</v>
      </c>
      <c r="G814" s="4">
        <v>500</v>
      </c>
      <c r="H814" s="5">
        <v>43960</v>
      </c>
    </row>
    <row r="815" spans="1:8" x14ac:dyDescent="0.25">
      <c r="A815">
        <v>2166</v>
      </c>
      <c r="B815" t="s">
        <v>19</v>
      </c>
      <c r="C815" s="3" t="s">
        <v>34</v>
      </c>
      <c r="D815" s="1" t="s">
        <v>47</v>
      </c>
      <c r="E815">
        <v>1</v>
      </c>
      <c r="F815" s="4">
        <v>1240.8599999999999</v>
      </c>
      <c r="G815" s="4">
        <v>1750</v>
      </c>
      <c r="H815" s="5">
        <v>44059</v>
      </c>
    </row>
    <row r="816" spans="1:8" x14ac:dyDescent="0.25">
      <c r="A816">
        <v>2167</v>
      </c>
      <c r="B816" t="s">
        <v>5</v>
      </c>
      <c r="C816" s="3" t="s">
        <v>35</v>
      </c>
      <c r="D816" s="1" t="s">
        <v>49</v>
      </c>
      <c r="E816">
        <v>6</v>
      </c>
      <c r="F816" s="4">
        <v>352.49</v>
      </c>
      <c r="G816" s="4">
        <v>500</v>
      </c>
      <c r="H816" s="5">
        <v>43948</v>
      </c>
    </row>
    <row r="817" spans="1:8" x14ac:dyDescent="0.25">
      <c r="A817">
        <v>2168</v>
      </c>
      <c r="B817" t="s">
        <v>19</v>
      </c>
      <c r="C817" s="3" t="s">
        <v>34</v>
      </c>
      <c r="D817" s="1" t="s">
        <v>51</v>
      </c>
      <c r="E817">
        <v>5</v>
      </c>
      <c r="F817" s="4">
        <v>1240.8599999999999</v>
      </c>
      <c r="G817" s="4">
        <v>1750</v>
      </c>
      <c r="H817" s="5">
        <v>44071</v>
      </c>
    </row>
    <row r="818" spans="1:8" x14ac:dyDescent="0.25">
      <c r="A818">
        <v>2169</v>
      </c>
      <c r="B818" t="s">
        <v>12</v>
      </c>
      <c r="C818" s="3" t="s">
        <v>37</v>
      </c>
      <c r="D818" s="1" t="s">
        <v>53</v>
      </c>
      <c r="E818">
        <v>3</v>
      </c>
      <c r="F818" s="4">
        <v>841.55</v>
      </c>
      <c r="G818" s="4">
        <v>1200</v>
      </c>
      <c r="H818" s="5">
        <v>44070</v>
      </c>
    </row>
    <row r="819" spans="1:8" x14ac:dyDescent="0.25">
      <c r="A819">
        <v>2170</v>
      </c>
      <c r="B819" t="s">
        <v>6</v>
      </c>
      <c r="C819" s="3" t="s">
        <v>31</v>
      </c>
      <c r="D819" s="1" t="s">
        <v>55</v>
      </c>
      <c r="E819">
        <v>1</v>
      </c>
      <c r="F819" s="4">
        <v>1349.73</v>
      </c>
      <c r="G819" s="4">
        <v>1500</v>
      </c>
      <c r="H819" s="5">
        <v>43881</v>
      </c>
    </row>
    <row r="820" spans="1:8" x14ac:dyDescent="0.25">
      <c r="A820">
        <v>2171</v>
      </c>
      <c r="B820" t="s">
        <v>5</v>
      </c>
      <c r="C820" s="3" t="s">
        <v>30</v>
      </c>
      <c r="D820" s="1" t="s">
        <v>57</v>
      </c>
      <c r="E820">
        <v>1</v>
      </c>
      <c r="F820" s="4">
        <v>388.86</v>
      </c>
      <c r="G820" s="4">
        <v>500</v>
      </c>
      <c r="H820" s="5">
        <v>44075</v>
      </c>
    </row>
    <row r="821" spans="1:8" x14ac:dyDescent="0.25">
      <c r="A821">
        <v>2172</v>
      </c>
      <c r="B821" t="s">
        <v>12</v>
      </c>
      <c r="C821" s="3" t="s">
        <v>37</v>
      </c>
      <c r="D821" s="1" t="s">
        <v>41</v>
      </c>
      <c r="E821">
        <v>3</v>
      </c>
      <c r="F821" s="4">
        <v>841.55</v>
      </c>
      <c r="G821" s="4">
        <v>1200</v>
      </c>
      <c r="H821" s="5">
        <v>43943</v>
      </c>
    </row>
    <row r="822" spans="1:8" x14ac:dyDescent="0.25">
      <c r="A822">
        <v>2173</v>
      </c>
      <c r="B822" t="s">
        <v>9</v>
      </c>
      <c r="C822" s="3" t="s">
        <v>34</v>
      </c>
      <c r="D822" s="1" t="s">
        <v>43</v>
      </c>
      <c r="E822">
        <v>4</v>
      </c>
      <c r="F822" s="4">
        <v>217.17</v>
      </c>
      <c r="G822" s="4">
        <v>250</v>
      </c>
      <c r="H822" s="5">
        <v>43925</v>
      </c>
    </row>
    <row r="823" spans="1:8" x14ac:dyDescent="0.25">
      <c r="A823">
        <v>2174</v>
      </c>
      <c r="B823" t="s">
        <v>7</v>
      </c>
      <c r="C823" s="3" t="s">
        <v>32</v>
      </c>
      <c r="D823" s="1" t="s">
        <v>45</v>
      </c>
      <c r="E823">
        <v>4</v>
      </c>
      <c r="F823" s="4">
        <v>216.19</v>
      </c>
      <c r="G823" s="4">
        <v>300</v>
      </c>
      <c r="H823" s="5">
        <v>44128</v>
      </c>
    </row>
    <row r="824" spans="1:8" x14ac:dyDescent="0.25">
      <c r="A824">
        <v>2175</v>
      </c>
      <c r="B824" t="s">
        <v>8</v>
      </c>
      <c r="C824" s="3" t="s">
        <v>33</v>
      </c>
      <c r="D824" s="1" t="s">
        <v>47</v>
      </c>
      <c r="E824">
        <v>2</v>
      </c>
      <c r="F824" s="4">
        <v>572.95000000000005</v>
      </c>
      <c r="G824" s="4">
        <v>800</v>
      </c>
      <c r="H824" s="5">
        <v>44091</v>
      </c>
    </row>
    <row r="825" spans="1:8" x14ac:dyDescent="0.25">
      <c r="A825">
        <v>2176</v>
      </c>
      <c r="B825" t="s">
        <v>23</v>
      </c>
      <c r="C825" s="3" t="s">
        <v>38</v>
      </c>
      <c r="D825" s="1" t="s">
        <v>49</v>
      </c>
      <c r="E825">
        <v>2</v>
      </c>
      <c r="F825" s="4">
        <v>836.75</v>
      </c>
      <c r="G825" s="4">
        <v>1000</v>
      </c>
      <c r="H825" s="5">
        <v>44057</v>
      </c>
    </row>
    <row r="826" spans="1:8" x14ac:dyDescent="0.25">
      <c r="A826">
        <v>2177</v>
      </c>
      <c r="B826" t="s">
        <v>5</v>
      </c>
      <c r="C826" s="3" t="s">
        <v>35</v>
      </c>
      <c r="D826" s="1" t="s">
        <v>51</v>
      </c>
      <c r="E826">
        <v>5</v>
      </c>
      <c r="F826" s="4">
        <v>352.49</v>
      </c>
      <c r="G826" s="4">
        <v>500</v>
      </c>
      <c r="H826" s="5">
        <v>44128</v>
      </c>
    </row>
    <row r="827" spans="1:8" x14ac:dyDescent="0.25">
      <c r="A827">
        <v>2178</v>
      </c>
      <c r="B827" t="s">
        <v>7</v>
      </c>
      <c r="C827" s="3" t="s">
        <v>37</v>
      </c>
      <c r="D827" s="1" t="s">
        <v>53</v>
      </c>
      <c r="E827">
        <v>4</v>
      </c>
      <c r="F827" s="4">
        <v>211.41</v>
      </c>
      <c r="G827" s="4">
        <v>300</v>
      </c>
      <c r="H827" s="5">
        <v>43893</v>
      </c>
    </row>
    <row r="828" spans="1:8" x14ac:dyDescent="0.25">
      <c r="A828">
        <v>2179</v>
      </c>
      <c r="B828" t="s">
        <v>10</v>
      </c>
      <c r="C828" s="3" t="s">
        <v>35</v>
      </c>
      <c r="D828" s="1" t="s">
        <v>55</v>
      </c>
      <c r="E828">
        <v>4</v>
      </c>
      <c r="F828" s="4">
        <v>618.04</v>
      </c>
      <c r="G828" s="4">
        <v>700</v>
      </c>
      <c r="H828" s="5">
        <v>44043</v>
      </c>
    </row>
    <row r="829" spans="1:8" x14ac:dyDescent="0.25">
      <c r="A829">
        <v>2180</v>
      </c>
      <c r="B829" t="s">
        <v>28</v>
      </c>
      <c r="C829" s="3" t="s">
        <v>33</v>
      </c>
      <c r="D829" s="1" t="s">
        <v>57</v>
      </c>
      <c r="E829">
        <v>1</v>
      </c>
      <c r="F829" s="4">
        <v>1063.04</v>
      </c>
      <c r="G829" s="4">
        <v>1500</v>
      </c>
      <c r="H829" s="5">
        <v>44040</v>
      </c>
    </row>
    <row r="830" spans="1:8" x14ac:dyDescent="0.25">
      <c r="A830">
        <v>2181</v>
      </c>
      <c r="B830" t="s">
        <v>26</v>
      </c>
      <c r="C830" s="3" t="s">
        <v>31</v>
      </c>
      <c r="D830" s="1" t="s">
        <v>41</v>
      </c>
      <c r="E830">
        <v>7</v>
      </c>
      <c r="F830" s="4">
        <v>638.27</v>
      </c>
      <c r="G830" s="4">
        <v>800</v>
      </c>
      <c r="H830" s="5">
        <v>43932</v>
      </c>
    </row>
    <row r="831" spans="1:8" x14ac:dyDescent="0.25">
      <c r="A831">
        <v>2182</v>
      </c>
      <c r="B831" t="s">
        <v>25</v>
      </c>
      <c r="C831" s="3" t="s">
        <v>30</v>
      </c>
      <c r="D831" s="1" t="s">
        <v>43</v>
      </c>
      <c r="E831">
        <v>3</v>
      </c>
      <c r="F831" s="4">
        <v>1667.47</v>
      </c>
      <c r="G831" s="4">
        <v>2200</v>
      </c>
      <c r="H831" s="5">
        <v>44166</v>
      </c>
    </row>
    <row r="832" spans="1:8" x14ac:dyDescent="0.25">
      <c r="A832">
        <v>2183</v>
      </c>
      <c r="B832" t="s">
        <v>9</v>
      </c>
      <c r="C832" s="3" t="s">
        <v>39</v>
      </c>
      <c r="D832" s="1" t="s">
        <v>45</v>
      </c>
      <c r="E832">
        <v>5</v>
      </c>
      <c r="F832" s="4">
        <v>206.96</v>
      </c>
      <c r="G832" s="4">
        <v>250</v>
      </c>
      <c r="H832" s="5">
        <v>43837</v>
      </c>
    </row>
    <row r="833" spans="1:8" x14ac:dyDescent="0.25">
      <c r="A833">
        <v>2184</v>
      </c>
      <c r="B833" t="s">
        <v>22</v>
      </c>
      <c r="C833" s="3" t="s">
        <v>37</v>
      </c>
      <c r="D833" s="1" t="s">
        <v>47</v>
      </c>
      <c r="E833">
        <v>5</v>
      </c>
      <c r="F833" s="4">
        <v>773.58</v>
      </c>
      <c r="G833" s="4">
        <v>950</v>
      </c>
      <c r="H833" s="5">
        <v>44136</v>
      </c>
    </row>
    <row r="834" spans="1:8" x14ac:dyDescent="0.25">
      <c r="A834">
        <v>2185</v>
      </c>
      <c r="B834" t="s">
        <v>13</v>
      </c>
      <c r="C834" s="3" t="s">
        <v>38</v>
      </c>
      <c r="D834" s="1" t="s">
        <v>49</v>
      </c>
      <c r="E834">
        <v>7</v>
      </c>
      <c r="F834" s="4">
        <v>1483.61</v>
      </c>
      <c r="G834" s="4">
        <v>2000</v>
      </c>
      <c r="H834" s="5">
        <v>44148</v>
      </c>
    </row>
    <row r="835" spans="1:8" x14ac:dyDescent="0.25">
      <c r="A835">
        <v>2186</v>
      </c>
      <c r="B835" t="s">
        <v>27</v>
      </c>
      <c r="C835" s="3" t="s">
        <v>32</v>
      </c>
      <c r="D835" s="1" t="s">
        <v>51</v>
      </c>
      <c r="E835">
        <v>7</v>
      </c>
      <c r="F835" s="4">
        <v>1171.3399999999999</v>
      </c>
      <c r="G835" s="4">
        <v>1350</v>
      </c>
      <c r="H835" s="5">
        <v>44103</v>
      </c>
    </row>
    <row r="836" spans="1:8" x14ac:dyDescent="0.25">
      <c r="A836">
        <v>2187</v>
      </c>
      <c r="B836" t="s">
        <v>6</v>
      </c>
      <c r="C836" s="3" t="s">
        <v>31</v>
      </c>
      <c r="D836" s="1" t="s">
        <v>53</v>
      </c>
      <c r="E836">
        <v>1</v>
      </c>
      <c r="F836" s="4">
        <v>1349.73</v>
      </c>
      <c r="G836" s="4">
        <v>1500</v>
      </c>
      <c r="H836" s="5">
        <v>44061</v>
      </c>
    </row>
    <row r="837" spans="1:8" x14ac:dyDescent="0.25">
      <c r="A837">
        <v>2188</v>
      </c>
      <c r="B837" t="s">
        <v>19</v>
      </c>
      <c r="C837" s="3" t="s">
        <v>34</v>
      </c>
      <c r="D837" s="1" t="s">
        <v>55</v>
      </c>
      <c r="E837">
        <v>3</v>
      </c>
      <c r="F837" s="4">
        <v>1240.8599999999999</v>
      </c>
      <c r="G837" s="4">
        <v>1750</v>
      </c>
      <c r="H837" s="5">
        <v>43966</v>
      </c>
    </row>
    <row r="838" spans="1:8" x14ac:dyDescent="0.25">
      <c r="A838">
        <v>2189</v>
      </c>
      <c r="B838" t="s">
        <v>28</v>
      </c>
      <c r="C838" s="3" t="s">
        <v>33</v>
      </c>
      <c r="D838" s="1" t="s">
        <v>57</v>
      </c>
      <c r="E838">
        <v>3</v>
      </c>
      <c r="F838" s="4">
        <v>1063.04</v>
      </c>
      <c r="G838" s="4">
        <v>1500</v>
      </c>
      <c r="H838" s="5">
        <v>44180</v>
      </c>
    </row>
    <row r="839" spans="1:8" x14ac:dyDescent="0.25">
      <c r="A839">
        <v>2190</v>
      </c>
      <c r="B839" t="s">
        <v>15</v>
      </c>
      <c r="C839" s="3" t="s">
        <v>30</v>
      </c>
      <c r="D839" s="1" t="s">
        <v>41</v>
      </c>
      <c r="E839">
        <v>6</v>
      </c>
      <c r="F839" s="4">
        <v>431.06</v>
      </c>
      <c r="G839" s="4">
        <v>600</v>
      </c>
      <c r="H839" s="5">
        <v>43882</v>
      </c>
    </row>
    <row r="840" spans="1:8" x14ac:dyDescent="0.25">
      <c r="A840">
        <v>2191</v>
      </c>
      <c r="B840" t="s">
        <v>6</v>
      </c>
      <c r="C840" s="3" t="s">
        <v>36</v>
      </c>
      <c r="D840" s="1" t="s">
        <v>43</v>
      </c>
      <c r="E840">
        <v>6</v>
      </c>
      <c r="F840" s="4">
        <v>1053.78</v>
      </c>
      <c r="G840" s="4">
        <v>1500</v>
      </c>
      <c r="H840" s="5">
        <v>44164</v>
      </c>
    </row>
    <row r="841" spans="1:8" x14ac:dyDescent="0.25">
      <c r="A841">
        <v>2192</v>
      </c>
      <c r="B841" t="s">
        <v>29</v>
      </c>
      <c r="C841" s="3" t="s">
        <v>34</v>
      </c>
      <c r="D841" s="1" t="s">
        <v>45</v>
      </c>
      <c r="E841">
        <v>3</v>
      </c>
      <c r="F841" s="4">
        <v>1265.2</v>
      </c>
      <c r="G841" s="4">
        <v>1800</v>
      </c>
      <c r="H841" s="5">
        <v>43884</v>
      </c>
    </row>
    <row r="842" spans="1:8" x14ac:dyDescent="0.25">
      <c r="A842">
        <v>2193</v>
      </c>
      <c r="B842" t="s">
        <v>5</v>
      </c>
      <c r="C842" s="3" t="s">
        <v>30</v>
      </c>
      <c r="D842" s="1" t="s">
        <v>47</v>
      </c>
      <c r="E842">
        <v>5</v>
      </c>
      <c r="F842" s="4">
        <v>388.86</v>
      </c>
      <c r="G842" s="4">
        <v>500</v>
      </c>
      <c r="H842" s="5">
        <v>43831</v>
      </c>
    </row>
    <row r="843" spans="1:8" x14ac:dyDescent="0.25">
      <c r="A843">
        <v>2194</v>
      </c>
      <c r="B843" t="s">
        <v>14</v>
      </c>
      <c r="C843" s="3" t="s">
        <v>39</v>
      </c>
      <c r="D843" s="1" t="s">
        <v>49</v>
      </c>
      <c r="E843">
        <v>2</v>
      </c>
      <c r="F843" s="4">
        <v>343.6</v>
      </c>
      <c r="G843" s="4">
        <v>400</v>
      </c>
      <c r="H843" s="5">
        <v>44178</v>
      </c>
    </row>
    <row r="844" spans="1:8" x14ac:dyDescent="0.25">
      <c r="A844">
        <v>2195</v>
      </c>
      <c r="B844" t="s">
        <v>23</v>
      </c>
      <c r="C844" s="3" t="s">
        <v>38</v>
      </c>
      <c r="D844" s="1" t="s">
        <v>51</v>
      </c>
      <c r="E844">
        <v>6</v>
      </c>
      <c r="F844" s="4">
        <v>836.75</v>
      </c>
      <c r="G844" s="4">
        <v>1000</v>
      </c>
      <c r="H844" s="5">
        <v>44096</v>
      </c>
    </row>
    <row r="845" spans="1:8" x14ac:dyDescent="0.25">
      <c r="A845">
        <v>2196</v>
      </c>
      <c r="B845" t="s">
        <v>17</v>
      </c>
      <c r="C845" s="3" t="s">
        <v>32</v>
      </c>
      <c r="D845" s="1" t="s">
        <v>53</v>
      </c>
      <c r="E845">
        <v>2</v>
      </c>
      <c r="F845" s="4">
        <v>757.81</v>
      </c>
      <c r="G845" s="4">
        <v>950</v>
      </c>
      <c r="H845" s="5">
        <v>44030</v>
      </c>
    </row>
    <row r="846" spans="1:8" x14ac:dyDescent="0.25">
      <c r="A846">
        <v>2197</v>
      </c>
      <c r="B846" t="s">
        <v>8</v>
      </c>
      <c r="C846" s="3" t="s">
        <v>38</v>
      </c>
      <c r="D846" s="1" t="s">
        <v>55</v>
      </c>
      <c r="E846">
        <v>7</v>
      </c>
      <c r="F846" s="4">
        <v>681.33</v>
      </c>
      <c r="G846" s="4">
        <v>800</v>
      </c>
      <c r="H846" s="5">
        <v>44065</v>
      </c>
    </row>
    <row r="847" spans="1:8" x14ac:dyDescent="0.25">
      <c r="A847">
        <v>2198</v>
      </c>
      <c r="B847" t="s">
        <v>23</v>
      </c>
      <c r="C847" s="3" t="s">
        <v>38</v>
      </c>
      <c r="D847" s="1" t="s">
        <v>57</v>
      </c>
      <c r="E847">
        <v>4</v>
      </c>
      <c r="F847" s="4">
        <v>836.75</v>
      </c>
      <c r="G847" s="4">
        <v>1000</v>
      </c>
      <c r="H847" s="5">
        <v>43928</v>
      </c>
    </row>
    <row r="848" spans="1:8" x14ac:dyDescent="0.25">
      <c r="A848">
        <v>2199</v>
      </c>
      <c r="B848" t="s">
        <v>7</v>
      </c>
      <c r="C848" s="3" t="s">
        <v>37</v>
      </c>
      <c r="D848" s="1" t="s">
        <v>41</v>
      </c>
      <c r="E848">
        <v>2</v>
      </c>
      <c r="F848" s="4">
        <v>211.41</v>
      </c>
      <c r="G848" s="4">
        <v>300</v>
      </c>
      <c r="H848" s="5">
        <v>43997</v>
      </c>
    </row>
    <row r="849" spans="1:8" x14ac:dyDescent="0.25">
      <c r="A849">
        <v>2200</v>
      </c>
      <c r="B849" t="s">
        <v>8</v>
      </c>
      <c r="C849" s="3" t="s">
        <v>38</v>
      </c>
      <c r="D849" s="1" t="s">
        <v>43</v>
      </c>
      <c r="E849">
        <v>2</v>
      </c>
      <c r="F849" s="4">
        <v>681.33</v>
      </c>
      <c r="G849" s="4">
        <v>800</v>
      </c>
      <c r="H849" s="5">
        <v>44098</v>
      </c>
    </row>
    <row r="850" spans="1:8" x14ac:dyDescent="0.25">
      <c r="A850">
        <v>2201</v>
      </c>
      <c r="B850" t="s">
        <v>16</v>
      </c>
      <c r="C850" s="3" t="s">
        <v>31</v>
      </c>
      <c r="D850" s="1" t="s">
        <v>45</v>
      </c>
      <c r="E850">
        <v>5</v>
      </c>
      <c r="F850" s="4">
        <v>938.42</v>
      </c>
      <c r="G850" s="4">
        <v>1100</v>
      </c>
      <c r="H850" s="5">
        <v>44113</v>
      </c>
    </row>
    <row r="851" spans="1:8" x14ac:dyDescent="0.25">
      <c r="A851">
        <v>2202</v>
      </c>
      <c r="B851" t="s">
        <v>9</v>
      </c>
      <c r="C851" s="3" t="s">
        <v>34</v>
      </c>
      <c r="D851" s="1" t="s">
        <v>47</v>
      </c>
      <c r="E851">
        <v>2</v>
      </c>
      <c r="F851" s="4">
        <v>217.17</v>
      </c>
      <c r="G851" s="4">
        <v>250</v>
      </c>
      <c r="H851" s="5">
        <v>44033</v>
      </c>
    </row>
    <row r="852" spans="1:8" x14ac:dyDescent="0.25">
      <c r="A852">
        <v>2203</v>
      </c>
      <c r="B852" t="s">
        <v>25</v>
      </c>
      <c r="C852" s="3" t="s">
        <v>30</v>
      </c>
      <c r="D852" s="1" t="s">
        <v>49</v>
      </c>
      <c r="E852">
        <v>6</v>
      </c>
      <c r="F852" s="4">
        <v>1667.47</v>
      </c>
      <c r="G852" s="4">
        <v>2200</v>
      </c>
      <c r="H852" s="5">
        <v>44037</v>
      </c>
    </row>
    <row r="853" spans="1:8" x14ac:dyDescent="0.25">
      <c r="A853">
        <v>2204</v>
      </c>
      <c r="B853" t="s">
        <v>25</v>
      </c>
      <c r="C853" s="3" t="s">
        <v>30</v>
      </c>
      <c r="D853" s="1" t="s">
        <v>51</v>
      </c>
      <c r="E853">
        <v>2</v>
      </c>
      <c r="F853" s="4">
        <v>1667.47</v>
      </c>
      <c r="G853" s="4">
        <v>2200</v>
      </c>
      <c r="H853" s="5">
        <v>43905</v>
      </c>
    </row>
    <row r="854" spans="1:8" x14ac:dyDescent="0.25">
      <c r="A854">
        <v>2205</v>
      </c>
      <c r="B854" t="s">
        <v>14</v>
      </c>
      <c r="C854" s="3" t="s">
        <v>39</v>
      </c>
      <c r="D854" s="1" t="s">
        <v>53</v>
      </c>
      <c r="E854">
        <v>5</v>
      </c>
      <c r="F854" s="4">
        <v>343.6</v>
      </c>
      <c r="G854" s="4">
        <v>400</v>
      </c>
      <c r="H854" s="5">
        <v>44094</v>
      </c>
    </row>
    <row r="855" spans="1:8" x14ac:dyDescent="0.25">
      <c r="A855">
        <v>2206</v>
      </c>
      <c r="B855" t="s">
        <v>15</v>
      </c>
      <c r="C855" s="3" t="s">
        <v>30</v>
      </c>
      <c r="D855" s="1" t="s">
        <v>55</v>
      </c>
      <c r="E855">
        <v>6</v>
      </c>
      <c r="F855" s="4">
        <v>431.06</v>
      </c>
      <c r="G855" s="4">
        <v>600</v>
      </c>
      <c r="H855" s="5">
        <v>43962</v>
      </c>
    </row>
    <row r="856" spans="1:8" x14ac:dyDescent="0.25">
      <c r="A856">
        <v>2207</v>
      </c>
      <c r="B856" t="s">
        <v>26</v>
      </c>
      <c r="C856" s="3" t="s">
        <v>31</v>
      </c>
      <c r="D856" s="1" t="s">
        <v>57</v>
      </c>
      <c r="E856">
        <v>1</v>
      </c>
      <c r="F856" s="4">
        <v>638.27</v>
      </c>
      <c r="G856" s="4">
        <v>800</v>
      </c>
      <c r="H856" s="5">
        <v>43903</v>
      </c>
    </row>
    <row r="857" spans="1:8" x14ac:dyDescent="0.25">
      <c r="A857">
        <v>2208</v>
      </c>
      <c r="B857" t="s">
        <v>11</v>
      </c>
      <c r="C857" s="3" t="s">
        <v>36</v>
      </c>
      <c r="D857" s="1" t="s">
        <v>41</v>
      </c>
      <c r="E857">
        <v>2</v>
      </c>
      <c r="F857" s="4">
        <v>645.70000000000005</v>
      </c>
      <c r="G857" s="4">
        <v>900</v>
      </c>
      <c r="H857" s="5">
        <v>43910</v>
      </c>
    </row>
    <row r="858" spans="1:8" x14ac:dyDescent="0.25">
      <c r="A858">
        <v>2209</v>
      </c>
      <c r="B858" t="s">
        <v>18</v>
      </c>
      <c r="C858" s="3" t="s">
        <v>33</v>
      </c>
      <c r="D858" s="1" t="s">
        <v>43</v>
      </c>
      <c r="E858">
        <v>5</v>
      </c>
      <c r="F858" s="4">
        <v>1049.51</v>
      </c>
      <c r="G858" s="4">
        <v>1300</v>
      </c>
      <c r="H858" s="5">
        <v>43986</v>
      </c>
    </row>
    <row r="859" spans="1:8" x14ac:dyDescent="0.25">
      <c r="A859">
        <v>2210</v>
      </c>
      <c r="B859" t="s">
        <v>18</v>
      </c>
      <c r="C859" s="3" t="s">
        <v>33</v>
      </c>
      <c r="D859" s="1" t="s">
        <v>45</v>
      </c>
      <c r="E859">
        <v>4</v>
      </c>
      <c r="F859" s="4">
        <v>1049.51</v>
      </c>
      <c r="G859" s="4">
        <v>1300</v>
      </c>
      <c r="H859" s="5">
        <v>44081</v>
      </c>
    </row>
    <row r="860" spans="1:8" x14ac:dyDescent="0.25">
      <c r="A860">
        <v>2211</v>
      </c>
      <c r="B860" t="s">
        <v>13</v>
      </c>
      <c r="C860" s="3" t="s">
        <v>38</v>
      </c>
      <c r="D860" s="1" t="s">
        <v>47</v>
      </c>
      <c r="E860">
        <v>2</v>
      </c>
      <c r="F860" s="4">
        <v>1483.61</v>
      </c>
      <c r="G860" s="4">
        <v>2000</v>
      </c>
      <c r="H860" s="5">
        <v>44032</v>
      </c>
    </row>
    <row r="861" spans="1:8" x14ac:dyDescent="0.25">
      <c r="A861">
        <v>2212</v>
      </c>
      <c r="B861" t="s">
        <v>14</v>
      </c>
      <c r="C861" s="3" t="s">
        <v>39</v>
      </c>
      <c r="D861" s="1" t="s">
        <v>49</v>
      </c>
      <c r="E861">
        <v>3</v>
      </c>
      <c r="F861" s="4">
        <v>343.6</v>
      </c>
      <c r="G861" s="4">
        <v>400</v>
      </c>
      <c r="H861" s="5">
        <v>44181</v>
      </c>
    </row>
    <row r="862" spans="1:8" x14ac:dyDescent="0.25">
      <c r="A862">
        <v>2213</v>
      </c>
      <c r="B862" t="s">
        <v>22</v>
      </c>
      <c r="C862" s="3" t="s">
        <v>37</v>
      </c>
      <c r="D862" s="1" t="s">
        <v>51</v>
      </c>
      <c r="E862">
        <v>1</v>
      </c>
      <c r="F862" s="4">
        <v>773.58</v>
      </c>
      <c r="G862" s="4">
        <v>950</v>
      </c>
      <c r="H862" s="5">
        <v>43963</v>
      </c>
    </row>
    <row r="863" spans="1:8" x14ac:dyDescent="0.25">
      <c r="A863">
        <v>2214</v>
      </c>
      <c r="B863" t="s">
        <v>26</v>
      </c>
      <c r="C863" s="3" t="s">
        <v>31</v>
      </c>
      <c r="D863" s="1" t="s">
        <v>53</v>
      </c>
      <c r="E863">
        <v>4</v>
      </c>
      <c r="F863" s="4">
        <v>638.27</v>
      </c>
      <c r="G863" s="4">
        <v>800</v>
      </c>
      <c r="H863" s="5">
        <v>44064</v>
      </c>
    </row>
    <row r="864" spans="1:8" x14ac:dyDescent="0.25">
      <c r="A864">
        <v>2215</v>
      </c>
      <c r="B864" t="s">
        <v>18</v>
      </c>
      <c r="C864" s="3" t="s">
        <v>33</v>
      </c>
      <c r="D864" s="1" t="s">
        <v>55</v>
      </c>
      <c r="E864">
        <v>3</v>
      </c>
      <c r="F864" s="4">
        <v>1049.51</v>
      </c>
      <c r="G864" s="4">
        <v>1300</v>
      </c>
      <c r="H864" s="5">
        <v>44063</v>
      </c>
    </row>
    <row r="865" spans="1:8" x14ac:dyDescent="0.25">
      <c r="A865">
        <v>2216</v>
      </c>
      <c r="B865" t="s">
        <v>7</v>
      </c>
      <c r="C865" s="3" t="s">
        <v>37</v>
      </c>
      <c r="D865" s="1" t="s">
        <v>57</v>
      </c>
      <c r="E865">
        <v>7</v>
      </c>
      <c r="F865" s="4">
        <v>211.41</v>
      </c>
      <c r="G865" s="4">
        <v>300</v>
      </c>
      <c r="H865" s="5">
        <v>44151</v>
      </c>
    </row>
    <row r="866" spans="1:8" x14ac:dyDescent="0.25">
      <c r="A866">
        <v>2217</v>
      </c>
      <c r="B866" t="s">
        <v>8</v>
      </c>
      <c r="C866" s="3" t="s">
        <v>38</v>
      </c>
      <c r="D866" s="1" t="s">
        <v>41</v>
      </c>
      <c r="E866">
        <v>5</v>
      </c>
      <c r="F866" s="4">
        <v>681.33</v>
      </c>
      <c r="G866" s="4">
        <v>800</v>
      </c>
      <c r="H866" s="5">
        <v>44027</v>
      </c>
    </row>
    <row r="867" spans="1:8" x14ac:dyDescent="0.25">
      <c r="A867">
        <v>2218</v>
      </c>
      <c r="B867" t="s">
        <v>27</v>
      </c>
      <c r="C867" s="3" t="s">
        <v>32</v>
      </c>
      <c r="D867" s="1" t="s">
        <v>43</v>
      </c>
      <c r="E867">
        <v>1</v>
      </c>
      <c r="F867" s="4">
        <v>1171.3399999999999</v>
      </c>
      <c r="G867" s="4">
        <v>1350</v>
      </c>
      <c r="H867" s="5">
        <v>44061</v>
      </c>
    </row>
    <row r="868" spans="1:8" x14ac:dyDescent="0.25">
      <c r="A868">
        <v>2219</v>
      </c>
      <c r="B868" t="s">
        <v>15</v>
      </c>
      <c r="C868" s="3" t="s">
        <v>30</v>
      </c>
      <c r="D868" s="1" t="s">
        <v>45</v>
      </c>
      <c r="E868">
        <v>5</v>
      </c>
      <c r="F868" s="4">
        <v>431.06</v>
      </c>
      <c r="G868" s="4">
        <v>600</v>
      </c>
      <c r="H868" s="5">
        <v>44140</v>
      </c>
    </row>
    <row r="869" spans="1:8" x14ac:dyDescent="0.25">
      <c r="A869">
        <v>2220</v>
      </c>
      <c r="B869" t="s">
        <v>21</v>
      </c>
      <c r="C869" s="3" t="s">
        <v>36</v>
      </c>
      <c r="D869" s="1" t="s">
        <v>47</v>
      </c>
      <c r="E869">
        <v>3</v>
      </c>
      <c r="F869" s="4">
        <v>1242.93</v>
      </c>
      <c r="G869" s="4">
        <v>1400</v>
      </c>
      <c r="H869" s="5">
        <v>43870</v>
      </c>
    </row>
    <row r="870" spans="1:8" x14ac:dyDescent="0.25">
      <c r="A870">
        <v>2221</v>
      </c>
      <c r="B870" t="s">
        <v>25</v>
      </c>
      <c r="C870" s="3" t="s">
        <v>30</v>
      </c>
      <c r="D870" s="1" t="s">
        <v>49</v>
      </c>
      <c r="E870">
        <v>3</v>
      </c>
      <c r="F870" s="4">
        <v>1667.47</v>
      </c>
      <c r="G870" s="4">
        <v>2200</v>
      </c>
      <c r="H870" s="5">
        <v>43857</v>
      </c>
    </row>
    <row r="871" spans="1:8" x14ac:dyDescent="0.25">
      <c r="A871">
        <v>2222</v>
      </c>
      <c r="B871" t="s">
        <v>13</v>
      </c>
      <c r="C871" s="3" t="s">
        <v>38</v>
      </c>
      <c r="D871" s="1" t="s">
        <v>51</v>
      </c>
      <c r="E871">
        <v>4</v>
      </c>
      <c r="F871" s="4">
        <v>1483.61</v>
      </c>
      <c r="G871" s="4">
        <v>2000</v>
      </c>
      <c r="H871" s="5">
        <v>43893</v>
      </c>
    </row>
    <row r="872" spans="1:8" x14ac:dyDescent="0.25">
      <c r="A872">
        <v>2223</v>
      </c>
      <c r="B872" t="s">
        <v>9</v>
      </c>
      <c r="C872" s="3" t="s">
        <v>39</v>
      </c>
      <c r="D872" s="1" t="s">
        <v>53</v>
      </c>
      <c r="E872">
        <v>6</v>
      </c>
      <c r="F872" s="4">
        <v>206.96</v>
      </c>
      <c r="G872" s="4">
        <v>250</v>
      </c>
      <c r="H872" s="5">
        <v>44037</v>
      </c>
    </row>
    <row r="873" spans="1:8" x14ac:dyDescent="0.25">
      <c r="A873">
        <v>2224</v>
      </c>
      <c r="B873" t="s">
        <v>20</v>
      </c>
      <c r="C873" s="3" t="s">
        <v>35</v>
      </c>
      <c r="D873" s="1" t="s">
        <v>55</v>
      </c>
      <c r="E873">
        <v>6</v>
      </c>
      <c r="F873" s="4">
        <v>1421.11</v>
      </c>
      <c r="G873" s="4">
        <v>1600</v>
      </c>
      <c r="H873" s="5">
        <v>43945</v>
      </c>
    </row>
    <row r="874" spans="1:8" x14ac:dyDescent="0.25">
      <c r="A874">
        <v>2225</v>
      </c>
      <c r="B874" t="s">
        <v>8</v>
      </c>
      <c r="C874" s="3" t="s">
        <v>33</v>
      </c>
      <c r="D874" s="1" t="s">
        <v>57</v>
      </c>
      <c r="E874">
        <v>5</v>
      </c>
      <c r="F874" s="4">
        <v>572.95000000000005</v>
      </c>
      <c r="G874" s="4">
        <v>800</v>
      </c>
      <c r="H874" s="5">
        <v>43972</v>
      </c>
    </row>
    <row r="875" spans="1:8" x14ac:dyDescent="0.25">
      <c r="A875">
        <v>2226</v>
      </c>
      <c r="B875" t="s">
        <v>24</v>
      </c>
      <c r="C875" s="3" t="s">
        <v>39</v>
      </c>
      <c r="D875" s="1" t="s">
        <v>41</v>
      </c>
      <c r="E875">
        <v>6</v>
      </c>
      <c r="F875" s="4">
        <v>966.38</v>
      </c>
      <c r="G875" s="4">
        <v>1200</v>
      </c>
      <c r="H875" s="5">
        <v>44020</v>
      </c>
    </row>
    <row r="876" spans="1:8" x14ac:dyDescent="0.25">
      <c r="A876">
        <v>2227</v>
      </c>
      <c r="B876" t="s">
        <v>23</v>
      </c>
      <c r="C876" s="3" t="s">
        <v>38</v>
      </c>
      <c r="D876" s="1" t="s">
        <v>43</v>
      </c>
      <c r="E876">
        <v>1</v>
      </c>
      <c r="F876" s="4">
        <v>836.75</v>
      </c>
      <c r="G876" s="4">
        <v>1000</v>
      </c>
      <c r="H876" s="5">
        <v>44055</v>
      </c>
    </row>
    <row r="877" spans="1:8" x14ac:dyDescent="0.25">
      <c r="A877">
        <v>2228</v>
      </c>
      <c r="B877" t="s">
        <v>29</v>
      </c>
      <c r="C877" s="3" t="s">
        <v>34</v>
      </c>
      <c r="D877" s="1" t="s">
        <v>45</v>
      </c>
      <c r="E877">
        <v>2</v>
      </c>
      <c r="F877" s="4">
        <v>1265.2</v>
      </c>
      <c r="G877" s="4">
        <v>1800</v>
      </c>
      <c r="H877" s="5">
        <v>44192</v>
      </c>
    </row>
    <row r="878" spans="1:8" x14ac:dyDescent="0.25">
      <c r="A878">
        <v>2229</v>
      </c>
      <c r="B878" t="s">
        <v>6</v>
      </c>
      <c r="C878" s="3" t="s">
        <v>36</v>
      </c>
      <c r="D878" s="1" t="s">
        <v>47</v>
      </c>
      <c r="E878">
        <v>1</v>
      </c>
      <c r="F878" s="4">
        <v>1053.78</v>
      </c>
      <c r="G878" s="4">
        <v>1500</v>
      </c>
      <c r="H878" s="5">
        <v>43969</v>
      </c>
    </row>
    <row r="879" spans="1:8" x14ac:dyDescent="0.25">
      <c r="A879">
        <v>2230</v>
      </c>
      <c r="B879" t="s">
        <v>7</v>
      </c>
      <c r="C879" s="3" t="s">
        <v>32</v>
      </c>
      <c r="D879" s="1" t="s">
        <v>49</v>
      </c>
      <c r="E879">
        <v>1</v>
      </c>
      <c r="F879" s="4">
        <v>216.19</v>
      </c>
      <c r="G879" s="4">
        <v>300</v>
      </c>
      <c r="H879" s="5">
        <v>44092</v>
      </c>
    </row>
    <row r="880" spans="1:8" x14ac:dyDescent="0.25">
      <c r="A880">
        <v>2231</v>
      </c>
      <c r="B880" t="s">
        <v>8</v>
      </c>
      <c r="C880" s="3" t="s">
        <v>38</v>
      </c>
      <c r="D880" s="1" t="s">
        <v>51</v>
      </c>
      <c r="E880">
        <v>2</v>
      </c>
      <c r="F880" s="4">
        <v>681.33</v>
      </c>
      <c r="G880" s="4">
        <v>800</v>
      </c>
      <c r="H880" s="5">
        <v>43897</v>
      </c>
    </row>
    <row r="881" spans="1:8" x14ac:dyDescent="0.25">
      <c r="A881">
        <v>2232</v>
      </c>
      <c r="B881" t="s">
        <v>12</v>
      </c>
      <c r="C881" s="3" t="s">
        <v>37</v>
      </c>
      <c r="D881" s="1" t="s">
        <v>53</v>
      </c>
      <c r="E881">
        <v>4</v>
      </c>
      <c r="F881" s="4">
        <v>841.55</v>
      </c>
      <c r="G881" s="4">
        <v>1200</v>
      </c>
      <c r="H881" s="5">
        <v>44019</v>
      </c>
    </row>
    <row r="882" spans="1:8" x14ac:dyDescent="0.25">
      <c r="A882">
        <v>2233</v>
      </c>
      <c r="B882" t="s">
        <v>27</v>
      </c>
      <c r="C882" s="3" t="s">
        <v>32</v>
      </c>
      <c r="D882" s="1" t="s">
        <v>55</v>
      </c>
      <c r="E882">
        <v>1</v>
      </c>
      <c r="F882" s="4">
        <v>1171.3399999999999</v>
      </c>
      <c r="G882" s="4">
        <v>1350</v>
      </c>
      <c r="H882" s="5">
        <v>43862</v>
      </c>
    </row>
    <row r="883" spans="1:8" x14ac:dyDescent="0.25">
      <c r="A883">
        <v>2234</v>
      </c>
      <c r="B883" t="s">
        <v>22</v>
      </c>
      <c r="C883" s="3" t="s">
        <v>37</v>
      </c>
      <c r="D883" s="1" t="s">
        <v>57</v>
      </c>
      <c r="E883">
        <v>6</v>
      </c>
      <c r="F883" s="4">
        <v>773.58</v>
      </c>
      <c r="G883" s="4">
        <v>950</v>
      </c>
      <c r="H883" s="5">
        <v>43954</v>
      </c>
    </row>
    <row r="884" spans="1:8" x14ac:dyDescent="0.25">
      <c r="A884">
        <v>2235</v>
      </c>
      <c r="B884" t="s">
        <v>14</v>
      </c>
      <c r="C884" s="3" t="s">
        <v>39</v>
      </c>
      <c r="D884" s="1" t="s">
        <v>41</v>
      </c>
      <c r="E884">
        <v>4</v>
      </c>
      <c r="F884" s="4">
        <v>343.6</v>
      </c>
      <c r="G884" s="4">
        <v>400</v>
      </c>
      <c r="H884" s="5">
        <v>43930</v>
      </c>
    </row>
    <row r="885" spans="1:8" x14ac:dyDescent="0.25">
      <c r="A885">
        <v>2236</v>
      </c>
      <c r="B885" t="s">
        <v>8</v>
      </c>
      <c r="C885" s="3" t="s">
        <v>33</v>
      </c>
      <c r="D885" s="1" t="s">
        <v>43</v>
      </c>
      <c r="E885">
        <v>5</v>
      </c>
      <c r="F885" s="4">
        <v>572.95000000000005</v>
      </c>
      <c r="G885" s="4">
        <v>800</v>
      </c>
      <c r="H885" s="5">
        <v>43874</v>
      </c>
    </row>
    <row r="886" spans="1:8" x14ac:dyDescent="0.25">
      <c r="A886">
        <v>2237</v>
      </c>
      <c r="B886" t="s">
        <v>14</v>
      </c>
      <c r="C886" s="3" t="s">
        <v>39</v>
      </c>
      <c r="D886" s="1" t="s">
        <v>45</v>
      </c>
      <c r="E886">
        <v>5</v>
      </c>
      <c r="F886" s="4">
        <v>343.6</v>
      </c>
      <c r="G886" s="4">
        <v>400</v>
      </c>
      <c r="H886" s="5">
        <v>44034</v>
      </c>
    </row>
    <row r="887" spans="1:8" x14ac:dyDescent="0.25">
      <c r="A887">
        <v>2238</v>
      </c>
      <c r="B887" t="s">
        <v>26</v>
      </c>
      <c r="C887" s="3" t="s">
        <v>31</v>
      </c>
      <c r="D887" s="1" t="s">
        <v>47</v>
      </c>
      <c r="E887">
        <v>2</v>
      </c>
      <c r="F887" s="4">
        <v>638.27</v>
      </c>
      <c r="G887" s="4">
        <v>800</v>
      </c>
      <c r="H887" s="5">
        <v>44044</v>
      </c>
    </row>
    <row r="888" spans="1:8" x14ac:dyDescent="0.25">
      <c r="A888">
        <v>2239</v>
      </c>
      <c r="B888" t="s">
        <v>15</v>
      </c>
      <c r="C888" s="3" t="s">
        <v>30</v>
      </c>
      <c r="D888" s="1" t="s">
        <v>49</v>
      </c>
      <c r="E888">
        <v>6</v>
      </c>
      <c r="F888" s="4">
        <v>431.06</v>
      </c>
      <c r="G888" s="4">
        <v>600</v>
      </c>
      <c r="H888" s="5">
        <v>43898</v>
      </c>
    </row>
    <row r="889" spans="1:8" x14ac:dyDescent="0.25">
      <c r="A889">
        <v>2240</v>
      </c>
      <c r="B889" t="s">
        <v>10</v>
      </c>
      <c r="C889" s="3" t="s">
        <v>35</v>
      </c>
      <c r="D889" s="1" t="s">
        <v>51</v>
      </c>
      <c r="E889">
        <v>7</v>
      </c>
      <c r="F889" s="4">
        <v>618.04</v>
      </c>
      <c r="G889" s="4">
        <v>700</v>
      </c>
      <c r="H889" s="5">
        <v>44002</v>
      </c>
    </row>
    <row r="890" spans="1:8" x14ac:dyDescent="0.25">
      <c r="A890">
        <v>2241</v>
      </c>
      <c r="B890" t="s">
        <v>5</v>
      </c>
      <c r="C890" s="3" t="s">
        <v>30</v>
      </c>
      <c r="D890" s="1" t="s">
        <v>53</v>
      </c>
      <c r="E890">
        <v>7</v>
      </c>
      <c r="F890" s="4">
        <v>388.86</v>
      </c>
      <c r="G890" s="4">
        <v>500</v>
      </c>
      <c r="H890" s="5">
        <v>44059</v>
      </c>
    </row>
    <row r="891" spans="1:8" x14ac:dyDescent="0.25">
      <c r="A891">
        <v>2242</v>
      </c>
      <c r="B891" t="s">
        <v>21</v>
      </c>
      <c r="C891" s="3" t="s">
        <v>36</v>
      </c>
      <c r="D891" s="1" t="s">
        <v>55</v>
      </c>
      <c r="E891">
        <v>5</v>
      </c>
      <c r="F891" s="4">
        <v>1242.93</v>
      </c>
      <c r="G891" s="4">
        <v>1400</v>
      </c>
      <c r="H891" s="5">
        <v>44016</v>
      </c>
    </row>
    <row r="892" spans="1:8" x14ac:dyDescent="0.25">
      <c r="A892">
        <v>2243</v>
      </c>
      <c r="B892" t="s">
        <v>5</v>
      </c>
      <c r="C892" s="3" t="s">
        <v>35</v>
      </c>
      <c r="D892" s="1" t="s">
        <v>57</v>
      </c>
      <c r="E892">
        <v>5</v>
      </c>
      <c r="F892" s="4">
        <v>352.49</v>
      </c>
      <c r="G892" s="4">
        <v>500</v>
      </c>
      <c r="H892" s="5">
        <v>43868</v>
      </c>
    </row>
    <row r="893" spans="1:8" x14ac:dyDescent="0.25">
      <c r="A893">
        <v>2244</v>
      </c>
      <c r="B893" t="s">
        <v>8</v>
      </c>
      <c r="C893" s="3" t="s">
        <v>33</v>
      </c>
      <c r="D893" s="1" t="s">
        <v>41</v>
      </c>
      <c r="E893">
        <v>4</v>
      </c>
      <c r="F893" s="4">
        <v>572.95000000000005</v>
      </c>
      <c r="G893" s="4">
        <v>800</v>
      </c>
      <c r="H893" s="5">
        <v>43866</v>
      </c>
    </row>
    <row r="894" spans="1:8" x14ac:dyDescent="0.25">
      <c r="A894">
        <v>2245</v>
      </c>
      <c r="B894" t="s">
        <v>20</v>
      </c>
      <c r="C894" s="3" t="s">
        <v>35</v>
      </c>
      <c r="D894" s="1" t="s">
        <v>43</v>
      </c>
      <c r="E894">
        <v>1</v>
      </c>
      <c r="F894" s="4">
        <v>1421.11</v>
      </c>
      <c r="G894" s="4">
        <v>1600</v>
      </c>
      <c r="H894" s="5">
        <v>44182</v>
      </c>
    </row>
    <row r="895" spans="1:8" x14ac:dyDescent="0.25">
      <c r="A895">
        <v>2246</v>
      </c>
      <c r="B895" t="s">
        <v>5</v>
      </c>
      <c r="C895" s="3" t="s">
        <v>35</v>
      </c>
      <c r="D895" s="1" t="s">
        <v>45</v>
      </c>
      <c r="E895">
        <v>3</v>
      </c>
      <c r="F895" s="4">
        <v>352.49</v>
      </c>
      <c r="G895" s="4">
        <v>500</v>
      </c>
      <c r="H895" s="5">
        <v>44102</v>
      </c>
    </row>
    <row r="896" spans="1:8" x14ac:dyDescent="0.25">
      <c r="A896">
        <v>2247</v>
      </c>
      <c r="B896" t="s">
        <v>11</v>
      </c>
      <c r="C896" s="3" t="s">
        <v>36</v>
      </c>
      <c r="D896" s="1" t="s">
        <v>47</v>
      </c>
      <c r="E896">
        <v>2</v>
      </c>
      <c r="F896" s="4">
        <v>645.70000000000005</v>
      </c>
      <c r="G896" s="4">
        <v>900</v>
      </c>
      <c r="H896" s="5">
        <v>44014</v>
      </c>
    </row>
    <row r="897" spans="1:8" x14ac:dyDescent="0.25">
      <c r="A897">
        <v>2248</v>
      </c>
      <c r="B897" t="s">
        <v>8</v>
      </c>
      <c r="C897" s="3" t="s">
        <v>33</v>
      </c>
      <c r="D897" s="1" t="s">
        <v>49</v>
      </c>
      <c r="E897">
        <v>5</v>
      </c>
      <c r="F897" s="4">
        <v>572.95000000000005</v>
      </c>
      <c r="G897" s="4">
        <v>800</v>
      </c>
      <c r="H897" s="5">
        <v>44156</v>
      </c>
    </row>
    <row r="898" spans="1:8" x14ac:dyDescent="0.25">
      <c r="A898">
        <v>2249</v>
      </c>
      <c r="B898" t="s">
        <v>5</v>
      </c>
      <c r="C898" s="3" t="s">
        <v>30</v>
      </c>
      <c r="D898" s="1" t="s">
        <v>51</v>
      </c>
      <c r="E898">
        <v>2</v>
      </c>
      <c r="F898" s="4">
        <v>388.86</v>
      </c>
      <c r="G898" s="4">
        <v>500</v>
      </c>
      <c r="H898" s="5">
        <v>44145</v>
      </c>
    </row>
    <row r="899" spans="1:8" x14ac:dyDescent="0.25">
      <c r="A899">
        <v>2250</v>
      </c>
      <c r="B899" t="s">
        <v>9</v>
      </c>
      <c r="C899" s="3" t="s">
        <v>39</v>
      </c>
      <c r="D899" s="1" t="s">
        <v>53</v>
      </c>
      <c r="E899">
        <v>5</v>
      </c>
      <c r="F899" s="4">
        <v>206.96</v>
      </c>
      <c r="G899" s="4">
        <v>250</v>
      </c>
      <c r="H899" s="5">
        <v>44106</v>
      </c>
    </row>
    <row r="900" spans="1:8" x14ac:dyDescent="0.25">
      <c r="A900">
        <v>2251</v>
      </c>
      <c r="B900" t="s">
        <v>9</v>
      </c>
      <c r="C900" s="3" t="s">
        <v>39</v>
      </c>
      <c r="D900" s="1" t="s">
        <v>55</v>
      </c>
      <c r="E900">
        <v>3</v>
      </c>
      <c r="F900" s="4">
        <v>206.96</v>
      </c>
      <c r="G900" s="4">
        <v>250</v>
      </c>
      <c r="H900" s="5">
        <v>43977</v>
      </c>
    </row>
    <row r="901" spans="1:8" x14ac:dyDescent="0.25">
      <c r="A901">
        <v>2252</v>
      </c>
      <c r="B901" t="s">
        <v>6</v>
      </c>
      <c r="C901" s="3" t="s">
        <v>31</v>
      </c>
      <c r="D901" s="1" t="s">
        <v>57</v>
      </c>
      <c r="E901">
        <v>5</v>
      </c>
      <c r="F901" s="4">
        <v>1349.73</v>
      </c>
      <c r="G901" s="4">
        <v>1500</v>
      </c>
      <c r="H901" s="5">
        <v>43985</v>
      </c>
    </row>
    <row r="902" spans="1:8" x14ac:dyDescent="0.25">
      <c r="A902">
        <v>2253</v>
      </c>
      <c r="B902" t="s">
        <v>26</v>
      </c>
      <c r="C902" s="3" t="s">
        <v>31</v>
      </c>
      <c r="D902" s="1" t="s">
        <v>41</v>
      </c>
      <c r="E902">
        <v>1</v>
      </c>
      <c r="F902" s="4">
        <v>638.27</v>
      </c>
      <c r="G902" s="4">
        <v>800</v>
      </c>
      <c r="H902" s="5">
        <v>44149</v>
      </c>
    </row>
    <row r="903" spans="1:8" x14ac:dyDescent="0.25">
      <c r="A903">
        <v>2254</v>
      </c>
      <c r="B903" t="s">
        <v>27</v>
      </c>
      <c r="C903" s="3" t="s">
        <v>32</v>
      </c>
      <c r="D903" s="1" t="s">
        <v>43</v>
      </c>
      <c r="E903">
        <v>6</v>
      </c>
      <c r="F903" s="4">
        <v>1171.3399999999999</v>
      </c>
      <c r="G903" s="4">
        <v>1350</v>
      </c>
      <c r="H903" s="5">
        <v>44021</v>
      </c>
    </row>
    <row r="904" spans="1:8" x14ac:dyDescent="0.25">
      <c r="A904">
        <v>2255</v>
      </c>
      <c r="B904" t="s">
        <v>10</v>
      </c>
      <c r="C904" s="3" t="s">
        <v>35</v>
      </c>
      <c r="D904" s="1" t="s">
        <v>45</v>
      </c>
      <c r="E904">
        <v>3</v>
      </c>
      <c r="F904" s="4">
        <v>618.04</v>
      </c>
      <c r="G904" s="4">
        <v>700</v>
      </c>
      <c r="H904" s="5">
        <v>43889</v>
      </c>
    </row>
    <row r="905" spans="1:8" x14ac:dyDescent="0.25">
      <c r="A905">
        <v>2256</v>
      </c>
      <c r="B905" t="s">
        <v>15</v>
      </c>
      <c r="C905" s="3" t="s">
        <v>30</v>
      </c>
      <c r="D905" s="1" t="s">
        <v>47</v>
      </c>
      <c r="E905">
        <v>3</v>
      </c>
      <c r="F905" s="4">
        <v>431.06</v>
      </c>
      <c r="G905" s="4">
        <v>600</v>
      </c>
      <c r="H905" s="5">
        <v>43990</v>
      </c>
    </row>
    <row r="906" spans="1:8" x14ac:dyDescent="0.25">
      <c r="A906">
        <v>2257</v>
      </c>
      <c r="B906" t="s">
        <v>16</v>
      </c>
      <c r="C906" s="3" t="s">
        <v>31</v>
      </c>
      <c r="D906" s="1" t="s">
        <v>49</v>
      </c>
      <c r="E906">
        <v>4</v>
      </c>
      <c r="F906" s="4">
        <v>938.42</v>
      </c>
      <c r="G906" s="4">
        <v>1100</v>
      </c>
      <c r="H906" s="5">
        <v>44155</v>
      </c>
    </row>
    <row r="907" spans="1:8" x14ac:dyDescent="0.25">
      <c r="A907">
        <v>2258</v>
      </c>
      <c r="B907" t="s">
        <v>19</v>
      </c>
      <c r="C907" s="3" t="s">
        <v>34</v>
      </c>
      <c r="D907" s="1" t="s">
        <v>51</v>
      </c>
      <c r="E907">
        <v>3</v>
      </c>
      <c r="F907" s="4">
        <v>1240.8599999999999</v>
      </c>
      <c r="G907" s="4">
        <v>1750</v>
      </c>
      <c r="H907" s="5">
        <v>44052</v>
      </c>
    </row>
    <row r="908" spans="1:8" x14ac:dyDescent="0.25">
      <c r="A908">
        <v>2259</v>
      </c>
      <c r="B908" t="s">
        <v>7</v>
      </c>
      <c r="C908" s="3" t="s">
        <v>37</v>
      </c>
      <c r="D908" s="1" t="s">
        <v>53</v>
      </c>
      <c r="E908">
        <v>3</v>
      </c>
      <c r="F908" s="4">
        <v>211.41</v>
      </c>
      <c r="G908" s="4">
        <v>300</v>
      </c>
      <c r="H908" s="5">
        <v>43918</v>
      </c>
    </row>
    <row r="909" spans="1:8" x14ac:dyDescent="0.25">
      <c r="A909">
        <v>2260</v>
      </c>
      <c r="B909" t="s">
        <v>6</v>
      </c>
      <c r="C909" s="3" t="s">
        <v>31</v>
      </c>
      <c r="D909" s="1" t="s">
        <v>55</v>
      </c>
      <c r="E909">
        <v>5</v>
      </c>
      <c r="F909" s="4">
        <v>1349.73</v>
      </c>
      <c r="G909" s="4">
        <v>1500</v>
      </c>
      <c r="H909" s="5">
        <v>43934</v>
      </c>
    </row>
    <row r="910" spans="1:8" x14ac:dyDescent="0.25">
      <c r="A910">
        <v>2261</v>
      </c>
      <c r="B910" t="s">
        <v>7</v>
      </c>
      <c r="C910" s="3" t="s">
        <v>37</v>
      </c>
      <c r="D910" s="1" t="s">
        <v>57</v>
      </c>
      <c r="E910">
        <v>1</v>
      </c>
      <c r="F910" s="4">
        <v>211.41</v>
      </c>
      <c r="G910" s="4">
        <v>300</v>
      </c>
      <c r="H910" s="5">
        <v>44021</v>
      </c>
    </row>
    <row r="911" spans="1:8" x14ac:dyDescent="0.25">
      <c r="A911">
        <v>2262</v>
      </c>
      <c r="B911" t="s">
        <v>24</v>
      </c>
      <c r="C911" s="3" t="s">
        <v>39</v>
      </c>
      <c r="D911" s="1" t="s">
        <v>41</v>
      </c>
      <c r="E911">
        <v>4</v>
      </c>
      <c r="F911" s="4">
        <v>966.38</v>
      </c>
      <c r="G911" s="4">
        <v>1200</v>
      </c>
      <c r="H911" s="5">
        <v>43966</v>
      </c>
    </row>
    <row r="912" spans="1:8" x14ac:dyDescent="0.25">
      <c r="A912">
        <v>2263</v>
      </c>
      <c r="B912" t="s">
        <v>9</v>
      </c>
      <c r="C912" s="3" t="s">
        <v>39</v>
      </c>
      <c r="D912" s="1" t="s">
        <v>43</v>
      </c>
      <c r="E912">
        <v>5</v>
      </c>
      <c r="F912" s="4">
        <v>206.96</v>
      </c>
      <c r="G912" s="4">
        <v>250</v>
      </c>
      <c r="H912" s="5">
        <v>44072</v>
      </c>
    </row>
    <row r="913" spans="1:8" x14ac:dyDescent="0.25">
      <c r="A913">
        <v>2264</v>
      </c>
      <c r="B913" t="s">
        <v>24</v>
      </c>
      <c r="C913" s="3" t="s">
        <v>39</v>
      </c>
      <c r="D913" s="1" t="s">
        <v>45</v>
      </c>
      <c r="E913">
        <v>2</v>
      </c>
      <c r="F913" s="4">
        <v>966.38</v>
      </c>
      <c r="G913" s="4">
        <v>1200</v>
      </c>
      <c r="H913" s="5">
        <v>44094</v>
      </c>
    </row>
    <row r="914" spans="1:8" x14ac:dyDescent="0.25">
      <c r="A914">
        <v>2265</v>
      </c>
      <c r="B914" t="s">
        <v>9</v>
      </c>
      <c r="C914" s="3" t="s">
        <v>34</v>
      </c>
      <c r="D914" s="1" t="s">
        <v>47</v>
      </c>
      <c r="E914">
        <v>1</v>
      </c>
      <c r="F914" s="4">
        <v>217.17</v>
      </c>
      <c r="G914" s="4">
        <v>250</v>
      </c>
      <c r="H914" s="5">
        <v>43874</v>
      </c>
    </row>
    <row r="915" spans="1:8" x14ac:dyDescent="0.25">
      <c r="A915">
        <v>2266</v>
      </c>
      <c r="B915" t="s">
        <v>27</v>
      </c>
      <c r="C915" s="3" t="s">
        <v>32</v>
      </c>
      <c r="D915" s="1" t="s">
        <v>49</v>
      </c>
      <c r="E915">
        <v>7</v>
      </c>
      <c r="F915" s="4">
        <v>1171.3399999999999</v>
      </c>
      <c r="G915" s="4">
        <v>1350</v>
      </c>
      <c r="H915" s="5">
        <v>44087</v>
      </c>
    </row>
    <row r="916" spans="1:8" x14ac:dyDescent="0.25">
      <c r="A916">
        <v>2267</v>
      </c>
      <c r="B916" t="s">
        <v>6</v>
      </c>
      <c r="C916" s="3" t="s">
        <v>36</v>
      </c>
      <c r="D916" s="1" t="s">
        <v>51</v>
      </c>
      <c r="E916">
        <v>7</v>
      </c>
      <c r="F916" s="4">
        <v>1053.78</v>
      </c>
      <c r="G916" s="4">
        <v>1500</v>
      </c>
      <c r="H916" s="5">
        <v>44143</v>
      </c>
    </row>
    <row r="917" spans="1:8" x14ac:dyDescent="0.25">
      <c r="A917">
        <v>2268</v>
      </c>
      <c r="B917" t="s">
        <v>6</v>
      </c>
      <c r="C917" s="3" t="s">
        <v>36</v>
      </c>
      <c r="D917" s="1" t="s">
        <v>53</v>
      </c>
      <c r="E917">
        <v>2</v>
      </c>
      <c r="F917" s="4">
        <v>1053.78</v>
      </c>
      <c r="G917" s="4">
        <v>1500</v>
      </c>
      <c r="H917" s="5">
        <v>44001</v>
      </c>
    </row>
    <row r="918" spans="1:8" x14ac:dyDescent="0.25">
      <c r="A918">
        <v>2269</v>
      </c>
      <c r="B918" t="s">
        <v>19</v>
      </c>
      <c r="C918" s="3" t="s">
        <v>34</v>
      </c>
      <c r="D918" s="1" t="s">
        <v>55</v>
      </c>
      <c r="E918">
        <v>4</v>
      </c>
      <c r="F918" s="4">
        <v>1240.8599999999999</v>
      </c>
      <c r="G918" s="4">
        <v>1750</v>
      </c>
      <c r="H918" s="5">
        <v>44026</v>
      </c>
    </row>
    <row r="919" spans="1:8" x14ac:dyDescent="0.25">
      <c r="A919">
        <v>2270</v>
      </c>
      <c r="B919" t="s">
        <v>7</v>
      </c>
      <c r="C919" s="3" t="s">
        <v>32</v>
      </c>
      <c r="D919" s="1" t="s">
        <v>57</v>
      </c>
      <c r="E919">
        <v>3</v>
      </c>
      <c r="F919" s="4">
        <v>216.19</v>
      </c>
      <c r="G919" s="4">
        <v>300</v>
      </c>
      <c r="H919" s="5">
        <v>43880</v>
      </c>
    </row>
    <row r="920" spans="1:8" x14ac:dyDescent="0.25">
      <c r="A920">
        <v>2271</v>
      </c>
      <c r="B920" t="s">
        <v>28</v>
      </c>
      <c r="C920" s="3" t="s">
        <v>33</v>
      </c>
      <c r="D920" s="1" t="s">
        <v>41</v>
      </c>
      <c r="E920">
        <v>2</v>
      </c>
      <c r="F920" s="4">
        <v>1063.04</v>
      </c>
      <c r="G920" s="4">
        <v>1500</v>
      </c>
      <c r="H920" s="5">
        <v>44076</v>
      </c>
    </row>
    <row r="921" spans="1:8" x14ac:dyDescent="0.25">
      <c r="A921">
        <v>2272</v>
      </c>
      <c r="B921" t="s">
        <v>20</v>
      </c>
      <c r="C921" s="3" t="s">
        <v>35</v>
      </c>
      <c r="D921" s="1" t="s">
        <v>43</v>
      </c>
      <c r="E921">
        <v>1</v>
      </c>
      <c r="F921" s="4">
        <v>1421.11</v>
      </c>
      <c r="G921" s="4">
        <v>1600</v>
      </c>
      <c r="H921" s="5">
        <v>43998</v>
      </c>
    </row>
    <row r="922" spans="1:8" x14ac:dyDescent="0.25">
      <c r="A922">
        <v>2273</v>
      </c>
      <c r="B922" t="s">
        <v>17</v>
      </c>
      <c r="C922" s="3" t="s">
        <v>32</v>
      </c>
      <c r="D922" s="1" t="s">
        <v>45</v>
      </c>
      <c r="E922">
        <v>6</v>
      </c>
      <c r="F922" s="4">
        <v>757.81</v>
      </c>
      <c r="G922" s="4">
        <v>950</v>
      </c>
      <c r="H922" s="5">
        <v>44141</v>
      </c>
    </row>
    <row r="923" spans="1:8" x14ac:dyDescent="0.25">
      <c r="A923">
        <v>2274</v>
      </c>
      <c r="B923" t="s">
        <v>20</v>
      </c>
      <c r="C923" s="3" t="s">
        <v>35</v>
      </c>
      <c r="D923" s="1" t="s">
        <v>47</v>
      </c>
      <c r="E923">
        <v>1</v>
      </c>
      <c r="F923" s="4">
        <v>1421.11</v>
      </c>
      <c r="G923" s="4">
        <v>1600</v>
      </c>
      <c r="H923" s="5">
        <v>43856</v>
      </c>
    </row>
    <row r="924" spans="1:8" x14ac:dyDescent="0.25">
      <c r="A924">
        <v>2275</v>
      </c>
      <c r="B924" t="s">
        <v>21</v>
      </c>
      <c r="C924" s="3" t="s">
        <v>36</v>
      </c>
      <c r="D924" s="1" t="s">
        <v>49</v>
      </c>
      <c r="E924">
        <v>1</v>
      </c>
      <c r="F924" s="4">
        <v>1242.93</v>
      </c>
      <c r="G924" s="4">
        <v>1400</v>
      </c>
      <c r="H924" s="5">
        <v>44071</v>
      </c>
    </row>
    <row r="925" spans="1:8" x14ac:dyDescent="0.25">
      <c r="A925">
        <v>2276</v>
      </c>
      <c r="B925" t="s">
        <v>22</v>
      </c>
      <c r="C925" s="3" t="s">
        <v>37</v>
      </c>
      <c r="D925" s="1" t="s">
        <v>51</v>
      </c>
      <c r="E925">
        <v>2</v>
      </c>
      <c r="F925" s="4">
        <v>773.58</v>
      </c>
      <c r="G925" s="4">
        <v>950</v>
      </c>
      <c r="H925" s="5">
        <v>43993</v>
      </c>
    </row>
    <row r="926" spans="1:8" x14ac:dyDescent="0.25">
      <c r="A926">
        <v>2277</v>
      </c>
      <c r="B926" t="s">
        <v>27</v>
      </c>
      <c r="C926" s="3" t="s">
        <v>32</v>
      </c>
      <c r="D926" s="1" t="s">
        <v>53</v>
      </c>
      <c r="E926">
        <v>5</v>
      </c>
      <c r="F926" s="4">
        <v>1171.3399999999999</v>
      </c>
      <c r="G926" s="4">
        <v>1350</v>
      </c>
      <c r="H926" s="5">
        <v>43961</v>
      </c>
    </row>
    <row r="927" spans="1:8" x14ac:dyDescent="0.25">
      <c r="A927">
        <v>2278</v>
      </c>
      <c r="B927" t="s">
        <v>25</v>
      </c>
      <c r="C927" s="3" t="s">
        <v>30</v>
      </c>
      <c r="D927" s="1" t="s">
        <v>55</v>
      </c>
      <c r="E927">
        <v>1</v>
      </c>
      <c r="F927" s="4">
        <v>1667.47</v>
      </c>
      <c r="G927" s="4">
        <v>2200</v>
      </c>
      <c r="H927" s="5">
        <v>43977</v>
      </c>
    </row>
    <row r="928" spans="1:8" x14ac:dyDescent="0.25">
      <c r="A928">
        <v>2279</v>
      </c>
      <c r="B928" t="s">
        <v>5</v>
      </c>
      <c r="C928" s="3" t="s">
        <v>35</v>
      </c>
      <c r="D928" s="1" t="s">
        <v>57</v>
      </c>
      <c r="E928">
        <v>4</v>
      </c>
      <c r="F928" s="4">
        <v>352.49</v>
      </c>
      <c r="G928" s="4">
        <v>500</v>
      </c>
      <c r="H928" s="5">
        <v>43911</v>
      </c>
    </row>
    <row r="929" spans="1:8" x14ac:dyDescent="0.25">
      <c r="A929">
        <v>2280</v>
      </c>
      <c r="B929" t="s">
        <v>7</v>
      </c>
      <c r="C929" s="3" t="s">
        <v>32</v>
      </c>
      <c r="D929" s="1" t="s">
        <v>41</v>
      </c>
      <c r="E929">
        <v>5</v>
      </c>
      <c r="F929" s="4">
        <v>216.19</v>
      </c>
      <c r="G929" s="4">
        <v>300</v>
      </c>
      <c r="H929" s="5">
        <v>44001</v>
      </c>
    </row>
    <row r="930" spans="1:8" x14ac:dyDescent="0.25">
      <c r="A930">
        <v>2281</v>
      </c>
      <c r="B930" t="s">
        <v>29</v>
      </c>
      <c r="C930" s="3" t="s">
        <v>34</v>
      </c>
      <c r="D930" s="1" t="s">
        <v>43</v>
      </c>
      <c r="E930">
        <v>4</v>
      </c>
      <c r="F930" s="4">
        <v>1265.2</v>
      </c>
      <c r="G930" s="4">
        <v>1800</v>
      </c>
      <c r="H930" s="5">
        <v>43968</v>
      </c>
    </row>
    <row r="931" spans="1:8" x14ac:dyDescent="0.25">
      <c r="A931">
        <v>2282</v>
      </c>
      <c r="B931" t="s">
        <v>23</v>
      </c>
      <c r="C931" s="3" t="s">
        <v>38</v>
      </c>
      <c r="D931" s="1" t="s">
        <v>45</v>
      </c>
      <c r="E931">
        <v>1</v>
      </c>
      <c r="F931" s="4">
        <v>836.75</v>
      </c>
      <c r="G931" s="4">
        <v>1000</v>
      </c>
      <c r="H931" s="5">
        <v>43904</v>
      </c>
    </row>
    <row r="932" spans="1:8" x14ac:dyDescent="0.25">
      <c r="A932">
        <v>2283</v>
      </c>
      <c r="B932" t="s">
        <v>20</v>
      </c>
      <c r="C932" s="3" t="s">
        <v>35</v>
      </c>
      <c r="D932" s="1" t="s">
        <v>47</v>
      </c>
      <c r="E932">
        <v>5</v>
      </c>
      <c r="F932" s="4">
        <v>1421.11</v>
      </c>
      <c r="G932" s="4">
        <v>1600</v>
      </c>
      <c r="H932" s="5">
        <v>43863</v>
      </c>
    </row>
    <row r="933" spans="1:8" x14ac:dyDescent="0.25">
      <c r="A933">
        <v>2284</v>
      </c>
      <c r="B933" t="s">
        <v>10</v>
      </c>
      <c r="C933" s="3" t="s">
        <v>35</v>
      </c>
      <c r="D933" s="1" t="s">
        <v>49</v>
      </c>
      <c r="E933">
        <v>6</v>
      </c>
      <c r="F933" s="4">
        <v>618.04</v>
      </c>
      <c r="G933" s="4">
        <v>700</v>
      </c>
      <c r="H933" s="5">
        <v>43853</v>
      </c>
    </row>
    <row r="934" spans="1:8" x14ac:dyDescent="0.25">
      <c r="A934">
        <v>2285</v>
      </c>
      <c r="B934" t="s">
        <v>6</v>
      </c>
      <c r="C934" s="3" t="s">
        <v>31</v>
      </c>
      <c r="D934" s="1" t="s">
        <v>51</v>
      </c>
      <c r="E934">
        <v>3</v>
      </c>
      <c r="F934" s="4">
        <v>1349.73</v>
      </c>
      <c r="G934" s="4">
        <v>1500</v>
      </c>
      <c r="H934" s="5">
        <v>44002</v>
      </c>
    </row>
    <row r="935" spans="1:8" x14ac:dyDescent="0.25">
      <c r="A935">
        <v>2286</v>
      </c>
      <c r="B935" t="s">
        <v>22</v>
      </c>
      <c r="C935" s="3" t="s">
        <v>37</v>
      </c>
      <c r="D935" s="1" t="s">
        <v>53</v>
      </c>
      <c r="E935">
        <v>7</v>
      </c>
      <c r="F935" s="4">
        <v>773.58</v>
      </c>
      <c r="G935" s="4">
        <v>950</v>
      </c>
      <c r="H935" s="5">
        <v>43847</v>
      </c>
    </row>
    <row r="936" spans="1:8" x14ac:dyDescent="0.25">
      <c r="A936">
        <v>2287</v>
      </c>
      <c r="B936" t="s">
        <v>15</v>
      </c>
      <c r="C936" s="3" t="s">
        <v>30</v>
      </c>
      <c r="D936" s="1" t="s">
        <v>55</v>
      </c>
      <c r="E936">
        <v>6</v>
      </c>
      <c r="F936" s="4">
        <v>431.06</v>
      </c>
      <c r="G936" s="4">
        <v>600</v>
      </c>
      <c r="H936" s="5">
        <v>44023</v>
      </c>
    </row>
    <row r="937" spans="1:8" x14ac:dyDescent="0.25">
      <c r="A937">
        <v>2288</v>
      </c>
      <c r="B937" t="s">
        <v>17</v>
      </c>
      <c r="C937" s="3" t="s">
        <v>32</v>
      </c>
      <c r="D937" s="1" t="s">
        <v>57</v>
      </c>
      <c r="E937">
        <v>2</v>
      </c>
      <c r="F937" s="4">
        <v>757.81</v>
      </c>
      <c r="G937" s="4">
        <v>950</v>
      </c>
      <c r="H937" s="5">
        <v>44057</v>
      </c>
    </row>
    <row r="938" spans="1:8" x14ac:dyDescent="0.25">
      <c r="A938">
        <v>2289</v>
      </c>
      <c r="B938" t="s">
        <v>10</v>
      </c>
      <c r="C938" s="3" t="s">
        <v>35</v>
      </c>
      <c r="D938" s="1" t="s">
        <v>41</v>
      </c>
      <c r="E938">
        <v>4</v>
      </c>
      <c r="F938" s="4">
        <v>618.04</v>
      </c>
      <c r="G938" s="4">
        <v>700</v>
      </c>
      <c r="H938" s="5">
        <v>44010</v>
      </c>
    </row>
    <row r="939" spans="1:8" x14ac:dyDescent="0.25">
      <c r="A939">
        <v>2290</v>
      </c>
      <c r="B939" t="s">
        <v>5</v>
      </c>
      <c r="C939" s="3" t="s">
        <v>30</v>
      </c>
      <c r="D939" s="1" t="s">
        <v>43</v>
      </c>
      <c r="E939">
        <v>4</v>
      </c>
      <c r="F939" s="4">
        <v>388.86</v>
      </c>
      <c r="G939" s="4">
        <v>500</v>
      </c>
      <c r="H939" s="5">
        <v>43916</v>
      </c>
    </row>
    <row r="940" spans="1:8" x14ac:dyDescent="0.25">
      <c r="A940">
        <v>2291</v>
      </c>
      <c r="B940" t="s">
        <v>21</v>
      </c>
      <c r="C940" s="3" t="s">
        <v>36</v>
      </c>
      <c r="D940" s="1" t="s">
        <v>45</v>
      </c>
      <c r="E940">
        <v>1</v>
      </c>
      <c r="F940" s="4">
        <v>1242.93</v>
      </c>
      <c r="G940" s="4">
        <v>1400</v>
      </c>
      <c r="H940" s="5">
        <v>43951</v>
      </c>
    </row>
    <row r="941" spans="1:8" x14ac:dyDescent="0.25">
      <c r="A941">
        <v>2292</v>
      </c>
      <c r="B941" t="s">
        <v>16</v>
      </c>
      <c r="C941" s="3" t="s">
        <v>31</v>
      </c>
      <c r="D941" s="1" t="s">
        <v>47</v>
      </c>
      <c r="E941">
        <v>5</v>
      </c>
      <c r="F941" s="4">
        <v>938.42</v>
      </c>
      <c r="G941" s="4">
        <v>1100</v>
      </c>
      <c r="H941" s="5">
        <v>44076</v>
      </c>
    </row>
    <row r="942" spans="1:8" x14ac:dyDescent="0.25">
      <c r="A942">
        <v>2293</v>
      </c>
      <c r="B942" t="s">
        <v>17</v>
      </c>
      <c r="C942" s="3" t="s">
        <v>32</v>
      </c>
      <c r="D942" s="1" t="s">
        <v>49</v>
      </c>
      <c r="E942">
        <v>5</v>
      </c>
      <c r="F942" s="4">
        <v>757.81</v>
      </c>
      <c r="G942" s="4">
        <v>950</v>
      </c>
      <c r="H942" s="5">
        <v>43832</v>
      </c>
    </row>
    <row r="943" spans="1:8" x14ac:dyDescent="0.25">
      <c r="A943">
        <v>2294</v>
      </c>
      <c r="B943" t="s">
        <v>6</v>
      </c>
      <c r="C943" s="3" t="s">
        <v>31</v>
      </c>
      <c r="D943" s="1" t="s">
        <v>51</v>
      </c>
      <c r="E943">
        <v>4</v>
      </c>
      <c r="F943" s="4">
        <v>1349.73</v>
      </c>
      <c r="G943" s="4">
        <v>1500</v>
      </c>
      <c r="H943" s="5">
        <v>44089</v>
      </c>
    </row>
    <row r="944" spans="1:8" x14ac:dyDescent="0.25">
      <c r="A944">
        <v>2295</v>
      </c>
      <c r="B944" t="s">
        <v>17</v>
      </c>
      <c r="C944" s="3" t="s">
        <v>32</v>
      </c>
      <c r="D944" s="1" t="s">
        <v>53</v>
      </c>
      <c r="E944">
        <v>6</v>
      </c>
      <c r="F944" s="4">
        <v>757.81</v>
      </c>
      <c r="G944" s="4">
        <v>950</v>
      </c>
      <c r="H944" s="5">
        <v>43865</v>
      </c>
    </row>
    <row r="945" spans="1:8" x14ac:dyDescent="0.25">
      <c r="A945">
        <v>2296</v>
      </c>
      <c r="B945" t="s">
        <v>20</v>
      </c>
      <c r="C945" s="3" t="s">
        <v>35</v>
      </c>
      <c r="D945" s="1" t="s">
        <v>55</v>
      </c>
      <c r="E945">
        <v>1</v>
      </c>
      <c r="F945" s="4">
        <v>1421.11</v>
      </c>
      <c r="G945" s="4">
        <v>1600</v>
      </c>
      <c r="H945" s="5">
        <v>43886</v>
      </c>
    </row>
    <row r="946" spans="1:8" x14ac:dyDescent="0.25">
      <c r="A946">
        <v>2297</v>
      </c>
      <c r="B946" t="s">
        <v>11</v>
      </c>
      <c r="C946" s="3" t="s">
        <v>36</v>
      </c>
      <c r="D946" s="1" t="s">
        <v>57</v>
      </c>
      <c r="E946">
        <v>6</v>
      </c>
      <c r="F946" s="4">
        <v>645.70000000000005</v>
      </c>
      <c r="G946" s="4">
        <v>900</v>
      </c>
      <c r="H946" s="5">
        <v>44026</v>
      </c>
    </row>
    <row r="947" spans="1:8" x14ac:dyDescent="0.25">
      <c r="A947">
        <v>2298</v>
      </c>
      <c r="B947" t="s">
        <v>19</v>
      </c>
      <c r="C947" s="3" t="s">
        <v>34</v>
      </c>
      <c r="D947" s="1" t="s">
        <v>41</v>
      </c>
      <c r="E947">
        <v>4</v>
      </c>
      <c r="F947" s="4">
        <v>1240.8599999999999</v>
      </c>
      <c r="G947" s="4">
        <v>1750</v>
      </c>
      <c r="H947" s="5">
        <v>44087</v>
      </c>
    </row>
    <row r="948" spans="1:8" x14ac:dyDescent="0.25">
      <c r="A948">
        <v>2299</v>
      </c>
      <c r="B948" t="s">
        <v>11</v>
      </c>
      <c r="C948" s="3" t="s">
        <v>36</v>
      </c>
      <c r="D948" s="1" t="s">
        <v>43</v>
      </c>
      <c r="E948">
        <v>2</v>
      </c>
      <c r="F948" s="4">
        <v>645.70000000000005</v>
      </c>
      <c r="G948" s="4">
        <v>900</v>
      </c>
      <c r="H948" s="5">
        <v>44042</v>
      </c>
    </row>
    <row r="949" spans="1:8" x14ac:dyDescent="0.25">
      <c r="A949">
        <v>2300</v>
      </c>
      <c r="B949" t="s">
        <v>6</v>
      </c>
      <c r="C949" s="3" t="s">
        <v>36</v>
      </c>
      <c r="D949" s="1" t="s">
        <v>45</v>
      </c>
      <c r="E949">
        <v>4</v>
      </c>
      <c r="F949" s="4">
        <v>1053.78</v>
      </c>
      <c r="G949" s="4">
        <v>1500</v>
      </c>
      <c r="H949" s="5">
        <v>43908</v>
      </c>
    </row>
    <row r="950" spans="1:8" x14ac:dyDescent="0.25">
      <c r="A950">
        <v>2301</v>
      </c>
      <c r="B950" t="s">
        <v>8</v>
      </c>
      <c r="C950" s="3" t="s">
        <v>38</v>
      </c>
      <c r="D950" s="1" t="s">
        <v>47</v>
      </c>
      <c r="E950">
        <v>7</v>
      </c>
      <c r="F950" s="4">
        <v>681.33</v>
      </c>
      <c r="G950" s="4">
        <v>800</v>
      </c>
      <c r="H950" s="5">
        <v>44116</v>
      </c>
    </row>
    <row r="951" spans="1:8" x14ac:dyDescent="0.25">
      <c r="A951">
        <v>2302</v>
      </c>
      <c r="B951" t="s">
        <v>13</v>
      </c>
      <c r="C951" s="3" t="s">
        <v>38</v>
      </c>
      <c r="D951" s="1" t="s">
        <v>49</v>
      </c>
      <c r="E951">
        <v>3</v>
      </c>
      <c r="F951" s="4">
        <v>1483.61</v>
      </c>
      <c r="G951" s="4">
        <v>2000</v>
      </c>
      <c r="H951" s="5">
        <v>43905</v>
      </c>
    </row>
    <row r="952" spans="1:8" x14ac:dyDescent="0.25">
      <c r="A952">
        <v>2303</v>
      </c>
      <c r="B952" t="s">
        <v>24</v>
      </c>
      <c r="C952" s="3" t="s">
        <v>39</v>
      </c>
      <c r="D952" s="1" t="s">
        <v>51</v>
      </c>
      <c r="E952">
        <v>6</v>
      </c>
      <c r="F952" s="4">
        <v>966.38</v>
      </c>
      <c r="G952" s="4">
        <v>1200</v>
      </c>
      <c r="H952" s="5">
        <v>44057</v>
      </c>
    </row>
    <row r="953" spans="1:8" x14ac:dyDescent="0.25">
      <c r="A953">
        <v>2304</v>
      </c>
      <c r="B953" t="s">
        <v>22</v>
      </c>
      <c r="C953" s="3" t="s">
        <v>37</v>
      </c>
      <c r="D953" s="1" t="s">
        <v>53</v>
      </c>
      <c r="E953">
        <v>3</v>
      </c>
      <c r="F953" s="4">
        <v>773.58</v>
      </c>
      <c r="G953" s="4">
        <v>950</v>
      </c>
      <c r="H953" s="5">
        <v>44150</v>
      </c>
    </row>
    <row r="954" spans="1:8" x14ac:dyDescent="0.25">
      <c r="A954">
        <v>2305</v>
      </c>
      <c r="B954" t="s">
        <v>29</v>
      </c>
      <c r="C954" s="3" t="s">
        <v>34</v>
      </c>
      <c r="D954" s="1" t="s">
        <v>55</v>
      </c>
      <c r="E954">
        <v>3</v>
      </c>
      <c r="F954" s="4">
        <v>1265.2</v>
      </c>
      <c r="G954" s="4">
        <v>1800</v>
      </c>
      <c r="H954" s="5">
        <v>44192</v>
      </c>
    </row>
    <row r="955" spans="1:8" x14ac:dyDescent="0.25">
      <c r="A955">
        <v>2306</v>
      </c>
      <c r="B955" t="s">
        <v>9</v>
      </c>
      <c r="C955" s="3" t="s">
        <v>34</v>
      </c>
      <c r="D955" s="1" t="s">
        <v>57</v>
      </c>
      <c r="E955">
        <v>1</v>
      </c>
      <c r="F955" s="4">
        <v>217.17</v>
      </c>
      <c r="G955" s="4">
        <v>250</v>
      </c>
      <c r="H955" s="5">
        <v>43874</v>
      </c>
    </row>
    <row r="956" spans="1:8" x14ac:dyDescent="0.25">
      <c r="A956">
        <v>2307</v>
      </c>
      <c r="B956" t="s">
        <v>11</v>
      </c>
      <c r="C956" s="3" t="s">
        <v>36</v>
      </c>
      <c r="D956" s="1" t="s">
        <v>41</v>
      </c>
      <c r="E956">
        <v>5</v>
      </c>
      <c r="F956" s="4">
        <v>645.70000000000005</v>
      </c>
      <c r="G956" s="4">
        <v>900</v>
      </c>
      <c r="H956" s="5">
        <v>43914</v>
      </c>
    </row>
    <row r="957" spans="1:8" x14ac:dyDescent="0.25">
      <c r="A957">
        <v>2308</v>
      </c>
      <c r="B957" t="s">
        <v>14</v>
      </c>
      <c r="C957" s="3" t="s">
        <v>39</v>
      </c>
      <c r="D957" s="1" t="s">
        <v>43</v>
      </c>
      <c r="E957">
        <v>3</v>
      </c>
      <c r="F957" s="4">
        <v>343.6</v>
      </c>
      <c r="G957" s="4">
        <v>400</v>
      </c>
      <c r="H957" s="5">
        <v>43954</v>
      </c>
    </row>
    <row r="958" spans="1:8" x14ac:dyDescent="0.25">
      <c r="A958">
        <v>2309</v>
      </c>
      <c r="B958" t="s">
        <v>12</v>
      </c>
      <c r="C958" s="3" t="s">
        <v>37</v>
      </c>
      <c r="D958" s="1" t="s">
        <v>45</v>
      </c>
      <c r="E958">
        <v>3</v>
      </c>
      <c r="F958" s="4">
        <v>841.55</v>
      </c>
      <c r="G958" s="4">
        <v>1200</v>
      </c>
      <c r="H958" s="5">
        <v>43833</v>
      </c>
    </row>
    <row r="959" spans="1:8" x14ac:dyDescent="0.25">
      <c r="A959">
        <v>2310</v>
      </c>
      <c r="B959" t="s">
        <v>13</v>
      </c>
      <c r="C959" s="3" t="s">
        <v>38</v>
      </c>
      <c r="D959" s="1" t="s">
        <v>47</v>
      </c>
      <c r="E959">
        <v>1</v>
      </c>
      <c r="F959" s="4">
        <v>1483.61</v>
      </c>
      <c r="G959" s="4">
        <v>2000</v>
      </c>
      <c r="H959" s="5">
        <v>44111</v>
      </c>
    </row>
    <row r="960" spans="1:8" x14ac:dyDescent="0.25">
      <c r="A960">
        <v>2311</v>
      </c>
      <c r="B960" t="s">
        <v>9</v>
      </c>
      <c r="C960" s="3" t="s">
        <v>39</v>
      </c>
      <c r="D960" s="1" t="s">
        <v>49</v>
      </c>
      <c r="E960">
        <v>6</v>
      </c>
      <c r="F960" s="4">
        <v>206.96</v>
      </c>
      <c r="G960" s="4">
        <v>250</v>
      </c>
      <c r="H960" s="5">
        <v>44038</v>
      </c>
    </row>
    <row r="961" spans="1:8" x14ac:dyDescent="0.25">
      <c r="A961">
        <v>2312</v>
      </c>
      <c r="B961" t="s">
        <v>7</v>
      </c>
      <c r="C961" s="3" t="s">
        <v>32</v>
      </c>
      <c r="D961" s="1" t="s">
        <v>51</v>
      </c>
      <c r="E961">
        <v>2</v>
      </c>
      <c r="F961" s="4">
        <v>216.19</v>
      </c>
      <c r="G961" s="4">
        <v>300</v>
      </c>
      <c r="H961" s="5">
        <v>43916</v>
      </c>
    </row>
    <row r="962" spans="1:8" x14ac:dyDescent="0.25">
      <c r="A962">
        <v>2313</v>
      </c>
      <c r="B962" t="s">
        <v>21</v>
      </c>
      <c r="C962" s="3" t="s">
        <v>36</v>
      </c>
      <c r="D962" s="1" t="s">
        <v>53</v>
      </c>
      <c r="E962">
        <v>2</v>
      </c>
      <c r="F962" s="4">
        <v>1242.93</v>
      </c>
      <c r="G962" s="4">
        <v>1400</v>
      </c>
      <c r="H962" s="5">
        <v>43846</v>
      </c>
    </row>
    <row r="963" spans="1:8" x14ac:dyDescent="0.25">
      <c r="A963">
        <v>2314</v>
      </c>
      <c r="B963" t="s">
        <v>21</v>
      </c>
      <c r="C963" s="3" t="s">
        <v>36</v>
      </c>
      <c r="D963" s="1" t="s">
        <v>55</v>
      </c>
      <c r="E963">
        <v>2</v>
      </c>
      <c r="F963" s="4">
        <v>1242.93</v>
      </c>
      <c r="G963" s="4">
        <v>1400</v>
      </c>
      <c r="H963" s="5">
        <v>43893</v>
      </c>
    </row>
    <row r="964" spans="1:8" x14ac:dyDescent="0.25">
      <c r="A964">
        <v>2315</v>
      </c>
      <c r="B964" t="s">
        <v>8</v>
      </c>
      <c r="C964" s="3" t="s">
        <v>38</v>
      </c>
      <c r="D964" s="1" t="s">
        <v>57</v>
      </c>
      <c r="E964">
        <v>1</v>
      </c>
      <c r="F964" s="4">
        <v>681.33</v>
      </c>
      <c r="G964" s="4">
        <v>800</v>
      </c>
      <c r="H964" s="5">
        <v>44045</v>
      </c>
    </row>
    <row r="965" spans="1:8" x14ac:dyDescent="0.25">
      <c r="A965">
        <v>2316</v>
      </c>
      <c r="B965" t="s">
        <v>18</v>
      </c>
      <c r="C965" s="3" t="s">
        <v>33</v>
      </c>
      <c r="D965" s="1" t="s">
        <v>41</v>
      </c>
      <c r="E965">
        <v>4</v>
      </c>
      <c r="F965" s="4">
        <v>1049.51</v>
      </c>
      <c r="G965" s="4">
        <v>1300</v>
      </c>
      <c r="H965" s="5">
        <v>44187</v>
      </c>
    </row>
    <row r="966" spans="1:8" x14ac:dyDescent="0.25">
      <c r="A966">
        <v>2317</v>
      </c>
      <c r="B966" t="s">
        <v>7</v>
      </c>
      <c r="C966" s="3" t="s">
        <v>37</v>
      </c>
      <c r="D966" s="1" t="s">
        <v>43</v>
      </c>
      <c r="E966">
        <v>6</v>
      </c>
      <c r="F966" s="4">
        <v>211.41</v>
      </c>
      <c r="G966" s="4">
        <v>300</v>
      </c>
      <c r="H966" s="5">
        <v>43833</v>
      </c>
    </row>
    <row r="967" spans="1:8" x14ac:dyDescent="0.25">
      <c r="A967">
        <v>2318</v>
      </c>
      <c r="B967" t="s">
        <v>7</v>
      </c>
      <c r="C967" s="3" t="s">
        <v>37</v>
      </c>
      <c r="D967" s="1" t="s">
        <v>45</v>
      </c>
      <c r="E967">
        <v>1</v>
      </c>
      <c r="F967" s="4">
        <v>211.41</v>
      </c>
      <c r="G967" s="4">
        <v>300</v>
      </c>
      <c r="H967" s="5">
        <v>43854</v>
      </c>
    </row>
    <row r="968" spans="1:8" x14ac:dyDescent="0.25">
      <c r="A968">
        <v>2319</v>
      </c>
      <c r="B968" t="s">
        <v>21</v>
      </c>
      <c r="C968" s="3" t="s">
        <v>36</v>
      </c>
      <c r="D968" s="1" t="s">
        <v>47</v>
      </c>
      <c r="E968">
        <v>1</v>
      </c>
      <c r="F968" s="4">
        <v>1242.93</v>
      </c>
      <c r="G968" s="4">
        <v>1400</v>
      </c>
      <c r="H968" s="5">
        <v>43945</v>
      </c>
    </row>
    <row r="969" spans="1:8" x14ac:dyDescent="0.25">
      <c r="A969">
        <v>2320</v>
      </c>
      <c r="B969" t="s">
        <v>11</v>
      </c>
      <c r="C969" s="3" t="s">
        <v>36</v>
      </c>
      <c r="D969" s="1" t="s">
        <v>49</v>
      </c>
      <c r="E969">
        <v>6</v>
      </c>
      <c r="F969" s="4">
        <v>645.70000000000005</v>
      </c>
      <c r="G969" s="4">
        <v>900</v>
      </c>
      <c r="H969" s="5">
        <v>43923</v>
      </c>
    </row>
    <row r="970" spans="1:8" x14ac:dyDescent="0.25">
      <c r="A970">
        <v>2321</v>
      </c>
      <c r="B970" t="s">
        <v>24</v>
      </c>
      <c r="C970" s="3" t="s">
        <v>39</v>
      </c>
      <c r="D970" s="1" t="s">
        <v>51</v>
      </c>
      <c r="E970">
        <v>5</v>
      </c>
      <c r="F970" s="4">
        <v>966.38</v>
      </c>
      <c r="G970" s="4">
        <v>1200</v>
      </c>
      <c r="H970" s="5">
        <v>44026</v>
      </c>
    </row>
    <row r="971" spans="1:8" x14ac:dyDescent="0.25">
      <c r="A971">
        <v>2322</v>
      </c>
      <c r="B971" t="s">
        <v>21</v>
      </c>
      <c r="C971" s="3" t="s">
        <v>36</v>
      </c>
      <c r="D971" s="1" t="s">
        <v>53</v>
      </c>
      <c r="E971">
        <v>6</v>
      </c>
      <c r="F971" s="4">
        <v>1242.93</v>
      </c>
      <c r="G971" s="4">
        <v>1400</v>
      </c>
      <c r="H971" s="5">
        <v>43914</v>
      </c>
    </row>
    <row r="972" spans="1:8" x14ac:dyDescent="0.25">
      <c r="A972">
        <v>2323</v>
      </c>
      <c r="B972" t="s">
        <v>9</v>
      </c>
      <c r="C972" s="3" t="s">
        <v>34</v>
      </c>
      <c r="D972" s="1" t="s">
        <v>55</v>
      </c>
      <c r="E972">
        <v>1</v>
      </c>
      <c r="F972" s="4">
        <v>217.17</v>
      </c>
      <c r="G972" s="4">
        <v>250</v>
      </c>
      <c r="H972" s="5">
        <v>44192</v>
      </c>
    </row>
    <row r="973" spans="1:8" x14ac:dyDescent="0.25">
      <c r="A973">
        <v>2324</v>
      </c>
      <c r="B973" t="s">
        <v>10</v>
      </c>
      <c r="C973" s="3" t="s">
        <v>35</v>
      </c>
      <c r="D973" s="1" t="s">
        <v>57</v>
      </c>
      <c r="E973">
        <v>1</v>
      </c>
      <c r="F973" s="4">
        <v>618.04</v>
      </c>
      <c r="G973" s="4">
        <v>700</v>
      </c>
      <c r="H973" s="5">
        <v>44152</v>
      </c>
    </row>
    <row r="974" spans="1:8" x14ac:dyDescent="0.25">
      <c r="A974">
        <v>2325</v>
      </c>
      <c r="B974" t="s">
        <v>6</v>
      </c>
      <c r="C974" s="3" t="s">
        <v>31</v>
      </c>
      <c r="D974" s="1" t="s">
        <v>41</v>
      </c>
      <c r="E974">
        <v>2</v>
      </c>
      <c r="F974" s="4">
        <v>1349.73</v>
      </c>
      <c r="G974" s="4">
        <v>1500</v>
      </c>
      <c r="H974" s="5">
        <v>44004</v>
      </c>
    </row>
    <row r="975" spans="1:8" x14ac:dyDescent="0.25">
      <c r="A975">
        <v>2326</v>
      </c>
      <c r="B975" t="s">
        <v>13</v>
      </c>
      <c r="C975" s="3" t="s">
        <v>38</v>
      </c>
      <c r="D975" s="1" t="s">
        <v>43</v>
      </c>
      <c r="E975">
        <v>4</v>
      </c>
      <c r="F975" s="4">
        <v>1483.61</v>
      </c>
      <c r="G975" s="4">
        <v>2000</v>
      </c>
      <c r="H975" s="5">
        <v>43969</v>
      </c>
    </row>
    <row r="976" spans="1:8" x14ac:dyDescent="0.25">
      <c r="A976">
        <v>2327</v>
      </c>
      <c r="B976" t="s">
        <v>6</v>
      </c>
      <c r="C976" s="3" t="s">
        <v>31</v>
      </c>
      <c r="D976" s="1" t="s">
        <v>45</v>
      </c>
      <c r="E976">
        <v>4</v>
      </c>
      <c r="F976" s="4">
        <v>1349.73</v>
      </c>
      <c r="G976" s="4">
        <v>1500</v>
      </c>
      <c r="H976" s="5">
        <v>44044</v>
      </c>
    </row>
    <row r="977" spans="1:8" x14ac:dyDescent="0.25">
      <c r="A977">
        <v>2328</v>
      </c>
      <c r="B977" t="s">
        <v>18</v>
      </c>
      <c r="C977" s="3" t="s">
        <v>33</v>
      </c>
      <c r="D977" s="1" t="s">
        <v>47</v>
      </c>
      <c r="E977">
        <v>5</v>
      </c>
      <c r="F977" s="4">
        <v>1049.51</v>
      </c>
      <c r="G977" s="4">
        <v>1300</v>
      </c>
      <c r="H977" s="5">
        <v>43900</v>
      </c>
    </row>
    <row r="978" spans="1:8" x14ac:dyDescent="0.25">
      <c r="A978">
        <v>2329</v>
      </c>
      <c r="B978" t="s">
        <v>5</v>
      </c>
      <c r="C978" s="3" t="s">
        <v>35</v>
      </c>
      <c r="D978" s="1" t="s">
        <v>49</v>
      </c>
      <c r="E978">
        <v>1</v>
      </c>
      <c r="F978" s="4">
        <v>352.49</v>
      </c>
      <c r="G978" s="4">
        <v>500</v>
      </c>
      <c r="H978" s="5">
        <v>44169</v>
      </c>
    </row>
    <row r="979" spans="1:8" x14ac:dyDescent="0.25">
      <c r="A979">
        <v>2330</v>
      </c>
      <c r="B979" t="s">
        <v>18</v>
      </c>
      <c r="C979" s="3" t="s">
        <v>33</v>
      </c>
      <c r="D979" s="1" t="s">
        <v>51</v>
      </c>
      <c r="E979">
        <v>6</v>
      </c>
      <c r="F979" s="4">
        <v>1049.51</v>
      </c>
      <c r="G979" s="4">
        <v>1300</v>
      </c>
      <c r="H979" s="5">
        <v>43921</v>
      </c>
    </row>
    <row r="980" spans="1:8" x14ac:dyDescent="0.25">
      <c r="A980">
        <v>2331</v>
      </c>
      <c r="B980" t="s">
        <v>10</v>
      </c>
      <c r="C980" s="3" t="s">
        <v>35</v>
      </c>
      <c r="D980" s="1" t="s">
        <v>53</v>
      </c>
      <c r="E980">
        <v>2</v>
      </c>
      <c r="F980" s="4">
        <v>618.04</v>
      </c>
      <c r="G980" s="4">
        <v>700</v>
      </c>
      <c r="H980" s="5">
        <v>44162</v>
      </c>
    </row>
    <row r="981" spans="1:8" x14ac:dyDescent="0.25">
      <c r="A981">
        <v>2332</v>
      </c>
      <c r="B981" t="s">
        <v>12</v>
      </c>
      <c r="C981" s="3" t="s">
        <v>37</v>
      </c>
      <c r="D981" s="1" t="s">
        <v>55</v>
      </c>
      <c r="E981">
        <v>7</v>
      </c>
      <c r="F981" s="4">
        <v>841.55</v>
      </c>
      <c r="G981" s="4">
        <v>1200</v>
      </c>
      <c r="H981" s="5">
        <v>44099</v>
      </c>
    </row>
    <row r="982" spans="1:8" x14ac:dyDescent="0.25">
      <c r="A982">
        <v>2333</v>
      </c>
      <c r="B982" t="s">
        <v>28</v>
      </c>
      <c r="C982" s="3" t="s">
        <v>33</v>
      </c>
      <c r="D982" s="1" t="s">
        <v>57</v>
      </c>
      <c r="E982">
        <v>6</v>
      </c>
      <c r="F982" s="4">
        <v>1063.04</v>
      </c>
      <c r="G982" s="4">
        <v>1500</v>
      </c>
      <c r="H982" s="5">
        <v>43952</v>
      </c>
    </row>
    <row r="983" spans="1:8" x14ac:dyDescent="0.25">
      <c r="A983">
        <v>2334</v>
      </c>
      <c r="B983" t="s">
        <v>7</v>
      </c>
      <c r="C983" s="3" t="s">
        <v>37</v>
      </c>
      <c r="D983" s="1" t="s">
        <v>41</v>
      </c>
      <c r="E983">
        <v>2</v>
      </c>
      <c r="F983" s="4">
        <v>211.41</v>
      </c>
      <c r="G983" s="4">
        <v>300</v>
      </c>
      <c r="H983" s="5">
        <v>44044</v>
      </c>
    </row>
    <row r="984" spans="1:8" x14ac:dyDescent="0.25">
      <c r="A984">
        <v>2335</v>
      </c>
      <c r="B984" t="s">
        <v>9</v>
      </c>
      <c r="C984" s="3" t="s">
        <v>39</v>
      </c>
      <c r="D984" s="1" t="s">
        <v>43</v>
      </c>
      <c r="E984">
        <v>1</v>
      </c>
      <c r="F984" s="4">
        <v>206.96</v>
      </c>
      <c r="G984" s="4">
        <v>250</v>
      </c>
      <c r="H984" s="5">
        <v>44106</v>
      </c>
    </row>
    <row r="985" spans="1:8" x14ac:dyDescent="0.25">
      <c r="A985">
        <v>2336</v>
      </c>
      <c r="B985" t="s">
        <v>9</v>
      </c>
      <c r="C985" s="3" t="s">
        <v>39</v>
      </c>
      <c r="D985" s="1" t="s">
        <v>45</v>
      </c>
      <c r="E985">
        <v>5</v>
      </c>
      <c r="F985" s="4">
        <v>206.96</v>
      </c>
      <c r="G985" s="4">
        <v>250</v>
      </c>
      <c r="H985" s="5">
        <v>44128</v>
      </c>
    </row>
    <row r="986" spans="1:8" x14ac:dyDescent="0.25">
      <c r="A986">
        <v>2337</v>
      </c>
      <c r="B986" t="s">
        <v>9</v>
      </c>
      <c r="C986" s="3" t="s">
        <v>34</v>
      </c>
      <c r="D986" s="1" t="s">
        <v>47</v>
      </c>
      <c r="E986">
        <v>1</v>
      </c>
      <c r="F986" s="4">
        <v>217.17</v>
      </c>
      <c r="G986" s="4">
        <v>250</v>
      </c>
      <c r="H986" s="5">
        <v>44120</v>
      </c>
    </row>
    <row r="987" spans="1:8" x14ac:dyDescent="0.25">
      <c r="A987">
        <v>2338</v>
      </c>
      <c r="B987" t="s">
        <v>26</v>
      </c>
      <c r="C987" s="3" t="s">
        <v>31</v>
      </c>
      <c r="D987" s="1" t="s">
        <v>49</v>
      </c>
      <c r="E987">
        <v>6</v>
      </c>
      <c r="F987" s="4">
        <v>638.27</v>
      </c>
      <c r="G987" s="4">
        <v>800</v>
      </c>
      <c r="H987" s="5">
        <v>44035</v>
      </c>
    </row>
    <row r="988" spans="1:8" x14ac:dyDescent="0.25">
      <c r="A988">
        <v>2339</v>
      </c>
      <c r="B988" t="s">
        <v>18</v>
      </c>
      <c r="C988" s="3" t="s">
        <v>33</v>
      </c>
      <c r="D988" s="1" t="s">
        <v>51</v>
      </c>
      <c r="E988">
        <v>4</v>
      </c>
      <c r="F988" s="4">
        <v>1049.51</v>
      </c>
      <c r="G988" s="4">
        <v>1300</v>
      </c>
      <c r="H988" s="5">
        <v>43895</v>
      </c>
    </row>
    <row r="989" spans="1:8" x14ac:dyDescent="0.25">
      <c r="A989">
        <v>2340</v>
      </c>
      <c r="B989" t="s">
        <v>28</v>
      </c>
      <c r="C989" s="3" t="s">
        <v>33</v>
      </c>
      <c r="D989" s="1" t="s">
        <v>53</v>
      </c>
      <c r="E989">
        <v>7</v>
      </c>
      <c r="F989" s="4">
        <v>1063.04</v>
      </c>
      <c r="G989" s="4">
        <v>1500</v>
      </c>
      <c r="H989" s="5">
        <v>43857</v>
      </c>
    </row>
    <row r="990" spans="1:8" x14ac:dyDescent="0.25">
      <c r="A990">
        <v>2341</v>
      </c>
      <c r="B990" t="s">
        <v>22</v>
      </c>
      <c r="C990" s="3" t="s">
        <v>37</v>
      </c>
      <c r="D990" s="1" t="s">
        <v>55</v>
      </c>
      <c r="E990">
        <v>1</v>
      </c>
      <c r="F990" s="4">
        <v>773.58</v>
      </c>
      <c r="G990" s="4">
        <v>950</v>
      </c>
      <c r="H990" s="5">
        <v>43867</v>
      </c>
    </row>
    <row r="991" spans="1:8" x14ac:dyDescent="0.25">
      <c r="A991">
        <v>2342</v>
      </c>
      <c r="B991" t="s">
        <v>15</v>
      </c>
      <c r="C991" s="3" t="s">
        <v>30</v>
      </c>
      <c r="D991" s="1" t="s">
        <v>57</v>
      </c>
      <c r="E991">
        <v>5</v>
      </c>
      <c r="F991" s="4">
        <v>431.06</v>
      </c>
      <c r="G991" s="4">
        <v>600</v>
      </c>
      <c r="H991" s="5">
        <v>43887</v>
      </c>
    </row>
    <row r="992" spans="1:8" x14ac:dyDescent="0.25">
      <c r="A992">
        <v>2343</v>
      </c>
      <c r="B992" t="s">
        <v>6</v>
      </c>
      <c r="C992" s="3" t="s">
        <v>36</v>
      </c>
      <c r="D992" s="1" t="s">
        <v>41</v>
      </c>
      <c r="E992">
        <v>5</v>
      </c>
      <c r="F992" s="4">
        <v>1053.78</v>
      </c>
      <c r="G992" s="4">
        <v>1500</v>
      </c>
      <c r="H992" s="5">
        <v>43831</v>
      </c>
    </row>
    <row r="993" spans="1:8" x14ac:dyDescent="0.25">
      <c r="A993">
        <v>2344</v>
      </c>
      <c r="B993" t="s">
        <v>25</v>
      </c>
      <c r="C993" s="3" t="s">
        <v>30</v>
      </c>
      <c r="D993" s="1" t="s">
        <v>43</v>
      </c>
      <c r="E993">
        <v>5</v>
      </c>
      <c r="F993" s="4">
        <v>1667.47</v>
      </c>
      <c r="G993" s="4">
        <v>2200</v>
      </c>
      <c r="H993" s="5">
        <v>44007</v>
      </c>
    </row>
    <row r="994" spans="1:8" x14ac:dyDescent="0.25">
      <c r="A994">
        <v>2345</v>
      </c>
      <c r="B994" t="s">
        <v>20</v>
      </c>
      <c r="C994" s="3" t="s">
        <v>35</v>
      </c>
      <c r="D994" s="1" t="s">
        <v>45</v>
      </c>
      <c r="E994">
        <v>2</v>
      </c>
      <c r="F994" s="4">
        <v>1421.11</v>
      </c>
      <c r="G994" s="4">
        <v>1600</v>
      </c>
      <c r="H994" s="5">
        <v>44055</v>
      </c>
    </row>
    <row r="995" spans="1:8" x14ac:dyDescent="0.25">
      <c r="A995">
        <v>2346</v>
      </c>
      <c r="B995" t="s">
        <v>27</v>
      </c>
      <c r="C995" s="3" t="s">
        <v>32</v>
      </c>
      <c r="D995" s="1" t="s">
        <v>47</v>
      </c>
      <c r="E995">
        <v>1</v>
      </c>
      <c r="F995" s="4">
        <v>1171.3399999999999</v>
      </c>
      <c r="G995" s="4">
        <v>1350</v>
      </c>
      <c r="H995" s="5">
        <v>44021</v>
      </c>
    </row>
    <row r="996" spans="1:8" x14ac:dyDescent="0.25">
      <c r="A996">
        <v>2347</v>
      </c>
      <c r="B996" t="s">
        <v>22</v>
      </c>
      <c r="C996" s="3" t="s">
        <v>37</v>
      </c>
      <c r="D996" s="1" t="s">
        <v>49</v>
      </c>
      <c r="E996">
        <v>5</v>
      </c>
      <c r="F996" s="4">
        <v>773.58</v>
      </c>
      <c r="G996" s="4">
        <v>950</v>
      </c>
      <c r="H996" s="5">
        <v>44013</v>
      </c>
    </row>
    <row r="997" spans="1:8" x14ac:dyDescent="0.25">
      <c r="A997">
        <v>2348</v>
      </c>
      <c r="B997" t="s">
        <v>14</v>
      </c>
      <c r="C997" s="3" t="s">
        <v>39</v>
      </c>
      <c r="D997" s="1" t="s">
        <v>51</v>
      </c>
      <c r="E997">
        <v>3</v>
      </c>
      <c r="F997" s="4">
        <v>343.6</v>
      </c>
      <c r="G997" s="4">
        <v>400</v>
      </c>
      <c r="H997" s="5">
        <v>43988</v>
      </c>
    </row>
    <row r="998" spans="1:8" x14ac:dyDescent="0.25">
      <c r="A998">
        <v>2349</v>
      </c>
      <c r="B998" t="s">
        <v>7</v>
      </c>
      <c r="C998" s="3" t="s">
        <v>32</v>
      </c>
      <c r="D998" s="1" t="s">
        <v>53</v>
      </c>
      <c r="E998">
        <v>6</v>
      </c>
      <c r="F998" s="4">
        <v>216.19</v>
      </c>
      <c r="G998" s="4">
        <v>300</v>
      </c>
      <c r="H998" s="5">
        <v>44088</v>
      </c>
    </row>
    <row r="999" spans="1:8" x14ac:dyDescent="0.25">
      <c r="A999">
        <v>2350</v>
      </c>
      <c r="B999" t="s">
        <v>8</v>
      </c>
      <c r="C999" s="3" t="s">
        <v>33</v>
      </c>
      <c r="D999" s="1" t="s">
        <v>55</v>
      </c>
      <c r="E999">
        <v>1</v>
      </c>
      <c r="F999" s="4">
        <v>572.95000000000005</v>
      </c>
      <c r="G999" s="4">
        <v>800</v>
      </c>
      <c r="H999" s="5">
        <v>43870</v>
      </c>
    </row>
    <row r="1000" spans="1:8" x14ac:dyDescent="0.25">
      <c r="A1000">
        <v>2351</v>
      </c>
      <c r="B1000" t="s">
        <v>24</v>
      </c>
      <c r="C1000" s="3" t="s">
        <v>39</v>
      </c>
      <c r="D1000" s="1" t="s">
        <v>57</v>
      </c>
      <c r="E1000">
        <v>2</v>
      </c>
      <c r="F1000" s="4">
        <v>966.38</v>
      </c>
      <c r="G1000" s="4">
        <v>1200</v>
      </c>
      <c r="H1000" s="5">
        <v>43838</v>
      </c>
    </row>
    <row r="1001" spans="1:8" x14ac:dyDescent="0.25">
      <c r="A1001">
        <v>2352</v>
      </c>
      <c r="B1001" t="s">
        <v>15</v>
      </c>
      <c r="C1001" s="3" t="s">
        <v>30</v>
      </c>
      <c r="D1001" s="1" t="s">
        <v>41</v>
      </c>
      <c r="E1001">
        <v>5</v>
      </c>
      <c r="F1001" s="4">
        <v>431.06</v>
      </c>
      <c r="G1001" s="4">
        <v>600</v>
      </c>
      <c r="H1001" s="5">
        <v>44031</v>
      </c>
    </row>
    <row r="1002" spans="1:8" x14ac:dyDescent="0.25">
      <c r="A1002">
        <v>2353</v>
      </c>
      <c r="B1002" t="s">
        <v>8</v>
      </c>
      <c r="C1002" s="3" t="s">
        <v>38</v>
      </c>
      <c r="D1002" s="1" t="s">
        <v>43</v>
      </c>
      <c r="E1002">
        <v>1</v>
      </c>
      <c r="F1002" s="4">
        <v>681.33</v>
      </c>
      <c r="G1002" s="4">
        <v>800</v>
      </c>
      <c r="H1002" s="5">
        <v>44105</v>
      </c>
    </row>
    <row r="1003" spans="1:8" x14ac:dyDescent="0.25">
      <c r="A1003">
        <v>2354</v>
      </c>
      <c r="B1003" t="s">
        <v>26</v>
      </c>
      <c r="C1003" s="3" t="s">
        <v>31</v>
      </c>
      <c r="D1003" s="1" t="s">
        <v>45</v>
      </c>
      <c r="E1003">
        <v>6</v>
      </c>
      <c r="F1003" s="4">
        <v>638.27</v>
      </c>
      <c r="G1003" s="4">
        <v>800</v>
      </c>
      <c r="H1003" s="5">
        <v>43971</v>
      </c>
    </row>
    <row r="1004" spans="1:8" x14ac:dyDescent="0.25">
      <c r="A1004">
        <v>2355</v>
      </c>
      <c r="B1004" t="s">
        <v>17</v>
      </c>
      <c r="C1004" s="3" t="s">
        <v>32</v>
      </c>
      <c r="D1004" s="1" t="s">
        <v>47</v>
      </c>
      <c r="E1004">
        <v>4</v>
      </c>
      <c r="F1004" s="4">
        <v>757.81</v>
      </c>
      <c r="G1004" s="4">
        <v>950</v>
      </c>
      <c r="H1004" s="5">
        <v>43838</v>
      </c>
    </row>
    <row r="1005" spans="1:8" x14ac:dyDescent="0.25">
      <c r="A1005">
        <v>2356</v>
      </c>
      <c r="B1005" t="s">
        <v>8</v>
      </c>
      <c r="C1005" s="3" t="s">
        <v>38</v>
      </c>
      <c r="D1005" s="1" t="s">
        <v>49</v>
      </c>
      <c r="E1005">
        <v>1</v>
      </c>
      <c r="F1005" s="4">
        <v>681.33</v>
      </c>
      <c r="G1005" s="4">
        <v>800</v>
      </c>
      <c r="H1005" s="5">
        <v>44143</v>
      </c>
    </row>
    <row r="1006" spans="1:8" x14ac:dyDescent="0.25">
      <c r="A1006">
        <v>2357</v>
      </c>
      <c r="B1006" t="s">
        <v>23</v>
      </c>
      <c r="C1006" s="3" t="s">
        <v>38</v>
      </c>
      <c r="D1006" s="1" t="s">
        <v>51</v>
      </c>
      <c r="E1006">
        <v>2</v>
      </c>
      <c r="F1006" s="4">
        <v>836.75</v>
      </c>
      <c r="G1006" s="4">
        <v>1000</v>
      </c>
      <c r="H1006" s="5">
        <v>43880</v>
      </c>
    </row>
    <row r="1007" spans="1:8" x14ac:dyDescent="0.25">
      <c r="A1007">
        <v>2358</v>
      </c>
      <c r="B1007" t="s">
        <v>23</v>
      </c>
      <c r="C1007" s="3" t="s">
        <v>38</v>
      </c>
      <c r="D1007" s="1" t="s">
        <v>53</v>
      </c>
      <c r="E1007">
        <v>6</v>
      </c>
      <c r="F1007" s="4">
        <v>836.75</v>
      </c>
      <c r="G1007" s="4">
        <v>1000</v>
      </c>
      <c r="H1007" s="5">
        <v>43881</v>
      </c>
    </row>
    <row r="1008" spans="1:8" x14ac:dyDescent="0.25">
      <c r="A1008">
        <v>2359</v>
      </c>
      <c r="B1008" t="s">
        <v>29</v>
      </c>
      <c r="C1008" s="3" t="s">
        <v>34</v>
      </c>
      <c r="D1008" s="1" t="s">
        <v>55</v>
      </c>
      <c r="E1008">
        <v>6</v>
      </c>
      <c r="F1008" s="4">
        <v>1265.2</v>
      </c>
      <c r="G1008" s="4">
        <v>1800</v>
      </c>
      <c r="H1008" s="5">
        <v>43947</v>
      </c>
    </row>
    <row r="1009" spans="1:8" x14ac:dyDescent="0.25">
      <c r="A1009">
        <v>2360</v>
      </c>
      <c r="B1009" t="s">
        <v>7</v>
      </c>
      <c r="C1009" s="3" t="s">
        <v>32</v>
      </c>
      <c r="D1009" s="1" t="s">
        <v>57</v>
      </c>
      <c r="E1009">
        <v>1</v>
      </c>
      <c r="F1009" s="4">
        <v>216.19</v>
      </c>
      <c r="G1009" s="4">
        <v>300</v>
      </c>
      <c r="H1009" s="5">
        <v>43964</v>
      </c>
    </row>
    <row r="1010" spans="1:8" x14ac:dyDescent="0.25">
      <c r="A1010">
        <v>2361</v>
      </c>
      <c r="B1010" t="s">
        <v>14</v>
      </c>
      <c r="C1010" s="3" t="s">
        <v>39</v>
      </c>
      <c r="D1010" s="1" t="s">
        <v>41</v>
      </c>
      <c r="E1010">
        <v>5</v>
      </c>
      <c r="F1010" s="4">
        <v>343.6</v>
      </c>
      <c r="G1010" s="4">
        <v>400</v>
      </c>
      <c r="H1010" s="5">
        <v>43937</v>
      </c>
    </row>
    <row r="1011" spans="1:8" x14ac:dyDescent="0.25">
      <c r="A1011">
        <v>2362</v>
      </c>
      <c r="B1011" t="s">
        <v>8</v>
      </c>
      <c r="C1011" s="3" t="s">
        <v>38</v>
      </c>
      <c r="D1011" s="1" t="s">
        <v>43</v>
      </c>
      <c r="E1011">
        <v>7</v>
      </c>
      <c r="F1011" s="4">
        <v>681.33</v>
      </c>
      <c r="G1011" s="4">
        <v>800</v>
      </c>
      <c r="H1011" s="5">
        <v>44074</v>
      </c>
    </row>
    <row r="1012" spans="1:8" x14ac:dyDescent="0.25">
      <c r="A1012">
        <v>2363</v>
      </c>
      <c r="B1012" t="s">
        <v>29</v>
      </c>
      <c r="C1012" s="3" t="s">
        <v>34</v>
      </c>
      <c r="D1012" s="1" t="s">
        <v>45</v>
      </c>
      <c r="E1012">
        <v>6</v>
      </c>
      <c r="F1012" s="4">
        <v>1265.2</v>
      </c>
      <c r="G1012" s="4">
        <v>1800</v>
      </c>
      <c r="H1012" s="5">
        <v>44136</v>
      </c>
    </row>
    <row r="1013" spans="1:8" x14ac:dyDescent="0.25">
      <c r="A1013">
        <v>2364</v>
      </c>
      <c r="B1013" t="s">
        <v>12</v>
      </c>
      <c r="C1013" s="3" t="s">
        <v>37</v>
      </c>
      <c r="D1013" s="1" t="s">
        <v>47</v>
      </c>
      <c r="E1013">
        <v>2</v>
      </c>
      <c r="F1013" s="4">
        <v>841.55</v>
      </c>
      <c r="G1013" s="4">
        <v>1200</v>
      </c>
      <c r="H1013" s="5">
        <v>44141</v>
      </c>
    </row>
    <row r="1014" spans="1:8" x14ac:dyDescent="0.25">
      <c r="A1014">
        <v>2365</v>
      </c>
      <c r="B1014" t="s">
        <v>16</v>
      </c>
      <c r="C1014" s="3" t="s">
        <v>31</v>
      </c>
      <c r="D1014" s="1" t="s">
        <v>49</v>
      </c>
      <c r="E1014">
        <v>1</v>
      </c>
      <c r="F1014" s="4">
        <v>938.42</v>
      </c>
      <c r="G1014" s="4">
        <v>1100</v>
      </c>
      <c r="H1014" s="5">
        <v>43878</v>
      </c>
    </row>
    <row r="1015" spans="1:8" x14ac:dyDescent="0.25">
      <c r="A1015">
        <v>2366</v>
      </c>
      <c r="B1015" t="s">
        <v>27</v>
      </c>
      <c r="C1015" s="3" t="s">
        <v>32</v>
      </c>
      <c r="D1015" s="1" t="s">
        <v>51</v>
      </c>
      <c r="E1015">
        <v>1</v>
      </c>
      <c r="F1015" s="4">
        <v>1171.3399999999999</v>
      </c>
      <c r="G1015" s="4">
        <v>1350</v>
      </c>
      <c r="H1015" s="5">
        <v>43942</v>
      </c>
    </row>
    <row r="1016" spans="1:8" x14ac:dyDescent="0.25">
      <c r="A1016">
        <v>2367</v>
      </c>
      <c r="B1016" t="s">
        <v>12</v>
      </c>
      <c r="C1016" s="3" t="s">
        <v>37</v>
      </c>
      <c r="D1016" s="1" t="s">
        <v>53</v>
      </c>
      <c r="E1016">
        <v>4</v>
      </c>
      <c r="F1016" s="4">
        <v>841.55</v>
      </c>
      <c r="G1016" s="4">
        <v>1200</v>
      </c>
      <c r="H1016" s="5">
        <v>43955</v>
      </c>
    </row>
    <row r="1017" spans="1:8" x14ac:dyDescent="0.25">
      <c r="A1017">
        <v>2368</v>
      </c>
      <c r="B1017" t="s">
        <v>6</v>
      </c>
      <c r="C1017" s="3" t="s">
        <v>36</v>
      </c>
      <c r="D1017" s="1" t="s">
        <v>55</v>
      </c>
      <c r="E1017">
        <v>7</v>
      </c>
      <c r="F1017" s="4">
        <v>1053.78</v>
      </c>
      <c r="G1017" s="4">
        <v>1500</v>
      </c>
      <c r="H1017" s="5">
        <v>44011</v>
      </c>
    </row>
    <row r="1018" spans="1:8" x14ac:dyDescent="0.25">
      <c r="A1018">
        <v>2369</v>
      </c>
      <c r="B1018" t="s">
        <v>22</v>
      </c>
      <c r="C1018" s="3" t="s">
        <v>37</v>
      </c>
      <c r="D1018" s="1" t="s">
        <v>57</v>
      </c>
      <c r="E1018">
        <v>3</v>
      </c>
      <c r="F1018" s="4">
        <v>773.58</v>
      </c>
      <c r="G1018" s="4">
        <v>950</v>
      </c>
      <c r="H1018" s="5">
        <v>44131</v>
      </c>
    </row>
    <row r="1019" spans="1:8" x14ac:dyDescent="0.25">
      <c r="A1019">
        <v>2370</v>
      </c>
      <c r="B1019" t="s">
        <v>23</v>
      </c>
      <c r="C1019" s="3" t="s">
        <v>38</v>
      </c>
      <c r="D1019" s="1" t="s">
        <v>41</v>
      </c>
      <c r="E1019">
        <v>6</v>
      </c>
      <c r="F1019" s="4">
        <v>836.75</v>
      </c>
      <c r="G1019" s="4">
        <v>1000</v>
      </c>
      <c r="H1019" s="5">
        <v>44015</v>
      </c>
    </row>
    <row r="1020" spans="1:8" x14ac:dyDescent="0.25">
      <c r="A1020">
        <v>2371</v>
      </c>
      <c r="B1020" t="s">
        <v>27</v>
      </c>
      <c r="C1020" s="3" t="s">
        <v>32</v>
      </c>
      <c r="D1020" s="1" t="s">
        <v>43</v>
      </c>
      <c r="E1020">
        <v>6</v>
      </c>
      <c r="F1020" s="4">
        <v>1171.3399999999999</v>
      </c>
      <c r="G1020" s="4">
        <v>1350</v>
      </c>
      <c r="H1020" s="5">
        <v>43938</v>
      </c>
    </row>
    <row r="1021" spans="1:8" x14ac:dyDescent="0.25">
      <c r="A1021">
        <v>2372</v>
      </c>
      <c r="B1021" t="s">
        <v>24</v>
      </c>
      <c r="C1021" s="3" t="s">
        <v>39</v>
      </c>
      <c r="D1021" s="1" t="s">
        <v>45</v>
      </c>
      <c r="E1021">
        <v>1</v>
      </c>
      <c r="F1021" s="4">
        <v>966.38</v>
      </c>
      <c r="G1021" s="4">
        <v>1200</v>
      </c>
      <c r="H1021" s="5">
        <v>44108</v>
      </c>
    </row>
    <row r="1022" spans="1:8" x14ac:dyDescent="0.25">
      <c r="A1022">
        <v>2373</v>
      </c>
      <c r="B1022" t="s">
        <v>5</v>
      </c>
      <c r="C1022" s="3" t="s">
        <v>30</v>
      </c>
      <c r="D1022" s="1" t="s">
        <v>47</v>
      </c>
      <c r="E1022">
        <v>7</v>
      </c>
      <c r="F1022" s="4">
        <v>388.86</v>
      </c>
      <c r="G1022" s="4">
        <v>500</v>
      </c>
      <c r="H1022" s="5">
        <v>43897</v>
      </c>
    </row>
    <row r="1023" spans="1:8" x14ac:dyDescent="0.25">
      <c r="A1023">
        <v>2374</v>
      </c>
      <c r="B1023" t="s">
        <v>16</v>
      </c>
      <c r="C1023" s="3" t="s">
        <v>31</v>
      </c>
      <c r="D1023" s="1" t="s">
        <v>49</v>
      </c>
      <c r="E1023">
        <v>5</v>
      </c>
      <c r="F1023" s="4">
        <v>938.42</v>
      </c>
      <c r="G1023" s="4">
        <v>1100</v>
      </c>
      <c r="H1023" s="5">
        <v>43905</v>
      </c>
    </row>
    <row r="1024" spans="1:8" x14ac:dyDescent="0.25">
      <c r="A1024">
        <v>2375</v>
      </c>
      <c r="B1024" t="s">
        <v>5</v>
      </c>
      <c r="C1024" s="3" t="s">
        <v>30</v>
      </c>
      <c r="D1024" s="1" t="s">
        <v>51</v>
      </c>
      <c r="E1024">
        <v>3</v>
      </c>
      <c r="F1024" s="4">
        <v>388.86</v>
      </c>
      <c r="G1024" s="4">
        <v>500</v>
      </c>
      <c r="H1024" s="5">
        <v>43968</v>
      </c>
    </row>
    <row r="1025" spans="1:8" x14ac:dyDescent="0.25">
      <c r="A1025">
        <v>2376</v>
      </c>
      <c r="B1025" t="s">
        <v>16</v>
      </c>
      <c r="C1025" s="3" t="s">
        <v>31</v>
      </c>
      <c r="D1025" s="1" t="s">
        <v>53</v>
      </c>
      <c r="E1025">
        <v>1</v>
      </c>
      <c r="F1025" s="4">
        <v>938.42</v>
      </c>
      <c r="G1025" s="4">
        <v>1100</v>
      </c>
      <c r="H1025" s="5">
        <v>43950</v>
      </c>
    </row>
    <row r="1026" spans="1:8" x14ac:dyDescent="0.25">
      <c r="A1026">
        <v>2377</v>
      </c>
      <c r="B1026" t="s">
        <v>11</v>
      </c>
      <c r="C1026" s="3" t="s">
        <v>36</v>
      </c>
      <c r="D1026" s="1" t="s">
        <v>55</v>
      </c>
      <c r="E1026">
        <v>3</v>
      </c>
      <c r="F1026" s="4">
        <v>645.70000000000005</v>
      </c>
      <c r="G1026" s="4">
        <v>900</v>
      </c>
      <c r="H1026" s="5">
        <v>43939</v>
      </c>
    </row>
    <row r="1027" spans="1:8" x14ac:dyDescent="0.25">
      <c r="A1027">
        <v>2378</v>
      </c>
      <c r="B1027" t="s">
        <v>13</v>
      </c>
      <c r="C1027" s="3" t="s">
        <v>38</v>
      </c>
      <c r="D1027" s="1" t="s">
        <v>57</v>
      </c>
      <c r="E1027">
        <v>7</v>
      </c>
      <c r="F1027" s="4">
        <v>1483.61</v>
      </c>
      <c r="G1027" s="4">
        <v>2000</v>
      </c>
      <c r="H1027" s="5">
        <v>43839</v>
      </c>
    </row>
    <row r="1028" spans="1:8" x14ac:dyDescent="0.25">
      <c r="A1028">
        <v>2379</v>
      </c>
      <c r="B1028" t="s">
        <v>17</v>
      </c>
      <c r="C1028" s="3" t="s">
        <v>32</v>
      </c>
      <c r="D1028" s="1" t="s">
        <v>41</v>
      </c>
      <c r="E1028">
        <v>6</v>
      </c>
      <c r="F1028" s="4">
        <v>757.81</v>
      </c>
      <c r="G1028" s="4">
        <v>950</v>
      </c>
      <c r="H1028" s="5">
        <v>44096</v>
      </c>
    </row>
    <row r="1029" spans="1:8" x14ac:dyDescent="0.25">
      <c r="A1029">
        <v>2380</v>
      </c>
      <c r="B1029" t="s">
        <v>15</v>
      </c>
      <c r="C1029" s="3" t="s">
        <v>30</v>
      </c>
      <c r="D1029" s="1" t="s">
        <v>43</v>
      </c>
      <c r="E1029">
        <v>7</v>
      </c>
      <c r="F1029" s="4">
        <v>431.06</v>
      </c>
      <c r="G1029" s="4">
        <v>600</v>
      </c>
      <c r="H1029" s="5">
        <v>44131</v>
      </c>
    </row>
    <row r="1030" spans="1:8" x14ac:dyDescent="0.25">
      <c r="A1030">
        <v>2381</v>
      </c>
      <c r="B1030" t="s">
        <v>9</v>
      </c>
      <c r="C1030" s="3" t="s">
        <v>34</v>
      </c>
      <c r="D1030" s="1" t="s">
        <v>45</v>
      </c>
      <c r="E1030">
        <v>6</v>
      </c>
      <c r="F1030" s="4">
        <v>217.17</v>
      </c>
      <c r="G1030" s="4">
        <v>250</v>
      </c>
      <c r="H1030" s="5">
        <v>44185</v>
      </c>
    </row>
    <row r="1031" spans="1:8" x14ac:dyDescent="0.25">
      <c r="A1031">
        <v>2382</v>
      </c>
      <c r="B1031" t="s">
        <v>17</v>
      </c>
      <c r="C1031" s="3" t="s">
        <v>32</v>
      </c>
      <c r="D1031" s="1" t="s">
        <v>47</v>
      </c>
      <c r="E1031">
        <v>5</v>
      </c>
      <c r="F1031" s="4">
        <v>757.81</v>
      </c>
      <c r="G1031" s="4">
        <v>950</v>
      </c>
      <c r="H1031" s="5">
        <v>44057</v>
      </c>
    </row>
    <row r="1032" spans="1:8" x14ac:dyDescent="0.25">
      <c r="A1032">
        <v>2383</v>
      </c>
      <c r="B1032" t="s">
        <v>25</v>
      </c>
      <c r="C1032" s="3" t="s">
        <v>30</v>
      </c>
      <c r="D1032" s="1" t="s">
        <v>49</v>
      </c>
      <c r="E1032">
        <v>3</v>
      </c>
      <c r="F1032" s="4">
        <v>1667.47</v>
      </c>
      <c r="G1032" s="4">
        <v>2200</v>
      </c>
      <c r="H1032" s="5">
        <v>43974</v>
      </c>
    </row>
    <row r="1033" spans="1:8" x14ac:dyDescent="0.25">
      <c r="A1033">
        <v>2384</v>
      </c>
      <c r="B1033" t="s">
        <v>19</v>
      </c>
      <c r="C1033" s="3" t="s">
        <v>34</v>
      </c>
      <c r="D1033" s="1" t="s">
        <v>51</v>
      </c>
      <c r="E1033">
        <v>2</v>
      </c>
      <c r="F1033" s="4">
        <v>1240.8599999999999</v>
      </c>
      <c r="G1033" s="4">
        <v>1750</v>
      </c>
      <c r="H1033" s="5">
        <v>43908</v>
      </c>
    </row>
    <row r="1034" spans="1:8" x14ac:dyDescent="0.25">
      <c r="A1034">
        <v>2385</v>
      </c>
      <c r="B1034" t="s">
        <v>5</v>
      </c>
      <c r="C1034" s="3" t="s">
        <v>30</v>
      </c>
      <c r="D1034" s="1" t="s">
        <v>53</v>
      </c>
      <c r="E1034">
        <v>7</v>
      </c>
      <c r="F1034" s="4">
        <v>388.86</v>
      </c>
      <c r="G1034" s="4">
        <v>500</v>
      </c>
      <c r="H1034" s="5">
        <v>44179</v>
      </c>
    </row>
    <row r="1035" spans="1:8" x14ac:dyDescent="0.25">
      <c r="A1035">
        <v>2386</v>
      </c>
      <c r="B1035" t="s">
        <v>19</v>
      </c>
      <c r="C1035" s="3" t="s">
        <v>34</v>
      </c>
      <c r="D1035" s="1" t="s">
        <v>55</v>
      </c>
      <c r="E1035">
        <v>4</v>
      </c>
      <c r="F1035" s="4">
        <v>1240.8599999999999</v>
      </c>
      <c r="G1035" s="4">
        <v>1750</v>
      </c>
      <c r="H1035" s="5">
        <v>44024</v>
      </c>
    </row>
    <row r="1036" spans="1:8" x14ac:dyDescent="0.25">
      <c r="A1036">
        <v>2387</v>
      </c>
      <c r="B1036" t="s">
        <v>25</v>
      </c>
      <c r="C1036" s="3" t="s">
        <v>30</v>
      </c>
      <c r="D1036" s="1" t="s">
        <v>57</v>
      </c>
      <c r="E1036">
        <v>6</v>
      </c>
      <c r="F1036" s="4">
        <v>1667.47</v>
      </c>
      <c r="G1036" s="4">
        <v>2200</v>
      </c>
      <c r="H1036" s="5">
        <v>44108</v>
      </c>
    </row>
    <row r="1037" spans="1:8" x14ac:dyDescent="0.25">
      <c r="A1037">
        <v>2388</v>
      </c>
      <c r="B1037" t="s">
        <v>20</v>
      </c>
      <c r="C1037" s="3" t="s">
        <v>35</v>
      </c>
      <c r="D1037" s="1" t="s">
        <v>41</v>
      </c>
      <c r="E1037">
        <v>3</v>
      </c>
      <c r="F1037" s="4">
        <v>1421.11</v>
      </c>
      <c r="G1037" s="4">
        <v>1600</v>
      </c>
      <c r="H1037" s="5">
        <v>44148</v>
      </c>
    </row>
    <row r="1038" spans="1:8" x14ac:dyDescent="0.25">
      <c r="A1038">
        <v>2389</v>
      </c>
      <c r="B1038" t="s">
        <v>7</v>
      </c>
      <c r="C1038" s="3" t="s">
        <v>32</v>
      </c>
      <c r="D1038" s="1" t="s">
        <v>43</v>
      </c>
      <c r="E1038">
        <v>2</v>
      </c>
      <c r="F1038" s="4">
        <v>216.19</v>
      </c>
      <c r="G1038" s="4">
        <v>300</v>
      </c>
      <c r="H1038" s="5">
        <v>44065</v>
      </c>
    </row>
    <row r="1039" spans="1:8" x14ac:dyDescent="0.25">
      <c r="A1039">
        <v>2390</v>
      </c>
      <c r="B1039" t="s">
        <v>26</v>
      </c>
      <c r="C1039" s="3" t="s">
        <v>31</v>
      </c>
      <c r="D1039" s="1" t="s">
        <v>45</v>
      </c>
      <c r="E1039">
        <v>1</v>
      </c>
      <c r="F1039" s="4">
        <v>638.27</v>
      </c>
      <c r="G1039" s="4">
        <v>800</v>
      </c>
      <c r="H1039" s="5">
        <v>44066</v>
      </c>
    </row>
    <row r="1040" spans="1:8" x14ac:dyDescent="0.25">
      <c r="A1040">
        <v>2391</v>
      </c>
      <c r="B1040" t="s">
        <v>10</v>
      </c>
      <c r="C1040" s="3" t="s">
        <v>35</v>
      </c>
      <c r="D1040" s="1" t="s">
        <v>47</v>
      </c>
      <c r="E1040">
        <v>4</v>
      </c>
      <c r="F1040" s="4">
        <v>618.04</v>
      </c>
      <c r="G1040" s="4">
        <v>700</v>
      </c>
      <c r="H1040" s="5">
        <v>43914</v>
      </c>
    </row>
    <row r="1041" spans="1:8" x14ac:dyDescent="0.25">
      <c r="A1041">
        <v>2392</v>
      </c>
      <c r="B1041" t="s">
        <v>5</v>
      </c>
      <c r="C1041" s="3" t="s">
        <v>35</v>
      </c>
      <c r="D1041" s="1" t="s">
        <v>49</v>
      </c>
      <c r="E1041">
        <v>7</v>
      </c>
      <c r="F1041" s="4">
        <v>352.49</v>
      </c>
      <c r="G1041" s="4">
        <v>500</v>
      </c>
      <c r="H1041" s="5">
        <v>44020</v>
      </c>
    </row>
    <row r="1042" spans="1:8" x14ac:dyDescent="0.25">
      <c r="A1042">
        <v>2393</v>
      </c>
      <c r="B1042" t="s">
        <v>21</v>
      </c>
      <c r="C1042" s="3" t="s">
        <v>36</v>
      </c>
      <c r="D1042" s="1" t="s">
        <v>51</v>
      </c>
      <c r="E1042">
        <v>6</v>
      </c>
      <c r="F1042" s="4">
        <v>1242.93</v>
      </c>
      <c r="G1042" s="4">
        <v>1400</v>
      </c>
      <c r="H1042" s="5">
        <v>44025</v>
      </c>
    </row>
    <row r="1043" spans="1:8" x14ac:dyDescent="0.25">
      <c r="A1043">
        <v>2394</v>
      </c>
      <c r="B1043" t="s">
        <v>8</v>
      </c>
      <c r="C1043" s="3" t="s">
        <v>33</v>
      </c>
      <c r="D1043" s="1" t="s">
        <v>53</v>
      </c>
      <c r="E1043">
        <v>6</v>
      </c>
      <c r="F1043" s="4">
        <v>572.95000000000005</v>
      </c>
      <c r="G1043" s="4">
        <v>800</v>
      </c>
      <c r="H1043" s="5">
        <v>44057</v>
      </c>
    </row>
    <row r="1044" spans="1:8" x14ac:dyDescent="0.25">
      <c r="A1044">
        <v>2395</v>
      </c>
      <c r="B1044" t="s">
        <v>14</v>
      </c>
      <c r="C1044" s="3" t="s">
        <v>39</v>
      </c>
      <c r="D1044" s="1" t="s">
        <v>55</v>
      </c>
      <c r="E1044">
        <v>5</v>
      </c>
      <c r="F1044" s="4">
        <v>343.6</v>
      </c>
      <c r="G1044" s="4">
        <v>400</v>
      </c>
      <c r="H1044" s="5">
        <v>44004</v>
      </c>
    </row>
    <row r="1045" spans="1:8" x14ac:dyDescent="0.25">
      <c r="A1045">
        <v>2396</v>
      </c>
      <c r="B1045" t="s">
        <v>29</v>
      </c>
      <c r="C1045" s="3" t="s">
        <v>34</v>
      </c>
      <c r="D1045" s="1" t="s">
        <v>57</v>
      </c>
      <c r="E1045">
        <v>6</v>
      </c>
      <c r="F1045" s="4">
        <v>1265.2</v>
      </c>
      <c r="G1045" s="4">
        <v>1800</v>
      </c>
      <c r="H1045" s="5">
        <v>44121</v>
      </c>
    </row>
    <row r="1046" spans="1:8" x14ac:dyDescent="0.25">
      <c r="A1046">
        <v>2397</v>
      </c>
      <c r="B1046" t="s">
        <v>6</v>
      </c>
      <c r="C1046" s="3" t="s">
        <v>31</v>
      </c>
      <c r="D1046" s="1" t="s">
        <v>41</v>
      </c>
      <c r="E1046">
        <v>1</v>
      </c>
      <c r="F1046" s="4">
        <v>1349.73</v>
      </c>
      <c r="G1046" s="4">
        <v>1500</v>
      </c>
      <c r="H1046" s="5">
        <v>44131</v>
      </c>
    </row>
    <row r="1047" spans="1:8" x14ac:dyDescent="0.25">
      <c r="A1047">
        <v>2398</v>
      </c>
      <c r="B1047" t="s">
        <v>20</v>
      </c>
      <c r="C1047" s="3" t="s">
        <v>35</v>
      </c>
      <c r="D1047" s="1" t="s">
        <v>43</v>
      </c>
      <c r="E1047">
        <v>3</v>
      </c>
      <c r="F1047" s="4">
        <v>1421.11</v>
      </c>
      <c r="G1047" s="4">
        <v>1600</v>
      </c>
      <c r="H1047" s="5">
        <v>44126</v>
      </c>
    </row>
    <row r="1048" spans="1:8" x14ac:dyDescent="0.25">
      <c r="A1048">
        <v>2399</v>
      </c>
      <c r="B1048" t="s">
        <v>13</v>
      </c>
      <c r="C1048" s="3" t="s">
        <v>38</v>
      </c>
      <c r="D1048" s="1" t="s">
        <v>45</v>
      </c>
      <c r="E1048">
        <v>3</v>
      </c>
      <c r="F1048" s="4">
        <v>1483.61</v>
      </c>
      <c r="G1048" s="4">
        <v>2000</v>
      </c>
      <c r="H1048" s="5">
        <v>43965</v>
      </c>
    </row>
    <row r="1049" spans="1:8" x14ac:dyDescent="0.25">
      <c r="A1049">
        <v>2400</v>
      </c>
      <c r="B1049" t="s">
        <v>9</v>
      </c>
      <c r="C1049" s="3" t="s">
        <v>39</v>
      </c>
      <c r="D1049" s="1" t="s">
        <v>47</v>
      </c>
      <c r="E1049">
        <v>7</v>
      </c>
      <c r="F1049" s="4">
        <v>206.96</v>
      </c>
      <c r="G1049" s="4">
        <v>250</v>
      </c>
      <c r="H1049" s="5">
        <v>43867</v>
      </c>
    </row>
    <row r="1050" spans="1:8" x14ac:dyDescent="0.25">
      <c r="A1050">
        <v>2401</v>
      </c>
      <c r="B1050" t="s">
        <v>5</v>
      </c>
      <c r="C1050" s="3" t="s">
        <v>35</v>
      </c>
      <c r="D1050" s="1" t="s">
        <v>49</v>
      </c>
      <c r="E1050">
        <v>5</v>
      </c>
      <c r="F1050" s="4">
        <v>352.49</v>
      </c>
      <c r="G1050" s="4">
        <v>500</v>
      </c>
      <c r="H1050" s="5">
        <v>44068</v>
      </c>
    </row>
    <row r="1051" spans="1:8" x14ac:dyDescent="0.25">
      <c r="A1051">
        <v>2402</v>
      </c>
      <c r="B1051" t="s">
        <v>19</v>
      </c>
      <c r="C1051" s="3" t="s">
        <v>34</v>
      </c>
      <c r="D1051" s="1" t="s">
        <v>51</v>
      </c>
      <c r="E1051">
        <v>7</v>
      </c>
      <c r="F1051" s="4">
        <v>1240.8599999999999</v>
      </c>
      <c r="G1051" s="4">
        <v>1750</v>
      </c>
      <c r="H1051" s="5">
        <v>44032</v>
      </c>
    </row>
    <row r="1052" spans="1:8" x14ac:dyDescent="0.25">
      <c r="A1052">
        <v>2403</v>
      </c>
      <c r="B1052" t="s">
        <v>28</v>
      </c>
      <c r="C1052" s="3" t="s">
        <v>33</v>
      </c>
      <c r="D1052" s="1" t="s">
        <v>53</v>
      </c>
      <c r="E1052">
        <v>2</v>
      </c>
      <c r="F1052" s="4">
        <v>1063.04</v>
      </c>
      <c r="G1052" s="4">
        <v>1500</v>
      </c>
      <c r="H1052" s="5">
        <v>43952</v>
      </c>
    </row>
    <row r="1053" spans="1:8" x14ac:dyDescent="0.25">
      <c r="A1053">
        <v>2404</v>
      </c>
      <c r="B1053" t="s">
        <v>6</v>
      </c>
      <c r="C1053" s="3" t="s">
        <v>36</v>
      </c>
      <c r="D1053" s="1" t="s">
        <v>55</v>
      </c>
      <c r="E1053">
        <v>4</v>
      </c>
      <c r="F1053" s="4">
        <v>1053.78</v>
      </c>
      <c r="G1053" s="4">
        <v>1500</v>
      </c>
      <c r="H1053" s="5">
        <v>43852</v>
      </c>
    </row>
    <row r="1054" spans="1:8" x14ac:dyDescent="0.25">
      <c r="A1054">
        <v>2405</v>
      </c>
      <c r="B1054" t="s">
        <v>8</v>
      </c>
      <c r="C1054" s="3" t="s">
        <v>33</v>
      </c>
      <c r="D1054" s="1" t="s">
        <v>57</v>
      </c>
      <c r="E1054">
        <v>2</v>
      </c>
      <c r="F1054" s="4">
        <v>572.95000000000005</v>
      </c>
      <c r="G1054" s="4">
        <v>800</v>
      </c>
      <c r="H1054" s="5">
        <v>44095</v>
      </c>
    </row>
    <row r="1055" spans="1:8" x14ac:dyDescent="0.25">
      <c r="A1055">
        <v>2406</v>
      </c>
      <c r="B1055" t="s">
        <v>11</v>
      </c>
      <c r="C1055" s="3" t="s">
        <v>36</v>
      </c>
      <c r="D1055" s="1" t="s">
        <v>41</v>
      </c>
      <c r="E1055">
        <v>7</v>
      </c>
      <c r="F1055" s="4">
        <v>645.70000000000005</v>
      </c>
      <c r="G1055" s="4">
        <v>900</v>
      </c>
      <c r="H1055" s="5">
        <v>43950</v>
      </c>
    </row>
    <row r="1056" spans="1:8" x14ac:dyDescent="0.25">
      <c r="A1056">
        <v>2407</v>
      </c>
      <c r="B1056" t="s">
        <v>9</v>
      </c>
      <c r="C1056" s="3" t="s">
        <v>34</v>
      </c>
      <c r="D1056" s="1" t="s">
        <v>43</v>
      </c>
      <c r="E1056">
        <v>3</v>
      </c>
      <c r="F1056" s="4">
        <v>217.17</v>
      </c>
      <c r="G1056" s="4">
        <v>250</v>
      </c>
      <c r="H1056" s="5">
        <v>43987</v>
      </c>
    </row>
    <row r="1057" spans="1:8" x14ac:dyDescent="0.25">
      <c r="A1057">
        <v>2408</v>
      </c>
      <c r="B1057" t="s">
        <v>10</v>
      </c>
      <c r="C1057" s="3" t="s">
        <v>35</v>
      </c>
      <c r="D1057" s="1" t="s">
        <v>45</v>
      </c>
      <c r="E1057">
        <v>1</v>
      </c>
      <c r="F1057" s="4">
        <v>618.04</v>
      </c>
      <c r="G1057" s="4">
        <v>700</v>
      </c>
      <c r="H1057" s="5">
        <v>44039</v>
      </c>
    </row>
    <row r="1058" spans="1:8" x14ac:dyDescent="0.25">
      <c r="A1058">
        <v>2409</v>
      </c>
      <c r="B1058" t="s">
        <v>5</v>
      </c>
      <c r="C1058" s="3" t="s">
        <v>30</v>
      </c>
      <c r="D1058" s="1" t="s">
        <v>47</v>
      </c>
      <c r="E1058">
        <v>5</v>
      </c>
      <c r="F1058" s="4">
        <v>388.86</v>
      </c>
      <c r="G1058" s="4">
        <v>500</v>
      </c>
      <c r="H1058" s="5">
        <v>43965</v>
      </c>
    </row>
    <row r="1059" spans="1:8" x14ac:dyDescent="0.25">
      <c r="A1059">
        <v>2410</v>
      </c>
      <c r="B1059" t="s">
        <v>19</v>
      </c>
      <c r="C1059" s="3" t="s">
        <v>34</v>
      </c>
      <c r="D1059" s="1" t="s">
        <v>49</v>
      </c>
      <c r="E1059">
        <v>5</v>
      </c>
      <c r="F1059" s="4">
        <v>1240.8599999999999</v>
      </c>
      <c r="G1059" s="4">
        <v>1750</v>
      </c>
      <c r="H1059" s="5">
        <v>44054</v>
      </c>
    </row>
    <row r="1060" spans="1:8" x14ac:dyDescent="0.25">
      <c r="A1060">
        <v>2411</v>
      </c>
      <c r="B1060" t="s">
        <v>5</v>
      </c>
      <c r="C1060" s="3" t="s">
        <v>35</v>
      </c>
      <c r="D1060" s="1" t="s">
        <v>51</v>
      </c>
      <c r="E1060">
        <v>1</v>
      </c>
      <c r="F1060" s="4">
        <v>352.49</v>
      </c>
      <c r="G1060" s="4">
        <v>500</v>
      </c>
      <c r="H1060" s="5">
        <v>44057</v>
      </c>
    </row>
    <row r="1061" spans="1:8" x14ac:dyDescent="0.25">
      <c r="A1061">
        <v>2412</v>
      </c>
      <c r="B1061" t="s">
        <v>19</v>
      </c>
      <c r="C1061" s="3" t="s">
        <v>34</v>
      </c>
      <c r="D1061" s="1" t="s">
        <v>53</v>
      </c>
      <c r="E1061">
        <v>3</v>
      </c>
      <c r="F1061" s="4">
        <v>1240.8599999999999</v>
      </c>
      <c r="G1061" s="4">
        <v>1750</v>
      </c>
      <c r="H1061" s="5">
        <v>44176</v>
      </c>
    </row>
    <row r="1062" spans="1:8" x14ac:dyDescent="0.25">
      <c r="A1062">
        <v>2413</v>
      </c>
      <c r="B1062" t="s">
        <v>12</v>
      </c>
      <c r="C1062" s="3" t="s">
        <v>37</v>
      </c>
      <c r="D1062" s="1" t="s">
        <v>55</v>
      </c>
      <c r="E1062">
        <v>1</v>
      </c>
      <c r="F1062" s="4">
        <v>841.55</v>
      </c>
      <c r="G1062" s="4">
        <v>1200</v>
      </c>
      <c r="H1062" s="5">
        <v>43935</v>
      </c>
    </row>
    <row r="1063" spans="1:8" x14ac:dyDescent="0.25">
      <c r="A1063">
        <v>2414</v>
      </c>
      <c r="B1063" t="s">
        <v>6</v>
      </c>
      <c r="C1063" s="3" t="s">
        <v>31</v>
      </c>
      <c r="D1063" s="1" t="s">
        <v>57</v>
      </c>
      <c r="E1063">
        <v>6</v>
      </c>
      <c r="F1063" s="4">
        <v>1349.73</v>
      </c>
      <c r="G1063" s="4">
        <v>1500</v>
      </c>
      <c r="H1063" s="5">
        <v>43904</v>
      </c>
    </row>
    <row r="1064" spans="1:8" x14ac:dyDescent="0.25">
      <c r="A1064">
        <v>2415</v>
      </c>
      <c r="B1064" t="s">
        <v>5</v>
      </c>
      <c r="C1064" s="3" t="s">
        <v>30</v>
      </c>
      <c r="D1064" s="1" t="s">
        <v>41</v>
      </c>
      <c r="E1064">
        <v>5</v>
      </c>
      <c r="F1064" s="4">
        <v>388.86</v>
      </c>
      <c r="G1064" s="4">
        <v>500</v>
      </c>
      <c r="H1064" s="5">
        <v>44054</v>
      </c>
    </row>
    <row r="1065" spans="1:8" x14ac:dyDescent="0.25">
      <c r="A1065">
        <v>2416</v>
      </c>
      <c r="B1065" t="s">
        <v>12</v>
      </c>
      <c r="C1065" s="3" t="s">
        <v>37</v>
      </c>
      <c r="D1065" s="1" t="s">
        <v>43</v>
      </c>
      <c r="E1065">
        <v>7</v>
      </c>
      <c r="F1065" s="4">
        <v>841.55</v>
      </c>
      <c r="G1065" s="4">
        <v>1200</v>
      </c>
      <c r="H1065" s="5">
        <v>43875</v>
      </c>
    </row>
    <row r="1066" spans="1:8" x14ac:dyDescent="0.25">
      <c r="A1066">
        <v>2417</v>
      </c>
      <c r="B1066" t="s">
        <v>9</v>
      </c>
      <c r="C1066" s="3" t="s">
        <v>34</v>
      </c>
      <c r="D1066" s="1" t="s">
        <v>45</v>
      </c>
      <c r="E1066">
        <v>1</v>
      </c>
      <c r="F1066" s="4">
        <v>217.17</v>
      </c>
      <c r="G1066" s="4">
        <v>250</v>
      </c>
      <c r="H1066" s="5">
        <v>44062</v>
      </c>
    </row>
    <row r="1067" spans="1:8" x14ac:dyDescent="0.25">
      <c r="A1067">
        <v>2418</v>
      </c>
      <c r="B1067" t="s">
        <v>7</v>
      </c>
      <c r="C1067" s="3" t="s">
        <v>32</v>
      </c>
      <c r="D1067" s="1" t="s">
        <v>47</v>
      </c>
      <c r="E1067">
        <v>4</v>
      </c>
      <c r="F1067" s="4">
        <v>216.19</v>
      </c>
      <c r="G1067" s="4">
        <v>300</v>
      </c>
      <c r="H1067" s="5">
        <v>43908</v>
      </c>
    </row>
    <row r="1068" spans="1:8" x14ac:dyDescent="0.25">
      <c r="A1068">
        <v>2419</v>
      </c>
      <c r="B1068" t="s">
        <v>8</v>
      </c>
      <c r="C1068" s="3" t="s">
        <v>33</v>
      </c>
      <c r="D1068" s="1" t="s">
        <v>49</v>
      </c>
      <c r="E1068">
        <v>2</v>
      </c>
      <c r="F1068" s="4">
        <v>572.95000000000005</v>
      </c>
      <c r="G1068" s="4">
        <v>800</v>
      </c>
      <c r="H1068" s="5">
        <v>44086</v>
      </c>
    </row>
    <row r="1069" spans="1:8" x14ac:dyDescent="0.25">
      <c r="A1069">
        <v>2420</v>
      </c>
      <c r="B1069" t="s">
        <v>23</v>
      </c>
      <c r="C1069" s="3" t="s">
        <v>38</v>
      </c>
      <c r="D1069" s="1" t="s">
        <v>51</v>
      </c>
      <c r="E1069">
        <v>5</v>
      </c>
      <c r="F1069" s="4">
        <v>836.75</v>
      </c>
      <c r="G1069" s="4">
        <v>1000</v>
      </c>
      <c r="H1069" s="5">
        <v>44097</v>
      </c>
    </row>
    <row r="1070" spans="1:8" x14ac:dyDescent="0.25">
      <c r="A1070">
        <v>2421</v>
      </c>
      <c r="B1070" t="s">
        <v>5</v>
      </c>
      <c r="C1070" s="3" t="s">
        <v>35</v>
      </c>
      <c r="D1070" s="1" t="s">
        <v>53</v>
      </c>
      <c r="E1070">
        <v>3</v>
      </c>
      <c r="F1070" s="4">
        <v>352.49</v>
      </c>
      <c r="G1070" s="4">
        <v>500</v>
      </c>
      <c r="H1070" s="5">
        <v>43984</v>
      </c>
    </row>
    <row r="1071" spans="1:8" x14ac:dyDescent="0.25">
      <c r="A1071">
        <v>2422</v>
      </c>
      <c r="B1071" t="s">
        <v>7</v>
      </c>
      <c r="C1071" s="3" t="s">
        <v>37</v>
      </c>
      <c r="D1071" s="1" t="s">
        <v>55</v>
      </c>
      <c r="E1071">
        <v>4</v>
      </c>
      <c r="F1071" s="4">
        <v>211.41</v>
      </c>
      <c r="G1071" s="4">
        <v>300</v>
      </c>
      <c r="H1071" s="5">
        <v>44145</v>
      </c>
    </row>
    <row r="1072" spans="1:8" x14ac:dyDescent="0.25">
      <c r="A1072">
        <v>2423</v>
      </c>
      <c r="B1072" t="s">
        <v>10</v>
      </c>
      <c r="C1072" s="3" t="s">
        <v>35</v>
      </c>
      <c r="D1072" s="1" t="s">
        <v>57</v>
      </c>
      <c r="E1072">
        <v>1</v>
      </c>
      <c r="F1072" s="4">
        <v>618.04</v>
      </c>
      <c r="G1072" s="4">
        <v>700</v>
      </c>
      <c r="H1072" s="5">
        <v>44106</v>
      </c>
    </row>
    <row r="1073" spans="1:8" x14ac:dyDescent="0.25">
      <c r="A1073">
        <v>2424</v>
      </c>
      <c r="B1073" t="s">
        <v>28</v>
      </c>
      <c r="C1073" s="3" t="s">
        <v>33</v>
      </c>
      <c r="D1073" s="1" t="s">
        <v>41</v>
      </c>
      <c r="E1073">
        <v>7</v>
      </c>
      <c r="F1073" s="4">
        <v>1063.04</v>
      </c>
      <c r="G1073" s="4">
        <v>1500</v>
      </c>
      <c r="H1073" s="5">
        <v>44015</v>
      </c>
    </row>
    <row r="1074" spans="1:8" x14ac:dyDescent="0.25">
      <c r="A1074">
        <v>2425</v>
      </c>
      <c r="B1074" t="s">
        <v>26</v>
      </c>
      <c r="C1074" s="3" t="s">
        <v>31</v>
      </c>
      <c r="D1074" s="1" t="s">
        <v>43</v>
      </c>
      <c r="E1074">
        <v>3</v>
      </c>
      <c r="F1074" s="4">
        <v>638.27</v>
      </c>
      <c r="G1074" s="4">
        <v>800</v>
      </c>
      <c r="H1074" s="5">
        <v>44049</v>
      </c>
    </row>
    <row r="1075" spans="1:8" x14ac:dyDescent="0.25">
      <c r="A1075">
        <v>2426</v>
      </c>
      <c r="B1075" t="s">
        <v>25</v>
      </c>
      <c r="C1075" s="3" t="s">
        <v>30</v>
      </c>
      <c r="D1075" s="1" t="s">
        <v>45</v>
      </c>
      <c r="E1075">
        <v>7</v>
      </c>
      <c r="F1075" s="4">
        <v>1667.47</v>
      </c>
      <c r="G1075" s="4">
        <v>2200</v>
      </c>
      <c r="H1075" s="5">
        <v>43883</v>
      </c>
    </row>
    <row r="1076" spans="1:8" x14ac:dyDescent="0.25">
      <c r="A1076">
        <v>2427</v>
      </c>
      <c r="B1076" t="s">
        <v>9</v>
      </c>
      <c r="C1076" s="3" t="s">
        <v>39</v>
      </c>
      <c r="D1076" s="1" t="s">
        <v>47</v>
      </c>
      <c r="E1076">
        <v>5</v>
      </c>
      <c r="F1076" s="4">
        <v>206.96</v>
      </c>
      <c r="G1076" s="4">
        <v>250</v>
      </c>
      <c r="H1076" s="5">
        <v>43891</v>
      </c>
    </row>
    <row r="1077" spans="1:8" x14ac:dyDescent="0.25">
      <c r="A1077">
        <v>2428</v>
      </c>
      <c r="B1077" t="s">
        <v>22</v>
      </c>
      <c r="C1077" s="3" t="s">
        <v>37</v>
      </c>
      <c r="D1077" s="1" t="s">
        <v>49</v>
      </c>
      <c r="E1077">
        <v>7</v>
      </c>
      <c r="F1077" s="4">
        <v>773.58</v>
      </c>
      <c r="G1077" s="4">
        <v>950</v>
      </c>
      <c r="H1077" s="5">
        <v>44068</v>
      </c>
    </row>
    <row r="1078" spans="1:8" x14ac:dyDescent="0.25">
      <c r="A1078">
        <v>2429</v>
      </c>
      <c r="B1078" t="s">
        <v>13</v>
      </c>
      <c r="C1078" s="3" t="s">
        <v>38</v>
      </c>
      <c r="D1078" s="1" t="s">
        <v>51</v>
      </c>
      <c r="E1078">
        <v>1</v>
      </c>
      <c r="F1078" s="4">
        <v>1483.61</v>
      </c>
      <c r="G1078" s="4">
        <v>2000</v>
      </c>
      <c r="H1078" s="5">
        <v>43880</v>
      </c>
    </row>
    <row r="1079" spans="1:8" x14ac:dyDescent="0.25">
      <c r="A1079">
        <v>2430</v>
      </c>
      <c r="B1079" t="s">
        <v>27</v>
      </c>
      <c r="C1079" s="3" t="s">
        <v>32</v>
      </c>
      <c r="D1079" s="1" t="s">
        <v>53</v>
      </c>
      <c r="E1079">
        <v>3</v>
      </c>
      <c r="F1079" s="4">
        <v>1171.3399999999999</v>
      </c>
      <c r="G1079" s="4">
        <v>1350</v>
      </c>
      <c r="H1079" s="5">
        <v>43933</v>
      </c>
    </row>
    <row r="1080" spans="1:8" x14ac:dyDescent="0.25">
      <c r="A1080">
        <v>2431</v>
      </c>
      <c r="B1080" t="s">
        <v>6</v>
      </c>
      <c r="C1080" s="3" t="s">
        <v>31</v>
      </c>
      <c r="D1080" s="1" t="s">
        <v>55</v>
      </c>
      <c r="E1080">
        <v>6</v>
      </c>
      <c r="F1080" s="4">
        <v>1349.73</v>
      </c>
      <c r="G1080" s="4">
        <v>1500</v>
      </c>
      <c r="H1080" s="5">
        <v>43873</v>
      </c>
    </row>
    <row r="1081" spans="1:8" x14ac:dyDescent="0.25">
      <c r="A1081">
        <v>2432</v>
      </c>
      <c r="B1081" t="s">
        <v>19</v>
      </c>
      <c r="C1081" s="3" t="s">
        <v>34</v>
      </c>
      <c r="D1081" s="1" t="s">
        <v>57</v>
      </c>
      <c r="E1081">
        <v>3</v>
      </c>
      <c r="F1081" s="4">
        <v>1240.8599999999999</v>
      </c>
      <c r="G1081" s="4">
        <v>1750</v>
      </c>
      <c r="H1081" s="5">
        <v>43872</v>
      </c>
    </row>
    <row r="1082" spans="1:8" x14ac:dyDescent="0.25">
      <c r="A1082">
        <v>2433</v>
      </c>
      <c r="B1082" t="s">
        <v>28</v>
      </c>
      <c r="C1082" s="3" t="s">
        <v>33</v>
      </c>
      <c r="D1082" s="1" t="s">
        <v>41</v>
      </c>
      <c r="E1082">
        <v>1</v>
      </c>
      <c r="F1082" s="4">
        <v>1063.04</v>
      </c>
      <c r="G1082" s="4">
        <v>1500</v>
      </c>
      <c r="H1082" s="5">
        <v>43946</v>
      </c>
    </row>
    <row r="1083" spans="1:8" x14ac:dyDescent="0.25">
      <c r="A1083">
        <v>2434</v>
      </c>
      <c r="B1083" t="s">
        <v>15</v>
      </c>
      <c r="C1083" s="3" t="s">
        <v>30</v>
      </c>
      <c r="D1083" s="1" t="s">
        <v>43</v>
      </c>
      <c r="E1083">
        <v>2</v>
      </c>
      <c r="F1083" s="4">
        <v>431.06</v>
      </c>
      <c r="G1083" s="4">
        <v>600</v>
      </c>
      <c r="H1083" s="5">
        <v>43969</v>
      </c>
    </row>
    <row r="1084" spans="1:8" x14ac:dyDescent="0.25">
      <c r="A1084">
        <v>2435</v>
      </c>
      <c r="B1084" t="s">
        <v>6</v>
      </c>
      <c r="C1084" s="3" t="s">
        <v>36</v>
      </c>
      <c r="D1084" s="1" t="s">
        <v>45</v>
      </c>
      <c r="E1084">
        <v>6</v>
      </c>
      <c r="F1084" s="4">
        <v>1053.78</v>
      </c>
      <c r="G1084" s="4">
        <v>1500</v>
      </c>
      <c r="H1084" s="5">
        <v>43989</v>
      </c>
    </row>
    <row r="1085" spans="1:8" x14ac:dyDescent="0.25">
      <c r="A1085">
        <v>2436</v>
      </c>
      <c r="B1085" t="s">
        <v>29</v>
      </c>
      <c r="C1085" s="3" t="s">
        <v>34</v>
      </c>
      <c r="D1085" s="1" t="s">
        <v>47</v>
      </c>
      <c r="E1085">
        <v>7</v>
      </c>
      <c r="F1085" s="4">
        <v>1265.2</v>
      </c>
      <c r="G1085" s="4">
        <v>1800</v>
      </c>
      <c r="H1085" s="5">
        <v>43915</v>
      </c>
    </row>
    <row r="1086" spans="1:8" x14ac:dyDescent="0.25">
      <c r="A1086">
        <v>2437</v>
      </c>
      <c r="B1086" t="s">
        <v>5</v>
      </c>
      <c r="C1086" s="3" t="s">
        <v>30</v>
      </c>
      <c r="D1086" s="1" t="s">
        <v>49</v>
      </c>
      <c r="E1086">
        <v>3</v>
      </c>
      <c r="F1086" s="4">
        <v>388.86</v>
      </c>
      <c r="G1086" s="4">
        <v>500</v>
      </c>
      <c r="H1086" s="5">
        <v>44154</v>
      </c>
    </row>
    <row r="1087" spans="1:8" x14ac:dyDescent="0.25">
      <c r="A1087">
        <v>2438</v>
      </c>
      <c r="B1087" t="s">
        <v>14</v>
      </c>
      <c r="C1087" s="3" t="s">
        <v>39</v>
      </c>
      <c r="D1087" s="1" t="s">
        <v>51</v>
      </c>
      <c r="E1087">
        <v>4</v>
      </c>
      <c r="F1087" s="4">
        <v>343.6</v>
      </c>
      <c r="G1087" s="4">
        <v>400</v>
      </c>
      <c r="H1087" s="5">
        <v>44030</v>
      </c>
    </row>
    <row r="1088" spans="1:8" x14ac:dyDescent="0.25">
      <c r="A1088">
        <v>2439</v>
      </c>
      <c r="B1088" t="s">
        <v>23</v>
      </c>
      <c r="C1088" s="3" t="s">
        <v>38</v>
      </c>
      <c r="D1088" s="1" t="s">
        <v>53</v>
      </c>
      <c r="E1088">
        <v>2</v>
      </c>
      <c r="F1088" s="4">
        <v>836.75</v>
      </c>
      <c r="G1088" s="4">
        <v>1000</v>
      </c>
      <c r="H1088" s="5">
        <v>43988</v>
      </c>
    </row>
    <row r="1089" spans="1:8" x14ac:dyDescent="0.25">
      <c r="A1089">
        <v>2440</v>
      </c>
      <c r="B1089" t="s">
        <v>17</v>
      </c>
      <c r="C1089" s="3" t="s">
        <v>32</v>
      </c>
      <c r="D1089" s="1" t="s">
        <v>55</v>
      </c>
      <c r="E1089">
        <v>1</v>
      </c>
      <c r="F1089" s="4">
        <v>757.81</v>
      </c>
      <c r="G1089" s="4">
        <v>950</v>
      </c>
      <c r="H1089" s="5">
        <v>43908</v>
      </c>
    </row>
    <row r="1090" spans="1:8" x14ac:dyDescent="0.25">
      <c r="A1090">
        <v>2441</v>
      </c>
      <c r="B1090" t="s">
        <v>8</v>
      </c>
      <c r="C1090" s="3" t="s">
        <v>38</v>
      </c>
      <c r="D1090" s="1" t="s">
        <v>57</v>
      </c>
      <c r="E1090">
        <v>1</v>
      </c>
      <c r="F1090" s="4">
        <v>681.33</v>
      </c>
      <c r="G1090" s="4">
        <v>800</v>
      </c>
      <c r="H1090" s="5">
        <v>44170</v>
      </c>
    </row>
    <row r="1091" spans="1:8" x14ac:dyDescent="0.25">
      <c r="A1091">
        <v>2442</v>
      </c>
      <c r="B1091" t="s">
        <v>23</v>
      </c>
      <c r="C1091" s="3" t="s">
        <v>38</v>
      </c>
      <c r="D1091" s="1" t="s">
        <v>41</v>
      </c>
      <c r="E1091">
        <v>4</v>
      </c>
      <c r="F1091" s="4">
        <v>836.75</v>
      </c>
      <c r="G1091" s="4">
        <v>1000</v>
      </c>
      <c r="H1091" s="5">
        <v>44005</v>
      </c>
    </row>
    <row r="1092" spans="1:8" x14ac:dyDescent="0.25">
      <c r="A1092">
        <v>2443</v>
      </c>
      <c r="B1092" t="s">
        <v>7</v>
      </c>
      <c r="C1092" s="3" t="s">
        <v>37</v>
      </c>
      <c r="D1092" s="1" t="s">
        <v>43</v>
      </c>
      <c r="E1092">
        <v>5</v>
      </c>
      <c r="F1092" s="4">
        <v>211.41</v>
      </c>
      <c r="G1092" s="4">
        <v>300</v>
      </c>
      <c r="H1092" s="5">
        <v>43953</v>
      </c>
    </row>
    <row r="1093" spans="1:8" x14ac:dyDescent="0.25">
      <c r="A1093">
        <v>2444</v>
      </c>
      <c r="B1093" t="s">
        <v>8</v>
      </c>
      <c r="C1093" s="3" t="s">
        <v>38</v>
      </c>
      <c r="D1093" s="1" t="s">
        <v>45</v>
      </c>
      <c r="E1093">
        <v>1</v>
      </c>
      <c r="F1093" s="4">
        <v>681.33</v>
      </c>
      <c r="G1093" s="4">
        <v>800</v>
      </c>
      <c r="H1093" s="5">
        <v>44078</v>
      </c>
    </row>
    <row r="1094" spans="1:8" x14ac:dyDescent="0.25">
      <c r="A1094">
        <v>2445</v>
      </c>
      <c r="B1094" t="s">
        <v>16</v>
      </c>
      <c r="C1094" s="3" t="s">
        <v>31</v>
      </c>
      <c r="D1094" s="1" t="s">
        <v>47</v>
      </c>
      <c r="E1094">
        <v>5</v>
      </c>
      <c r="F1094" s="4">
        <v>938.42</v>
      </c>
      <c r="G1094" s="4">
        <v>1100</v>
      </c>
      <c r="H1094" s="5">
        <v>44121</v>
      </c>
    </row>
    <row r="1095" spans="1:8" x14ac:dyDescent="0.25">
      <c r="A1095">
        <v>2446</v>
      </c>
      <c r="B1095" t="s">
        <v>9</v>
      </c>
      <c r="C1095" s="3" t="s">
        <v>34</v>
      </c>
      <c r="D1095" s="1" t="s">
        <v>49</v>
      </c>
      <c r="E1095">
        <v>7</v>
      </c>
      <c r="F1095" s="4">
        <v>217.17</v>
      </c>
      <c r="G1095" s="4">
        <v>250</v>
      </c>
      <c r="H1095" s="5">
        <v>43950</v>
      </c>
    </row>
    <row r="1096" spans="1:8" x14ac:dyDescent="0.25">
      <c r="A1096">
        <v>2447</v>
      </c>
      <c r="B1096" t="s">
        <v>25</v>
      </c>
      <c r="C1096" s="3" t="s">
        <v>30</v>
      </c>
      <c r="D1096" s="1" t="s">
        <v>51</v>
      </c>
      <c r="E1096">
        <v>6</v>
      </c>
      <c r="F1096" s="4">
        <v>1667.47</v>
      </c>
      <c r="G1096" s="4">
        <v>2200</v>
      </c>
      <c r="H1096" s="5">
        <v>43838</v>
      </c>
    </row>
    <row r="1097" spans="1:8" x14ac:dyDescent="0.25">
      <c r="A1097">
        <v>2448</v>
      </c>
      <c r="B1097" t="s">
        <v>25</v>
      </c>
      <c r="C1097" s="3" t="s">
        <v>30</v>
      </c>
      <c r="D1097" s="1" t="s">
        <v>53</v>
      </c>
      <c r="E1097">
        <v>4</v>
      </c>
      <c r="F1097" s="4">
        <v>1667.47</v>
      </c>
      <c r="G1097" s="4">
        <v>2200</v>
      </c>
      <c r="H1097" s="5">
        <v>44012</v>
      </c>
    </row>
    <row r="1098" spans="1:8" x14ac:dyDescent="0.25">
      <c r="A1098">
        <v>2449</v>
      </c>
      <c r="B1098" t="s">
        <v>14</v>
      </c>
      <c r="C1098" s="3" t="s">
        <v>39</v>
      </c>
      <c r="D1098" s="1" t="s">
        <v>55</v>
      </c>
      <c r="E1098">
        <v>3</v>
      </c>
      <c r="F1098" s="4">
        <v>343.6</v>
      </c>
      <c r="G1098" s="4">
        <v>400</v>
      </c>
      <c r="H1098" s="5">
        <v>44021</v>
      </c>
    </row>
    <row r="1099" spans="1:8" x14ac:dyDescent="0.25">
      <c r="A1099">
        <v>2450</v>
      </c>
      <c r="B1099" t="s">
        <v>15</v>
      </c>
      <c r="C1099" s="3" t="s">
        <v>30</v>
      </c>
      <c r="D1099" s="1" t="s">
        <v>57</v>
      </c>
      <c r="E1099">
        <v>6</v>
      </c>
      <c r="F1099" s="4">
        <v>431.06</v>
      </c>
      <c r="G1099" s="4">
        <v>600</v>
      </c>
      <c r="H1099" s="5">
        <v>43970</v>
      </c>
    </row>
    <row r="1100" spans="1:8" x14ac:dyDescent="0.25">
      <c r="A1100">
        <v>2451</v>
      </c>
      <c r="B1100" t="s">
        <v>26</v>
      </c>
      <c r="C1100" s="3" t="s">
        <v>31</v>
      </c>
      <c r="D1100" s="1" t="s">
        <v>41</v>
      </c>
      <c r="E1100">
        <v>4</v>
      </c>
      <c r="F1100" s="4">
        <v>638.27</v>
      </c>
      <c r="G1100" s="4">
        <v>800</v>
      </c>
      <c r="H1100" s="5">
        <v>44152</v>
      </c>
    </row>
    <row r="1101" spans="1:8" x14ac:dyDescent="0.25">
      <c r="A1101">
        <v>2452</v>
      </c>
      <c r="B1101" t="s">
        <v>11</v>
      </c>
      <c r="C1101" s="3" t="s">
        <v>36</v>
      </c>
      <c r="D1101" s="1" t="s">
        <v>43</v>
      </c>
      <c r="E1101">
        <v>7</v>
      </c>
      <c r="F1101" s="4">
        <v>645.70000000000005</v>
      </c>
      <c r="G1101" s="4">
        <v>900</v>
      </c>
      <c r="H1101" s="5">
        <v>43873</v>
      </c>
    </row>
    <row r="1102" spans="1:8" x14ac:dyDescent="0.25">
      <c r="A1102">
        <v>2453</v>
      </c>
      <c r="B1102" t="s">
        <v>18</v>
      </c>
      <c r="C1102" s="3" t="s">
        <v>33</v>
      </c>
      <c r="D1102" s="1" t="s">
        <v>45</v>
      </c>
      <c r="E1102">
        <v>5</v>
      </c>
      <c r="F1102" s="4">
        <v>1049.51</v>
      </c>
      <c r="G1102" s="4">
        <v>1300</v>
      </c>
      <c r="H1102" s="5">
        <v>44088</v>
      </c>
    </row>
    <row r="1103" spans="1:8" x14ac:dyDescent="0.25">
      <c r="A1103">
        <v>2454</v>
      </c>
      <c r="B1103" t="s">
        <v>18</v>
      </c>
      <c r="C1103" s="3" t="s">
        <v>33</v>
      </c>
      <c r="D1103" s="1" t="s">
        <v>47</v>
      </c>
      <c r="E1103">
        <v>6</v>
      </c>
      <c r="F1103" s="4">
        <v>1049.51</v>
      </c>
      <c r="G1103" s="4">
        <v>1300</v>
      </c>
      <c r="H1103" s="5">
        <v>43956</v>
      </c>
    </row>
    <row r="1104" spans="1:8" x14ac:dyDescent="0.25">
      <c r="A1104">
        <v>2455</v>
      </c>
      <c r="B1104" t="s">
        <v>13</v>
      </c>
      <c r="C1104" s="3" t="s">
        <v>38</v>
      </c>
      <c r="D1104" s="1" t="s">
        <v>49</v>
      </c>
      <c r="E1104">
        <v>7</v>
      </c>
      <c r="F1104" s="4">
        <v>1483.61</v>
      </c>
      <c r="G1104" s="4">
        <v>2000</v>
      </c>
      <c r="H1104" s="5">
        <v>43919</v>
      </c>
    </row>
    <row r="1105" spans="1:8" x14ac:dyDescent="0.25">
      <c r="A1105">
        <v>2456</v>
      </c>
      <c r="B1105" t="s">
        <v>14</v>
      </c>
      <c r="C1105" s="3" t="s">
        <v>39</v>
      </c>
      <c r="D1105" s="1" t="s">
        <v>51</v>
      </c>
      <c r="E1105">
        <v>3</v>
      </c>
      <c r="F1105" s="4">
        <v>343.6</v>
      </c>
      <c r="G1105" s="4">
        <v>400</v>
      </c>
      <c r="H1105" s="5">
        <v>44046</v>
      </c>
    </row>
    <row r="1106" spans="1:8" x14ac:dyDescent="0.25">
      <c r="A1106">
        <v>2457</v>
      </c>
      <c r="B1106" t="s">
        <v>22</v>
      </c>
      <c r="C1106" s="3" t="s">
        <v>37</v>
      </c>
      <c r="D1106" s="1" t="s">
        <v>53</v>
      </c>
      <c r="E1106">
        <v>6</v>
      </c>
      <c r="F1106" s="4">
        <v>773.58</v>
      </c>
      <c r="G1106" s="4">
        <v>950</v>
      </c>
      <c r="H1106" s="5">
        <v>44189</v>
      </c>
    </row>
    <row r="1107" spans="1:8" x14ac:dyDescent="0.25">
      <c r="A1107">
        <v>2458</v>
      </c>
      <c r="B1107" t="s">
        <v>26</v>
      </c>
      <c r="C1107" s="3" t="s">
        <v>31</v>
      </c>
      <c r="D1107" s="1" t="s">
        <v>55</v>
      </c>
      <c r="E1107">
        <v>4</v>
      </c>
      <c r="F1107" s="4">
        <v>638.27</v>
      </c>
      <c r="G1107" s="4">
        <v>800</v>
      </c>
      <c r="H1107" s="5">
        <v>44136</v>
      </c>
    </row>
    <row r="1108" spans="1:8" x14ac:dyDescent="0.25">
      <c r="A1108">
        <v>2459</v>
      </c>
      <c r="B1108" t="s">
        <v>18</v>
      </c>
      <c r="C1108" s="3" t="s">
        <v>33</v>
      </c>
      <c r="D1108" s="1" t="s">
        <v>57</v>
      </c>
      <c r="E1108">
        <v>5</v>
      </c>
      <c r="F1108" s="4">
        <v>1049.51</v>
      </c>
      <c r="G1108" s="4">
        <v>1300</v>
      </c>
      <c r="H1108" s="5">
        <v>44032</v>
      </c>
    </row>
    <row r="1109" spans="1:8" x14ac:dyDescent="0.25">
      <c r="A1109">
        <v>2460</v>
      </c>
      <c r="B1109" t="s">
        <v>7</v>
      </c>
      <c r="C1109" s="3" t="s">
        <v>37</v>
      </c>
      <c r="D1109" s="1" t="s">
        <v>41</v>
      </c>
      <c r="E1109">
        <v>3</v>
      </c>
      <c r="F1109" s="4">
        <v>211.41</v>
      </c>
      <c r="G1109" s="4">
        <v>300</v>
      </c>
      <c r="H1109" s="5">
        <v>43950</v>
      </c>
    </row>
    <row r="1110" spans="1:8" x14ac:dyDescent="0.25">
      <c r="A1110">
        <v>2461</v>
      </c>
      <c r="B1110" t="s">
        <v>8</v>
      </c>
      <c r="C1110" s="3" t="s">
        <v>38</v>
      </c>
      <c r="D1110" s="1" t="s">
        <v>43</v>
      </c>
      <c r="E1110">
        <v>7</v>
      </c>
      <c r="F1110" s="4">
        <v>681.33</v>
      </c>
      <c r="G1110" s="4">
        <v>800</v>
      </c>
      <c r="H1110" s="5">
        <v>43979</v>
      </c>
    </row>
    <row r="1111" spans="1:8" x14ac:dyDescent="0.25">
      <c r="A1111">
        <v>2462</v>
      </c>
      <c r="B1111" t="s">
        <v>27</v>
      </c>
      <c r="C1111" s="3" t="s">
        <v>32</v>
      </c>
      <c r="D1111" s="1" t="s">
        <v>45</v>
      </c>
      <c r="E1111">
        <v>6</v>
      </c>
      <c r="F1111" s="4">
        <v>1171.3399999999999</v>
      </c>
      <c r="G1111" s="4">
        <v>1350</v>
      </c>
      <c r="H1111" s="5">
        <v>44133</v>
      </c>
    </row>
    <row r="1112" spans="1:8" x14ac:dyDescent="0.25">
      <c r="A1112">
        <v>2463</v>
      </c>
      <c r="B1112" t="s">
        <v>15</v>
      </c>
      <c r="C1112" s="3" t="s">
        <v>30</v>
      </c>
      <c r="D1112" s="1" t="s">
        <v>47</v>
      </c>
      <c r="E1112">
        <v>2</v>
      </c>
      <c r="F1112" s="4">
        <v>431.06</v>
      </c>
      <c r="G1112" s="4">
        <v>600</v>
      </c>
      <c r="H1112" s="5">
        <v>44002</v>
      </c>
    </row>
    <row r="1113" spans="1:8" x14ac:dyDescent="0.25">
      <c r="A1113">
        <v>2464</v>
      </c>
      <c r="B1113" t="s">
        <v>21</v>
      </c>
      <c r="C1113" s="3" t="s">
        <v>36</v>
      </c>
      <c r="D1113" s="1" t="s">
        <v>49</v>
      </c>
      <c r="E1113">
        <v>5</v>
      </c>
      <c r="F1113" s="4">
        <v>1242.93</v>
      </c>
      <c r="G1113" s="4">
        <v>1400</v>
      </c>
      <c r="H1113" s="5">
        <v>44012</v>
      </c>
    </row>
    <row r="1114" spans="1:8" x14ac:dyDescent="0.25">
      <c r="A1114">
        <v>2465</v>
      </c>
      <c r="B1114" t="s">
        <v>25</v>
      </c>
      <c r="C1114" s="3" t="s">
        <v>30</v>
      </c>
      <c r="D1114" s="1" t="s">
        <v>51</v>
      </c>
      <c r="E1114">
        <v>2</v>
      </c>
      <c r="F1114" s="4">
        <v>1667.47</v>
      </c>
      <c r="G1114" s="4">
        <v>2200</v>
      </c>
      <c r="H1114" s="5">
        <v>43843</v>
      </c>
    </row>
    <row r="1115" spans="1:8" x14ac:dyDescent="0.25">
      <c r="A1115">
        <v>2466</v>
      </c>
      <c r="B1115" t="s">
        <v>13</v>
      </c>
      <c r="C1115" s="3" t="s">
        <v>38</v>
      </c>
      <c r="D1115" s="1" t="s">
        <v>53</v>
      </c>
      <c r="E1115">
        <v>6</v>
      </c>
      <c r="F1115" s="4">
        <v>1483.61</v>
      </c>
      <c r="G1115" s="4">
        <v>2000</v>
      </c>
      <c r="H1115" s="5">
        <v>43929</v>
      </c>
    </row>
    <row r="1116" spans="1:8" x14ac:dyDescent="0.25">
      <c r="A1116">
        <v>2467</v>
      </c>
      <c r="B1116" t="s">
        <v>9</v>
      </c>
      <c r="C1116" s="3" t="s">
        <v>39</v>
      </c>
      <c r="D1116" s="1" t="s">
        <v>55</v>
      </c>
      <c r="E1116">
        <v>6</v>
      </c>
      <c r="F1116" s="4">
        <v>206.96</v>
      </c>
      <c r="G1116" s="4">
        <v>250</v>
      </c>
      <c r="H1116" s="5">
        <v>44119</v>
      </c>
    </row>
    <row r="1117" spans="1:8" x14ac:dyDescent="0.25">
      <c r="A1117">
        <v>2468</v>
      </c>
      <c r="B1117" t="s">
        <v>20</v>
      </c>
      <c r="C1117" s="3" t="s">
        <v>35</v>
      </c>
      <c r="D1117" s="1" t="s">
        <v>57</v>
      </c>
      <c r="E1117">
        <v>1</v>
      </c>
      <c r="F1117" s="4">
        <v>1421.11</v>
      </c>
      <c r="G1117" s="4">
        <v>1600</v>
      </c>
      <c r="H1117" s="5">
        <v>43893</v>
      </c>
    </row>
    <row r="1118" spans="1:8" x14ac:dyDescent="0.25">
      <c r="A1118">
        <v>2469</v>
      </c>
      <c r="B1118" t="s">
        <v>8</v>
      </c>
      <c r="C1118" s="3" t="s">
        <v>33</v>
      </c>
      <c r="D1118" s="1" t="s">
        <v>41</v>
      </c>
      <c r="E1118">
        <v>6</v>
      </c>
      <c r="F1118" s="4">
        <v>572.95000000000005</v>
      </c>
      <c r="G1118" s="4">
        <v>800</v>
      </c>
      <c r="H1118" s="5">
        <v>43970</v>
      </c>
    </row>
    <row r="1119" spans="1:8" x14ac:dyDescent="0.25">
      <c r="A1119">
        <v>2470</v>
      </c>
      <c r="B1119" t="s">
        <v>24</v>
      </c>
      <c r="C1119" s="3" t="s">
        <v>39</v>
      </c>
      <c r="D1119" s="1" t="s">
        <v>43</v>
      </c>
      <c r="E1119">
        <v>1</v>
      </c>
      <c r="F1119" s="4">
        <v>966.38</v>
      </c>
      <c r="G1119" s="4">
        <v>1200</v>
      </c>
      <c r="H1119" s="5">
        <v>44095</v>
      </c>
    </row>
    <row r="1120" spans="1:8" x14ac:dyDescent="0.25">
      <c r="A1120">
        <v>2471</v>
      </c>
      <c r="B1120" t="s">
        <v>23</v>
      </c>
      <c r="C1120" s="3" t="s">
        <v>38</v>
      </c>
      <c r="D1120" s="1" t="s">
        <v>45</v>
      </c>
      <c r="E1120">
        <v>2</v>
      </c>
      <c r="F1120" s="4">
        <v>836.75</v>
      </c>
      <c r="G1120" s="4">
        <v>1000</v>
      </c>
      <c r="H1120" s="5">
        <v>44124</v>
      </c>
    </row>
    <row r="1121" spans="1:8" x14ac:dyDescent="0.25">
      <c r="A1121">
        <v>2472</v>
      </c>
      <c r="B1121" t="s">
        <v>29</v>
      </c>
      <c r="C1121" s="3" t="s">
        <v>34</v>
      </c>
      <c r="D1121" s="1" t="s">
        <v>47</v>
      </c>
      <c r="E1121">
        <v>7</v>
      </c>
      <c r="F1121" s="4">
        <v>1265.2</v>
      </c>
      <c r="G1121" s="4">
        <v>1800</v>
      </c>
      <c r="H1121" s="5">
        <v>44188</v>
      </c>
    </row>
    <row r="1122" spans="1:8" x14ac:dyDescent="0.25">
      <c r="A1122">
        <v>2473</v>
      </c>
      <c r="B1122" t="s">
        <v>6</v>
      </c>
      <c r="C1122" s="3" t="s">
        <v>36</v>
      </c>
      <c r="D1122" s="1" t="s">
        <v>49</v>
      </c>
      <c r="E1122">
        <v>1</v>
      </c>
      <c r="F1122" s="4">
        <v>1053.78</v>
      </c>
      <c r="G1122" s="4">
        <v>1500</v>
      </c>
      <c r="H1122" s="5">
        <v>43880</v>
      </c>
    </row>
    <row r="1123" spans="1:8" x14ac:dyDescent="0.25">
      <c r="A1123">
        <v>2474</v>
      </c>
      <c r="B1123" t="s">
        <v>7</v>
      </c>
      <c r="C1123" s="3" t="s">
        <v>32</v>
      </c>
      <c r="D1123" s="1" t="s">
        <v>51</v>
      </c>
      <c r="E1123">
        <v>5</v>
      </c>
      <c r="F1123" s="4">
        <v>216.19</v>
      </c>
      <c r="G1123" s="4">
        <v>300</v>
      </c>
      <c r="H1123" s="5">
        <v>43973</v>
      </c>
    </row>
    <row r="1124" spans="1:8" x14ac:dyDescent="0.25">
      <c r="A1124">
        <v>2475</v>
      </c>
      <c r="B1124" t="s">
        <v>8</v>
      </c>
      <c r="C1124" s="3" t="s">
        <v>38</v>
      </c>
      <c r="D1124" s="1" t="s">
        <v>53</v>
      </c>
      <c r="E1124">
        <v>5</v>
      </c>
      <c r="F1124" s="4">
        <v>681.33</v>
      </c>
      <c r="G1124" s="4">
        <v>800</v>
      </c>
      <c r="H1124" s="5">
        <v>43900</v>
      </c>
    </row>
    <row r="1125" spans="1:8" x14ac:dyDescent="0.25">
      <c r="A1125">
        <v>2476</v>
      </c>
      <c r="B1125" t="s">
        <v>12</v>
      </c>
      <c r="C1125" s="3" t="s">
        <v>37</v>
      </c>
      <c r="D1125" s="1" t="s">
        <v>55</v>
      </c>
      <c r="E1125">
        <v>1</v>
      </c>
      <c r="F1125" s="4">
        <v>841.55</v>
      </c>
      <c r="G1125" s="4">
        <v>1200</v>
      </c>
      <c r="H1125" s="5">
        <v>44047</v>
      </c>
    </row>
    <row r="1126" spans="1:8" x14ac:dyDescent="0.25">
      <c r="A1126">
        <v>2477</v>
      </c>
      <c r="B1126" t="s">
        <v>27</v>
      </c>
      <c r="C1126" s="3" t="s">
        <v>32</v>
      </c>
      <c r="D1126" s="1" t="s">
        <v>57</v>
      </c>
      <c r="E1126">
        <v>5</v>
      </c>
      <c r="F1126" s="4">
        <v>1171.3399999999999</v>
      </c>
      <c r="G1126" s="4">
        <v>1350</v>
      </c>
      <c r="H1126" s="5">
        <v>44068</v>
      </c>
    </row>
    <row r="1127" spans="1:8" x14ac:dyDescent="0.25">
      <c r="A1127">
        <v>2478</v>
      </c>
      <c r="B1127" t="s">
        <v>22</v>
      </c>
      <c r="C1127" s="3" t="s">
        <v>37</v>
      </c>
      <c r="D1127" s="1" t="s">
        <v>41</v>
      </c>
      <c r="E1127">
        <v>6</v>
      </c>
      <c r="F1127" s="4">
        <v>773.58</v>
      </c>
      <c r="G1127" s="4">
        <v>950</v>
      </c>
      <c r="H1127" s="5">
        <v>44186</v>
      </c>
    </row>
    <row r="1128" spans="1:8" x14ac:dyDescent="0.25">
      <c r="A1128">
        <v>2479</v>
      </c>
      <c r="B1128" t="s">
        <v>14</v>
      </c>
      <c r="C1128" s="3" t="s">
        <v>39</v>
      </c>
      <c r="D1128" s="1" t="s">
        <v>43</v>
      </c>
      <c r="E1128">
        <v>1</v>
      </c>
      <c r="F1128" s="4">
        <v>343.6</v>
      </c>
      <c r="G1128" s="4">
        <v>400</v>
      </c>
      <c r="H1128" s="5">
        <v>43899</v>
      </c>
    </row>
    <row r="1129" spans="1:8" x14ac:dyDescent="0.25">
      <c r="A1129">
        <v>2480</v>
      </c>
      <c r="B1129" t="s">
        <v>8</v>
      </c>
      <c r="C1129" s="3" t="s">
        <v>33</v>
      </c>
      <c r="D1129" s="1" t="s">
        <v>45</v>
      </c>
      <c r="E1129">
        <v>1</v>
      </c>
      <c r="F1129" s="4">
        <v>572.95000000000005</v>
      </c>
      <c r="G1129" s="4">
        <v>800</v>
      </c>
      <c r="H1129" s="5">
        <v>44040</v>
      </c>
    </row>
    <row r="1130" spans="1:8" x14ac:dyDescent="0.25">
      <c r="A1130">
        <v>2481</v>
      </c>
      <c r="B1130" t="s">
        <v>14</v>
      </c>
      <c r="C1130" s="3" t="s">
        <v>39</v>
      </c>
      <c r="D1130" s="1" t="s">
        <v>47</v>
      </c>
      <c r="E1130">
        <v>7</v>
      </c>
      <c r="F1130" s="4">
        <v>343.6</v>
      </c>
      <c r="G1130" s="4">
        <v>400</v>
      </c>
      <c r="H1130" s="5">
        <v>44172</v>
      </c>
    </row>
    <row r="1131" spans="1:8" x14ac:dyDescent="0.25">
      <c r="A1131">
        <v>2482</v>
      </c>
      <c r="B1131" t="s">
        <v>26</v>
      </c>
      <c r="C1131" s="3" t="s">
        <v>31</v>
      </c>
      <c r="D1131" s="1" t="s">
        <v>49</v>
      </c>
      <c r="E1131">
        <v>7</v>
      </c>
      <c r="F1131" s="4">
        <v>638.27</v>
      </c>
      <c r="G1131" s="4">
        <v>800</v>
      </c>
      <c r="H1131" s="5">
        <v>44053</v>
      </c>
    </row>
    <row r="1132" spans="1:8" x14ac:dyDescent="0.25">
      <c r="A1132">
        <v>2483</v>
      </c>
      <c r="B1132" t="s">
        <v>15</v>
      </c>
      <c r="C1132" s="3" t="s">
        <v>30</v>
      </c>
      <c r="D1132" s="1" t="s">
        <v>51</v>
      </c>
      <c r="E1132">
        <v>3</v>
      </c>
      <c r="F1132" s="4">
        <v>431.06</v>
      </c>
      <c r="G1132" s="4">
        <v>600</v>
      </c>
      <c r="H1132" s="5">
        <v>43989</v>
      </c>
    </row>
    <row r="1133" spans="1:8" x14ac:dyDescent="0.25">
      <c r="A1133">
        <v>2484</v>
      </c>
      <c r="B1133" t="s">
        <v>10</v>
      </c>
      <c r="C1133" s="3" t="s">
        <v>35</v>
      </c>
      <c r="D1133" s="1" t="s">
        <v>53</v>
      </c>
      <c r="E1133">
        <v>1</v>
      </c>
      <c r="F1133" s="4">
        <v>618.04</v>
      </c>
      <c r="G1133" s="4">
        <v>700</v>
      </c>
      <c r="H1133" s="5">
        <v>43899</v>
      </c>
    </row>
    <row r="1134" spans="1:8" x14ac:dyDescent="0.25">
      <c r="A1134">
        <v>2485</v>
      </c>
      <c r="B1134" t="s">
        <v>5</v>
      </c>
      <c r="C1134" s="3" t="s">
        <v>30</v>
      </c>
      <c r="D1134" s="1" t="s">
        <v>55</v>
      </c>
      <c r="E1134">
        <v>4</v>
      </c>
      <c r="F1134" s="4">
        <v>388.86</v>
      </c>
      <c r="G1134" s="4">
        <v>500</v>
      </c>
      <c r="H1134" s="5">
        <v>44119</v>
      </c>
    </row>
    <row r="1135" spans="1:8" x14ac:dyDescent="0.25">
      <c r="A1135">
        <v>2486</v>
      </c>
      <c r="B1135" t="s">
        <v>21</v>
      </c>
      <c r="C1135" s="3" t="s">
        <v>36</v>
      </c>
      <c r="D1135" s="1" t="s">
        <v>57</v>
      </c>
      <c r="E1135">
        <v>2</v>
      </c>
      <c r="F1135" s="4">
        <v>1242.93</v>
      </c>
      <c r="G1135" s="4">
        <v>1400</v>
      </c>
      <c r="H1135" s="5">
        <v>44130</v>
      </c>
    </row>
    <row r="1136" spans="1:8" x14ac:dyDescent="0.25">
      <c r="A1136">
        <v>2487</v>
      </c>
      <c r="B1136" t="s">
        <v>5</v>
      </c>
      <c r="C1136" s="3" t="s">
        <v>35</v>
      </c>
      <c r="D1136" s="1" t="s">
        <v>41</v>
      </c>
      <c r="E1136">
        <v>4</v>
      </c>
      <c r="F1136" s="4">
        <v>352.49</v>
      </c>
      <c r="G1136" s="4">
        <v>500</v>
      </c>
      <c r="H1136" s="5">
        <v>44004</v>
      </c>
    </row>
    <row r="1137" spans="1:8" x14ac:dyDescent="0.25">
      <c r="A1137">
        <v>2488</v>
      </c>
      <c r="B1137" t="s">
        <v>8</v>
      </c>
      <c r="C1137" s="3" t="s">
        <v>33</v>
      </c>
      <c r="D1137" s="1" t="s">
        <v>43</v>
      </c>
      <c r="E1137">
        <v>1</v>
      </c>
      <c r="F1137" s="4">
        <v>572.95000000000005</v>
      </c>
      <c r="G1137" s="4">
        <v>800</v>
      </c>
      <c r="H1137" s="5">
        <v>43988</v>
      </c>
    </row>
    <row r="1138" spans="1:8" x14ac:dyDescent="0.25">
      <c r="A1138">
        <v>2489</v>
      </c>
      <c r="B1138" t="s">
        <v>20</v>
      </c>
      <c r="C1138" s="3" t="s">
        <v>35</v>
      </c>
      <c r="D1138" s="1" t="s">
        <v>45</v>
      </c>
      <c r="E1138">
        <v>2</v>
      </c>
      <c r="F1138" s="4">
        <v>1421.11</v>
      </c>
      <c r="G1138" s="4">
        <v>1600</v>
      </c>
      <c r="H1138" s="5">
        <v>44124</v>
      </c>
    </row>
    <row r="1139" spans="1:8" x14ac:dyDescent="0.25">
      <c r="A1139">
        <v>2490</v>
      </c>
      <c r="B1139" t="s">
        <v>5</v>
      </c>
      <c r="C1139" s="3" t="s">
        <v>35</v>
      </c>
      <c r="D1139" s="1" t="s">
        <v>47</v>
      </c>
      <c r="E1139">
        <v>4</v>
      </c>
      <c r="F1139" s="4">
        <v>352.49</v>
      </c>
      <c r="G1139" s="4">
        <v>500</v>
      </c>
      <c r="H1139" s="5">
        <v>43890</v>
      </c>
    </row>
    <row r="1140" spans="1:8" x14ac:dyDescent="0.25">
      <c r="A1140">
        <v>2491</v>
      </c>
      <c r="B1140" t="s">
        <v>11</v>
      </c>
      <c r="C1140" s="3" t="s">
        <v>36</v>
      </c>
      <c r="D1140" s="1" t="s">
        <v>49</v>
      </c>
      <c r="E1140">
        <v>2</v>
      </c>
      <c r="F1140" s="4">
        <v>645.70000000000005</v>
      </c>
      <c r="G1140" s="4">
        <v>900</v>
      </c>
      <c r="H1140" s="5">
        <v>44081</v>
      </c>
    </row>
    <row r="1141" spans="1:8" x14ac:dyDescent="0.25">
      <c r="A1141">
        <v>2492</v>
      </c>
      <c r="B1141" t="s">
        <v>8</v>
      </c>
      <c r="C1141" s="3" t="s">
        <v>33</v>
      </c>
      <c r="D1141" s="1" t="s">
        <v>51</v>
      </c>
      <c r="E1141">
        <v>4</v>
      </c>
      <c r="F1141" s="4">
        <v>572.95000000000005</v>
      </c>
      <c r="G1141" s="4">
        <v>800</v>
      </c>
      <c r="H1141" s="5">
        <v>44084</v>
      </c>
    </row>
    <row r="1142" spans="1:8" x14ac:dyDescent="0.25">
      <c r="A1142">
        <v>2493</v>
      </c>
      <c r="B1142" t="s">
        <v>5</v>
      </c>
      <c r="C1142" s="3" t="s">
        <v>30</v>
      </c>
      <c r="D1142" s="1" t="s">
        <v>53</v>
      </c>
      <c r="E1142">
        <v>6</v>
      </c>
      <c r="F1142" s="4">
        <v>388.86</v>
      </c>
      <c r="G1142" s="4">
        <v>500</v>
      </c>
      <c r="H1142" s="5">
        <v>44070</v>
      </c>
    </row>
    <row r="1143" spans="1:8" x14ac:dyDescent="0.25">
      <c r="A1143">
        <v>2494</v>
      </c>
      <c r="B1143" t="s">
        <v>9</v>
      </c>
      <c r="C1143" s="3" t="s">
        <v>39</v>
      </c>
      <c r="D1143" s="1" t="s">
        <v>55</v>
      </c>
      <c r="E1143">
        <v>7</v>
      </c>
      <c r="F1143" s="4">
        <v>206.96</v>
      </c>
      <c r="G1143" s="4">
        <v>250</v>
      </c>
      <c r="H1143" s="5">
        <v>43915</v>
      </c>
    </row>
    <row r="1144" spans="1:8" x14ac:dyDescent="0.25">
      <c r="A1144">
        <v>2495</v>
      </c>
      <c r="B1144" t="s">
        <v>9</v>
      </c>
      <c r="C1144" s="3" t="s">
        <v>39</v>
      </c>
      <c r="D1144" s="1" t="s">
        <v>57</v>
      </c>
      <c r="E1144">
        <v>1</v>
      </c>
      <c r="F1144" s="4">
        <v>206.96</v>
      </c>
      <c r="G1144" s="4">
        <v>250</v>
      </c>
      <c r="H1144" s="5">
        <v>43845</v>
      </c>
    </row>
    <row r="1145" spans="1:8" x14ac:dyDescent="0.25">
      <c r="A1145">
        <v>2496</v>
      </c>
      <c r="B1145" t="s">
        <v>6</v>
      </c>
      <c r="C1145" s="3" t="s">
        <v>31</v>
      </c>
      <c r="D1145" s="1" t="s">
        <v>41</v>
      </c>
      <c r="E1145">
        <v>1</v>
      </c>
      <c r="F1145" s="4">
        <v>1349.73</v>
      </c>
      <c r="G1145" s="4">
        <v>1500</v>
      </c>
      <c r="H1145" s="5">
        <v>43910</v>
      </c>
    </row>
    <row r="1146" spans="1:8" x14ac:dyDescent="0.25">
      <c r="A1146">
        <v>2497</v>
      </c>
      <c r="B1146" t="s">
        <v>26</v>
      </c>
      <c r="C1146" s="3" t="s">
        <v>31</v>
      </c>
      <c r="D1146" s="1" t="s">
        <v>43</v>
      </c>
      <c r="E1146">
        <v>5</v>
      </c>
      <c r="F1146" s="4">
        <v>638.27</v>
      </c>
      <c r="G1146" s="4">
        <v>800</v>
      </c>
      <c r="H1146" s="5">
        <v>44126</v>
      </c>
    </row>
    <row r="1147" spans="1:8" x14ac:dyDescent="0.25">
      <c r="A1147">
        <v>2498</v>
      </c>
      <c r="B1147" t="s">
        <v>27</v>
      </c>
      <c r="C1147" s="3" t="s">
        <v>32</v>
      </c>
      <c r="D1147" s="1" t="s">
        <v>45</v>
      </c>
      <c r="E1147">
        <v>2</v>
      </c>
      <c r="F1147" s="4">
        <v>1171.3399999999999</v>
      </c>
      <c r="G1147" s="4">
        <v>1350</v>
      </c>
      <c r="H1147" s="5">
        <v>43996</v>
      </c>
    </row>
    <row r="1148" spans="1:8" x14ac:dyDescent="0.25">
      <c r="A1148">
        <v>2499</v>
      </c>
      <c r="B1148" t="s">
        <v>10</v>
      </c>
      <c r="C1148" s="3" t="s">
        <v>35</v>
      </c>
      <c r="D1148" s="1" t="s">
        <v>47</v>
      </c>
      <c r="E1148">
        <v>6</v>
      </c>
      <c r="F1148" s="4">
        <v>618.04</v>
      </c>
      <c r="G1148" s="4">
        <v>700</v>
      </c>
      <c r="H1148" s="5">
        <v>43968</v>
      </c>
    </row>
    <row r="1149" spans="1:8" x14ac:dyDescent="0.25">
      <c r="A1149">
        <v>2500</v>
      </c>
      <c r="B1149" t="s">
        <v>15</v>
      </c>
      <c r="C1149" s="3" t="s">
        <v>30</v>
      </c>
      <c r="D1149" s="1" t="s">
        <v>49</v>
      </c>
      <c r="E1149">
        <v>1</v>
      </c>
      <c r="F1149" s="4">
        <v>431.06</v>
      </c>
      <c r="G1149" s="4">
        <v>600</v>
      </c>
      <c r="H1149" s="5">
        <v>43887</v>
      </c>
    </row>
    <row r="1150" spans="1:8" x14ac:dyDescent="0.25">
      <c r="A1150">
        <v>2501</v>
      </c>
      <c r="B1150" t="s">
        <v>16</v>
      </c>
      <c r="C1150" s="3" t="s">
        <v>31</v>
      </c>
      <c r="D1150" s="1" t="s">
        <v>51</v>
      </c>
      <c r="E1150">
        <v>3</v>
      </c>
      <c r="F1150" s="4">
        <v>938.42</v>
      </c>
      <c r="G1150" s="4">
        <v>1100</v>
      </c>
      <c r="H1150" s="5">
        <v>43909</v>
      </c>
    </row>
    <row r="1151" spans="1:8" x14ac:dyDescent="0.25">
      <c r="A1151">
        <v>2502</v>
      </c>
      <c r="B1151" t="s">
        <v>19</v>
      </c>
      <c r="C1151" s="3" t="s">
        <v>34</v>
      </c>
      <c r="D1151" s="1" t="s">
        <v>53</v>
      </c>
      <c r="E1151">
        <v>2</v>
      </c>
      <c r="F1151" s="4">
        <v>1240.8599999999999</v>
      </c>
      <c r="G1151" s="4">
        <v>1750</v>
      </c>
      <c r="H1151" s="5">
        <v>44050</v>
      </c>
    </row>
    <row r="1152" spans="1:8" x14ac:dyDescent="0.25">
      <c r="A1152">
        <v>2503</v>
      </c>
      <c r="B1152" t="s">
        <v>7</v>
      </c>
      <c r="C1152" s="3" t="s">
        <v>37</v>
      </c>
      <c r="D1152" s="1" t="s">
        <v>55</v>
      </c>
      <c r="E1152">
        <v>1</v>
      </c>
      <c r="F1152" s="4">
        <v>211.41</v>
      </c>
      <c r="G1152" s="4">
        <v>300</v>
      </c>
      <c r="H1152" s="5">
        <v>44049</v>
      </c>
    </row>
    <row r="1153" spans="1:8" x14ac:dyDescent="0.25">
      <c r="A1153">
        <v>2504</v>
      </c>
      <c r="B1153" t="s">
        <v>6</v>
      </c>
      <c r="C1153" s="3" t="s">
        <v>31</v>
      </c>
      <c r="D1153" s="1" t="s">
        <v>57</v>
      </c>
      <c r="E1153">
        <v>5</v>
      </c>
      <c r="F1153" s="4">
        <v>1349.73</v>
      </c>
      <c r="G1153" s="4">
        <v>1500</v>
      </c>
      <c r="H1153" s="5">
        <v>44147</v>
      </c>
    </row>
    <row r="1154" spans="1:8" x14ac:dyDescent="0.25">
      <c r="A1154">
        <v>2505</v>
      </c>
      <c r="B1154" t="s">
        <v>7</v>
      </c>
      <c r="C1154" s="3" t="s">
        <v>37</v>
      </c>
      <c r="D1154" s="1" t="s">
        <v>41</v>
      </c>
      <c r="E1154">
        <v>7</v>
      </c>
      <c r="F1154" s="4">
        <v>211.41</v>
      </c>
      <c r="G1154" s="4">
        <v>300</v>
      </c>
      <c r="H1154" s="5">
        <v>43970</v>
      </c>
    </row>
    <row r="1155" spans="1:8" x14ac:dyDescent="0.25">
      <c r="A1155">
        <v>2506</v>
      </c>
      <c r="B1155" t="s">
        <v>24</v>
      </c>
      <c r="C1155" s="3" t="s">
        <v>39</v>
      </c>
      <c r="D1155" s="1" t="s">
        <v>43</v>
      </c>
      <c r="E1155">
        <v>3</v>
      </c>
      <c r="F1155" s="4">
        <v>966.38</v>
      </c>
      <c r="G1155" s="4">
        <v>1200</v>
      </c>
      <c r="H1155" s="5">
        <v>43988</v>
      </c>
    </row>
    <row r="1156" spans="1:8" x14ac:dyDescent="0.25">
      <c r="A1156">
        <v>2507</v>
      </c>
      <c r="B1156" t="s">
        <v>9</v>
      </c>
      <c r="C1156" s="3" t="s">
        <v>39</v>
      </c>
      <c r="D1156" s="1" t="s">
        <v>45</v>
      </c>
      <c r="E1156">
        <v>6</v>
      </c>
      <c r="F1156" s="4">
        <v>206.96</v>
      </c>
      <c r="G1156" s="4">
        <v>250</v>
      </c>
      <c r="H1156" s="5">
        <v>43897</v>
      </c>
    </row>
    <row r="1157" spans="1:8" x14ac:dyDescent="0.25">
      <c r="A1157">
        <v>2508</v>
      </c>
      <c r="B1157" t="s">
        <v>24</v>
      </c>
      <c r="C1157" s="3" t="s">
        <v>39</v>
      </c>
      <c r="D1157" s="1" t="s">
        <v>47</v>
      </c>
      <c r="E1157">
        <v>6</v>
      </c>
      <c r="F1157" s="4">
        <v>966.38</v>
      </c>
      <c r="G1157" s="4">
        <v>1200</v>
      </c>
      <c r="H1157" s="5">
        <v>44178</v>
      </c>
    </row>
    <row r="1158" spans="1:8" x14ac:dyDescent="0.25">
      <c r="A1158">
        <v>2509</v>
      </c>
      <c r="B1158" t="s">
        <v>9</v>
      </c>
      <c r="C1158" s="3" t="s">
        <v>34</v>
      </c>
      <c r="D1158" s="1" t="s">
        <v>49</v>
      </c>
      <c r="E1158">
        <v>6</v>
      </c>
      <c r="F1158" s="4">
        <v>217.17</v>
      </c>
      <c r="G1158" s="4">
        <v>250</v>
      </c>
      <c r="H1158" s="5">
        <v>44104</v>
      </c>
    </row>
    <row r="1159" spans="1:8" x14ac:dyDescent="0.25">
      <c r="A1159">
        <v>2510</v>
      </c>
      <c r="B1159" t="s">
        <v>27</v>
      </c>
      <c r="C1159" s="3" t="s">
        <v>32</v>
      </c>
      <c r="D1159" s="1" t="s">
        <v>51</v>
      </c>
      <c r="E1159">
        <v>4</v>
      </c>
      <c r="F1159" s="4">
        <v>1171.3399999999999</v>
      </c>
      <c r="G1159" s="4">
        <v>1350</v>
      </c>
      <c r="H1159" s="5">
        <v>43951</v>
      </c>
    </row>
    <row r="1160" spans="1:8" x14ac:dyDescent="0.25">
      <c r="A1160">
        <v>2511</v>
      </c>
      <c r="B1160" t="s">
        <v>6</v>
      </c>
      <c r="C1160" s="3" t="s">
        <v>36</v>
      </c>
      <c r="D1160" s="1" t="s">
        <v>53</v>
      </c>
      <c r="E1160">
        <v>1</v>
      </c>
      <c r="F1160" s="4">
        <v>1053.78</v>
      </c>
      <c r="G1160" s="4">
        <v>1500</v>
      </c>
      <c r="H1160" s="5">
        <v>43955</v>
      </c>
    </row>
    <row r="1161" spans="1:8" x14ac:dyDescent="0.25">
      <c r="A1161">
        <v>2512</v>
      </c>
      <c r="B1161" t="s">
        <v>6</v>
      </c>
      <c r="C1161" s="3" t="s">
        <v>36</v>
      </c>
      <c r="D1161" s="1" t="s">
        <v>55</v>
      </c>
      <c r="E1161">
        <v>1</v>
      </c>
      <c r="F1161" s="4">
        <v>1053.78</v>
      </c>
      <c r="G1161" s="4">
        <v>1500</v>
      </c>
      <c r="H1161" s="5">
        <v>44146</v>
      </c>
    </row>
    <row r="1162" spans="1:8" x14ac:dyDescent="0.25">
      <c r="A1162">
        <v>2513</v>
      </c>
      <c r="B1162" t="s">
        <v>19</v>
      </c>
      <c r="C1162" s="3" t="s">
        <v>34</v>
      </c>
      <c r="D1162" s="1" t="s">
        <v>57</v>
      </c>
      <c r="E1162">
        <v>6</v>
      </c>
      <c r="F1162" s="4">
        <v>1240.8599999999999</v>
      </c>
      <c r="G1162" s="4">
        <v>1750</v>
      </c>
      <c r="H1162" s="5">
        <v>44067</v>
      </c>
    </row>
    <row r="1163" spans="1:8" x14ac:dyDescent="0.25">
      <c r="A1163">
        <v>2514</v>
      </c>
      <c r="B1163" t="s">
        <v>7</v>
      </c>
      <c r="C1163" s="3" t="s">
        <v>32</v>
      </c>
      <c r="D1163" s="1" t="s">
        <v>41</v>
      </c>
      <c r="E1163">
        <v>2</v>
      </c>
      <c r="F1163" s="4">
        <v>216.19</v>
      </c>
      <c r="G1163" s="4">
        <v>300</v>
      </c>
      <c r="H1163" s="5">
        <v>43972</v>
      </c>
    </row>
    <row r="1164" spans="1:8" x14ac:dyDescent="0.25">
      <c r="A1164">
        <v>2515</v>
      </c>
      <c r="B1164" t="s">
        <v>28</v>
      </c>
      <c r="C1164" s="3" t="s">
        <v>33</v>
      </c>
      <c r="D1164" s="1" t="s">
        <v>43</v>
      </c>
      <c r="E1164">
        <v>7</v>
      </c>
      <c r="F1164" s="4">
        <v>1063.04</v>
      </c>
      <c r="G1164" s="4">
        <v>1500</v>
      </c>
      <c r="H1164" s="5">
        <v>44095</v>
      </c>
    </row>
    <row r="1165" spans="1:8" x14ac:dyDescent="0.25">
      <c r="A1165">
        <v>2516</v>
      </c>
      <c r="B1165" t="s">
        <v>20</v>
      </c>
      <c r="C1165" s="3" t="s">
        <v>35</v>
      </c>
      <c r="D1165" s="1" t="s">
        <v>45</v>
      </c>
      <c r="E1165">
        <v>5</v>
      </c>
      <c r="F1165" s="4">
        <v>1421.11</v>
      </c>
      <c r="G1165" s="4">
        <v>1600</v>
      </c>
      <c r="H1165" s="5">
        <v>44039</v>
      </c>
    </row>
    <row r="1166" spans="1:8" x14ac:dyDescent="0.25">
      <c r="A1166">
        <v>2517</v>
      </c>
      <c r="B1166" t="s">
        <v>17</v>
      </c>
      <c r="C1166" s="3" t="s">
        <v>32</v>
      </c>
      <c r="D1166" s="1" t="s">
        <v>47</v>
      </c>
      <c r="E1166">
        <v>5</v>
      </c>
      <c r="F1166" s="4">
        <v>757.81</v>
      </c>
      <c r="G1166" s="4">
        <v>950</v>
      </c>
      <c r="H1166" s="5">
        <v>43975</v>
      </c>
    </row>
    <row r="1167" spans="1:8" x14ac:dyDescent="0.25">
      <c r="A1167">
        <v>2518</v>
      </c>
      <c r="B1167" t="s">
        <v>20</v>
      </c>
      <c r="C1167" s="3" t="s">
        <v>35</v>
      </c>
      <c r="D1167" s="1" t="s">
        <v>49</v>
      </c>
      <c r="E1167">
        <v>1</v>
      </c>
      <c r="F1167" s="4">
        <v>1421.11</v>
      </c>
      <c r="G1167" s="4">
        <v>1600</v>
      </c>
      <c r="H1167" s="5">
        <v>43965</v>
      </c>
    </row>
    <row r="1168" spans="1:8" x14ac:dyDescent="0.25">
      <c r="A1168">
        <v>2519</v>
      </c>
      <c r="B1168" t="s">
        <v>21</v>
      </c>
      <c r="C1168" s="3" t="s">
        <v>36</v>
      </c>
      <c r="D1168" s="1" t="s">
        <v>51</v>
      </c>
      <c r="E1168">
        <v>5</v>
      </c>
      <c r="F1168" s="4">
        <v>1242.93</v>
      </c>
      <c r="G1168" s="4">
        <v>1400</v>
      </c>
      <c r="H1168" s="5">
        <v>44168</v>
      </c>
    </row>
    <row r="1169" spans="1:8" x14ac:dyDescent="0.25">
      <c r="A1169">
        <v>2520</v>
      </c>
      <c r="B1169" t="s">
        <v>22</v>
      </c>
      <c r="C1169" s="3" t="s">
        <v>37</v>
      </c>
      <c r="D1169" s="1" t="s">
        <v>53</v>
      </c>
      <c r="E1169">
        <v>4</v>
      </c>
      <c r="F1169" s="4">
        <v>773.58</v>
      </c>
      <c r="G1169" s="4">
        <v>950</v>
      </c>
      <c r="H1169" s="5">
        <v>44191</v>
      </c>
    </row>
    <row r="1170" spans="1:8" x14ac:dyDescent="0.25">
      <c r="A1170">
        <v>2521</v>
      </c>
      <c r="B1170" t="s">
        <v>27</v>
      </c>
      <c r="C1170" s="3" t="s">
        <v>32</v>
      </c>
      <c r="D1170" s="1" t="s">
        <v>55</v>
      </c>
      <c r="E1170">
        <v>1</v>
      </c>
      <c r="F1170" s="4">
        <v>1171.3399999999999</v>
      </c>
      <c r="G1170" s="4">
        <v>1350</v>
      </c>
      <c r="H1170" s="5">
        <v>44045</v>
      </c>
    </row>
    <row r="1171" spans="1:8" x14ac:dyDescent="0.25">
      <c r="A1171">
        <v>2522</v>
      </c>
      <c r="B1171" t="s">
        <v>25</v>
      </c>
      <c r="C1171" s="3" t="s">
        <v>30</v>
      </c>
      <c r="D1171" s="1" t="s">
        <v>57</v>
      </c>
      <c r="E1171">
        <v>6</v>
      </c>
      <c r="F1171" s="4">
        <v>1667.47</v>
      </c>
      <c r="G1171" s="4">
        <v>2200</v>
      </c>
      <c r="H1171" s="5">
        <v>44016</v>
      </c>
    </row>
    <row r="1172" spans="1:8" x14ac:dyDescent="0.25">
      <c r="A1172">
        <v>2523</v>
      </c>
      <c r="B1172" t="s">
        <v>5</v>
      </c>
      <c r="C1172" s="3" t="s">
        <v>35</v>
      </c>
      <c r="D1172" s="1" t="s">
        <v>41</v>
      </c>
      <c r="E1172">
        <v>1</v>
      </c>
      <c r="F1172" s="4">
        <v>352.49</v>
      </c>
      <c r="G1172" s="4">
        <v>500</v>
      </c>
      <c r="H1172" s="5">
        <v>44180</v>
      </c>
    </row>
    <row r="1173" spans="1:8" x14ac:dyDescent="0.25">
      <c r="A1173">
        <v>2524</v>
      </c>
      <c r="B1173" t="s">
        <v>7</v>
      </c>
      <c r="C1173" s="3" t="s">
        <v>32</v>
      </c>
      <c r="D1173" s="1" t="s">
        <v>43</v>
      </c>
      <c r="E1173">
        <v>3</v>
      </c>
      <c r="F1173" s="4">
        <v>216.19</v>
      </c>
      <c r="G1173" s="4">
        <v>300</v>
      </c>
      <c r="H1173" s="5">
        <v>43984</v>
      </c>
    </row>
    <row r="1174" spans="1:8" x14ac:dyDescent="0.25">
      <c r="A1174">
        <v>2525</v>
      </c>
      <c r="B1174" t="s">
        <v>29</v>
      </c>
      <c r="C1174" s="3" t="s">
        <v>34</v>
      </c>
      <c r="D1174" s="1" t="s">
        <v>45</v>
      </c>
      <c r="E1174">
        <v>4</v>
      </c>
      <c r="F1174" s="4">
        <v>1265.2</v>
      </c>
      <c r="G1174" s="4">
        <v>1800</v>
      </c>
      <c r="H1174" s="5">
        <v>43982</v>
      </c>
    </row>
    <row r="1175" spans="1:8" x14ac:dyDescent="0.25">
      <c r="A1175">
        <v>2526</v>
      </c>
      <c r="B1175" t="s">
        <v>23</v>
      </c>
      <c r="C1175" s="3" t="s">
        <v>38</v>
      </c>
      <c r="D1175" s="1" t="s">
        <v>47</v>
      </c>
      <c r="E1175">
        <v>6</v>
      </c>
      <c r="F1175" s="4">
        <v>836.75</v>
      </c>
      <c r="G1175" s="4">
        <v>1000</v>
      </c>
      <c r="H1175" s="5">
        <v>43832</v>
      </c>
    </row>
    <row r="1176" spans="1:8" x14ac:dyDescent="0.25">
      <c r="A1176">
        <v>2527</v>
      </c>
      <c r="B1176" t="s">
        <v>20</v>
      </c>
      <c r="C1176" s="3" t="s">
        <v>35</v>
      </c>
      <c r="D1176" s="1" t="s">
        <v>49</v>
      </c>
      <c r="E1176">
        <v>5</v>
      </c>
      <c r="F1176" s="4">
        <v>1421.11</v>
      </c>
      <c r="G1176" s="4">
        <v>1600</v>
      </c>
      <c r="H1176" s="5">
        <v>43866</v>
      </c>
    </row>
    <row r="1177" spans="1:8" x14ac:dyDescent="0.25">
      <c r="A1177">
        <v>2528</v>
      </c>
      <c r="B1177" t="s">
        <v>10</v>
      </c>
      <c r="C1177" s="3" t="s">
        <v>35</v>
      </c>
      <c r="D1177" s="1" t="s">
        <v>51</v>
      </c>
      <c r="E1177">
        <v>3</v>
      </c>
      <c r="F1177" s="4">
        <v>618.04</v>
      </c>
      <c r="G1177" s="4">
        <v>700</v>
      </c>
      <c r="H1177" s="5">
        <v>44055</v>
      </c>
    </row>
    <row r="1178" spans="1:8" x14ac:dyDescent="0.25">
      <c r="A1178">
        <v>2529</v>
      </c>
      <c r="B1178" t="s">
        <v>6</v>
      </c>
      <c r="C1178" s="3" t="s">
        <v>31</v>
      </c>
      <c r="D1178" s="1" t="s">
        <v>53</v>
      </c>
      <c r="E1178">
        <v>4</v>
      </c>
      <c r="F1178" s="4">
        <v>1349.73</v>
      </c>
      <c r="G1178" s="4">
        <v>1500</v>
      </c>
      <c r="H1178" s="5">
        <v>44132</v>
      </c>
    </row>
    <row r="1179" spans="1:8" x14ac:dyDescent="0.25">
      <c r="A1179">
        <v>2530</v>
      </c>
      <c r="B1179" t="s">
        <v>22</v>
      </c>
      <c r="C1179" s="3" t="s">
        <v>37</v>
      </c>
      <c r="D1179" s="1" t="s">
        <v>55</v>
      </c>
      <c r="E1179">
        <v>1</v>
      </c>
      <c r="F1179" s="4">
        <v>773.58</v>
      </c>
      <c r="G1179" s="4">
        <v>950</v>
      </c>
      <c r="H1179" s="5">
        <v>43900</v>
      </c>
    </row>
    <row r="1180" spans="1:8" x14ac:dyDescent="0.25">
      <c r="A1180">
        <v>2531</v>
      </c>
      <c r="B1180" t="s">
        <v>15</v>
      </c>
      <c r="C1180" s="3" t="s">
        <v>30</v>
      </c>
      <c r="D1180" s="1" t="s">
        <v>57</v>
      </c>
      <c r="E1180">
        <v>4</v>
      </c>
      <c r="F1180" s="4">
        <v>431.06</v>
      </c>
      <c r="G1180" s="4">
        <v>600</v>
      </c>
      <c r="H1180" s="5">
        <v>44027</v>
      </c>
    </row>
    <row r="1181" spans="1:8" x14ac:dyDescent="0.25">
      <c r="A1181">
        <v>2532</v>
      </c>
      <c r="B1181" t="s">
        <v>17</v>
      </c>
      <c r="C1181" s="3" t="s">
        <v>32</v>
      </c>
      <c r="D1181" s="1" t="s">
        <v>41</v>
      </c>
      <c r="E1181">
        <v>4</v>
      </c>
      <c r="F1181" s="4">
        <v>757.81</v>
      </c>
      <c r="G1181" s="4">
        <v>950</v>
      </c>
      <c r="H1181" s="5">
        <v>44042</v>
      </c>
    </row>
    <row r="1182" spans="1:8" x14ac:dyDescent="0.25">
      <c r="A1182">
        <v>2533</v>
      </c>
      <c r="B1182" t="s">
        <v>10</v>
      </c>
      <c r="C1182" s="3" t="s">
        <v>35</v>
      </c>
      <c r="D1182" s="1" t="s">
        <v>43</v>
      </c>
      <c r="E1182">
        <v>3</v>
      </c>
      <c r="F1182" s="4">
        <v>618.04</v>
      </c>
      <c r="G1182" s="4">
        <v>700</v>
      </c>
      <c r="H1182" s="5">
        <v>43875</v>
      </c>
    </row>
    <row r="1183" spans="1:8" x14ac:dyDescent="0.25">
      <c r="A1183">
        <v>2534</v>
      </c>
      <c r="B1183" t="s">
        <v>5</v>
      </c>
      <c r="C1183" s="3" t="s">
        <v>30</v>
      </c>
      <c r="D1183" s="1" t="s">
        <v>45</v>
      </c>
      <c r="E1183">
        <v>4</v>
      </c>
      <c r="F1183" s="4">
        <v>388.86</v>
      </c>
      <c r="G1183" s="4">
        <v>500</v>
      </c>
      <c r="H1183" s="5">
        <v>44154</v>
      </c>
    </row>
    <row r="1184" spans="1:8" x14ac:dyDescent="0.25">
      <c r="A1184">
        <v>2535</v>
      </c>
      <c r="B1184" t="s">
        <v>21</v>
      </c>
      <c r="C1184" s="3" t="s">
        <v>36</v>
      </c>
      <c r="D1184" s="1" t="s">
        <v>47</v>
      </c>
      <c r="E1184">
        <v>6</v>
      </c>
      <c r="F1184" s="4">
        <v>1242.93</v>
      </c>
      <c r="G1184" s="4">
        <v>1400</v>
      </c>
      <c r="H1184" s="5">
        <v>43942</v>
      </c>
    </row>
    <row r="1185" spans="1:8" x14ac:dyDescent="0.25">
      <c r="A1185">
        <v>2536</v>
      </c>
      <c r="B1185" t="s">
        <v>16</v>
      </c>
      <c r="C1185" s="3" t="s">
        <v>31</v>
      </c>
      <c r="D1185" s="1" t="s">
        <v>49</v>
      </c>
      <c r="E1185">
        <v>1</v>
      </c>
      <c r="F1185" s="4">
        <v>938.42</v>
      </c>
      <c r="G1185" s="4">
        <v>1100</v>
      </c>
      <c r="H1185" s="5">
        <v>44043</v>
      </c>
    </row>
    <row r="1186" spans="1:8" x14ac:dyDescent="0.25">
      <c r="A1186">
        <v>2537</v>
      </c>
      <c r="B1186" t="s">
        <v>17</v>
      </c>
      <c r="C1186" s="3" t="s">
        <v>32</v>
      </c>
      <c r="D1186" s="1" t="s">
        <v>51</v>
      </c>
      <c r="E1186">
        <v>7</v>
      </c>
      <c r="F1186" s="4">
        <v>757.81</v>
      </c>
      <c r="G1186" s="4">
        <v>950</v>
      </c>
      <c r="H1186" s="5">
        <v>43895</v>
      </c>
    </row>
    <row r="1187" spans="1:8" x14ac:dyDescent="0.25">
      <c r="A1187">
        <v>2538</v>
      </c>
      <c r="B1187" t="s">
        <v>6</v>
      </c>
      <c r="C1187" s="3" t="s">
        <v>31</v>
      </c>
      <c r="D1187" s="1" t="s">
        <v>53</v>
      </c>
      <c r="E1187">
        <v>3</v>
      </c>
      <c r="F1187" s="4">
        <v>1349.73</v>
      </c>
      <c r="G1187" s="4">
        <v>1500</v>
      </c>
      <c r="H1187" s="5">
        <v>44075</v>
      </c>
    </row>
    <row r="1188" spans="1:8" x14ac:dyDescent="0.25">
      <c r="A1188">
        <v>2539</v>
      </c>
      <c r="B1188" t="s">
        <v>17</v>
      </c>
      <c r="C1188" s="3" t="s">
        <v>32</v>
      </c>
      <c r="D1188" s="1" t="s">
        <v>55</v>
      </c>
      <c r="E1188">
        <v>7</v>
      </c>
      <c r="F1188" s="4">
        <v>757.81</v>
      </c>
      <c r="G1188" s="4">
        <v>950</v>
      </c>
      <c r="H1188" s="5">
        <v>43914</v>
      </c>
    </row>
    <row r="1189" spans="1:8" x14ac:dyDescent="0.25">
      <c r="A1189">
        <v>2540</v>
      </c>
      <c r="B1189" t="s">
        <v>20</v>
      </c>
      <c r="C1189" s="3" t="s">
        <v>35</v>
      </c>
      <c r="D1189" s="1" t="s">
        <v>57</v>
      </c>
      <c r="E1189">
        <v>4</v>
      </c>
      <c r="F1189" s="4">
        <v>1421.11</v>
      </c>
      <c r="G1189" s="4">
        <v>1600</v>
      </c>
      <c r="H1189" s="5">
        <v>43930</v>
      </c>
    </row>
    <row r="1190" spans="1:8" x14ac:dyDescent="0.25">
      <c r="A1190">
        <v>2541</v>
      </c>
      <c r="B1190" t="s">
        <v>11</v>
      </c>
      <c r="C1190" s="3" t="s">
        <v>36</v>
      </c>
      <c r="D1190" s="1" t="s">
        <v>41</v>
      </c>
      <c r="E1190">
        <v>6</v>
      </c>
      <c r="F1190" s="4">
        <v>645.70000000000005</v>
      </c>
      <c r="G1190" s="4">
        <v>900</v>
      </c>
      <c r="H1190" s="5">
        <v>44115</v>
      </c>
    </row>
    <row r="1191" spans="1:8" x14ac:dyDescent="0.25">
      <c r="A1191">
        <v>2542</v>
      </c>
      <c r="B1191" t="s">
        <v>19</v>
      </c>
      <c r="C1191" s="3" t="s">
        <v>34</v>
      </c>
      <c r="D1191" s="1" t="s">
        <v>43</v>
      </c>
      <c r="E1191">
        <v>6</v>
      </c>
      <c r="F1191" s="4">
        <v>1240.8599999999999</v>
      </c>
      <c r="G1191" s="4">
        <v>1750</v>
      </c>
      <c r="H1191" s="5">
        <v>43997</v>
      </c>
    </row>
    <row r="1192" spans="1:8" x14ac:dyDescent="0.25">
      <c r="A1192">
        <v>2543</v>
      </c>
      <c r="B1192" t="s">
        <v>11</v>
      </c>
      <c r="C1192" s="3" t="s">
        <v>36</v>
      </c>
      <c r="D1192" s="1" t="s">
        <v>45</v>
      </c>
      <c r="E1192">
        <v>4</v>
      </c>
      <c r="F1192" s="4">
        <v>645.70000000000005</v>
      </c>
      <c r="G1192" s="4">
        <v>900</v>
      </c>
      <c r="H1192" s="5">
        <v>44036</v>
      </c>
    </row>
    <row r="1193" spans="1:8" x14ac:dyDescent="0.25">
      <c r="A1193">
        <v>2544</v>
      </c>
      <c r="B1193" t="s">
        <v>6</v>
      </c>
      <c r="C1193" s="3" t="s">
        <v>36</v>
      </c>
      <c r="D1193" s="1" t="s">
        <v>47</v>
      </c>
      <c r="E1193">
        <v>5</v>
      </c>
      <c r="F1193" s="4">
        <v>1053.78</v>
      </c>
      <c r="G1193" s="4">
        <v>1500</v>
      </c>
      <c r="H1193" s="5">
        <v>43997</v>
      </c>
    </row>
    <row r="1194" spans="1:8" x14ac:dyDescent="0.25">
      <c r="A1194">
        <v>2545</v>
      </c>
      <c r="B1194" t="s">
        <v>8</v>
      </c>
      <c r="C1194" s="3" t="s">
        <v>38</v>
      </c>
      <c r="D1194" s="1" t="s">
        <v>49</v>
      </c>
      <c r="E1194">
        <v>4</v>
      </c>
      <c r="F1194" s="4">
        <v>681.33</v>
      </c>
      <c r="G1194" s="4">
        <v>800</v>
      </c>
      <c r="H1194" s="5">
        <v>43953</v>
      </c>
    </row>
    <row r="1195" spans="1:8" x14ac:dyDescent="0.25">
      <c r="A1195">
        <v>2546</v>
      </c>
      <c r="B1195" t="s">
        <v>13</v>
      </c>
      <c r="C1195" s="3" t="s">
        <v>38</v>
      </c>
      <c r="D1195" s="1" t="s">
        <v>51</v>
      </c>
      <c r="E1195">
        <v>2</v>
      </c>
      <c r="F1195" s="4">
        <v>1483.61</v>
      </c>
      <c r="G1195" s="4">
        <v>2000</v>
      </c>
      <c r="H1195" s="5">
        <v>44120</v>
      </c>
    </row>
    <row r="1196" spans="1:8" x14ac:dyDescent="0.25">
      <c r="A1196">
        <v>2547</v>
      </c>
      <c r="B1196" t="s">
        <v>24</v>
      </c>
      <c r="C1196" s="3" t="s">
        <v>39</v>
      </c>
      <c r="D1196" s="1" t="s">
        <v>53</v>
      </c>
      <c r="E1196">
        <v>1</v>
      </c>
      <c r="F1196" s="4">
        <v>966.38</v>
      </c>
      <c r="G1196" s="4">
        <v>1200</v>
      </c>
      <c r="H1196" s="5">
        <v>44013</v>
      </c>
    </row>
    <row r="1197" spans="1:8" x14ac:dyDescent="0.25">
      <c r="A1197">
        <v>2548</v>
      </c>
      <c r="B1197" t="s">
        <v>22</v>
      </c>
      <c r="C1197" s="3" t="s">
        <v>37</v>
      </c>
      <c r="D1197" s="1" t="s">
        <v>55</v>
      </c>
      <c r="E1197">
        <v>1</v>
      </c>
      <c r="F1197" s="4">
        <v>773.58</v>
      </c>
      <c r="G1197" s="4">
        <v>950</v>
      </c>
      <c r="H1197" s="5">
        <v>43971</v>
      </c>
    </row>
    <row r="1198" spans="1:8" x14ac:dyDescent="0.25">
      <c r="A1198">
        <v>2549</v>
      </c>
      <c r="B1198" t="s">
        <v>29</v>
      </c>
      <c r="C1198" s="3" t="s">
        <v>34</v>
      </c>
      <c r="D1198" s="1" t="s">
        <v>57</v>
      </c>
      <c r="E1198">
        <v>4</v>
      </c>
      <c r="F1198" s="4">
        <v>1265.2</v>
      </c>
      <c r="G1198" s="4">
        <v>1800</v>
      </c>
      <c r="H1198" s="5">
        <v>43863</v>
      </c>
    </row>
    <row r="1199" spans="1:8" x14ac:dyDescent="0.25">
      <c r="A1199">
        <v>2550</v>
      </c>
      <c r="B1199" t="s">
        <v>9</v>
      </c>
      <c r="C1199" s="3" t="s">
        <v>34</v>
      </c>
      <c r="D1199" s="1" t="s">
        <v>41</v>
      </c>
      <c r="E1199">
        <v>6</v>
      </c>
      <c r="F1199" s="4">
        <v>217.17</v>
      </c>
      <c r="G1199" s="4">
        <v>250</v>
      </c>
      <c r="H1199" s="5">
        <v>43925</v>
      </c>
    </row>
    <row r="1200" spans="1:8" x14ac:dyDescent="0.25">
      <c r="A1200">
        <v>2551</v>
      </c>
      <c r="B1200" t="s">
        <v>11</v>
      </c>
      <c r="C1200" s="3" t="s">
        <v>36</v>
      </c>
      <c r="D1200" s="1" t="s">
        <v>43</v>
      </c>
      <c r="E1200">
        <v>5</v>
      </c>
      <c r="F1200" s="4">
        <v>645.70000000000005</v>
      </c>
      <c r="G1200" s="4">
        <v>900</v>
      </c>
      <c r="H1200" s="5">
        <v>43997</v>
      </c>
    </row>
    <row r="1201" spans="1:8" x14ac:dyDescent="0.25">
      <c r="A1201">
        <v>2552</v>
      </c>
      <c r="B1201" t="s">
        <v>14</v>
      </c>
      <c r="C1201" s="3" t="s">
        <v>39</v>
      </c>
      <c r="D1201" s="1" t="s">
        <v>45</v>
      </c>
      <c r="E1201">
        <v>5</v>
      </c>
      <c r="F1201" s="4">
        <v>343.6</v>
      </c>
      <c r="G1201" s="4">
        <v>400</v>
      </c>
      <c r="H1201" s="5">
        <v>44071</v>
      </c>
    </row>
    <row r="1202" spans="1:8" x14ac:dyDescent="0.25">
      <c r="A1202">
        <v>2553</v>
      </c>
      <c r="B1202" t="s">
        <v>12</v>
      </c>
      <c r="C1202" s="3" t="s">
        <v>37</v>
      </c>
      <c r="D1202" s="1" t="s">
        <v>47</v>
      </c>
      <c r="E1202">
        <v>4</v>
      </c>
      <c r="F1202" s="4">
        <v>841.55</v>
      </c>
      <c r="G1202" s="4">
        <v>1200</v>
      </c>
      <c r="H1202" s="5">
        <v>44075</v>
      </c>
    </row>
    <row r="1203" spans="1:8" x14ac:dyDescent="0.25">
      <c r="A1203">
        <v>2554</v>
      </c>
      <c r="B1203" t="s">
        <v>13</v>
      </c>
      <c r="C1203" s="3" t="s">
        <v>38</v>
      </c>
      <c r="D1203" s="1" t="s">
        <v>49</v>
      </c>
      <c r="E1203">
        <v>5</v>
      </c>
      <c r="F1203" s="4">
        <v>1483.61</v>
      </c>
      <c r="G1203" s="4">
        <v>2000</v>
      </c>
      <c r="H1203" s="5">
        <v>44122</v>
      </c>
    </row>
    <row r="1204" spans="1:8" x14ac:dyDescent="0.25">
      <c r="A1204">
        <v>2555</v>
      </c>
      <c r="B1204" t="s">
        <v>9</v>
      </c>
      <c r="C1204" s="3" t="s">
        <v>39</v>
      </c>
      <c r="D1204" s="1" t="s">
        <v>51</v>
      </c>
      <c r="E1204">
        <v>3</v>
      </c>
      <c r="F1204" s="4">
        <v>206.96</v>
      </c>
      <c r="G1204" s="4">
        <v>250</v>
      </c>
      <c r="H1204" s="5">
        <v>43839</v>
      </c>
    </row>
    <row r="1205" spans="1:8" x14ac:dyDescent="0.25">
      <c r="A1205">
        <v>2556</v>
      </c>
      <c r="B1205" t="s">
        <v>7</v>
      </c>
      <c r="C1205" s="3" t="s">
        <v>32</v>
      </c>
      <c r="D1205" s="1" t="s">
        <v>53</v>
      </c>
      <c r="E1205">
        <v>1</v>
      </c>
      <c r="F1205" s="4">
        <v>216.19</v>
      </c>
      <c r="G1205" s="4">
        <v>300</v>
      </c>
      <c r="H1205" s="5">
        <v>44174</v>
      </c>
    </row>
    <row r="1206" spans="1:8" x14ac:dyDescent="0.25">
      <c r="A1206">
        <v>2557</v>
      </c>
      <c r="B1206" t="s">
        <v>21</v>
      </c>
      <c r="C1206" s="3" t="s">
        <v>36</v>
      </c>
      <c r="D1206" s="1" t="s">
        <v>55</v>
      </c>
      <c r="E1206">
        <v>4</v>
      </c>
      <c r="F1206" s="4">
        <v>1242.93</v>
      </c>
      <c r="G1206" s="4">
        <v>1400</v>
      </c>
      <c r="H1206" s="5">
        <v>43977</v>
      </c>
    </row>
    <row r="1207" spans="1:8" x14ac:dyDescent="0.25">
      <c r="A1207">
        <v>2558</v>
      </c>
      <c r="B1207" t="s">
        <v>21</v>
      </c>
      <c r="C1207" s="3" t="s">
        <v>36</v>
      </c>
      <c r="D1207" s="1" t="s">
        <v>57</v>
      </c>
      <c r="E1207">
        <v>4</v>
      </c>
      <c r="F1207" s="4">
        <v>1242.93</v>
      </c>
      <c r="G1207" s="4">
        <v>1400</v>
      </c>
      <c r="H1207" s="5">
        <v>43905</v>
      </c>
    </row>
    <row r="1208" spans="1:8" x14ac:dyDescent="0.25">
      <c r="A1208">
        <v>2559</v>
      </c>
      <c r="B1208" t="s">
        <v>8</v>
      </c>
      <c r="C1208" s="3" t="s">
        <v>38</v>
      </c>
      <c r="D1208" s="1" t="s">
        <v>41</v>
      </c>
      <c r="E1208">
        <v>7</v>
      </c>
      <c r="F1208" s="4">
        <v>681.33</v>
      </c>
      <c r="G1208" s="4">
        <v>800</v>
      </c>
      <c r="H1208" s="5">
        <v>43918</v>
      </c>
    </row>
    <row r="1209" spans="1:8" x14ac:dyDescent="0.25">
      <c r="A1209">
        <v>2560</v>
      </c>
      <c r="B1209" t="s">
        <v>18</v>
      </c>
      <c r="C1209" s="3" t="s">
        <v>33</v>
      </c>
      <c r="D1209" s="1" t="s">
        <v>43</v>
      </c>
      <c r="E1209">
        <v>6</v>
      </c>
      <c r="F1209" s="4">
        <v>1049.51</v>
      </c>
      <c r="G1209" s="4">
        <v>1300</v>
      </c>
      <c r="H1209" s="5">
        <v>44071</v>
      </c>
    </row>
    <row r="1210" spans="1:8" x14ac:dyDescent="0.25">
      <c r="A1210">
        <v>2561</v>
      </c>
      <c r="B1210" t="s">
        <v>7</v>
      </c>
      <c r="C1210" s="3" t="s">
        <v>37</v>
      </c>
      <c r="D1210" s="1" t="s">
        <v>45</v>
      </c>
      <c r="E1210">
        <v>3</v>
      </c>
      <c r="F1210" s="4">
        <v>211.41</v>
      </c>
      <c r="G1210" s="4">
        <v>300</v>
      </c>
      <c r="H1210" s="5">
        <v>44171</v>
      </c>
    </row>
    <row r="1211" spans="1:8" x14ac:dyDescent="0.25">
      <c r="A1211">
        <v>2562</v>
      </c>
      <c r="B1211" t="s">
        <v>7</v>
      </c>
      <c r="C1211" s="3" t="s">
        <v>37</v>
      </c>
      <c r="D1211" s="1" t="s">
        <v>47</v>
      </c>
      <c r="E1211">
        <v>5</v>
      </c>
      <c r="F1211" s="4">
        <v>211.41</v>
      </c>
      <c r="G1211" s="4">
        <v>300</v>
      </c>
      <c r="H1211" s="5">
        <v>44014</v>
      </c>
    </row>
    <row r="1212" spans="1:8" x14ac:dyDescent="0.25">
      <c r="A1212">
        <v>2563</v>
      </c>
      <c r="B1212" t="s">
        <v>21</v>
      </c>
      <c r="C1212" s="3" t="s">
        <v>36</v>
      </c>
      <c r="D1212" s="1" t="s">
        <v>49</v>
      </c>
      <c r="E1212">
        <v>3</v>
      </c>
      <c r="F1212" s="4">
        <v>1242.93</v>
      </c>
      <c r="G1212" s="4">
        <v>1400</v>
      </c>
      <c r="H1212" s="5">
        <v>43850</v>
      </c>
    </row>
    <row r="1213" spans="1:8" x14ac:dyDescent="0.25">
      <c r="A1213">
        <v>2564</v>
      </c>
      <c r="B1213" t="s">
        <v>11</v>
      </c>
      <c r="C1213" s="3" t="s">
        <v>36</v>
      </c>
      <c r="D1213" s="1" t="s">
        <v>51</v>
      </c>
      <c r="E1213">
        <v>1</v>
      </c>
      <c r="F1213" s="4">
        <v>645.70000000000005</v>
      </c>
      <c r="G1213" s="4">
        <v>900</v>
      </c>
      <c r="H1213" s="5">
        <v>44016</v>
      </c>
    </row>
    <row r="1214" spans="1:8" x14ac:dyDescent="0.25">
      <c r="A1214">
        <v>2565</v>
      </c>
      <c r="B1214" t="s">
        <v>24</v>
      </c>
      <c r="C1214" s="3" t="s">
        <v>39</v>
      </c>
      <c r="D1214" s="1" t="s">
        <v>53</v>
      </c>
      <c r="E1214">
        <v>3</v>
      </c>
      <c r="F1214" s="4">
        <v>966.38</v>
      </c>
      <c r="G1214" s="4">
        <v>1200</v>
      </c>
      <c r="H1214" s="5">
        <v>43964</v>
      </c>
    </row>
    <row r="1215" spans="1:8" x14ac:dyDescent="0.25">
      <c r="A1215">
        <v>2566</v>
      </c>
      <c r="B1215" t="s">
        <v>21</v>
      </c>
      <c r="C1215" s="3" t="s">
        <v>36</v>
      </c>
      <c r="D1215" s="1" t="s">
        <v>55</v>
      </c>
      <c r="E1215">
        <v>7</v>
      </c>
      <c r="F1215" s="4">
        <v>1242.93</v>
      </c>
      <c r="G1215" s="4">
        <v>1400</v>
      </c>
      <c r="H1215" s="5">
        <v>43903</v>
      </c>
    </row>
    <row r="1216" spans="1:8" x14ac:dyDescent="0.25">
      <c r="A1216">
        <v>2567</v>
      </c>
      <c r="B1216" t="s">
        <v>9</v>
      </c>
      <c r="C1216" s="3" t="s">
        <v>34</v>
      </c>
      <c r="D1216" s="1" t="s">
        <v>57</v>
      </c>
      <c r="E1216">
        <v>2</v>
      </c>
      <c r="F1216" s="4">
        <v>217.17</v>
      </c>
      <c r="G1216" s="4">
        <v>250</v>
      </c>
      <c r="H1216" s="5">
        <v>43910</v>
      </c>
    </row>
    <row r="1217" spans="1:8" x14ac:dyDescent="0.25">
      <c r="A1217">
        <v>2568</v>
      </c>
      <c r="B1217" t="s">
        <v>10</v>
      </c>
      <c r="C1217" s="3" t="s">
        <v>35</v>
      </c>
      <c r="D1217" s="1" t="s">
        <v>41</v>
      </c>
      <c r="E1217">
        <v>3</v>
      </c>
      <c r="F1217" s="4">
        <v>618.04</v>
      </c>
      <c r="G1217" s="4">
        <v>700</v>
      </c>
      <c r="H1217" s="5">
        <v>44189</v>
      </c>
    </row>
    <row r="1218" spans="1:8" x14ac:dyDescent="0.25">
      <c r="A1218">
        <v>2569</v>
      </c>
      <c r="B1218" t="s">
        <v>6</v>
      </c>
      <c r="C1218" s="3" t="s">
        <v>31</v>
      </c>
      <c r="D1218" s="1" t="s">
        <v>43</v>
      </c>
      <c r="E1218">
        <v>1</v>
      </c>
      <c r="F1218" s="4">
        <v>1349.73</v>
      </c>
      <c r="G1218" s="4">
        <v>1500</v>
      </c>
      <c r="H1218" s="5">
        <v>44157</v>
      </c>
    </row>
    <row r="1219" spans="1:8" x14ac:dyDescent="0.25">
      <c r="A1219">
        <v>2570</v>
      </c>
      <c r="B1219" t="s">
        <v>13</v>
      </c>
      <c r="C1219" s="3" t="s">
        <v>38</v>
      </c>
      <c r="D1219" s="1" t="s">
        <v>45</v>
      </c>
      <c r="E1219">
        <v>1</v>
      </c>
      <c r="F1219" s="4">
        <v>1483.61</v>
      </c>
      <c r="G1219" s="4">
        <v>2000</v>
      </c>
      <c r="H1219" s="5">
        <v>44020</v>
      </c>
    </row>
    <row r="1220" spans="1:8" x14ac:dyDescent="0.25">
      <c r="A1220">
        <v>2571</v>
      </c>
      <c r="B1220" t="s">
        <v>6</v>
      </c>
      <c r="C1220" s="3" t="s">
        <v>31</v>
      </c>
      <c r="D1220" s="1" t="s">
        <v>47</v>
      </c>
      <c r="E1220">
        <v>7</v>
      </c>
      <c r="F1220" s="4">
        <v>1349.73</v>
      </c>
      <c r="G1220" s="4">
        <v>1500</v>
      </c>
      <c r="H1220" s="5">
        <v>43985</v>
      </c>
    </row>
    <row r="1221" spans="1:8" x14ac:dyDescent="0.25">
      <c r="A1221">
        <v>2572</v>
      </c>
      <c r="B1221" t="s">
        <v>18</v>
      </c>
      <c r="C1221" s="3" t="s">
        <v>33</v>
      </c>
      <c r="D1221" s="1" t="s">
        <v>49</v>
      </c>
      <c r="E1221">
        <v>3</v>
      </c>
      <c r="F1221" s="4">
        <v>1049.51</v>
      </c>
      <c r="G1221" s="4">
        <v>1300</v>
      </c>
      <c r="H1221" s="5">
        <v>43948</v>
      </c>
    </row>
    <row r="1222" spans="1:8" x14ac:dyDescent="0.25">
      <c r="A1222">
        <v>2573</v>
      </c>
      <c r="B1222" t="s">
        <v>5</v>
      </c>
      <c r="C1222" s="3" t="s">
        <v>35</v>
      </c>
      <c r="D1222" s="1" t="s">
        <v>51</v>
      </c>
      <c r="E1222">
        <v>7</v>
      </c>
      <c r="F1222" s="4">
        <v>352.49</v>
      </c>
      <c r="G1222" s="4">
        <v>500</v>
      </c>
      <c r="H1222" s="5">
        <v>43908</v>
      </c>
    </row>
    <row r="1223" spans="1:8" x14ac:dyDescent="0.25">
      <c r="A1223">
        <v>2574</v>
      </c>
      <c r="B1223" t="s">
        <v>18</v>
      </c>
      <c r="C1223" s="3" t="s">
        <v>33</v>
      </c>
      <c r="D1223" s="1" t="s">
        <v>53</v>
      </c>
      <c r="E1223">
        <v>2</v>
      </c>
      <c r="F1223" s="4">
        <v>1049.51</v>
      </c>
      <c r="G1223" s="4">
        <v>1300</v>
      </c>
      <c r="H1223" s="5">
        <v>44038</v>
      </c>
    </row>
    <row r="1224" spans="1:8" x14ac:dyDescent="0.25">
      <c r="A1224">
        <v>2575</v>
      </c>
      <c r="B1224" t="s">
        <v>10</v>
      </c>
      <c r="C1224" s="3" t="s">
        <v>35</v>
      </c>
      <c r="D1224" s="1" t="s">
        <v>55</v>
      </c>
      <c r="E1224">
        <v>7</v>
      </c>
      <c r="F1224" s="4">
        <v>618.04</v>
      </c>
      <c r="G1224" s="4">
        <v>700</v>
      </c>
      <c r="H1224" s="5">
        <v>44010</v>
      </c>
    </row>
    <row r="1225" spans="1:8" x14ac:dyDescent="0.25">
      <c r="A1225">
        <v>2576</v>
      </c>
      <c r="B1225" t="s">
        <v>12</v>
      </c>
      <c r="C1225" s="3" t="s">
        <v>37</v>
      </c>
      <c r="D1225" s="1" t="s">
        <v>57</v>
      </c>
      <c r="E1225">
        <v>2</v>
      </c>
      <c r="F1225" s="4">
        <v>841.55</v>
      </c>
      <c r="G1225" s="4">
        <v>1200</v>
      </c>
      <c r="H1225" s="5">
        <v>43877</v>
      </c>
    </row>
    <row r="1226" spans="1:8" x14ac:dyDescent="0.25">
      <c r="A1226">
        <v>2577</v>
      </c>
      <c r="B1226" t="s">
        <v>28</v>
      </c>
      <c r="C1226" s="3" t="s">
        <v>33</v>
      </c>
      <c r="D1226" s="1" t="s">
        <v>41</v>
      </c>
      <c r="E1226">
        <v>6</v>
      </c>
      <c r="F1226" s="4">
        <v>1063.04</v>
      </c>
      <c r="G1226" s="4">
        <v>1500</v>
      </c>
      <c r="H1226" s="5">
        <v>44125</v>
      </c>
    </row>
    <row r="1227" spans="1:8" x14ac:dyDescent="0.25">
      <c r="A1227">
        <v>2578</v>
      </c>
      <c r="B1227" t="s">
        <v>7</v>
      </c>
      <c r="C1227" s="3" t="s">
        <v>37</v>
      </c>
      <c r="D1227" s="1" t="s">
        <v>43</v>
      </c>
      <c r="E1227">
        <v>1</v>
      </c>
      <c r="F1227" s="4">
        <v>211.41</v>
      </c>
      <c r="G1227" s="4">
        <v>300</v>
      </c>
      <c r="H1227" s="5">
        <v>43945</v>
      </c>
    </row>
    <row r="1228" spans="1:8" x14ac:dyDescent="0.25">
      <c r="A1228">
        <v>2579</v>
      </c>
      <c r="B1228" t="s">
        <v>9</v>
      </c>
      <c r="C1228" s="3" t="s">
        <v>39</v>
      </c>
      <c r="D1228" s="1" t="s">
        <v>45</v>
      </c>
      <c r="E1228">
        <v>3</v>
      </c>
      <c r="F1228" s="4">
        <v>206.96</v>
      </c>
      <c r="G1228" s="4">
        <v>250</v>
      </c>
      <c r="H1228" s="5">
        <v>44144</v>
      </c>
    </row>
    <row r="1229" spans="1:8" x14ac:dyDescent="0.25">
      <c r="A1229">
        <v>2580</v>
      </c>
      <c r="B1229" t="s">
        <v>9</v>
      </c>
      <c r="C1229" s="3" t="s">
        <v>39</v>
      </c>
      <c r="D1229" s="1" t="s">
        <v>47</v>
      </c>
      <c r="E1229">
        <v>3</v>
      </c>
      <c r="F1229" s="4">
        <v>206.96</v>
      </c>
      <c r="G1229" s="4">
        <v>250</v>
      </c>
      <c r="H1229" s="5">
        <v>44043</v>
      </c>
    </row>
    <row r="1230" spans="1:8" x14ac:dyDescent="0.25">
      <c r="A1230">
        <v>2581</v>
      </c>
      <c r="B1230" t="s">
        <v>9</v>
      </c>
      <c r="C1230" s="3" t="s">
        <v>34</v>
      </c>
      <c r="D1230" s="1" t="s">
        <v>49</v>
      </c>
      <c r="E1230">
        <v>1</v>
      </c>
      <c r="F1230" s="4">
        <v>217.17</v>
      </c>
      <c r="G1230" s="4">
        <v>250</v>
      </c>
      <c r="H1230" s="5">
        <v>43979</v>
      </c>
    </row>
    <row r="1231" spans="1:8" x14ac:dyDescent="0.25">
      <c r="A1231">
        <v>2582</v>
      </c>
      <c r="B1231" t="s">
        <v>26</v>
      </c>
      <c r="C1231" s="3" t="s">
        <v>31</v>
      </c>
      <c r="D1231" s="1" t="s">
        <v>51</v>
      </c>
      <c r="E1231">
        <v>7</v>
      </c>
      <c r="F1231" s="4">
        <v>638.27</v>
      </c>
      <c r="G1231" s="4">
        <v>800</v>
      </c>
      <c r="H1231" s="5">
        <v>43842</v>
      </c>
    </row>
    <row r="1232" spans="1:8" x14ac:dyDescent="0.25">
      <c r="A1232">
        <v>2583</v>
      </c>
      <c r="B1232" t="s">
        <v>18</v>
      </c>
      <c r="C1232" s="3" t="s">
        <v>33</v>
      </c>
      <c r="D1232" s="1" t="s">
        <v>53</v>
      </c>
      <c r="E1232">
        <v>6</v>
      </c>
      <c r="F1232" s="4">
        <v>1049.51</v>
      </c>
      <c r="G1232" s="4">
        <v>1300</v>
      </c>
      <c r="H1232" s="5">
        <v>43862</v>
      </c>
    </row>
    <row r="1233" spans="1:8" x14ac:dyDescent="0.25">
      <c r="A1233">
        <v>2584</v>
      </c>
      <c r="B1233" t="s">
        <v>28</v>
      </c>
      <c r="C1233" s="3" t="s">
        <v>33</v>
      </c>
      <c r="D1233" s="1" t="s">
        <v>55</v>
      </c>
      <c r="E1233">
        <v>5</v>
      </c>
      <c r="F1233" s="4">
        <v>1063.04</v>
      </c>
      <c r="G1233" s="4">
        <v>1500</v>
      </c>
      <c r="H1233" s="5">
        <v>44033</v>
      </c>
    </row>
    <row r="1234" spans="1:8" x14ac:dyDescent="0.25">
      <c r="A1234">
        <v>2585</v>
      </c>
      <c r="B1234" t="s">
        <v>22</v>
      </c>
      <c r="C1234" s="3" t="s">
        <v>37</v>
      </c>
      <c r="D1234" s="1" t="s">
        <v>57</v>
      </c>
      <c r="E1234">
        <v>6</v>
      </c>
      <c r="F1234" s="4">
        <v>773.58</v>
      </c>
      <c r="G1234" s="4">
        <v>950</v>
      </c>
      <c r="H1234" s="5">
        <v>44031</v>
      </c>
    </row>
    <row r="1235" spans="1:8" x14ac:dyDescent="0.25">
      <c r="A1235">
        <v>2586</v>
      </c>
      <c r="B1235" t="s">
        <v>15</v>
      </c>
      <c r="C1235" s="3" t="s">
        <v>30</v>
      </c>
      <c r="D1235" s="1" t="s">
        <v>41</v>
      </c>
      <c r="E1235">
        <v>7</v>
      </c>
      <c r="F1235" s="4">
        <v>431.06</v>
      </c>
      <c r="G1235" s="4">
        <v>600</v>
      </c>
      <c r="H1235" s="5">
        <v>43987</v>
      </c>
    </row>
    <row r="1236" spans="1:8" x14ac:dyDescent="0.25">
      <c r="A1236">
        <v>2587</v>
      </c>
      <c r="B1236" t="s">
        <v>6</v>
      </c>
      <c r="C1236" s="3" t="s">
        <v>36</v>
      </c>
      <c r="D1236" s="1" t="s">
        <v>43</v>
      </c>
      <c r="E1236">
        <v>7</v>
      </c>
      <c r="F1236" s="4">
        <v>1053.78</v>
      </c>
      <c r="G1236" s="4">
        <v>1500</v>
      </c>
      <c r="H1236" s="5">
        <v>44075</v>
      </c>
    </row>
    <row r="1237" spans="1:8" x14ac:dyDescent="0.25">
      <c r="A1237">
        <v>2588</v>
      </c>
      <c r="B1237" t="s">
        <v>25</v>
      </c>
      <c r="C1237" s="3" t="s">
        <v>30</v>
      </c>
      <c r="D1237" s="1" t="s">
        <v>45</v>
      </c>
      <c r="E1237">
        <v>2</v>
      </c>
      <c r="F1237" s="4">
        <v>1667.47</v>
      </c>
      <c r="G1237" s="4">
        <v>2200</v>
      </c>
      <c r="H1237" s="5">
        <v>43844</v>
      </c>
    </row>
    <row r="1238" spans="1:8" x14ac:dyDescent="0.25">
      <c r="A1238">
        <v>2589</v>
      </c>
      <c r="B1238" t="s">
        <v>20</v>
      </c>
      <c r="C1238" s="3" t="s">
        <v>35</v>
      </c>
      <c r="D1238" s="1" t="s">
        <v>47</v>
      </c>
      <c r="E1238">
        <v>1</v>
      </c>
      <c r="F1238" s="4">
        <v>1421.11</v>
      </c>
      <c r="G1238" s="4">
        <v>1600</v>
      </c>
      <c r="H1238" s="5">
        <v>44012</v>
      </c>
    </row>
    <row r="1239" spans="1:8" x14ac:dyDescent="0.25">
      <c r="A1239">
        <v>2590</v>
      </c>
      <c r="B1239" t="s">
        <v>27</v>
      </c>
      <c r="C1239" s="3" t="s">
        <v>32</v>
      </c>
      <c r="D1239" s="1" t="s">
        <v>49</v>
      </c>
      <c r="E1239">
        <v>2</v>
      </c>
      <c r="F1239" s="4">
        <v>1171.3399999999999</v>
      </c>
      <c r="G1239" s="4">
        <v>1350</v>
      </c>
      <c r="H1239" s="5">
        <v>44196</v>
      </c>
    </row>
    <row r="1240" spans="1:8" x14ac:dyDescent="0.25">
      <c r="A1240">
        <v>2591</v>
      </c>
      <c r="B1240" t="s">
        <v>22</v>
      </c>
      <c r="C1240" s="3" t="s">
        <v>37</v>
      </c>
      <c r="D1240" s="1" t="s">
        <v>51</v>
      </c>
      <c r="E1240">
        <v>6</v>
      </c>
      <c r="F1240" s="4">
        <v>773.58</v>
      </c>
      <c r="G1240" s="4">
        <v>950</v>
      </c>
      <c r="H1240" s="5">
        <v>43877</v>
      </c>
    </row>
    <row r="1241" spans="1:8" x14ac:dyDescent="0.25">
      <c r="A1241">
        <v>2592</v>
      </c>
      <c r="B1241" t="s">
        <v>14</v>
      </c>
      <c r="C1241" s="3" t="s">
        <v>39</v>
      </c>
      <c r="D1241" s="1" t="s">
        <v>53</v>
      </c>
      <c r="E1241">
        <v>4</v>
      </c>
      <c r="F1241" s="4">
        <v>343.6</v>
      </c>
      <c r="G1241" s="4">
        <v>400</v>
      </c>
      <c r="H1241" s="5">
        <v>44136</v>
      </c>
    </row>
    <row r="1242" spans="1:8" x14ac:dyDescent="0.25">
      <c r="A1242">
        <v>2593</v>
      </c>
      <c r="B1242" t="s">
        <v>7</v>
      </c>
      <c r="C1242" s="3" t="s">
        <v>32</v>
      </c>
      <c r="D1242" s="1" t="s">
        <v>55</v>
      </c>
      <c r="E1242">
        <v>5</v>
      </c>
      <c r="F1242" s="4">
        <v>216.19</v>
      </c>
      <c r="G1242" s="4">
        <v>300</v>
      </c>
      <c r="H1242" s="5">
        <v>43937</v>
      </c>
    </row>
    <row r="1243" spans="1:8" x14ac:dyDescent="0.25">
      <c r="A1243">
        <v>2594</v>
      </c>
      <c r="B1243" t="s">
        <v>8</v>
      </c>
      <c r="C1243" s="3" t="s">
        <v>33</v>
      </c>
      <c r="D1243" s="1" t="s">
        <v>57</v>
      </c>
      <c r="E1243">
        <v>1</v>
      </c>
      <c r="F1243" s="4">
        <v>572.95000000000005</v>
      </c>
      <c r="G1243" s="4">
        <v>800</v>
      </c>
      <c r="H1243" s="5">
        <v>43985</v>
      </c>
    </row>
    <row r="1244" spans="1:8" x14ac:dyDescent="0.25">
      <c r="A1244">
        <v>2595</v>
      </c>
      <c r="B1244" t="s">
        <v>24</v>
      </c>
      <c r="C1244" s="3" t="s">
        <v>39</v>
      </c>
      <c r="D1244" s="1" t="s">
        <v>41</v>
      </c>
      <c r="E1244">
        <v>7</v>
      </c>
      <c r="F1244" s="4">
        <v>966.38</v>
      </c>
      <c r="G1244" s="4">
        <v>1200</v>
      </c>
      <c r="H1244" s="5">
        <v>43998</v>
      </c>
    </row>
    <row r="1245" spans="1:8" x14ac:dyDescent="0.25">
      <c r="A1245">
        <v>2596</v>
      </c>
      <c r="B1245" t="s">
        <v>15</v>
      </c>
      <c r="C1245" s="3" t="s">
        <v>30</v>
      </c>
      <c r="D1245" s="1" t="s">
        <v>43</v>
      </c>
      <c r="E1245">
        <v>5</v>
      </c>
      <c r="F1245" s="4">
        <v>431.06</v>
      </c>
      <c r="G1245" s="4">
        <v>600</v>
      </c>
      <c r="H1245" s="5">
        <v>44080</v>
      </c>
    </row>
    <row r="1246" spans="1:8" x14ac:dyDescent="0.25">
      <c r="A1246">
        <v>2597</v>
      </c>
      <c r="B1246" t="s">
        <v>8</v>
      </c>
      <c r="C1246" s="3" t="s">
        <v>38</v>
      </c>
      <c r="D1246" s="1" t="s">
        <v>45</v>
      </c>
      <c r="E1246">
        <v>5</v>
      </c>
      <c r="F1246" s="4">
        <v>681.33</v>
      </c>
      <c r="G1246" s="4">
        <v>800</v>
      </c>
      <c r="H1246" s="5">
        <v>43898</v>
      </c>
    </row>
    <row r="1247" spans="1:8" x14ac:dyDescent="0.25">
      <c r="A1247">
        <v>2598</v>
      </c>
      <c r="B1247" t="s">
        <v>26</v>
      </c>
      <c r="C1247" s="3" t="s">
        <v>31</v>
      </c>
      <c r="D1247" s="1" t="s">
        <v>47</v>
      </c>
      <c r="E1247">
        <v>4</v>
      </c>
      <c r="F1247" s="4">
        <v>638.27</v>
      </c>
      <c r="G1247" s="4">
        <v>800</v>
      </c>
      <c r="H1247" s="5">
        <v>44173</v>
      </c>
    </row>
    <row r="1248" spans="1:8" x14ac:dyDescent="0.25">
      <c r="A1248">
        <v>2599</v>
      </c>
      <c r="B1248" t="s">
        <v>17</v>
      </c>
      <c r="C1248" s="3" t="s">
        <v>32</v>
      </c>
      <c r="D1248" s="1" t="s">
        <v>49</v>
      </c>
      <c r="E1248">
        <v>2</v>
      </c>
      <c r="F1248" s="4">
        <v>757.81</v>
      </c>
      <c r="G1248" s="4">
        <v>950</v>
      </c>
      <c r="H1248" s="5">
        <v>44153</v>
      </c>
    </row>
    <row r="1249" spans="1:8" x14ac:dyDescent="0.25">
      <c r="A1249">
        <v>2600</v>
      </c>
      <c r="B1249" t="s">
        <v>8</v>
      </c>
      <c r="C1249" s="3" t="s">
        <v>38</v>
      </c>
      <c r="D1249" s="1" t="s">
        <v>51</v>
      </c>
      <c r="E1249">
        <v>6</v>
      </c>
      <c r="F1249" s="4">
        <v>681.33</v>
      </c>
      <c r="G1249" s="4">
        <v>800</v>
      </c>
      <c r="H1249" s="5">
        <v>43878</v>
      </c>
    </row>
    <row r="1250" spans="1:8" x14ac:dyDescent="0.25">
      <c r="A1250">
        <v>2601</v>
      </c>
      <c r="B1250" t="s">
        <v>23</v>
      </c>
      <c r="C1250" s="3" t="s">
        <v>38</v>
      </c>
      <c r="D1250" s="1" t="s">
        <v>53</v>
      </c>
      <c r="E1250">
        <v>7</v>
      </c>
      <c r="F1250" s="4">
        <v>836.75</v>
      </c>
      <c r="G1250" s="4">
        <v>1000</v>
      </c>
      <c r="H1250" s="5">
        <v>44173</v>
      </c>
    </row>
    <row r="1251" spans="1:8" x14ac:dyDescent="0.25">
      <c r="A1251">
        <v>2602</v>
      </c>
      <c r="B1251" t="s">
        <v>23</v>
      </c>
      <c r="C1251" s="3" t="s">
        <v>38</v>
      </c>
      <c r="D1251" s="1" t="s">
        <v>55</v>
      </c>
      <c r="E1251">
        <v>7</v>
      </c>
      <c r="F1251" s="4">
        <v>836.75</v>
      </c>
      <c r="G1251" s="4">
        <v>1000</v>
      </c>
      <c r="H1251" s="5">
        <v>43886</v>
      </c>
    </row>
    <row r="1252" spans="1:8" x14ac:dyDescent="0.25">
      <c r="A1252">
        <v>2603</v>
      </c>
      <c r="B1252" t="s">
        <v>29</v>
      </c>
      <c r="C1252" s="3" t="s">
        <v>34</v>
      </c>
      <c r="D1252" s="1" t="s">
        <v>57</v>
      </c>
      <c r="E1252">
        <v>7</v>
      </c>
      <c r="F1252" s="4">
        <v>1265.2</v>
      </c>
      <c r="G1252" s="4">
        <v>1800</v>
      </c>
      <c r="H1252" s="5">
        <v>44043</v>
      </c>
    </row>
    <row r="1253" spans="1:8" x14ac:dyDescent="0.25">
      <c r="A1253">
        <v>2604</v>
      </c>
      <c r="B1253" t="s">
        <v>7</v>
      </c>
      <c r="C1253" s="3" t="s">
        <v>32</v>
      </c>
      <c r="D1253" s="1" t="s">
        <v>41</v>
      </c>
      <c r="E1253">
        <v>6</v>
      </c>
      <c r="F1253" s="4">
        <v>216.19</v>
      </c>
      <c r="G1253" s="4">
        <v>300</v>
      </c>
      <c r="H1253" s="5">
        <v>43963</v>
      </c>
    </row>
    <row r="1254" spans="1:8" x14ac:dyDescent="0.25">
      <c r="A1254">
        <v>2605</v>
      </c>
      <c r="B1254" t="s">
        <v>14</v>
      </c>
      <c r="C1254" s="3" t="s">
        <v>39</v>
      </c>
      <c r="D1254" s="1" t="s">
        <v>43</v>
      </c>
      <c r="E1254">
        <v>5</v>
      </c>
      <c r="F1254" s="4">
        <v>343.6</v>
      </c>
      <c r="G1254" s="4">
        <v>400</v>
      </c>
      <c r="H1254" s="5">
        <v>43855</v>
      </c>
    </row>
    <row r="1255" spans="1:8" x14ac:dyDescent="0.25">
      <c r="A1255">
        <v>2606</v>
      </c>
      <c r="B1255" t="s">
        <v>8</v>
      </c>
      <c r="C1255" s="3" t="s">
        <v>38</v>
      </c>
      <c r="D1255" s="1" t="s">
        <v>45</v>
      </c>
      <c r="E1255">
        <v>5</v>
      </c>
      <c r="F1255" s="4">
        <v>681.33</v>
      </c>
      <c r="G1255" s="4">
        <v>800</v>
      </c>
      <c r="H1255" s="5">
        <v>44103</v>
      </c>
    </row>
    <row r="1256" spans="1:8" x14ac:dyDescent="0.25">
      <c r="A1256">
        <v>2607</v>
      </c>
      <c r="B1256" t="s">
        <v>29</v>
      </c>
      <c r="C1256" s="3" t="s">
        <v>34</v>
      </c>
      <c r="D1256" s="1" t="s">
        <v>47</v>
      </c>
      <c r="E1256">
        <v>6</v>
      </c>
      <c r="F1256" s="4">
        <v>1265.2</v>
      </c>
      <c r="G1256" s="4">
        <v>1800</v>
      </c>
      <c r="H1256" s="5">
        <v>43890</v>
      </c>
    </row>
    <row r="1257" spans="1:8" x14ac:dyDescent="0.25">
      <c r="A1257">
        <v>2608</v>
      </c>
      <c r="B1257" t="s">
        <v>12</v>
      </c>
      <c r="C1257" s="3" t="s">
        <v>37</v>
      </c>
      <c r="D1257" s="1" t="s">
        <v>49</v>
      </c>
      <c r="E1257">
        <v>7</v>
      </c>
      <c r="F1257" s="4">
        <v>841.55</v>
      </c>
      <c r="G1257" s="4">
        <v>1200</v>
      </c>
      <c r="H1257" s="5">
        <v>43996</v>
      </c>
    </row>
    <row r="1258" spans="1:8" x14ac:dyDescent="0.25">
      <c r="A1258">
        <v>2609</v>
      </c>
      <c r="B1258" t="s">
        <v>16</v>
      </c>
      <c r="C1258" s="3" t="s">
        <v>31</v>
      </c>
      <c r="D1258" s="1" t="s">
        <v>51</v>
      </c>
      <c r="E1258">
        <v>5</v>
      </c>
      <c r="F1258" s="4">
        <v>938.42</v>
      </c>
      <c r="G1258" s="4">
        <v>1100</v>
      </c>
      <c r="H1258" s="5">
        <v>44111</v>
      </c>
    </row>
    <row r="1259" spans="1:8" x14ac:dyDescent="0.25">
      <c r="A1259">
        <v>2610</v>
      </c>
      <c r="B1259" t="s">
        <v>27</v>
      </c>
      <c r="C1259" s="3" t="s">
        <v>32</v>
      </c>
      <c r="D1259" s="1" t="s">
        <v>53</v>
      </c>
      <c r="E1259">
        <v>7</v>
      </c>
      <c r="F1259" s="4">
        <v>1171.3399999999999</v>
      </c>
      <c r="G1259" s="4">
        <v>1350</v>
      </c>
      <c r="H1259" s="5">
        <v>44108</v>
      </c>
    </row>
    <row r="1260" spans="1:8" x14ac:dyDescent="0.25">
      <c r="A1260">
        <v>2611</v>
      </c>
      <c r="B1260" t="s">
        <v>12</v>
      </c>
      <c r="C1260" s="3" t="s">
        <v>37</v>
      </c>
      <c r="D1260" s="1" t="s">
        <v>55</v>
      </c>
      <c r="E1260">
        <v>4</v>
      </c>
      <c r="F1260" s="4">
        <v>841.55</v>
      </c>
      <c r="G1260" s="4">
        <v>1200</v>
      </c>
      <c r="H1260" s="5">
        <v>44109</v>
      </c>
    </row>
    <row r="1261" spans="1:8" x14ac:dyDescent="0.25">
      <c r="A1261">
        <v>2612</v>
      </c>
      <c r="B1261" t="s">
        <v>6</v>
      </c>
      <c r="C1261" s="3" t="s">
        <v>36</v>
      </c>
      <c r="D1261" s="1" t="s">
        <v>57</v>
      </c>
      <c r="E1261">
        <v>1</v>
      </c>
      <c r="F1261" s="4">
        <v>1053.78</v>
      </c>
      <c r="G1261" s="4">
        <v>1500</v>
      </c>
      <c r="H1261" s="5">
        <v>43981</v>
      </c>
    </row>
    <row r="1262" spans="1:8" x14ac:dyDescent="0.25">
      <c r="A1262">
        <v>2613</v>
      </c>
      <c r="B1262" t="s">
        <v>22</v>
      </c>
      <c r="C1262" s="3" t="s">
        <v>37</v>
      </c>
      <c r="D1262" s="1" t="s">
        <v>41</v>
      </c>
      <c r="E1262">
        <v>7</v>
      </c>
      <c r="F1262" s="4">
        <v>773.58</v>
      </c>
      <c r="G1262" s="4">
        <v>950</v>
      </c>
      <c r="H1262" s="5">
        <v>43919</v>
      </c>
    </row>
    <row r="1263" spans="1:8" x14ac:dyDescent="0.25">
      <c r="A1263">
        <v>2614</v>
      </c>
      <c r="B1263" t="s">
        <v>23</v>
      </c>
      <c r="C1263" s="3" t="s">
        <v>38</v>
      </c>
      <c r="D1263" s="1" t="s">
        <v>43</v>
      </c>
      <c r="E1263">
        <v>2</v>
      </c>
      <c r="F1263" s="4">
        <v>836.75</v>
      </c>
      <c r="G1263" s="4">
        <v>1000</v>
      </c>
      <c r="H1263" s="5">
        <v>43894</v>
      </c>
    </row>
    <row r="1264" spans="1:8" x14ac:dyDescent="0.25">
      <c r="A1264">
        <v>2615</v>
      </c>
      <c r="B1264" t="s">
        <v>27</v>
      </c>
      <c r="C1264" s="3" t="s">
        <v>32</v>
      </c>
      <c r="D1264" s="1" t="s">
        <v>45</v>
      </c>
      <c r="E1264">
        <v>1</v>
      </c>
      <c r="F1264" s="4">
        <v>1171.3399999999999</v>
      </c>
      <c r="G1264" s="4">
        <v>1350</v>
      </c>
      <c r="H1264" s="5">
        <v>44094</v>
      </c>
    </row>
    <row r="1265" spans="1:8" x14ac:dyDescent="0.25">
      <c r="A1265">
        <v>2616</v>
      </c>
      <c r="B1265" t="s">
        <v>24</v>
      </c>
      <c r="C1265" s="3" t="s">
        <v>39</v>
      </c>
      <c r="D1265" s="1" t="s">
        <v>47</v>
      </c>
      <c r="E1265">
        <v>4</v>
      </c>
      <c r="F1265" s="4">
        <v>966.38</v>
      </c>
      <c r="G1265" s="4">
        <v>1200</v>
      </c>
      <c r="H1265" s="5">
        <v>44092</v>
      </c>
    </row>
    <row r="1266" spans="1:8" x14ac:dyDescent="0.25">
      <c r="A1266">
        <v>2617</v>
      </c>
      <c r="B1266" t="s">
        <v>5</v>
      </c>
      <c r="C1266" s="3" t="s">
        <v>30</v>
      </c>
      <c r="D1266" s="1" t="s">
        <v>49</v>
      </c>
      <c r="E1266">
        <v>4</v>
      </c>
      <c r="F1266" s="4">
        <v>388.86</v>
      </c>
      <c r="G1266" s="4">
        <v>500</v>
      </c>
      <c r="H1266" s="5">
        <v>43861</v>
      </c>
    </row>
    <row r="1267" spans="1:8" x14ac:dyDescent="0.25">
      <c r="A1267">
        <v>2618</v>
      </c>
      <c r="B1267" t="s">
        <v>16</v>
      </c>
      <c r="C1267" s="3" t="s">
        <v>31</v>
      </c>
      <c r="D1267" s="1" t="s">
        <v>51</v>
      </c>
      <c r="E1267">
        <v>7</v>
      </c>
      <c r="F1267" s="4">
        <v>938.42</v>
      </c>
      <c r="G1267" s="4">
        <v>1100</v>
      </c>
      <c r="H1267" s="5">
        <v>43860</v>
      </c>
    </row>
    <row r="1268" spans="1:8" x14ac:dyDescent="0.25">
      <c r="A1268">
        <v>2619</v>
      </c>
      <c r="B1268" t="s">
        <v>5</v>
      </c>
      <c r="C1268" s="3" t="s">
        <v>30</v>
      </c>
      <c r="D1268" s="1" t="s">
        <v>53</v>
      </c>
      <c r="E1268">
        <v>4</v>
      </c>
      <c r="F1268" s="4">
        <v>388.86</v>
      </c>
      <c r="G1268" s="4">
        <v>500</v>
      </c>
      <c r="H1268" s="5">
        <v>44164</v>
      </c>
    </row>
    <row r="1269" spans="1:8" x14ac:dyDescent="0.25">
      <c r="A1269">
        <v>2620</v>
      </c>
      <c r="B1269" t="s">
        <v>16</v>
      </c>
      <c r="C1269" s="3" t="s">
        <v>31</v>
      </c>
      <c r="D1269" s="1" t="s">
        <v>55</v>
      </c>
      <c r="E1269">
        <v>4</v>
      </c>
      <c r="F1269" s="4">
        <v>938.42</v>
      </c>
      <c r="G1269" s="4">
        <v>1100</v>
      </c>
      <c r="H1269" s="5">
        <v>44043</v>
      </c>
    </row>
    <row r="1270" spans="1:8" x14ac:dyDescent="0.25">
      <c r="A1270">
        <v>2621</v>
      </c>
      <c r="B1270" t="s">
        <v>11</v>
      </c>
      <c r="C1270" s="3" t="s">
        <v>36</v>
      </c>
      <c r="D1270" s="1" t="s">
        <v>57</v>
      </c>
      <c r="E1270">
        <v>6</v>
      </c>
      <c r="F1270" s="4">
        <v>645.70000000000005</v>
      </c>
      <c r="G1270" s="4">
        <v>900</v>
      </c>
      <c r="H1270" s="5">
        <v>44094</v>
      </c>
    </row>
    <row r="1271" spans="1:8" x14ac:dyDescent="0.25">
      <c r="A1271">
        <v>2622</v>
      </c>
      <c r="B1271" t="s">
        <v>13</v>
      </c>
      <c r="C1271" s="3" t="s">
        <v>38</v>
      </c>
      <c r="D1271" s="1" t="s">
        <v>41</v>
      </c>
      <c r="E1271">
        <v>7</v>
      </c>
      <c r="F1271" s="4">
        <v>1483.61</v>
      </c>
      <c r="G1271" s="4">
        <v>2000</v>
      </c>
      <c r="H1271" s="5">
        <v>43921</v>
      </c>
    </row>
    <row r="1272" spans="1:8" x14ac:dyDescent="0.25">
      <c r="A1272">
        <v>2623</v>
      </c>
      <c r="B1272" t="s">
        <v>17</v>
      </c>
      <c r="C1272" s="3" t="s">
        <v>32</v>
      </c>
      <c r="D1272" s="1" t="s">
        <v>43</v>
      </c>
      <c r="E1272">
        <v>1</v>
      </c>
      <c r="F1272" s="4">
        <v>757.81</v>
      </c>
      <c r="G1272" s="4">
        <v>950</v>
      </c>
      <c r="H1272" s="5">
        <v>44013</v>
      </c>
    </row>
    <row r="1273" spans="1:8" x14ac:dyDescent="0.25">
      <c r="A1273">
        <v>2624</v>
      </c>
      <c r="B1273" t="s">
        <v>15</v>
      </c>
      <c r="C1273" s="3" t="s">
        <v>30</v>
      </c>
      <c r="D1273" s="1" t="s">
        <v>45</v>
      </c>
      <c r="E1273">
        <v>4</v>
      </c>
      <c r="F1273" s="4">
        <v>431.06</v>
      </c>
      <c r="G1273" s="4">
        <v>600</v>
      </c>
      <c r="H1273" s="5">
        <v>44090</v>
      </c>
    </row>
    <row r="1274" spans="1:8" x14ac:dyDescent="0.25">
      <c r="A1274">
        <v>2625</v>
      </c>
      <c r="B1274" t="s">
        <v>9</v>
      </c>
      <c r="C1274" s="3" t="s">
        <v>34</v>
      </c>
      <c r="D1274" s="1" t="s">
        <v>47</v>
      </c>
      <c r="E1274">
        <v>4</v>
      </c>
      <c r="F1274" s="4">
        <v>217.17</v>
      </c>
      <c r="G1274" s="4">
        <v>250</v>
      </c>
      <c r="H1274" s="5">
        <v>44009</v>
      </c>
    </row>
    <row r="1275" spans="1:8" x14ac:dyDescent="0.25">
      <c r="A1275">
        <v>2626</v>
      </c>
      <c r="B1275" t="s">
        <v>17</v>
      </c>
      <c r="C1275" s="3" t="s">
        <v>32</v>
      </c>
      <c r="D1275" s="1" t="s">
        <v>49</v>
      </c>
      <c r="E1275">
        <v>6</v>
      </c>
      <c r="F1275" s="4">
        <v>757.81</v>
      </c>
      <c r="G1275" s="4">
        <v>950</v>
      </c>
      <c r="H1275" s="5">
        <v>43892</v>
      </c>
    </row>
    <row r="1276" spans="1:8" x14ac:dyDescent="0.25">
      <c r="A1276">
        <v>2627</v>
      </c>
      <c r="B1276" t="s">
        <v>25</v>
      </c>
      <c r="C1276" s="3" t="s">
        <v>30</v>
      </c>
      <c r="D1276" s="1" t="s">
        <v>51</v>
      </c>
      <c r="E1276">
        <v>3</v>
      </c>
      <c r="F1276" s="4">
        <v>1667.47</v>
      </c>
      <c r="G1276" s="4">
        <v>2200</v>
      </c>
      <c r="H1276" s="5">
        <v>44037</v>
      </c>
    </row>
    <row r="1277" spans="1:8" x14ac:dyDescent="0.25">
      <c r="A1277">
        <v>2628</v>
      </c>
      <c r="B1277" t="s">
        <v>19</v>
      </c>
      <c r="C1277" s="3" t="s">
        <v>34</v>
      </c>
      <c r="D1277" s="1" t="s">
        <v>53</v>
      </c>
      <c r="E1277">
        <v>1</v>
      </c>
      <c r="F1277" s="4">
        <v>1240.8599999999999</v>
      </c>
      <c r="G1277" s="4">
        <v>1750</v>
      </c>
      <c r="H1277" s="5">
        <v>43929</v>
      </c>
    </row>
    <row r="1278" spans="1:8" x14ac:dyDescent="0.25">
      <c r="A1278">
        <v>2629</v>
      </c>
      <c r="B1278" t="s">
        <v>5</v>
      </c>
      <c r="C1278" s="3" t="s">
        <v>30</v>
      </c>
      <c r="D1278" s="1" t="s">
        <v>55</v>
      </c>
      <c r="E1278">
        <v>1</v>
      </c>
      <c r="F1278" s="4">
        <v>388.86</v>
      </c>
      <c r="G1278" s="4">
        <v>500</v>
      </c>
      <c r="H1278" s="5">
        <v>43835</v>
      </c>
    </row>
    <row r="1279" spans="1:8" x14ac:dyDescent="0.25">
      <c r="A1279">
        <v>2630</v>
      </c>
      <c r="B1279" t="s">
        <v>19</v>
      </c>
      <c r="C1279" s="3" t="s">
        <v>34</v>
      </c>
      <c r="D1279" s="1" t="s">
        <v>57</v>
      </c>
      <c r="E1279">
        <v>2</v>
      </c>
      <c r="F1279" s="4">
        <v>1240.8599999999999</v>
      </c>
      <c r="G1279" s="4">
        <v>1750</v>
      </c>
      <c r="H1279" s="5">
        <v>44051</v>
      </c>
    </row>
    <row r="1280" spans="1:8" x14ac:dyDescent="0.25">
      <c r="A1280">
        <v>2631</v>
      </c>
      <c r="B1280" t="s">
        <v>25</v>
      </c>
      <c r="C1280" s="3" t="s">
        <v>30</v>
      </c>
      <c r="D1280" s="1" t="s">
        <v>41</v>
      </c>
      <c r="E1280">
        <v>1</v>
      </c>
      <c r="F1280" s="4">
        <v>1667.47</v>
      </c>
      <c r="G1280" s="4">
        <v>2200</v>
      </c>
      <c r="H1280" s="5">
        <v>44020</v>
      </c>
    </row>
    <row r="1281" spans="1:8" x14ac:dyDescent="0.25">
      <c r="A1281">
        <v>2632</v>
      </c>
      <c r="B1281" t="s">
        <v>20</v>
      </c>
      <c r="C1281" s="3" t="s">
        <v>35</v>
      </c>
      <c r="D1281" s="1" t="s">
        <v>43</v>
      </c>
      <c r="E1281">
        <v>3</v>
      </c>
      <c r="F1281" s="4">
        <v>1421.11</v>
      </c>
      <c r="G1281" s="4">
        <v>1600</v>
      </c>
      <c r="H1281" s="5">
        <v>43920</v>
      </c>
    </row>
    <row r="1282" spans="1:8" x14ac:dyDescent="0.25">
      <c r="A1282">
        <v>2633</v>
      </c>
      <c r="B1282" t="s">
        <v>7</v>
      </c>
      <c r="C1282" s="3" t="s">
        <v>32</v>
      </c>
      <c r="D1282" s="1" t="s">
        <v>45</v>
      </c>
      <c r="E1282">
        <v>7</v>
      </c>
      <c r="F1282" s="4">
        <v>216.19</v>
      </c>
      <c r="G1282" s="4">
        <v>300</v>
      </c>
      <c r="H1282" s="5">
        <v>44101</v>
      </c>
    </row>
    <row r="1283" spans="1:8" x14ac:dyDescent="0.25">
      <c r="A1283">
        <v>2634</v>
      </c>
      <c r="B1283" t="s">
        <v>26</v>
      </c>
      <c r="C1283" s="3" t="s">
        <v>31</v>
      </c>
      <c r="D1283" s="1" t="s">
        <v>47</v>
      </c>
      <c r="E1283">
        <v>1</v>
      </c>
      <c r="F1283" s="4">
        <v>638.27</v>
      </c>
      <c r="G1283" s="4">
        <v>800</v>
      </c>
      <c r="H1283" s="5">
        <v>44188</v>
      </c>
    </row>
    <row r="1284" spans="1:8" x14ac:dyDescent="0.25">
      <c r="A1284">
        <v>2635</v>
      </c>
      <c r="B1284" t="s">
        <v>10</v>
      </c>
      <c r="C1284" s="3" t="s">
        <v>35</v>
      </c>
      <c r="D1284" s="1" t="s">
        <v>49</v>
      </c>
      <c r="E1284">
        <v>7</v>
      </c>
      <c r="F1284" s="4">
        <v>618.04</v>
      </c>
      <c r="G1284" s="4">
        <v>700</v>
      </c>
      <c r="H1284" s="5">
        <v>44087</v>
      </c>
    </row>
    <row r="1285" spans="1:8" x14ac:dyDescent="0.25">
      <c r="A1285">
        <v>2636</v>
      </c>
      <c r="B1285" t="s">
        <v>5</v>
      </c>
      <c r="C1285" s="3" t="s">
        <v>35</v>
      </c>
      <c r="D1285" s="1" t="s">
        <v>51</v>
      </c>
      <c r="E1285">
        <v>5</v>
      </c>
      <c r="F1285" s="4">
        <v>352.49</v>
      </c>
      <c r="G1285" s="4">
        <v>500</v>
      </c>
      <c r="H1285" s="5">
        <v>44076</v>
      </c>
    </row>
    <row r="1286" spans="1:8" x14ac:dyDescent="0.25">
      <c r="A1286">
        <v>2637</v>
      </c>
      <c r="B1286" t="s">
        <v>21</v>
      </c>
      <c r="C1286" s="3" t="s">
        <v>36</v>
      </c>
      <c r="D1286" s="1" t="s">
        <v>53</v>
      </c>
      <c r="E1286">
        <v>6</v>
      </c>
      <c r="F1286" s="4">
        <v>1242.93</v>
      </c>
      <c r="G1286" s="4">
        <v>1400</v>
      </c>
      <c r="H1286" s="5">
        <v>43875</v>
      </c>
    </row>
    <row r="1287" spans="1:8" x14ac:dyDescent="0.25">
      <c r="A1287">
        <v>2638</v>
      </c>
      <c r="B1287" t="s">
        <v>8</v>
      </c>
      <c r="C1287" s="3" t="s">
        <v>33</v>
      </c>
      <c r="D1287" s="1" t="s">
        <v>55</v>
      </c>
      <c r="E1287">
        <v>4</v>
      </c>
      <c r="F1287" s="4">
        <v>572.95000000000005</v>
      </c>
      <c r="G1287" s="4">
        <v>800</v>
      </c>
      <c r="H1287" s="5">
        <v>44011</v>
      </c>
    </row>
    <row r="1288" spans="1:8" x14ac:dyDescent="0.25">
      <c r="A1288">
        <v>2639</v>
      </c>
      <c r="B1288" t="s">
        <v>14</v>
      </c>
      <c r="C1288" s="3" t="s">
        <v>39</v>
      </c>
      <c r="D1288" s="1" t="s">
        <v>57</v>
      </c>
      <c r="E1288">
        <v>6</v>
      </c>
      <c r="F1288" s="4">
        <v>343.6</v>
      </c>
      <c r="G1288" s="4">
        <v>400</v>
      </c>
      <c r="H1288" s="5">
        <v>44060</v>
      </c>
    </row>
    <row r="1289" spans="1:8" x14ac:dyDescent="0.25">
      <c r="A1289">
        <v>2640</v>
      </c>
      <c r="B1289" t="s">
        <v>29</v>
      </c>
      <c r="C1289" s="3" t="s">
        <v>34</v>
      </c>
      <c r="D1289" s="1" t="s">
        <v>41</v>
      </c>
      <c r="E1289">
        <v>2</v>
      </c>
      <c r="F1289" s="4">
        <v>1265.2</v>
      </c>
      <c r="G1289" s="4">
        <v>1800</v>
      </c>
      <c r="H1289" s="5">
        <v>43938</v>
      </c>
    </row>
    <row r="1290" spans="1:8" x14ac:dyDescent="0.25">
      <c r="A1290">
        <v>2641</v>
      </c>
      <c r="B1290" t="s">
        <v>6</v>
      </c>
      <c r="C1290" s="3" t="s">
        <v>31</v>
      </c>
      <c r="D1290" s="1" t="s">
        <v>43</v>
      </c>
      <c r="E1290">
        <v>4</v>
      </c>
      <c r="F1290" s="4">
        <v>1349.73</v>
      </c>
      <c r="G1290" s="4">
        <v>1500</v>
      </c>
      <c r="H1290" s="5">
        <v>43981</v>
      </c>
    </row>
    <row r="1291" spans="1:8" x14ac:dyDescent="0.25">
      <c r="A1291">
        <v>2642</v>
      </c>
      <c r="B1291" t="s">
        <v>20</v>
      </c>
      <c r="C1291" s="3" t="s">
        <v>35</v>
      </c>
      <c r="D1291" s="1" t="s">
        <v>45</v>
      </c>
      <c r="E1291">
        <v>1</v>
      </c>
      <c r="F1291" s="4">
        <v>1421.11</v>
      </c>
      <c r="G1291" s="4">
        <v>1600</v>
      </c>
      <c r="H1291" s="5">
        <v>44136</v>
      </c>
    </row>
    <row r="1292" spans="1:8" x14ac:dyDescent="0.25">
      <c r="A1292">
        <v>2643</v>
      </c>
      <c r="B1292" t="s">
        <v>13</v>
      </c>
      <c r="C1292" s="3" t="s">
        <v>38</v>
      </c>
      <c r="D1292" s="1" t="s">
        <v>47</v>
      </c>
      <c r="E1292">
        <v>5</v>
      </c>
      <c r="F1292" s="4">
        <v>1483.61</v>
      </c>
      <c r="G1292" s="4">
        <v>2000</v>
      </c>
      <c r="H1292" s="5">
        <v>44023</v>
      </c>
    </row>
    <row r="1293" spans="1:8" x14ac:dyDescent="0.25">
      <c r="A1293">
        <v>2644</v>
      </c>
      <c r="B1293" t="s">
        <v>9</v>
      </c>
      <c r="C1293" s="3" t="s">
        <v>39</v>
      </c>
      <c r="D1293" s="1" t="s">
        <v>49</v>
      </c>
      <c r="E1293">
        <v>3</v>
      </c>
      <c r="F1293" s="4">
        <v>206.96</v>
      </c>
      <c r="G1293" s="4">
        <v>250</v>
      </c>
      <c r="H1293" s="5">
        <v>44036</v>
      </c>
    </row>
    <row r="1294" spans="1:8" x14ac:dyDescent="0.25">
      <c r="A1294">
        <v>2645</v>
      </c>
      <c r="B1294" t="s">
        <v>5</v>
      </c>
      <c r="C1294" s="3" t="s">
        <v>35</v>
      </c>
      <c r="D1294" s="1" t="s">
        <v>51</v>
      </c>
      <c r="E1294">
        <v>4</v>
      </c>
      <c r="F1294" s="4">
        <v>352.49</v>
      </c>
      <c r="G1294" s="4">
        <v>500</v>
      </c>
      <c r="H1294" s="5">
        <v>44064</v>
      </c>
    </row>
    <row r="1295" spans="1:8" x14ac:dyDescent="0.25">
      <c r="A1295">
        <v>2646</v>
      </c>
      <c r="B1295" t="s">
        <v>19</v>
      </c>
      <c r="C1295" s="3" t="s">
        <v>34</v>
      </c>
      <c r="D1295" s="1" t="s">
        <v>53</v>
      </c>
      <c r="E1295">
        <v>2</v>
      </c>
      <c r="F1295" s="4">
        <v>1240.8599999999999</v>
      </c>
      <c r="G1295" s="4">
        <v>1750</v>
      </c>
      <c r="H1295" s="5">
        <v>43831</v>
      </c>
    </row>
    <row r="1296" spans="1:8" x14ac:dyDescent="0.25">
      <c r="A1296">
        <v>2647</v>
      </c>
      <c r="B1296" t="s">
        <v>28</v>
      </c>
      <c r="C1296" s="3" t="s">
        <v>33</v>
      </c>
      <c r="D1296" s="1" t="s">
        <v>55</v>
      </c>
      <c r="E1296">
        <v>3</v>
      </c>
      <c r="F1296" s="4">
        <v>1063.04</v>
      </c>
      <c r="G1296" s="4">
        <v>1500</v>
      </c>
      <c r="H1296" s="5">
        <v>43833</v>
      </c>
    </row>
    <row r="1297" spans="1:8" x14ac:dyDescent="0.25">
      <c r="A1297">
        <v>2648</v>
      </c>
      <c r="B1297" t="s">
        <v>6</v>
      </c>
      <c r="C1297" s="3" t="s">
        <v>36</v>
      </c>
      <c r="D1297" s="1" t="s">
        <v>57</v>
      </c>
      <c r="E1297">
        <v>4</v>
      </c>
      <c r="F1297" s="4">
        <v>1053.78</v>
      </c>
      <c r="G1297" s="4">
        <v>1500</v>
      </c>
      <c r="H1297" s="5">
        <v>43846</v>
      </c>
    </row>
    <row r="1298" spans="1:8" x14ac:dyDescent="0.25">
      <c r="A1298">
        <v>2649</v>
      </c>
      <c r="B1298" t="s">
        <v>8</v>
      </c>
      <c r="C1298" s="3" t="s">
        <v>33</v>
      </c>
      <c r="D1298" s="1" t="s">
        <v>41</v>
      </c>
      <c r="E1298">
        <v>5</v>
      </c>
      <c r="F1298" s="4">
        <v>572.95000000000005</v>
      </c>
      <c r="G1298" s="4">
        <v>800</v>
      </c>
      <c r="H1298" s="5">
        <v>43973</v>
      </c>
    </row>
    <row r="1299" spans="1:8" x14ac:dyDescent="0.25">
      <c r="A1299">
        <v>2650</v>
      </c>
      <c r="B1299" t="s">
        <v>11</v>
      </c>
      <c r="C1299" s="3" t="s">
        <v>36</v>
      </c>
      <c r="D1299" s="1" t="s">
        <v>43</v>
      </c>
      <c r="E1299">
        <v>6</v>
      </c>
      <c r="F1299" s="4">
        <v>645.70000000000005</v>
      </c>
      <c r="G1299" s="4">
        <v>900</v>
      </c>
      <c r="H1299" s="5">
        <v>43962</v>
      </c>
    </row>
    <row r="1300" spans="1:8" x14ac:dyDescent="0.25">
      <c r="A1300">
        <v>2651</v>
      </c>
      <c r="B1300" t="s">
        <v>9</v>
      </c>
      <c r="C1300" s="3" t="s">
        <v>34</v>
      </c>
      <c r="D1300" s="1" t="s">
        <v>45</v>
      </c>
      <c r="E1300">
        <v>6</v>
      </c>
      <c r="F1300" s="4">
        <v>217.17</v>
      </c>
      <c r="G1300" s="4">
        <v>250</v>
      </c>
      <c r="H1300" s="5">
        <v>43975</v>
      </c>
    </row>
    <row r="1301" spans="1:8" x14ac:dyDescent="0.25">
      <c r="A1301">
        <v>2652</v>
      </c>
      <c r="B1301" t="s">
        <v>10</v>
      </c>
      <c r="C1301" s="3" t="s">
        <v>35</v>
      </c>
      <c r="D1301" s="1" t="s">
        <v>47</v>
      </c>
      <c r="E1301">
        <v>7</v>
      </c>
      <c r="F1301" s="4">
        <v>618.04</v>
      </c>
      <c r="G1301" s="4">
        <v>700</v>
      </c>
      <c r="H1301" s="5">
        <v>44051</v>
      </c>
    </row>
    <row r="1302" spans="1:8" x14ac:dyDescent="0.25">
      <c r="A1302">
        <v>2653</v>
      </c>
      <c r="B1302" t="s">
        <v>5</v>
      </c>
      <c r="C1302" s="3" t="s">
        <v>30</v>
      </c>
      <c r="D1302" s="1" t="s">
        <v>49</v>
      </c>
      <c r="E1302">
        <v>7</v>
      </c>
      <c r="F1302" s="4">
        <v>388.86</v>
      </c>
      <c r="G1302" s="4">
        <v>500</v>
      </c>
      <c r="H1302" s="5">
        <v>44014</v>
      </c>
    </row>
    <row r="1303" spans="1:8" x14ac:dyDescent="0.25">
      <c r="A1303">
        <v>2654</v>
      </c>
      <c r="B1303" t="s">
        <v>19</v>
      </c>
      <c r="C1303" s="3" t="s">
        <v>34</v>
      </c>
      <c r="D1303" s="1" t="s">
        <v>51</v>
      </c>
      <c r="E1303">
        <v>6</v>
      </c>
      <c r="F1303" s="4">
        <v>1240.8599999999999</v>
      </c>
      <c r="G1303" s="4">
        <v>1750</v>
      </c>
      <c r="H1303" s="5">
        <v>44123</v>
      </c>
    </row>
    <row r="1304" spans="1:8" x14ac:dyDescent="0.25">
      <c r="A1304">
        <v>2655</v>
      </c>
      <c r="B1304" t="s">
        <v>5</v>
      </c>
      <c r="C1304" s="3" t="s">
        <v>35</v>
      </c>
      <c r="D1304" s="1" t="s">
        <v>53</v>
      </c>
      <c r="E1304">
        <v>2</v>
      </c>
      <c r="F1304" s="4">
        <v>352.49</v>
      </c>
      <c r="G1304" s="4">
        <v>500</v>
      </c>
      <c r="H1304" s="5">
        <v>43868</v>
      </c>
    </row>
    <row r="1305" spans="1:8" x14ac:dyDescent="0.25">
      <c r="A1305">
        <v>2656</v>
      </c>
      <c r="B1305" t="s">
        <v>19</v>
      </c>
      <c r="C1305" s="3" t="s">
        <v>34</v>
      </c>
      <c r="D1305" s="1" t="s">
        <v>55</v>
      </c>
      <c r="E1305">
        <v>7</v>
      </c>
      <c r="F1305" s="4">
        <v>1240.8599999999999</v>
      </c>
      <c r="G1305" s="4">
        <v>1750</v>
      </c>
      <c r="H1305" s="5">
        <v>43861</v>
      </c>
    </row>
    <row r="1306" spans="1:8" x14ac:dyDescent="0.25">
      <c r="A1306">
        <v>2657</v>
      </c>
      <c r="B1306" t="s">
        <v>12</v>
      </c>
      <c r="C1306" s="3" t="s">
        <v>37</v>
      </c>
      <c r="D1306" s="1" t="s">
        <v>57</v>
      </c>
      <c r="E1306">
        <v>4</v>
      </c>
      <c r="F1306" s="4">
        <v>841.55</v>
      </c>
      <c r="G1306" s="4">
        <v>1200</v>
      </c>
      <c r="H1306" s="5">
        <v>43971</v>
      </c>
    </row>
    <row r="1307" spans="1:8" x14ac:dyDescent="0.25">
      <c r="A1307">
        <v>2658</v>
      </c>
      <c r="B1307" t="s">
        <v>6</v>
      </c>
      <c r="C1307" s="3" t="s">
        <v>31</v>
      </c>
      <c r="D1307" s="1" t="s">
        <v>41</v>
      </c>
      <c r="E1307">
        <v>6</v>
      </c>
      <c r="F1307" s="4">
        <v>1349.73</v>
      </c>
      <c r="G1307" s="4">
        <v>1500</v>
      </c>
      <c r="H1307" s="5">
        <v>44032</v>
      </c>
    </row>
    <row r="1308" spans="1:8" x14ac:dyDescent="0.25">
      <c r="A1308">
        <v>2659</v>
      </c>
      <c r="B1308" t="s">
        <v>5</v>
      </c>
      <c r="C1308" s="3" t="s">
        <v>30</v>
      </c>
      <c r="D1308" s="1" t="s">
        <v>43</v>
      </c>
      <c r="E1308">
        <v>3</v>
      </c>
      <c r="F1308" s="4">
        <v>388.86</v>
      </c>
      <c r="G1308" s="4">
        <v>500</v>
      </c>
      <c r="H1308" s="5">
        <v>44097</v>
      </c>
    </row>
    <row r="1309" spans="1:8" x14ac:dyDescent="0.25">
      <c r="A1309">
        <v>2660</v>
      </c>
      <c r="B1309" t="s">
        <v>12</v>
      </c>
      <c r="C1309" s="3" t="s">
        <v>37</v>
      </c>
      <c r="D1309" s="1" t="s">
        <v>45</v>
      </c>
      <c r="E1309">
        <v>6</v>
      </c>
      <c r="F1309" s="4">
        <v>841.55</v>
      </c>
      <c r="G1309" s="4">
        <v>1200</v>
      </c>
      <c r="H1309" s="5">
        <v>44028</v>
      </c>
    </row>
    <row r="1310" spans="1:8" x14ac:dyDescent="0.25">
      <c r="A1310">
        <v>2661</v>
      </c>
      <c r="B1310" t="s">
        <v>9</v>
      </c>
      <c r="C1310" s="3" t="s">
        <v>34</v>
      </c>
      <c r="D1310" s="1" t="s">
        <v>47</v>
      </c>
      <c r="E1310">
        <v>1</v>
      </c>
      <c r="F1310" s="4">
        <v>217.17</v>
      </c>
      <c r="G1310" s="4">
        <v>250</v>
      </c>
      <c r="H1310" s="5">
        <v>43963</v>
      </c>
    </row>
    <row r="1311" spans="1:8" x14ac:dyDescent="0.25">
      <c r="A1311">
        <v>2662</v>
      </c>
      <c r="B1311" t="s">
        <v>7</v>
      </c>
      <c r="C1311" s="3" t="s">
        <v>32</v>
      </c>
      <c r="D1311" s="1" t="s">
        <v>49</v>
      </c>
      <c r="E1311">
        <v>4</v>
      </c>
      <c r="F1311" s="4">
        <v>216.19</v>
      </c>
      <c r="G1311" s="4">
        <v>300</v>
      </c>
      <c r="H1311" s="5">
        <v>44179</v>
      </c>
    </row>
    <row r="1312" spans="1:8" x14ac:dyDescent="0.25">
      <c r="A1312">
        <v>2663</v>
      </c>
      <c r="B1312" t="s">
        <v>8</v>
      </c>
      <c r="C1312" s="3" t="s">
        <v>33</v>
      </c>
      <c r="D1312" s="1" t="s">
        <v>51</v>
      </c>
      <c r="E1312">
        <v>5</v>
      </c>
      <c r="F1312" s="4">
        <v>572.95000000000005</v>
      </c>
      <c r="G1312" s="4">
        <v>800</v>
      </c>
      <c r="H1312" s="5">
        <v>43970</v>
      </c>
    </row>
    <row r="1313" spans="1:8" x14ac:dyDescent="0.25">
      <c r="A1313">
        <v>2664</v>
      </c>
      <c r="B1313" t="s">
        <v>23</v>
      </c>
      <c r="C1313" s="3" t="s">
        <v>38</v>
      </c>
      <c r="D1313" s="1" t="s">
        <v>53</v>
      </c>
      <c r="E1313">
        <v>2</v>
      </c>
      <c r="F1313" s="4">
        <v>836.75</v>
      </c>
      <c r="G1313" s="4">
        <v>1000</v>
      </c>
      <c r="H1313" s="5">
        <v>43955</v>
      </c>
    </row>
    <row r="1314" spans="1:8" x14ac:dyDescent="0.25">
      <c r="A1314">
        <v>2665</v>
      </c>
      <c r="B1314" t="s">
        <v>5</v>
      </c>
      <c r="C1314" s="3" t="s">
        <v>35</v>
      </c>
      <c r="D1314" s="1" t="s">
        <v>55</v>
      </c>
      <c r="E1314">
        <v>3</v>
      </c>
      <c r="F1314" s="4">
        <v>352.49</v>
      </c>
      <c r="G1314" s="4">
        <v>500</v>
      </c>
      <c r="H1314" s="5">
        <v>44061</v>
      </c>
    </row>
    <row r="1315" spans="1:8" x14ac:dyDescent="0.25">
      <c r="A1315">
        <v>2666</v>
      </c>
      <c r="B1315" t="s">
        <v>7</v>
      </c>
      <c r="C1315" s="3" t="s">
        <v>37</v>
      </c>
      <c r="D1315" s="1" t="s">
        <v>57</v>
      </c>
      <c r="E1315">
        <v>3</v>
      </c>
      <c r="F1315" s="4">
        <v>211.41</v>
      </c>
      <c r="G1315" s="4">
        <v>300</v>
      </c>
      <c r="H1315" s="5">
        <v>44153</v>
      </c>
    </row>
    <row r="1316" spans="1:8" x14ac:dyDescent="0.25">
      <c r="A1316">
        <v>2667</v>
      </c>
      <c r="B1316" t="s">
        <v>10</v>
      </c>
      <c r="C1316" s="3" t="s">
        <v>35</v>
      </c>
      <c r="D1316" s="1" t="s">
        <v>41</v>
      </c>
      <c r="E1316">
        <v>6</v>
      </c>
      <c r="F1316" s="4">
        <v>618.04</v>
      </c>
      <c r="G1316" s="4">
        <v>700</v>
      </c>
      <c r="H1316" s="5">
        <v>43941</v>
      </c>
    </row>
    <row r="1317" spans="1:8" x14ac:dyDescent="0.25">
      <c r="A1317">
        <v>2668</v>
      </c>
      <c r="B1317" t="s">
        <v>28</v>
      </c>
      <c r="C1317" s="3" t="s">
        <v>33</v>
      </c>
      <c r="D1317" s="1" t="s">
        <v>43</v>
      </c>
      <c r="E1317">
        <v>3</v>
      </c>
      <c r="F1317" s="4">
        <v>1063.04</v>
      </c>
      <c r="G1317" s="4">
        <v>1500</v>
      </c>
      <c r="H1317" s="5">
        <v>43998</v>
      </c>
    </row>
    <row r="1318" spans="1:8" x14ac:dyDescent="0.25">
      <c r="A1318">
        <v>2669</v>
      </c>
      <c r="B1318" t="s">
        <v>26</v>
      </c>
      <c r="C1318" s="3" t="s">
        <v>31</v>
      </c>
      <c r="D1318" s="1" t="s">
        <v>45</v>
      </c>
      <c r="E1318">
        <v>1</v>
      </c>
      <c r="F1318" s="4">
        <v>638.27</v>
      </c>
      <c r="G1318" s="4">
        <v>800</v>
      </c>
      <c r="H1318" s="5">
        <v>44036</v>
      </c>
    </row>
    <row r="1319" spans="1:8" x14ac:dyDescent="0.25">
      <c r="A1319">
        <v>2670</v>
      </c>
      <c r="B1319" t="s">
        <v>25</v>
      </c>
      <c r="C1319" s="3" t="s">
        <v>30</v>
      </c>
      <c r="D1319" s="1" t="s">
        <v>47</v>
      </c>
      <c r="E1319">
        <v>5</v>
      </c>
      <c r="F1319" s="4">
        <v>1667.47</v>
      </c>
      <c r="G1319" s="4">
        <v>2200</v>
      </c>
      <c r="H1319" s="5">
        <v>44134</v>
      </c>
    </row>
    <row r="1320" spans="1:8" x14ac:dyDescent="0.25">
      <c r="A1320">
        <v>2671</v>
      </c>
      <c r="B1320" t="s">
        <v>9</v>
      </c>
      <c r="C1320" s="3" t="s">
        <v>39</v>
      </c>
      <c r="D1320" s="1" t="s">
        <v>49</v>
      </c>
      <c r="E1320">
        <v>1</v>
      </c>
      <c r="F1320" s="4">
        <v>206.96</v>
      </c>
      <c r="G1320" s="4">
        <v>250</v>
      </c>
      <c r="H1320" s="5">
        <v>43845</v>
      </c>
    </row>
    <row r="1321" spans="1:8" x14ac:dyDescent="0.25">
      <c r="A1321">
        <v>2672</v>
      </c>
      <c r="B1321" t="s">
        <v>22</v>
      </c>
      <c r="C1321" s="3" t="s">
        <v>37</v>
      </c>
      <c r="D1321" s="1" t="s">
        <v>51</v>
      </c>
      <c r="E1321">
        <v>1</v>
      </c>
      <c r="F1321" s="4">
        <v>773.58</v>
      </c>
      <c r="G1321" s="4">
        <v>950</v>
      </c>
      <c r="H1321" s="5">
        <v>44013</v>
      </c>
    </row>
    <row r="1322" spans="1:8" x14ac:dyDescent="0.25">
      <c r="A1322">
        <v>2673</v>
      </c>
      <c r="B1322" t="s">
        <v>13</v>
      </c>
      <c r="C1322" s="3" t="s">
        <v>38</v>
      </c>
      <c r="D1322" s="1" t="s">
        <v>53</v>
      </c>
      <c r="E1322">
        <v>7</v>
      </c>
      <c r="F1322" s="4">
        <v>1483.61</v>
      </c>
      <c r="G1322" s="4">
        <v>2000</v>
      </c>
      <c r="H1322" s="5">
        <v>43902</v>
      </c>
    </row>
    <row r="1323" spans="1:8" x14ac:dyDescent="0.25">
      <c r="A1323">
        <v>2674</v>
      </c>
      <c r="B1323" t="s">
        <v>27</v>
      </c>
      <c r="C1323" s="3" t="s">
        <v>32</v>
      </c>
      <c r="D1323" s="1" t="s">
        <v>55</v>
      </c>
      <c r="E1323">
        <v>4</v>
      </c>
      <c r="F1323" s="4">
        <v>1171.3399999999999</v>
      </c>
      <c r="G1323" s="4">
        <v>1350</v>
      </c>
      <c r="H1323" s="5">
        <v>44018</v>
      </c>
    </row>
    <row r="1324" spans="1:8" x14ac:dyDescent="0.25">
      <c r="A1324">
        <v>2675</v>
      </c>
      <c r="B1324" t="s">
        <v>6</v>
      </c>
      <c r="C1324" s="3" t="s">
        <v>31</v>
      </c>
      <c r="D1324" s="1" t="s">
        <v>57</v>
      </c>
      <c r="E1324">
        <v>7</v>
      </c>
      <c r="F1324" s="4">
        <v>1349.73</v>
      </c>
      <c r="G1324" s="4">
        <v>1500</v>
      </c>
      <c r="H1324" s="5">
        <v>44193</v>
      </c>
    </row>
    <row r="1325" spans="1:8" x14ac:dyDescent="0.25">
      <c r="A1325">
        <v>2676</v>
      </c>
      <c r="B1325" t="s">
        <v>19</v>
      </c>
      <c r="C1325" s="3" t="s">
        <v>34</v>
      </c>
      <c r="D1325" s="1" t="s">
        <v>41</v>
      </c>
      <c r="E1325">
        <v>1</v>
      </c>
      <c r="F1325" s="4">
        <v>1240.8599999999999</v>
      </c>
      <c r="G1325" s="4">
        <v>1750</v>
      </c>
      <c r="H1325" s="5">
        <v>43892</v>
      </c>
    </row>
    <row r="1326" spans="1:8" x14ac:dyDescent="0.25">
      <c r="A1326">
        <v>2677</v>
      </c>
      <c r="B1326" t="s">
        <v>28</v>
      </c>
      <c r="C1326" s="3" t="s">
        <v>33</v>
      </c>
      <c r="D1326" s="1" t="s">
        <v>43</v>
      </c>
      <c r="E1326">
        <v>4</v>
      </c>
      <c r="F1326" s="4">
        <v>1063.04</v>
      </c>
      <c r="G1326" s="4">
        <v>1500</v>
      </c>
      <c r="H1326" s="5">
        <v>44021</v>
      </c>
    </row>
    <row r="1327" spans="1:8" x14ac:dyDescent="0.25">
      <c r="A1327">
        <v>2678</v>
      </c>
      <c r="B1327" t="s">
        <v>15</v>
      </c>
      <c r="C1327" s="3" t="s">
        <v>30</v>
      </c>
      <c r="D1327" s="1" t="s">
        <v>45</v>
      </c>
      <c r="E1327">
        <v>4</v>
      </c>
      <c r="F1327" s="4">
        <v>431.06</v>
      </c>
      <c r="G1327" s="4">
        <v>600</v>
      </c>
      <c r="H1327" s="5">
        <v>43854</v>
      </c>
    </row>
    <row r="1328" spans="1:8" x14ac:dyDescent="0.25">
      <c r="A1328">
        <v>2679</v>
      </c>
      <c r="B1328" t="s">
        <v>6</v>
      </c>
      <c r="C1328" s="3" t="s">
        <v>36</v>
      </c>
      <c r="D1328" s="1" t="s">
        <v>47</v>
      </c>
      <c r="E1328">
        <v>5</v>
      </c>
      <c r="F1328" s="4">
        <v>1053.78</v>
      </c>
      <c r="G1328" s="4">
        <v>1500</v>
      </c>
      <c r="H1328" s="5">
        <v>43946</v>
      </c>
    </row>
    <row r="1329" spans="1:8" x14ac:dyDescent="0.25">
      <c r="A1329">
        <v>2680</v>
      </c>
      <c r="B1329" t="s">
        <v>29</v>
      </c>
      <c r="C1329" s="3" t="s">
        <v>34</v>
      </c>
      <c r="D1329" s="1" t="s">
        <v>49</v>
      </c>
      <c r="E1329">
        <v>2</v>
      </c>
      <c r="F1329" s="4">
        <v>1265.2</v>
      </c>
      <c r="G1329" s="4">
        <v>1800</v>
      </c>
      <c r="H1329" s="5">
        <v>43992</v>
      </c>
    </row>
    <row r="1330" spans="1:8" x14ac:dyDescent="0.25">
      <c r="A1330">
        <v>2681</v>
      </c>
      <c r="B1330" t="s">
        <v>5</v>
      </c>
      <c r="C1330" s="3" t="s">
        <v>30</v>
      </c>
      <c r="D1330" s="1" t="s">
        <v>51</v>
      </c>
      <c r="E1330">
        <v>4</v>
      </c>
      <c r="F1330" s="4">
        <v>388.86</v>
      </c>
      <c r="G1330" s="4">
        <v>500</v>
      </c>
      <c r="H1330" s="5">
        <v>43924</v>
      </c>
    </row>
    <row r="1331" spans="1:8" x14ac:dyDescent="0.25">
      <c r="A1331">
        <v>2682</v>
      </c>
      <c r="B1331" t="s">
        <v>14</v>
      </c>
      <c r="C1331" s="3" t="s">
        <v>39</v>
      </c>
      <c r="D1331" s="1" t="s">
        <v>53</v>
      </c>
      <c r="E1331">
        <v>3</v>
      </c>
      <c r="F1331" s="4">
        <v>343.6</v>
      </c>
      <c r="G1331" s="4">
        <v>400</v>
      </c>
      <c r="H1331" s="5">
        <v>44000</v>
      </c>
    </row>
    <row r="1332" spans="1:8" x14ac:dyDescent="0.25">
      <c r="A1332">
        <v>2683</v>
      </c>
      <c r="B1332" t="s">
        <v>23</v>
      </c>
      <c r="C1332" s="3" t="s">
        <v>38</v>
      </c>
      <c r="D1332" s="1" t="s">
        <v>55</v>
      </c>
      <c r="E1332">
        <v>4</v>
      </c>
      <c r="F1332" s="4">
        <v>836.75</v>
      </c>
      <c r="G1332" s="4">
        <v>1000</v>
      </c>
      <c r="H1332" s="5">
        <v>44087</v>
      </c>
    </row>
    <row r="1333" spans="1:8" x14ac:dyDescent="0.25">
      <c r="A1333">
        <v>2684</v>
      </c>
      <c r="B1333" t="s">
        <v>17</v>
      </c>
      <c r="C1333" s="3" t="s">
        <v>32</v>
      </c>
      <c r="D1333" s="1" t="s">
        <v>57</v>
      </c>
      <c r="E1333">
        <v>6</v>
      </c>
      <c r="F1333" s="4">
        <v>757.81</v>
      </c>
      <c r="G1333" s="4">
        <v>950</v>
      </c>
      <c r="H1333" s="5">
        <v>43867</v>
      </c>
    </row>
    <row r="1334" spans="1:8" x14ac:dyDescent="0.25">
      <c r="A1334">
        <v>2685</v>
      </c>
      <c r="B1334" t="s">
        <v>8</v>
      </c>
      <c r="C1334" s="3" t="s">
        <v>38</v>
      </c>
      <c r="D1334" s="1" t="s">
        <v>41</v>
      </c>
      <c r="E1334">
        <v>3</v>
      </c>
      <c r="F1334" s="4">
        <v>681.33</v>
      </c>
      <c r="G1334" s="4">
        <v>800</v>
      </c>
      <c r="H1334" s="5">
        <v>44147</v>
      </c>
    </row>
    <row r="1335" spans="1:8" x14ac:dyDescent="0.25">
      <c r="A1335">
        <v>2686</v>
      </c>
      <c r="B1335" t="s">
        <v>23</v>
      </c>
      <c r="C1335" s="3" t="s">
        <v>38</v>
      </c>
      <c r="D1335" s="1" t="s">
        <v>43</v>
      </c>
      <c r="E1335">
        <v>1</v>
      </c>
      <c r="F1335" s="4">
        <v>836.75</v>
      </c>
      <c r="G1335" s="4">
        <v>1000</v>
      </c>
      <c r="H1335" s="5">
        <v>44049</v>
      </c>
    </row>
    <row r="1336" spans="1:8" x14ac:dyDescent="0.25">
      <c r="A1336">
        <v>2687</v>
      </c>
      <c r="B1336" t="s">
        <v>7</v>
      </c>
      <c r="C1336" s="3" t="s">
        <v>37</v>
      </c>
      <c r="D1336" s="1" t="s">
        <v>45</v>
      </c>
      <c r="E1336">
        <v>4</v>
      </c>
      <c r="F1336" s="4">
        <v>211.41</v>
      </c>
      <c r="G1336" s="4">
        <v>300</v>
      </c>
      <c r="H1336" s="5">
        <v>43847</v>
      </c>
    </row>
    <row r="1337" spans="1:8" x14ac:dyDescent="0.25">
      <c r="A1337">
        <v>2688</v>
      </c>
      <c r="B1337" t="s">
        <v>8</v>
      </c>
      <c r="C1337" s="3" t="s">
        <v>38</v>
      </c>
      <c r="D1337" s="1" t="s">
        <v>47</v>
      </c>
      <c r="E1337">
        <v>1</v>
      </c>
      <c r="F1337" s="4">
        <v>681.33</v>
      </c>
      <c r="G1337" s="4">
        <v>800</v>
      </c>
      <c r="H1337" s="5">
        <v>43856</v>
      </c>
    </row>
    <row r="1338" spans="1:8" x14ac:dyDescent="0.25">
      <c r="A1338">
        <v>2689</v>
      </c>
      <c r="B1338" t="s">
        <v>16</v>
      </c>
      <c r="C1338" s="3" t="s">
        <v>31</v>
      </c>
      <c r="D1338" s="1" t="s">
        <v>49</v>
      </c>
      <c r="E1338">
        <v>2</v>
      </c>
      <c r="F1338" s="4">
        <v>938.42</v>
      </c>
      <c r="G1338" s="4">
        <v>1100</v>
      </c>
      <c r="H1338" s="5">
        <v>43838</v>
      </c>
    </row>
    <row r="1339" spans="1:8" x14ac:dyDescent="0.25">
      <c r="A1339">
        <v>2690</v>
      </c>
      <c r="B1339" t="s">
        <v>9</v>
      </c>
      <c r="C1339" s="3" t="s">
        <v>34</v>
      </c>
      <c r="D1339" s="1" t="s">
        <v>51</v>
      </c>
      <c r="E1339">
        <v>6</v>
      </c>
      <c r="F1339" s="4">
        <v>217.17</v>
      </c>
      <c r="G1339" s="4">
        <v>250</v>
      </c>
      <c r="H1339" s="5">
        <v>43996</v>
      </c>
    </row>
    <row r="1340" spans="1:8" x14ac:dyDescent="0.25">
      <c r="A1340">
        <v>2691</v>
      </c>
      <c r="B1340" t="s">
        <v>25</v>
      </c>
      <c r="C1340" s="3" t="s">
        <v>30</v>
      </c>
      <c r="D1340" s="1" t="s">
        <v>53</v>
      </c>
      <c r="E1340">
        <v>6</v>
      </c>
      <c r="F1340" s="4">
        <v>1667.47</v>
      </c>
      <c r="G1340" s="4">
        <v>2200</v>
      </c>
      <c r="H1340" s="5">
        <v>44073</v>
      </c>
    </row>
    <row r="1341" spans="1:8" x14ac:dyDescent="0.25">
      <c r="A1341">
        <v>2692</v>
      </c>
      <c r="B1341" t="s">
        <v>25</v>
      </c>
      <c r="C1341" s="3" t="s">
        <v>30</v>
      </c>
      <c r="D1341" s="1" t="s">
        <v>55</v>
      </c>
      <c r="E1341">
        <v>4</v>
      </c>
      <c r="F1341" s="4">
        <v>1667.47</v>
      </c>
      <c r="G1341" s="4">
        <v>2200</v>
      </c>
      <c r="H1341" s="5">
        <v>44043</v>
      </c>
    </row>
    <row r="1342" spans="1:8" x14ac:dyDescent="0.25">
      <c r="A1342">
        <v>2693</v>
      </c>
      <c r="B1342" t="s">
        <v>14</v>
      </c>
      <c r="C1342" s="3" t="s">
        <v>39</v>
      </c>
      <c r="D1342" s="1" t="s">
        <v>57</v>
      </c>
      <c r="E1342">
        <v>2</v>
      </c>
      <c r="F1342" s="4">
        <v>343.6</v>
      </c>
      <c r="G1342" s="4">
        <v>400</v>
      </c>
      <c r="H1342" s="5">
        <v>44175</v>
      </c>
    </row>
    <row r="1343" spans="1:8" x14ac:dyDescent="0.25">
      <c r="A1343">
        <v>2694</v>
      </c>
      <c r="B1343" t="s">
        <v>15</v>
      </c>
      <c r="C1343" s="3" t="s">
        <v>30</v>
      </c>
      <c r="D1343" s="1" t="s">
        <v>41</v>
      </c>
      <c r="E1343">
        <v>4</v>
      </c>
      <c r="F1343" s="4">
        <v>431.06</v>
      </c>
      <c r="G1343" s="4">
        <v>600</v>
      </c>
      <c r="H1343" s="5">
        <v>44005</v>
      </c>
    </row>
    <row r="1344" spans="1:8" x14ac:dyDescent="0.25">
      <c r="A1344">
        <v>2695</v>
      </c>
      <c r="B1344" t="s">
        <v>26</v>
      </c>
      <c r="C1344" s="3" t="s">
        <v>31</v>
      </c>
      <c r="D1344" s="1" t="s">
        <v>43</v>
      </c>
      <c r="E1344">
        <v>6</v>
      </c>
      <c r="F1344" s="4">
        <v>638.27</v>
      </c>
      <c r="G1344" s="4">
        <v>800</v>
      </c>
      <c r="H1344" s="5">
        <v>44170</v>
      </c>
    </row>
    <row r="1345" spans="1:8" x14ac:dyDescent="0.25">
      <c r="A1345">
        <v>2696</v>
      </c>
      <c r="B1345" t="s">
        <v>11</v>
      </c>
      <c r="C1345" s="3" t="s">
        <v>36</v>
      </c>
      <c r="D1345" s="1" t="s">
        <v>45</v>
      </c>
      <c r="E1345">
        <v>7</v>
      </c>
      <c r="F1345" s="4">
        <v>645.70000000000005</v>
      </c>
      <c r="G1345" s="4">
        <v>900</v>
      </c>
      <c r="H1345" s="5">
        <v>44050</v>
      </c>
    </row>
    <row r="1346" spans="1:8" x14ac:dyDescent="0.25">
      <c r="A1346">
        <v>2697</v>
      </c>
      <c r="B1346" t="s">
        <v>18</v>
      </c>
      <c r="C1346" s="3" t="s">
        <v>33</v>
      </c>
      <c r="D1346" s="1" t="s">
        <v>47</v>
      </c>
      <c r="E1346">
        <v>3</v>
      </c>
      <c r="F1346" s="4">
        <v>1049.51</v>
      </c>
      <c r="G1346" s="4">
        <v>1300</v>
      </c>
      <c r="H1346" s="5">
        <v>44174</v>
      </c>
    </row>
    <row r="1347" spans="1:8" x14ac:dyDescent="0.25">
      <c r="A1347">
        <v>2698</v>
      </c>
      <c r="B1347" t="s">
        <v>18</v>
      </c>
      <c r="C1347" s="3" t="s">
        <v>33</v>
      </c>
      <c r="D1347" s="1" t="s">
        <v>49</v>
      </c>
      <c r="E1347">
        <v>6</v>
      </c>
      <c r="F1347" s="4">
        <v>1049.51</v>
      </c>
      <c r="G1347" s="4">
        <v>1300</v>
      </c>
      <c r="H1347" s="5">
        <v>44009</v>
      </c>
    </row>
    <row r="1348" spans="1:8" x14ac:dyDescent="0.25">
      <c r="A1348">
        <v>2699</v>
      </c>
      <c r="B1348" t="s">
        <v>13</v>
      </c>
      <c r="C1348" s="3" t="s">
        <v>38</v>
      </c>
      <c r="D1348" s="1" t="s">
        <v>51</v>
      </c>
      <c r="E1348">
        <v>5</v>
      </c>
      <c r="F1348" s="4">
        <v>1483.61</v>
      </c>
      <c r="G1348" s="4">
        <v>2000</v>
      </c>
      <c r="H1348" s="5">
        <v>43970</v>
      </c>
    </row>
    <row r="1349" spans="1:8" x14ac:dyDescent="0.25">
      <c r="A1349">
        <v>2700</v>
      </c>
      <c r="B1349" t="s">
        <v>14</v>
      </c>
      <c r="C1349" s="3" t="s">
        <v>39</v>
      </c>
      <c r="D1349" s="1" t="s">
        <v>53</v>
      </c>
      <c r="E1349">
        <v>5</v>
      </c>
      <c r="F1349" s="4">
        <v>343.6</v>
      </c>
      <c r="G1349" s="4">
        <v>400</v>
      </c>
      <c r="H1349" s="5">
        <v>44089</v>
      </c>
    </row>
    <row r="1350" spans="1:8" x14ac:dyDescent="0.25">
      <c r="A1350">
        <v>2701</v>
      </c>
      <c r="B1350" t="s">
        <v>22</v>
      </c>
      <c r="C1350" s="3" t="s">
        <v>37</v>
      </c>
      <c r="D1350" s="1" t="s">
        <v>55</v>
      </c>
      <c r="E1350">
        <v>1</v>
      </c>
      <c r="F1350" s="4">
        <v>773.58</v>
      </c>
      <c r="G1350" s="4">
        <v>950</v>
      </c>
      <c r="H1350" s="5">
        <v>44092</v>
      </c>
    </row>
    <row r="1351" spans="1:8" x14ac:dyDescent="0.25">
      <c r="A1351">
        <v>2702</v>
      </c>
      <c r="B1351" t="s">
        <v>26</v>
      </c>
      <c r="C1351" s="3" t="s">
        <v>31</v>
      </c>
      <c r="D1351" s="1" t="s">
        <v>57</v>
      </c>
      <c r="E1351">
        <v>3</v>
      </c>
      <c r="F1351" s="4">
        <v>638.27</v>
      </c>
      <c r="G1351" s="4">
        <v>800</v>
      </c>
      <c r="H1351" s="5">
        <v>44035</v>
      </c>
    </row>
    <row r="1352" spans="1:8" x14ac:dyDescent="0.25">
      <c r="A1352">
        <v>2703</v>
      </c>
      <c r="B1352" t="s">
        <v>18</v>
      </c>
      <c r="C1352" s="3" t="s">
        <v>33</v>
      </c>
      <c r="D1352" s="1" t="s">
        <v>41</v>
      </c>
      <c r="E1352">
        <v>3</v>
      </c>
      <c r="F1352" s="4">
        <v>1049.51</v>
      </c>
      <c r="G1352" s="4">
        <v>1300</v>
      </c>
      <c r="H1352" s="5">
        <v>44013</v>
      </c>
    </row>
    <row r="1353" spans="1:8" x14ac:dyDescent="0.25">
      <c r="A1353">
        <v>2704</v>
      </c>
      <c r="B1353" t="s">
        <v>7</v>
      </c>
      <c r="C1353" s="3" t="s">
        <v>37</v>
      </c>
      <c r="D1353" s="1" t="s">
        <v>43</v>
      </c>
      <c r="E1353">
        <v>3</v>
      </c>
      <c r="F1353" s="4">
        <v>211.41</v>
      </c>
      <c r="G1353" s="4">
        <v>300</v>
      </c>
      <c r="H1353" s="5">
        <v>44149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660EA50-3528-4995-B5F9-90797CDFEBDD}">
  <ds:schemaRefs/>
</ds:datastoreItem>
</file>

<file path=customXml/itemProps2.xml><?xml version="1.0" encoding="utf-8"?>
<ds:datastoreItem xmlns:ds="http://schemas.openxmlformats.org/officeDocument/2006/customXml" ds:itemID="{F3EAE536-5F82-4C6D-9D09-CE786A8EFD52}">
  <ds:schemaRefs/>
</ds:datastoreItem>
</file>

<file path=customXml/itemProps3.xml><?xml version="1.0" encoding="utf-8"?>
<ds:datastoreItem xmlns:ds="http://schemas.openxmlformats.org/officeDocument/2006/customXml" ds:itemID="{204C114B-2A1D-4CCD-93AB-CBC4E569E914}">
  <ds:schemaRefs/>
</ds:datastoreItem>
</file>

<file path=customXml/itemProps4.xml><?xml version="1.0" encoding="utf-8"?>
<ds:datastoreItem xmlns:ds="http://schemas.openxmlformats.org/officeDocument/2006/customXml" ds:itemID="{AD2DC3D7-4DD8-4BFA-B1B5-9A7AA2781B92}">
  <ds:schemaRefs/>
</ds:datastoreItem>
</file>

<file path=customXml/itemProps5.xml><?xml version="1.0" encoding="utf-8"?>
<ds:datastoreItem xmlns:ds="http://schemas.openxmlformats.org/officeDocument/2006/customXml" ds:itemID="{EC2920BA-CF9A-4B5D-9CFA-128531AE546D}">
  <ds:schemaRefs/>
</ds:datastoreItem>
</file>

<file path=customXml/itemProps6.xml><?xml version="1.0" encoding="utf-8"?>
<ds:datastoreItem xmlns:ds="http://schemas.openxmlformats.org/officeDocument/2006/customXml" ds:itemID="{A9055AC8-1895-4476-98A4-AE0FAEDABAD0}">
  <ds:schemaRefs/>
</ds:datastoreItem>
</file>

<file path=customXml/itemProps7.xml><?xml version="1.0" encoding="utf-8"?>
<ds:datastoreItem xmlns:ds="http://schemas.openxmlformats.org/officeDocument/2006/customXml" ds:itemID="{04E2D641-E625-401A-8080-C014E16392E1}">
  <ds:schemaRefs/>
</ds:datastoreItem>
</file>

<file path=customXml/itemProps8.xml><?xml version="1.0" encoding="utf-8"?>
<ds:datastoreItem xmlns:ds="http://schemas.openxmlformats.org/officeDocument/2006/customXml" ds:itemID="{5356E760-A4D5-4EA6-8E28-950C74DB4FCA}">
  <ds:schemaRefs/>
</ds:datastoreItem>
</file>

<file path=customXml/itemProps9.xml><?xml version="1.0" encoding="utf-8"?>
<ds:datastoreItem xmlns:ds="http://schemas.openxmlformats.org/officeDocument/2006/customXml" ds:itemID="{1C4616D0-BDA1-467D-9387-49ED6107C6FD}">
  <ds:schemaRefs/>
</ds:datastoreItem>
</file>

<file path=customXml/itemProps10.xml><?xml version="1.0" encoding="utf-8"?>
<ds:datastoreItem xmlns:ds="http://schemas.openxmlformats.org/officeDocument/2006/customXml" ds:itemID="{12E5A701-E52F-4B35-B5EE-F445BCEA7C84}">
  <ds:schemaRefs/>
</ds:datastoreItem>
</file>

<file path=customXml/itemProps11.xml><?xml version="1.0" encoding="utf-8"?>
<ds:datastoreItem xmlns:ds="http://schemas.openxmlformats.org/officeDocument/2006/customXml" ds:itemID="{19B1A4DA-D3CD-4C81-9137-8716A115ED77}">
  <ds:schemaRefs/>
</ds:datastoreItem>
</file>

<file path=customXml/itemProps12.xml><?xml version="1.0" encoding="utf-8"?>
<ds:datastoreItem xmlns:ds="http://schemas.openxmlformats.org/officeDocument/2006/customXml" ds:itemID="{E7E3BA0F-64EB-4349-BCE1-FF6852359BF8}">
  <ds:schemaRefs/>
</ds:datastoreItem>
</file>

<file path=customXml/itemProps13.xml><?xml version="1.0" encoding="utf-8"?>
<ds:datastoreItem xmlns:ds="http://schemas.openxmlformats.org/officeDocument/2006/customXml" ds:itemID="{898074EF-765B-4198-B4C4-3D8E71D75B18}">
  <ds:schemaRefs/>
</ds:datastoreItem>
</file>

<file path=customXml/itemProps14.xml><?xml version="1.0" encoding="utf-8"?>
<ds:datastoreItem xmlns:ds="http://schemas.openxmlformats.org/officeDocument/2006/customXml" ds:itemID="{E8882B5B-874E-40F6-84FF-142E92678EB8}">
  <ds:schemaRefs/>
</ds:datastoreItem>
</file>

<file path=customXml/itemProps15.xml><?xml version="1.0" encoding="utf-8"?>
<ds:datastoreItem xmlns:ds="http://schemas.openxmlformats.org/officeDocument/2006/customXml" ds:itemID="{52B12794-3C32-4C80-8AD3-07C1B5E7E4D7}">
  <ds:schemaRefs/>
</ds:datastoreItem>
</file>

<file path=customXml/itemProps16.xml><?xml version="1.0" encoding="utf-8"?>
<ds:datastoreItem xmlns:ds="http://schemas.openxmlformats.org/officeDocument/2006/customXml" ds:itemID="{4E2A02A8-95FA-47EF-8A7B-40EE4603390D}">
  <ds:schemaRefs/>
</ds:datastoreItem>
</file>

<file path=customXml/itemProps17.xml><?xml version="1.0" encoding="utf-8"?>
<ds:datastoreItem xmlns:ds="http://schemas.openxmlformats.org/officeDocument/2006/customXml" ds:itemID="{0CC2E99A-5A12-4D79-9CF5-8206E3E03F8E}">
  <ds:schemaRefs/>
</ds:datastoreItem>
</file>

<file path=customXml/itemProps18.xml><?xml version="1.0" encoding="utf-8"?>
<ds:datastoreItem xmlns:ds="http://schemas.openxmlformats.org/officeDocument/2006/customXml" ds:itemID="{E8ECF48C-BFCA-48C1-A74F-09F896926F1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 VENTAS</vt:lpstr>
      <vt:lpstr>OTRA_DATA</vt:lpstr>
      <vt:lpstr>PRODUCTOS_FOTOS</vt:lpstr>
      <vt:lpstr>VENDEDOR_FOTOS</vt:lpstr>
      <vt:lpstr>AGREGAS MAS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cp:lastPrinted>2024-09-06T20:11:55Z</cp:lastPrinted>
  <dcterms:created xsi:type="dcterms:W3CDTF">2024-08-24T18:52:24Z</dcterms:created>
  <dcterms:modified xsi:type="dcterms:W3CDTF">2024-10-04T06:19:11Z</dcterms:modified>
</cp:coreProperties>
</file>