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a\Desktop\CAES DIMPLADO DE POWER BI\"/>
    </mc:Choice>
  </mc:AlternateContent>
  <xr:revisionPtr revIDLastSave="0" documentId="13_ncr:1_{673A085C-3818-432E-BE49-3E164B18BBFC}" xr6:coauthVersionLast="47" xr6:coauthVersionMax="47" xr10:uidLastSave="{00000000-0000-0000-0000-000000000000}"/>
  <bookViews>
    <workbookView xWindow="-120" yWindow="-120" windowWidth="20730" windowHeight="11040" firstSheet="1" activeTab="3" xr2:uid="{D7F6EF51-41EE-4E5D-A35C-20F7D138F897}"/>
  </bookViews>
  <sheets>
    <sheet name="Hoja5" sheetId="8" r:id="rId1"/>
    <sheet name="Hoja1" sheetId="10" r:id="rId2"/>
    <sheet name="DATOS (2)" sheetId="9" r:id="rId3"/>
    <sheet name="PEDIDOS ETL-" sheetId="1" r:id="rId4"/>
    <sheet name="VENDEDOR" sheetId="7" r:id="rId5"/>
    <sheet name="CLIENTES" sheetId="6" r:id="rId6"/>
    <sheet name="PRODUCTOS" sheetId="4" r:id="rId7"/>
    <sheet name="CATEGORIA" sheetId="5" r:id="rId8"/>
  </sheets>
  <definedNames>
    <definedName name="DatosExternos_1" localSheetId="2" hidden="1">'DATOS (2)'!$A$1:$N$899</definedName>
    <definedName name="SegmentaciónDeDatos_Años__FECHA_HORA">#N/A</definedName>
    <definedName name="SegmentaciónDeDatos_CATEGORIA">#N/A</definedName>
    <definedName name="SegmentaciónDeDatos_CLIENTE">#N/A</definedName>
    <definedName name="SegmentaciónDeDatos_Meses__FECHA_HORA">#N/A</definedName>
    <definedName name="SegmentaciónDeDatos_REGION">#N/A</definedName>
  </definedNames>
  <calcPr calcId="191029"/>
  <pivotCaches>
    <pivotCache cacheId="0" r:id="rId9"/>
    <pivotCache cacheId="4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D7" i="1"/>
  <c r="D8" i="1"/>
  <c r="D9" i="1"/>
  <c r="D10" i="1"/>
  <c r="D26" i="1"/>
  <c r="E26" i="1"/>
  <c r="I26" i="1"/>
  <c r="J26" i="1"/>
  <c r="K26" i="1" s="1"/>
  <c r="D64" i="1"/>
  <c r="E64" i="1"/>
  <c r="I64" i="1"/>
  <c r="J64" i="1"/>
  <c r="K64" i="1" s="1"/>
  <c r="D65" i="1"/>
  <c r="E65" i="1"/>
  <c r="I65" i="1"/>
  <c r="J65" i="1"/>
  <c r="K65" i="1"/>
  <c r="D66" i="1"/>
  <c r="E66" i="1"/>
  <c r="I66" i="1"/>
  <c r="J66" i="1"/>
  <c r="K66" i="1" s="1"/>
  <c r="D67" i="1"/>
  <c r="E67" i="1"/>
  <c r="I67" i="1"/>
  <c r="J67" i="1"/>
  <c r="K67" i="1"/>
  <c r="D68" i="1"/>
  <c r="E68" i="1"/>
  <c r="I68" i="1"/>
  <c r="J68" i="1"/>
  <c r="K68" i="1" s="1"/>
  <c r="D69" i="1"/>
  <c r="E69" i="1"/>
  <c r="I69" i="1"/>
  <c r="J69" i="1"/>
  <c r="K69" i="1" s="1"/>
  <c r="D70" i="1"/>
  <c r="E70" i="1"/>
  <c r="I70" i="1"/>
  <c r="J70" i="1"/>
  <c r="K70" i="1" s="1"/>
  <c r="D71" i="1"/>
  <c r="E71" i="1"/>
  <c r="I71" i="1"/>
  <c r="J71" i="1"/>
  <c r="K71" i="1"/>
  <c r="D72" i="1"/>
  <c r="E72" i="1"/>
  <c r="I72" i="1"/>
  <c r="J72" i="1"/>
  <c r="K72" i="1" s="1"/>
  <c r="D73" i="1"/>
  <c r="E73" i="1"/>
  <c r="I73" i="1"/>
  <c r="J73" i="1"/>
  <c r="K73" i="1"/>
  <c r="D74" i="1"/>
  <c r="E74" i="1"/>
  <c r="I74" i="1"/>
  <c r="J74" i="1"/>
  <c r="K74" i="1" s="1"/>
  <c r="D75" i="1"/>
  <c r="E75" i="1"/>
  <c r="I75" i="1"/>
  <c r="J75" i="1"/>
  <c r="K75" i="1"/>
  <c r="D76" i="1"/>
  <c r="E76" i="1"/>
  <c r="I76" i="1"/>
  <c r="J76" i="1"/>
  <c r="K76" i="1" s="1"/>
  <c r="D77" i="1"/>
  <c r="E77" i="1"/>
  <c r="I77" i="1"/>
  <c r="J77" i="1"/>
  <c r="K77" i="1" s="1"/>
  <c r="D78" i="1"/>
  <c r="E78" i="1"/>
  <c r="I78" i="1"/>
  <c r="J78" i="1"/>
  <c r="K78" i="1" s="1"/>
  <c r="D79" i="1"/>
  <c r="E79" i="1"/>
  <c r="I79" i="1"/>
  <c r="J79" i="1"/>
  <c r="K79" i="1"/>
  <c r="D80" i="1"/>
  <c r="E80" i="1"/>
  <c r="I80" i="1"/>
  <c r="J80" i="1"/>
  <c r="K80" i="1" s="1"/>
  <c r="D2" i="1"/>
  <c r="D3" i="1"/>
  <c r="D4" i="1"/>
  <c r="D5" i="1"/>
  <c r="D6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I881" i="1"/>
  <c r="J885" i="1"/>
  <c r="K885" i="1" s="1"/>
  <c r="I896" i="1"/>
  <c r="I3" i="1"/>
  <c r="J4" i="1"/>
  <c r="J5" i="1"/>
  <c r="J8" i="1"/>
  <c r="J9" i="1"/>
  <c r="I11" i="1"/>
  <c r="I12" i="1"/>
  <c r="J13" i="1"/>
  <c r="J15" i="1"/>
  <c r="J16" i="1"/>
  <c r="J17" i="1"/>
  <c r="I20" i="1"/>
  <c r="J21" i="1"/>
  <c r="J24" i="1"/>
  <c r="J25" i="1"/>
  <c r="J27" i="1"/>
  <c r="I28" i="1"/>
  <c r="J29" i="1"/>
  <c r="I31" i="1"/>
  <c r="J32" i="1"/>
  <c r="J33" i="1"/>
  <c r="J36" i="1"/>
  <c r="J37" i="1"/>
  <c r="J40" i="1"/>
  <c r="J41" i="1"/>
  <c r="I44" i="1"/>
  <c r="J45" i="1"/>
  <c r="J47" i="1"/>
  <c r="J48" i="1"/>
  <c r="J49" i="1"/>
  <c r="J53" i="1"/>
  <c r="I55" i="1"/>
  <c r="J56" i="1"/>
  <c r="J57" i="1"/>
  <c r="J59" i="1"/>
  <c r="I60" i="1"/>
  <c r="J81" i="1"/>
  <c r="I84" i="1"/>
  <c r="J85" i="1"/>
  <c r="J88" i="1"/>
  <c r="J89" i="1"/>
  <c r="J91" i="1"/>
  <c r="I92" i="1"/>
  <c r="J93" i="1"/>
  <c r="I95" i="1"/>
  <c r="J96" i="1"/>
  <c r="J97" i="1"/>
  <c r="J100" i="1"/>
  <c r="J101" i="1"/>
  <c r="J104" i="1"/>
  <c r="J105" i="1"/>
  <c r="I108" i="1"/>
  <c r="J109" i="1"/>
  <c r="J111" i="1"/>
  <c r="J112" i="1"/>
  <c r="J113" i="1"/>
  <c r="J117" i="1"/>
  <c r="I119" i="1"/>
  <c r="J120" i="1"/>
  <c r="J121" i="1"/>
  <c r="J123" i="1"/>
  <c r="I124" i="1"/>
  <c r="I125" i="1"/>
  <c r="J128" i="1"/>
  <c r="J129" i="1"/>
  <c r="I131" i="1"/>
  <c r="J132" i="1"/>
  <c r="J133" i="1"/>
  <c r="J135" i="1"/>
  <c r="J136" i="1"/>
  <c r="J137" i="1"/>
  <c r="J140" i="1"/>
  <c r="J141" i="1"/>
  <c r="J144" i="1"/>
  <c r="J145" i="1"/>
  <c r="I147" i="1"/>
  <c r="J148" i="1"/>
  <c r="J149" i="1"/>
  <c r="J151" i="1"/>
  <c r="J152" i="1"/>
  <c r="J153" i="1"/>
  <c r="J156" i="1"/>
  <c r="J157" i="1"/>
  <c r="J160" i="1"/>
  <c r="J161" i="1"/>
  <c r="I163" i="1"/>
  <c r="J164" i="1"/>
  <c r="J165" i="1"/>
  <c r="J167" i="1"/>
  <c r="J168" i="1"/>
  <c r="J169" i="1"/>
  <c r="J172" i="1"/>
  <c r="J173" i="1"/>
  <c r="J176" i="1"/>
  <c r="J177" i="1"/>
  <c r="I179" i="1"/>
  <c r="J180" i="1"/>
  <c r="J181" i="1"/>
  <c r="J183" i="1"/>
  <c r="J184" i="1"/>
  <c r="J185" i="1"/>
  <c r="J188" i="1"/>
  <c r="J189" i="1"/>
  <c r="J192" i="1"/>
  <c r="J193" i="1"/>
  <c r="I195" i="1"/>
  <c r="J196" i="1"/>
  <c r="J197" i="1"/>
  <c r="J199" i="1"/>
  <c r="J200" i="1"/>
  <c r="J201" i="1"/>
  <c r="J204" i="1"/>
  <c r="J205" i="1"/>
  <c r="J208" i="1"/>
  <c r="J209" i="1"/>
  <c r="I211" i="1"/>
  <c r="J212" i="1"/>
  <c r="J213" i="1"/>
  <c r="J215" i="1"/>
  <c r="J216" i="1"/>
  <c r="J217" i="1"/>
  <c r="J220" i="1"/>
  <c r="J221" i="1"/>
  <c r="J224" i="1"/>
  <c r="J225" i="1"/>
  <c r="I227" i="1"/>
  <c r="J228" i="1"/>
  <c r="J229" i="1"/>
  <c r="J231" i="1"/>
  <c r="J232" i="1"/>
  <c r="J233" i="1"/>
  <c r="J236" i="1"/>
  <c r="J237" i="1"/>
  <c r="J240" i="1"/>
  <c r="J241" i="1"/>
  <c r="I243" i="1"/>
  <c r="J244" i="1"/>
  <c r="J245" i="1"/>
  <c r="J247" i="1"/>
  <c r="J248" i="1"/>
  <c r="J249" i="1"/>
  <c r="J252" i="1"/>
  <c r="J253" i="1"/>
  <c r="J256" i="1"/>
  <c r="I257" i="1"/>
  <c r="J260" i="1"/>
  <c r="I261" i="1"/>
  <c r="J263" i="1"/>
  <c r="I264" i="1"/>
  <c r="I265" i="1"/>
  <c r="J267" i="1"/>
  <c r="J268" i="1"/>
  <c r="I269" i="1"/>
  <c r="J271" i="1"/>
  <c r="J272" i="1"/>
  <c r="I273" i="1"/>
  <c r="J275" i="1"/>
  <c r="J276" i="1"/>
  <c r="I277" i="1"/>
  <c r="I280" i="1"/>
  <c r="I281" i="1"/>
  <c r="I284" i="1"/>
  <c r="J285" i="1"/>
  <c r="J288" i="1"/>
  <c r="I289" i="1"/>
  <c r="J292" i="1"/>
  <c r="I293" i="1"/>
  <c r="J295" i="1"/>
  <c r="I296" i="1"/>
  <c r="I297" i="1"/>
  <c r="J299" i="1"/>
  <c r="J300" i="1"/>
  <c r="I301" i="1"/>
  <c r="J303" i="1"/>
  <c r="J304" i="1"/>
  <c r="I305" i="1"/>
  <c r="J307" i="1"/>
  <c r="J308" i="1"/>
  <c r="I309" i="1"/>
  <c r="I312" i="1"/>
  <c r="I313" i="1"/>
  <c r="I316" i="1"/>
  <c r="J320" i="1"/>
  <c r="I321" i="1"/>
  <c r="J324" i="1"/>
  <c r="I325" i="1"/>
  <c r="J327" i="1"/>
  <c r="I328" i="1"/>
  <c r="I329" i="1"/>
  <c r="J331" i="1"/>
  <c r="J332" i="1"/>
  <c r="I333" i="1"/>
  <c r="J335" i="1"/>
  <c r="J336" i="1"/>
  <c r="I337" i="1"/>
  <c r="J339" i="1"/>
  <c r="J340" i="1"/>
  <c r="J344" i="1"/>
  <c r="J347" i="1"/>
  <c r="J348" i="1"/>
  <c r="J352" i="1"/>
  <c r="I355" i="1"/>
  <c r="I356" i="1"/>
  <c r="J359" i="1"/>
  <c r="I360" i="1"/>
  <c r="I364" i="1"/>
  <c r="I368" i="1"/>
  <c r="I372" i="1"/>
  <c r="I376" i="1"/>
  <c r="J380" i="1"/>
  <c r="I383" i="1"/>
  <c r="J384" i="1"/>
  <c r="J387" i="1"/>
  <c r="I391" i="1"/>
  <c r="J392" i="1"/>
  <c r="J395" i="1"/>
  <c r="J396" i="1"/>
  <c r="J400" i="1"/>
  <c r="J404" i="1"/>
  <c r="I407" i="1"/>
  <c r="J408" i="1"/>
  <c r="I411" i="1"/>
  <c r="J412" i="1"/>
  <c r="I415" i="1"/>
  <c r="J416" i="1"/>
  <c r="J419" i="1"/>
  <c r="I420" i="1"/>
  <c r="I424" i="1"/>
  <c r="I431" i="1"/>
  <c r="I432" i="1"/>
  <c r="I435" i="1"/>
  <c r="I436" i="1"/>
  <c r="J439" i="1"/>
  <c r="I440" i="1"/>
  <c r="J447" i="1"/>
  <c r="I452" i="1"/>
  <c r="I455" i="1"/>
  <c r="I456" i="1"/>
  <c r="I459" i="1"/>
  <c r="I460" i="1"/>
  <c r="J463" i="1"/>
  <c r="I468" i="1"/>
  <c r="I472" i="1"/>
  <c r="I475" i="1"/>
  <c r="I476" i="1"/>
  <c r="J479" i="1"/>
  <c r="I480" i="1"/>
  <c r="J483" i="1"/>
  <c r="J484" i="1"/>
  <c r="J489" i="1"/>
  <c r="J493" i="1"/>
  <c r="J495" i="1"/>
  <c r="I496" i="1"/>
  <c r="I499" i="1"/>
  <c r="I500" i="1"/>
  <c r="I503" i="1"/>
  <c r="J504" i="1"/>
  <c r="I507" i="1"/>
  <c r="J508" i="1"/>
  <c r="J509" i="1"/>
  <c r="I511" i="1"/>
  <c r="J512" i="1"/>
  <c r="I515" i="1"/>
  <c r="J521" i="1"/>
  <c r="I524" i="1"/>
  <c r="I525" i="1"/>
  <c r="J527" i="1"/>
  <c r="J528" i="1"/>
  <c r="J532" i="1"/>
  <c r="J536" i="1"/>
  <c r="J537" i="1"/>
  <c r="I539" i="1"/>
  <c r="J541" i="1"/>
  <c r="J543" i="1"/>
  <c r="I547" i="1"/>
  <c r="I548" i="1"/>
  <c r="I551" i="1"/>
  <c r="I552" i="1"/>
  <c r="J553" i="1"/>
  <c r="J555" i="1"/>
  <c r="J556" i="1"/>
  <c r="J560" i="1"/>
  <c r="J563" i="1"/>
  <c r="J564" i="1"/>
  <c r="J567" i="1"/>
  <c r="J569" i="1"/>
  <c r="J571" i="1"/>
  <c r="J573" i="1"/>
  <c r="I575" i="1"/>
  <c r="I576" i="1"/>
  <c r="J579" i="1"/>
  <c r="I580" i="1"/>
  <c r="I584" i="1"/>
  <c r="J585" i="1"/>
  <c r="J588" i="1"/>
  <c r="I589" i="1"/>
  <c r="I591" i="1"/>
  <c r="J595" i="1"/>
  <c r="I599" i="1"/>
  <c r="I600" i="1"/>
  <c r="J603" i="1"/>
  <c r="I604" i="1"/>
  <c r="J605" i="1"/>
  <c r="I608" i="1"/>
  <c r="J612" i="1"/>
  <c r="J617" i="1"/>
  <c r="I619" i="1"/>
  <c r="J621" i="1"/>
  <c r="J623" i="1"/>
  <c r="I624" i="1"/>
  <c r="J627" i="1"/>
  <c r="I628" i="1"/>
  <c r="I631" i="1"/>
  <c r="J632" i="1"/>
  <c r="J635" i="1"/>
  <c r="J636" i="1"/>
  <c r="J637" i="1"/>
  <c r="I639" i="1"/>
  <c r="J640" i="1"/>
  <c r="I643" i="1"/>
  <c r="J649" i="1"/>
  <c r="I651" i="1"/>
  <c r="I652" i="1"/>
  <c r="I653" i="1"/>
  <c r="J655" i="1"/>
  <c r="J656" i="1"/>
  <c r="I659" i="1"/>
  <c r="J660" i="1"/>
  <c r="I663" i="1"/>
  <c r="J664" i="1"/>
  <c r="J665" i="1"/>
  <c r="J667" i="1"/>
  <c r="J669" i="1"/>
  <c r="J671" i="1"/>
  <c r="J675" i="1"/>
  <c r="I676" i="1"/>
  <c r="I679" i="1"/>
  <c r="I680" i="1"/>
  <c r="J681" i="1"/>
  <c r="J683" i="1"/>
  <c r="J684" i="1"/>
  <c r="I687" i="1"/>
  <c r="J688" i="1"/>
  <c r="J691" i="1"/>
  <c r="J692" i="1"/>
  <c r="J695" i="1"/>
  <c r="J697" i="1"/>
  <c r="J701" i="1"/>
  <c r="I703" i="1"/>
  <c r="I704" i="1"/>
  <c r="I708" i="1"/>
  <c r="I711" i="1"/>
  <c r="J712" i="1"/>
  <c r="J715" i="1"/>
  <c r="J716" i="1"/>
  <c r="J719" i="1"/>
  <c r="I723" i="1"/>
  <c r="J724" i="1"/>
  <c r="J727" i="1"/>
  <c r="J728" i="1"/>
  <c r="I729" i="1"/>
  <c r="I731" i="1"/>
  <c r="J732" i="1"/>
  <c r="J735" i="1"/>
  <c r="J736" i="1"/>
  <c r="I739" i="1"/>
  <c r="J740" i="1"/>
  <c r="I743" i="1"/>
  <c r="I745" i="1"/>
  <c r="I747" i="1"/>
  <c r="J751" i="1"/>
  <c r="I755" i="1"/>
  <c r="I756" i="1"/>
  <c r="I760" i="1"/>
  <c r="I761" i="1"/>
  <c r="I763" i="1"/>
  <c r="I771" i="1"/>
  <c r="I772" i="1"/>
  <c r="I775" i="1"/>
  <c r="J776" i="1"/>
  <c r="J779" i="1"/>
  <c r="J780" i="1"/>
  <c r="J784" i="1"/>
  <c r="I787" i="1"/>
  <c r="J788" i="1"/>
  <c r="J792" i="1"/>
  <c r="I793" i="1"/>
  <c r="I795" i="1"/>
  <c r="I799" i="1"/>
  <c r="J800" i="1"/>
  <c r="J803" i="1"/>
  <c r="J804" i="1"/>
  <c r="I807" i="1"/>
  <c r="J808" i="1"/>
  <c r="J811" i="1"/>
  <c r="J812" i="1"/>
  <c r="J816" i="1"/>
  <c r="I817" i="1"/>
  <c r="I819" i="1"/>
  <c r="J820" i="1"/>
  <c r="I823" i="1"/>
  <c r="J824" i="1"/>
  <c r="J827" i="1"/>
  <c r="I829" i="1"/>
  <c r="I831" i="1"/>
  <c r="J836" i="1"/>
  <c r="I839" i="1"/>
  <c r="J840" i="1"/>
  <c r="J843" i="1"/>
  <c r="J847" i="1"/>
  <c r="I849" i="1"/>
  <c r="J851" i="1"/>
  <c r="I856" i="1"/>
  <c r="J859" i="1"/>
  <c r="I860" i="1"/>
  <c r="I861" i="1"/>
  <c r="J867" i="1"/>
  <c r="I871" i="1"/>
  <c r="J873" i="1"/>
  <c r="K873" i="1" s="1"/>
  <c r="I877" i="1"/>
  <c r="J879" i="1"/>
  <c r="K879" i="1" s="1"/>
  <c r="J887" i="1"/>
  <c r="K887" i="1" s="1"/>
  <c r="I893" i="1"/>
  <c r="J897" i="1"/>
  <c r="K897" i="1" s="1"/>
  <c r="I899" i="1"/>
  <c r="I6" i="1"/>
  <c r="I10" i="1"/>
  <c r="I14" i="1"/>
  <c r="I18" i="1"/>
  <c r="I22" i="1"/>
  <c r="I30" i="1"/>
  <c r="I34" i="1"/>
  <c r="I38" i="1"/>
  <c r="I42" i="1"/>
  <c r="I46" i="1"/>
  <c r="I50" i="1"/>
  <c r="I54" i="1"/>
  <c r="I58" i="1"/>
  <c r="I62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J134" i="1"/>
  <c r="J138" i="1"/>
  <c r="I142" i="1"/>
  <c r="J146" i="1"/>
  <c r="I150" i="1"/>
  <c r="I154" i="1"/>
  <c r="J158" i="1"/>
  <c r="J162" i="1"/>
  <c r="I166" i="1"/>
  <c r="J170" i="1"/>
  <c r="I174" i="1"/>
  <c r="J178" i="1"/>
  <c r="J182" i="1"/>
  <c r="I186" i="1"/>
  <c r="J190" i="1"/>
  <c r="I194" i="1"/>
  <c r="J198" i="1"/>
  <c r="I202" i="1"/>
  <c r="J206" i="1"/>
  <c r="I210" i="1"/>
  <c r="I214" i="1"/>
  <c r="J218" i="1"/>
  <c r="I222" i="1"/>
  <c r="J226" i="1"/>
  <c r="I230" i="1"/>
  <c r="I234" i="1"/>
  <c r="J238" i="1"/>
  <c r="J242" i="1"/>
  <c r="I246" i="1"/>
  <c r="I250" i="1"/>
  <c r="J254" i="1"/>
  <c r="J258" i="1"/>
  <c r="J262" i="1"/>
  <c r="J266" i="1"/>
  <c r="J270" i="1"/>
  <c r="J274" i="1"/>
  <c r="J278" i="1"/>
  <c r="J282" i="1"/>
  <c r="J286" i="1"/>
  <c r="J290" i="1"/>
  <c r="J294" i="1"/>
  <c r="J298" i="1"/>
  <c r="J302" i="1"/>
  <c r="J306" i="1"/>
  <c r="J310" i="1"/>
  <c r="J314" i="1"/>
  <c r="J318" i="1"/>
  <c r="J322" i="1"/>
  <c r="J326" i="1"/>
  <c r="J330" i="1"/>
  <c r="J334" i="1"/>
  <c r="J338" i="1"/>
  <c r="J342" i="1"/>
  <c r="J346" i="1"/>
  <c r="J350" i="1"/>
  <c r="J354" i="1"/>
  <c r="J358" i="1"/>
  <c r="J362" i="1"/>
  <c r="J366" i="1"/>
  <c r="J370" i="1"/>
  <c r="J374" i="1"/>
  <c r="J378" i="1"/>
  <c r="J382" i="1"/>
  <c r="J386" i="1"/>
  <c r="J390" i="1"/>
  <c r="J394" i="1"/>
  <c r="J398" i="1"/>
  <c r="J402" i="1"/>
  <c r="J406" i="1"/>
  <c r="J410" i="1"/>
  <c r="J414" i="1"/>
  <c r="J418" i="1"/>
  <c r="J422" i="1"/>
  <c r="J426" i="1"/>
  <c r="J430" i="1"/>
  <c r="J434" i="1"/>
  <c r="J438" i="1"/>
  <c r="J442" i="1"/>
  <c r="J446" i="1"/>
  <c r="J450" i="1"/>
  <c r="J454" i="1"/>
  <c r="J458" i="1"/>
  <c r="J462" i="1"/>
  <c r="J466" i="1"/>
  <c r="J470" i="1"/>
  <c r="J474" i="1"/>
  <c r="J478" i="1"/>
  <c r="J482" i="1"/>
  <c r="J486" i="1"/>
  <c r="I490" i="1"/>
  <c r="J498" i="1"/>
  <c r="I502" i="1"/>
  <c r="I506" i="1"/>
  <c r="J514" i="1"/>
  <c r="J518" i="1"/>
  <c r="I522" i="1"/>
  <c r="J530" i="1"/>
  <c r="I534" i="1"/>
  <c r="I538" i="1"/>
  <c r="J546" i="1"/>
  <c r="J550" i="1"/>
  <c r="I554" i="1"/>
  <c r="J562" i="1"/>
  <c r="I566" i="1"/>
  <c r="I570" i="1"/>
  <c r="J578" i="1"/>
  <c r="J582" i="1"/>
  <c r="I586" i="1"/>
  <c r="J594" i="1"/>
  <c r="I598" i="1"/>
  <c r="I602" i="1"/>
  <c r="J610" i="1"/>
  <c r="J614" i="1"/>
  <c r="I618" i="1"/>
  <c r="J626" i="1"/>
  <c r="I630" i="1"/>
  <c r="I634" i="1"/>
  <c r="J642" i="1"/>
  <c r="I646" i="1"/>
  <c r="I650" i="1"/>
  <c r="J658" i="1"/>
  <c r="I662" i="1"/>
  <c r="I666" i="1"/>
  <c r="J674" i="1"/>
  <c r="I678" i="1"/>
  <c r="I682" i="1"/>
  <c r="J690" i="1"/>
  <c r="I694" i="1"/>
  <c r="I698" i="1"/>
  <c r="J710" i="1"/>
  <c r="J726" i="1"/>
  <c r="J742" i="1"/>
  <c r="J758" i="1"/>
  <c r="J774" i="1"/>
  <c r="J790" i="1"/>
  <c r="F2" i="4"/>
  <c r="I3" i="4"/>
  <c r="F4" i="4"/>
  <c r="F5" i="4"/>
  <c r="F6" i="4"/>
  <c r="I7" i="4"/>
  <c r="F8" i="4"/>
  <c r="F9" i="4"/>
  <c r="F10" i="4"/>
  <c r="I11" i="4"/>
  <c r="F12" i="4"/>
  <c r="F13" i="4"/>
  <c r="F14" i="4"/>
  <c r="I15" i="4"/>
  <c r="F16" i="4"/>
  <c r="F17" i="4"/>
  <c r="F18" i="4"/>
  <c r="F19" i="4"/>
  <c r="F20" i="4"/>
  <c r="I21" i="4"/>
  <c r="F22" i="4"/>
  <c r="I23" i="4"/>
  <c r="F24" i="4"/>
  <c r="F25" i="4"/>
  <c r="F26" i="4"/>
  <c r="I4" i="4"/>
  <c r="I8" i="4"/>
  <c r="I12" i="4"/>
  <c r="I26" i="4"/>
  <c r="I6" i="4"/>
  <c r="I10" i="4"/>
  <c r="I14" i="4"/>
  <c r="I18" i="4"/>
  <c r="I22" i="4"/>
  <c r="I894" i="1"/>
  <c r="I895" i="1"/>
  <c r="I898" i="1"/>
  <c r="J894" i="1"/>
  <c r="K894" i="1" s="1"/>
  <c r="J895" i="1"/>
  <c r="K895" i="1" s="1"/>
  <c r="J898" i="1"/>
  <c r="K898" i="1" s="1"/>
  <c r="J899" i="1"/>
  <c r="K899" i="1" s="1"/>
  <c r="I874" i="1"/>
  <c r="I878" i="1"/>
  <c r="I879" i="1"/>
  <c r="I882" i="1"/>
  <c r="I886" i="1"/>
  <c r="I887" i="1"/>
  <c r="I890" i="1"/>
  <c r="J874" i="1"/>
  <c r="K874" i="1" s="1"/>
  <c r="J878" i="1"/>
  <c r="K878" i="1" s="1"/>
  <c r="J882" i="1"/>
  <c r="K882" i="1" s="1"/>
  <c r="J883" i="1"/>
  <c r="K883" i="1" s="1"/>
  <c r="J886" i="1"/>
  <c r="K886" i="1" s="1"/>
  <c r="J890" i="1"/>
  <c r="K890" i="1" s="1"/>
  <c r="J891" i="1"/>
  <c r="K891" i="1" s="1"/>
  <c r="J871" i="1"/>
  <c r="I867" i="1"/>
  <c r="J863" i="1"/>
  <c r="I863" i="1"/>
  <c r="J855" i="1"/>
  <c r="I855" i="1"/>
  <c r="I851" i="1"/>
  <c r="I847" i="1"/>
  <c r="I843" i="1"/>
  <c r="I840" i="1"/>
  <c r="J835" i="1"/>
  <c r="I835" i="1"/>
  <c r="J831" i="1"/>
  <c r="I827" i="1"/>
  <c r="J823" i="1"/>
  <c r="J819" i="1"/>
  <c r="J815" i="1"/>
  <c r="I815" i="1"/>
  <c r="I812" i="1"/>
  <c r="I811" i="1"/>
  <c r="J807" i="1"/>
  <c r="I803" i="1"/>
  <c r="J799" i="1"/>
  <c r="J795" i="1"/>
  <c r="J791" i="1"/>
  <c r="I791" i="1"/>
  <c r="J783" i="1"/>
  <c r="I783" i="1"/>
  <c r="I780" i="1"/>
  <c r="J775" i="1"/>
  <c r="I774" i="1"/>
  <c r="J772" i="1"/>
  <c r="J771" i="1"/>
  <c r="J767" i="1"/>
  <c r="I767" i="1"/>
  <c r="J759" i="1"/>
  <c r="I759" i="1"/>
  <c r="J755" i="1"/>
  <c r="I751" i="1"/>
  <c r="J747" i="1"/>
  <c r="J743" i="1"/>
  <c r="I742" i="1"/>
  <c r="J739" i="1"/>
  <c r="I735" i="1"/>
  <c r="J731" i="1"/>
  <c r="I727" i="1"/>
  <c r="J723" i="1"/>
  <c r="I719" i="1"/>
  <c r="I715" i="1"/>
  <c r="J711" i="1"/>
  <c r="I710" i="1"/>
  <c r="J707" i="1"/>
  <c r="I707" i="1"/>
  <c r="J699" i="1"/>
  <c r="I699" i="1"/>
  <c r="I695" i="1"/>
  <c r="J694" i="1"/>
  <c r="I691" i="1"/>
  <c r="J687" i="1"/>
  <c r="I683" i="1"/>
  <c r="J682" i="1"/>
  <c r="J679" i="1"/>
  <c r="I675" i="1"/>
  <c r="I674" i="1"/>
  <c r="I671" i="1"/>
  <c r="I667" i="1"/>
  <c r="J663" i="1"/>
  <c r="J662" i="1"/>
  <c r="J659" i="1"/>
  <c r="I655" i="1"/>
  <c r="J651" i="1"/>
  <c r="J650" i="1"/>
  <c r="J647" i="1"/>
  <c r="I647" i="1"/>
  <c r="I642" i="1"/>
  <c r="J639" i="1"/>
  <c r="I635" i="1"/>
  <c r="J631" i="1"/>
  <c r="J630" i="1"/>
  <c r="I627" i="1"/>
  <c r="I623" i="1"/>
  <c r="J619" i="1"/>
  <c r="J618" i="1"/>
  <c r="J615" i="1"/>
  <c r="I615" i="1"/>
  <c r="I612" i="1"/>
  <c r="J611" i="1"/>
  <c r="I611" i="1"/>
  <c r="I610" i="1"/>
  <c r="J608" i="1"/>
  <c r="J607" i="1"/>
  <c r="I607" i="1"/>
  <c r="J604" i="1"/>
  <c r="I603" i="1"/>
  <c r="J599" i="1"/>
  <c r="J598" i="1"/>
  <c r="I595" i="1"/>
  <c r="J591" i="1"/>
  <c r="J587" i="1"/>
  <c r="I587" i="1"/>
  <c r="J586" i="1"/>
  <c r="J583" i="1"/>
  <c r="I583" i="1"/>
  <c r="J580" i="1"/>
  <c r="I579" i="1"/>
  <c r="I578" i="1"/>
  <c r="J575" i="1"/>
  <c r="I571" i="1"/>
  <c r="I567" i="1"/>
  <c r="J566" i="1"/>
  <c r="I564" i="1"/>
  <c r="I563" i="1"/>
  <c r="J559" i="1"/>
  <c r="I559" i="1"/>
  <c r="J554" i="1"/>
  <c r="J551" i="1"/>
  <c r="J547" i="1"/>
  <c r="I546" i="1"/>
  <c r="I543" i="1"/>
  <c r="J539" i="1"/>
  <c r="I537" i="1"/>
  <c r="J535" i="1"/>
  <c r="I535" i="1"/>
  <c r="J534" i="1"/>
  <c r="J531" i="1"/>
  <c r="I531" i="1"/>
  <c r="I528" i="1"/>
  <c r="I527" i="1"/>
  <c r="J523" i="1"/>
  <c r="I523" i="1"/>
  <c r="J522" i="1"/>
  <c r="J519" i="1"/>
  <c r="I519" i="1"/>
  <c r="J515" i="1"/>
  <c r="I514" i="1"/>
  <c r="J511" i="1"/>
  <c r="J507" i="1"/>
  <c r="J503" i="1"/>
  <c r="J502" i="1"/>
  <c r="J499" i="1"/>
  <c r="I495" i="1"/>
  <c r="J491" i="1"/>
  <c r="I491" i="1"/>
  <c r="J490" i="1"/>
  <c r="J487" i="1"/>
  <c r="I487" i="1"/>
  <c r="I484" i="1"/>
  <c r="I483" i="1"/>
  <c r="I482" i="1"/>
  <c r="J480" i="1"/>
  <c r="I479" i="1"/>
  <c r="J475" i="1"/>
  <c r="J471" i="1"/>
  <c r="I471" i="1"/>
  <c r="J468" i="1"/>
  <c r="J467" i="1"/>
  <c r="I467" i="1"/>
  <c r="I466" i="1"/>
  <c r="I463" i="1"/>
  <c r="J459" i="1"/>
  <c r="J455" i="1"/>
  <c r="J451" i="1"/>
  <c r="I451" i="1"/>
  <c r="I450" i="1"/>
  <c r="I447" i="1"/>
  <c r="J443" i="1"/>
  <c r="I443" i="1"/>
  <c r="J435" i="1"/>
  <c r="I434" i="1"/>
  <c r="J432" i="1"/>
  <c r="J431" i="1"/>
  <c r="J427" i="1"/>
  <c r="I427" i="1"/>
  <c r="J424" i="1"/>
  <c r="J423" i="1"/>
  <c r="I423" i="1"/>
  <c r="J420" i="1"/>
  <c r="I418" i="1"/>
  <c r="J415" i="1"/>
  <c r="J411" i="1"/>
  <c r="J407" i="1"/>
  <c r="J403" i="1"/>
  <c r="I403" i="1"/>
  <c r="I402" i="1"/>
  <c r="J399" i="1"/>
  <c r="I399" i="1"/>
  <c r="I396" i="1"/>
  <c r="I395" i="1"/>
  <c r="J391" i="1"/>
  <c r="I387" i="1"/>
  <c r="I386" i="1"/>
  <c r="I384" i="1"/>
  <c r="J379" i="1"/>
  <c r="I379" i="1"/>
  <c r="J376" i="1"/>
  <c r="J375" i="1"/>
  <c r="I375" i="1"/>
  <c r="J372" i="1"/>
  <c r="J371" i="1"/>
  <c r="I371" i="1"/>
  <c r="I370" i="1"/>
  <c r="J367" i="1"/>
  <c r="I367" i="1"/>
  <c r="J364" i="1"/>
  <c r="J363" i="1"/>
  <c r="I363" i="1"/>
  <c r="J360" i="1"/>
  <c r="I359" i="1"/>
  <c r="J355" i="1"/>
  <c r="I354" i="1"/>
  <c r="J351" i="1"/>
  <c r="I351" i="1"/>
  <c r="I347" i="1"/>
  <c r="J343" i="1"/>
  <c r="I343" i="1"/>
  <c r="I339" i="1"/>
  <c r="I338" i="1"/>
  <c r="I336" i="1"/>
  <c r="I335" i="1"/>
  <c r="I332" i="1"/>
  <c r="I331" i="1"/>
  <c r="I330" i="1"/>
  <c r="J328" i="1"/>
  <c r="I327" i="1"/>
  <c r="J323" i="1"/>
  <c r="I323" i="1"/>
  <c r="I322" i="1"/>
  <c r="J319" i="1"/>
  <c r="I319" i="1"/>
  <c r="J316" i="1"/>
  <c r="J315" i="1"/>
  <c r="I315" i="1"/>
  <c r="I314" i="1"/>
  <c r="J311" i="1"/>
  <c r="I311" i="1"/>
  <c r="I307" i="1"/>
  <c r="I306" i="1"/>
  <c r="I304" i="1"/>
  <c r="I303" i="1"/>
  <c r="I300" i="1"/>
  <c r="I299" i="1"/>
  <c r="I298" i="1"/>
  <c r="J296" i="1"/>
  <c r="I295" i="1"/>
  <c r="J291" i="1"/>
  <c r="I291" i="1"/>
  <c r="I290" i="1"/>
  <c r="J287" i="1"/>
  <c r="I287" i="1"/>
  <c r="J284" i="1"/>
  <c r="J283" i="1"/>
  <c r="I283" i="1"/>
  <c r="I282" i="1"/>
  <c r="J279" i="1"/>
  <c r="I279" i="1"/>
  <c r="I275" i="1"/>
  <c r="I274" i="1"/>
  <c r="I272" i="1"/>
  <c r="I271" i="1"/>
  <c r="I268" i="1"/>
  <c r="I267" i="1"/>
  <c r="I266" i="1"/>
  <c r="J264" i="1"/>
  <c r="I263" i="1"/>
  <c r="J259" i="1"/>
  <c r="I259" i="1"/>
  <c r="I258" i="1"/>
  <c r="J255" i="1"/>
  <c r="I255" i="1"/>
  <c r="I252" i="1"/>
  <c r="J251" i="1"/>
  <c r="I251" i="1"/>
  <c r="I248" i="1"/>
  <c r="I247" i="1"/>
  <c r="J243" i="1"/>
  <c r="J239" i="1"/>
  <c r="I239" i="1"/>
  <c r="I236" i="1"/>
  <c r="J235" i="1"/>
  <c r="I235" i="1"/>
  <c r="I232" i="1"/>
  <c r="I231" i="1"/>
  <c r="J227" i="1"/>
  <c r="J223" i="1"/>
  <c r="I223" i="1"/>
  <c r="I220" i="1"/>
  <c r="J219" i="1"/>
  <c r="I219" i="1"/>
  <c r="I216" i="1"/>
  <c r="I215" i="1"/>
  <c r="J211" i="1"/>
  <c r="J207" i="1"/>
  <c r="I207" i="1"/>
  <c r="I204" i="1"/>
  <c r="J203" i="1"/>
  <c r="I203" i="1"/>
  <c r="I200" i="1"/>
  <c r="I199" i="1"/>
  <c r="J195" i="1"/>
  <c r="J191" i="1"/>
  <c r="I191" i="1"/>
  <c r="I188" i="1"/>
  <c r="J187" i="1"/>
  <c r="I187" i="1"/>
  <c r="I184" i="1"/>
  <c r="I183" i="1"/>
  <c r="J179" i="1"/>
  <c r="J175" i="1"/>
  <c r="I175" i="1"/>
  <c r="I172" i="1"/>
  <c r="J171" i="1"/>
  <c r="I171" i="1"/>
  <c r="I168" i="1"/>
  <c r="I167" i="1"/>
  <c r="J163" i="1"/>
  <c r="J159" i="1"/>
  <c r="I159" i="1"/>
  <c r="I156" i="1"/>
  <c r="J155" i="1"/>
  <c r="I155" i="1"/>
  <c r="I152" i="1"/>
  <c r="I151" i="1"/>
  <c r="J147" i="1"/>
  <c r="J143" i="1"/>
  <c r="I143" i="1"/>
  <c r="I140" i="1"/>
  <c r="J139" i="1"/>
  <c r="I139" i="1"/>
  <c r="I136" i="1"/>
  <c r="I135" i="1"/>
  <c r="J131" i="1"/>
  <c r="J127" i="1"/>
  <c r="I127" i="1"/>
  <c r="J3" i="1"/>
  <c r="J7" i="1"/>
  <c r="J11" i="1"/>
  <c r="J12" i="1"/>
  <c r="J19" i="1"/>
  <c r="J20" i="1"/>
  <c r="J23" i="1"/>
  <c r="J31" i="1"/>
  <c r="J35" i="1"/>
  <c r="J39" i="1"/>
  <c r="J43" i="1"/>
  <c r="J44" i="1"/>
  <c r="J51" i="1"/>
  <c r="J52" i="1"/>
  <c r="J55" i="1"/>
  <c r="J63" i="1"/>
  <c r="J83" i="1"/>
  <c r="J84" i="1"/>
  <c r="J87" i="1"/>
  <c r="J95" i="1"/>
  <c r="J99" i="1"/>
  <c r="J103" i="1"/>
  <c r="J107" i="1"/>
  <c r="J108" i="1"/>
  <c r="J115" i="1"/>
  <c r="J116" i="1"/>
  <c r="J119" i="1"/>
  <c r="J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" i="4"/>
  <c r="I7" i="1"/>
  <c r="I15" i="1"/>
  <c r="I16" i="1"/>
  <c r="I19" i="1"/>
  <c r="I23" i="1"/>
  <c r="I27" i="1"/>
  <c r="I35" i="1"/>
  <c r="I36" i="1"/>
  <c r="I39" i="1"/>
  <c r="I43" i="1"/>
  <c r="I47" i="1"/>
  <c r="I51" i="1"/>
  <c r="I52" i="1"/>
  <c r="I53" i="1"/>
  <c r="I59" i="1"/>
  <c r="I63" i="1"/>
  <c r="I83" i="1"/>
  <c r="I87" i="1"/>
  <c r="I91" i="1"/>
  <c r="I99" i="1"/>
  <c r="I100" i="1"/>
  <c r="I103" i="1"/>
  <c r="I107" i="1"/>
  <c r="I111" i="1"/>
  <c r="I115" i="1"/>
  <c r="I116" i="1"/>
  <c r="I117" i="1"/>
  <c r="I123" i="1"/>
  <c r="I2" i="1"/>
  <c r="J317" i="1" l="1"/>
  <c r="I317" i="1"/>
  <c r="I5" i="1"/>
  <c r="J828" i="1"/>
  <c r="K828" i="1" s="1"/>
  <c r="I828" i="1"/>
  <c r="J720" i="1"/>
  <c r="K720" i="1" s="1"/>
  <c r="I720" i="1"/>
  <c r="I61" i="1"/>
  <c r="J61" i="1"/>
  <c r="I572" i="1"/>
  <c r="J572" i="1"/>
  <c r="K572" i="1" s="1"/>
  <c r="J488" i="1"/>
  <c r="K488" i="1" s="1"/>
  <c r="I488" i="1"/>
  <c r="I464" i="1"/>
  <c r="J464" i="1"/>
  <c r="K464" i="1" s="1"/>
  <c r="I428" i="1"/>
  <c r="J428" i="1"/>
  <c r="K428" i="1" s="1"/>
  <c r="J388" i="1"/>
  <c r="K388" i="1" s="1"/>
  <c r="I388" i="1"/>
  <c r="I32" i="1"/>
  <c r="I21" i="1"/>
  <c r="I4" i="1"/>
  <c r="J124" i="1"/>
  <c r="K124" i="1" s="1"/>
  <c r="J92" i="1"/>
  <c r="K92" i="1" s="1"/>
  <c r="J60" i="1"/>
  <c r="J28" i="1"/>
  <c r="K28" i="1" s="1"/>
  <c r="I132" i="1"/>
  <c r="I196" i="1"/>
  <c r="I228" i="1"/>
  <c r="J796" i="1"/>
  <c r="K796" i="1" s="1"/>
  <c r="I796" i="1"/>
  <c r="I700" i="1"/>
  <c r="J700" i="1"/>
  <c r="K700" i="1" s="1"/>
  <c r="J616" i="1"/>
  <c r="K616" i="1" s="1"/>
  <c r="I616" i="1"/>
  <c r="I96" i="1"/>
  <c r="I85" i="1"/>
  <c r="I148" i="1"/>
  <c r="I164" i="1"/>
  <c r="I180" i="1"/>
  <c r="I212" i="1"/>
  <c r="I244" i="1"/>
  <c r="J356" i="1"/>
  <c r="I392" i="1"/>
  <c r="J460" i="1"/>
  <c r="K460" i="1" s="1"/>
  <c r="J476" i="1"/>
  <c r="K476" i="1" s="1"/>
  <c r="J600" i="1"/>
  <c r="I640" i="1"/>
  <c r="I660" i="1"/>
  <c r="I724" i="1"/>
  <c r="I740" i="1"/>
  <c r="I808" i="1"/>
  <c r="I824" i="1"/>
  <c r="I891" i="1"/>
  <c r="I883" i="1"/>
  <c r="I875" i="1"/>
  <c r="I112" i="1"/>
  <c r="I101" i="1"/>
  <c r="I48" i="1"/>
  <c r="I37" i="1"/>
  <c r="I128" i="1"/>
  <c r="I144" i="1"/>
  <c r="I160" i="1"/>
  <c r="I176" i="1"/>
  <c r="I192" i="1"/>
  <c r="I208" i="1"/>
  <c r="I224" i="1"/>
  <c r="I240" i="1"/>
  <c r="I256" i="1"/>
  <c r="J280" i="1"/>
  <c r="K280" i="1" s="1"/>
  <c r="I288" i="1"/>
  <c r="J312" i="1"/>
  <c r="K312" i="1" s="1"/>
  <c r="I320" i="1"/>
  <c r="J368" i="1"/>
  <c r="K368" i="1" s="1"/>
  <c r="I380" i="1"/>
  <c r="J383" i="1"/>
  <c r="K383" i="1" s="1"/>
  <c r="I400" i="1"/>
  <c r="I419" i="1"/>
  <c r="J436" i="1"/>
  <c r="I439" i="1"/>
  <c r="J472" i="1"/>
  <c r="K472" i="1" s="1"/>
  <c r="I512" i="1"/>
  <c r="I532" i="1"/>
  <c r="I555" i="1"/>
  <c r="J584" i="1"/>
  <c r="K584" i="1" s="1"/>
  <c r="I588" i="1"/>
  <c r="J643" i="1"/>
  <c r="I656" i="1"/>
  <c r="I665" i="1"/>
  <c r="I692" i="1"/>
  <c r="J703" i="1"/>
  <c r="I736" i="1"/>
  <c r="J763" i="1"/>
  <c r="K763" i="1" s="1"/>
  <c r="I776" i="1"/>
  <c r="I779" i="1"/>
  <c r="J787" i="1"/>
  <c r="K787" i="1" s="1"/>
  <c r="I792" i="1"/>
  <c r="J839" i="1"/>
  <c r="K839" i="1" s="1"/>
  <c r="I859" i="1"/>
  <c r="J875" i="1"/>
  <c r="K875" i="1" s="1"/>
  <c r="J125" i="1"/>
  <c r="K125" i="1" s="1"/>
  <c r="I897" i="1"/>
  <c r="I889" i="1"/>
  <c r="J633" i="1"/>
  <c r="K633" i="1" s="1"/>
  <c r="I633" i="1"/>
  <c r="J601" i="1"/>
  <c r="K601" i="1" s="1"/>
  <c r="I601" i="1"/>
  <c r="J557" i="1"/>
  <c r="K557" i="1" s="1"/>
  <c r="I557" i="1"/>
  <c r="J505" i="1"/>
  <c r="K505" i="1" s="1"/>
  <c r="I505" i="1"/>
  <c r="I121" i="1"/>
  <c r="I105" i="1"/>
  <c r="I89" i="1"/>
  <c r="I57" i="1"/>
  <c r="I41" i="1"/>
  <c r="J261" i="1"/>
  <c r="K261" i="1" s="1"/>
  <c r="J277" i="1"/>
  <c r="K277" i="1" s="1"/>
  <c r="J293" i="1"/>
  <c r="J309" i="1"/>
  <c r="K309" i="1" s="1"/>
  <c r="J325" i="1"/>
  <c r="K325" i="1" s="1"/>
  <c r="I493" i="1"/>
  <c r="I621" i="1"/>
  <c r="J745" i="1"/>
  <c r="K745" i="1" s="1"/>
  <c r="J893" i="1"/>
  <c r="K893" i="1" s="1"/>
  <c r="J889" i="1"/>
  <c r="K889" i="1" s="1"/>
  <c r="J881" i="1"/>
  <c r="K881" i="1" s="1"/>
  <c r="J877" i="1"/>
  <c r="K877" i="1" s="1"/>
  <c r="J589" i="1"/>
  <c r="K589" i="1" s="1"/>
  <c r="J896" i="1"/>
  <c r="K896" i="1" s="1"/>
  <c r="I892" i="1"/>
  <c r="I888" i="1"/>
  <c r="I884" i="1"/>
  <c r="I880" i="1"/>
  <c r="I876" i="1"/>
  <c r="I872" i="1"/>
  <c r="I868" i="1"/>
  <c r="J868" i="1"/>
  <c r="K868" i="1" s="1"/>
  <c r="I864" i="1"/>
  <c r="J864" i="1"/>
  <c r="K864" i="1" s="1"/>
  <c r="I852" i="1"/>
  <c r="J852" i="1"/>
  <c r="K852" i="1" s="1"/>
  <c r="J848" i="1"/>
  <c r="I848" i="1"/>
  <c r="J844" i="1"/>
  <c r="K844" i="1" s="1"/>
  <c r="I844" i="1"/>
  <c r="J832" i="1"/>
  <c r="K832" i="1" s="1"/>
  <c r="I832" i="1"/>
  <c r="I768" i="1"/>
  <c r="J768" i="1"/>
  <c r="K768" i="1" s="1"/>
  <c r="I764" i="1"/>
  <c r="J764" i="1"/>
  <c r="K764" i="1" s="1"/>
  <c r="I752" i="1"/>
  <c r="J752" i="1"/>
  <c r="K752" i="1" s="1"/>
  <c r="I748" i="1"/>
  <c r="J748" i="1"/>
  <c r="K748" i="1" s="1"/>
  <c r="J744" i="1"/>
  <c r="K744" i="1" s="1"/>
  <c r="I744" i="1"/>
  <c r="J696" i="1"/>
  <c r="I696" i="1"/>
  <c r="J672" i="1"/>
  <c r="K672" i="1" s="1"/>
  <c r="I672" i="1"/>
  <c r="J668" i="1"/>
  <c r="I668" i="1"/>
  <c r="J648" i="1"/>
  <c r="K648" i="1" s="1"/>
  <c r="I648" i="1"/>
  <c r="J644" i="1"/>
  <c r="I644" i="1"/>
  <c r="J620" i="1"/>
  <c r="K620" i="1" s="1"/>
  <c r="I620" i="1"/>
  <c r="J596" i="1"/>
  <c r="I596" i="1"/>
  <c r="J592" i="1"/>
  <c r="K592" i="1" s="1"/>
  <c r="I592" i="1"/>
  <c r="J568" i="1"/>
  <c r="I568" i="1"/>
  <c r="J544" i="1"/>
  <c r="K544" i="1" s="1"/>
  <c r="I544" i="1"/>
  <c r="J540" i="1"/>
  <c r="I540" i="1"/>
  <c r="J520" i="1"/>
  <c r="K520" i="1" s="1"/>
  <c r="I520" i="1"/>
  <c r="J516" i="1"/>
  <c r="K516" i="1" s="1"/>
  <c r="I516" i="1"/>
  <c r="J492" i="1"/>
  <c r="K492" i="1" s="1"/>
  <c r="I492" i="1"/>
  <c r="J448" i="1"/>
  <c r="K448" i="1" s="1"/>
  <c r="I448" i="1"/>
  <c r="J444" i="1"/>
  <c r="K444" i="1" s="1"/>
  <c r="I444" i="1"/>
  <c r="I120" i="1"/>
  <c r="I93" i="1"/>
  <c r="I88" i="1"/>
  <c r="I56" i="1"/>
  <c r="I29" i="1"/>
  <c r="I13" i="1"/>
  <c r="I8" i="1"/>
  <c r="I260" i="1"/>
  <c r="I276" i="1"/>
  <c r="I292" i="1"/>
  <c r="I308" i="1"/>
  <c r="I324" i="1"/>
  <c r="I340" i="1"/>
  <c r="I344" i="1"/>
  <c r="I348" i="1"/>
  <c r="I352" i="1"/>
  <c r="I404" i="1"/>
  <c r="I408" i="1"/>
  <c r="I412" i="1"/>
  <c r="I416" i="1"/>
  <c r="J456" i="1"/>
  <c r="J500" i="1"/>
  <c r="K500" i="1" s="1"/>
  <c r="I504" i="1"/>
  <c r="I508" i="1"/>
  <c r="J524" i="1"/>
  <c r="K524" i="1" s="1"/>
  <c r="I536" i="1"/>
  <c r="J552" i="1"/>
  <c r="K552" i="1" s="1"/>
  <c r="I556" i="1"/>
  <c r="I560" i="1"/>
  <c r="I569" i="1"/>
  <c r="J628" i="1"/>
  <c r="K628" i="1" s="1"/>
  <c r="I632" i="1"/>
  <c r="I636" i="1"/>
  <c r="J652" i="1"/>
  <c r="K652" i="1" s="1"/>
  <c r="I664" i="1"/>
  <c r="J680" i="1"/>
  <c r="K680" i="1" s="1"/>
  <c r="I684" i="1"/>
  <c r="I688" i="1"/>
  <c r="I697" i="1"/>
  <c r="J708" i="1"/>
  <c r="K708" i="1" s="1"/>
  <c r="I712" i="1"/>
  <c r="I716" i="1"/>
  <c r="I732" i="1"/>
  <c r="J760" i="1"/>
  <c r="K760" i="1" s="1"/>
  <c r="I788" i="1"/>
  <c r="I804" i="1"/>
  <c r="I820" i="1"/>
  <c r="J829" i="1"/>
  <c r="K829" i="1" s="1"/>
  <c r="I836" i="1"/>
  <c r="J860" i="1"/>
  <c r="K860" i="1" s="1"/>
  <c r="J892" i="1"/>
  <c r="K892" i="1" s="1"/>
  <c r="J888" i="1"/>
  <c r="K888" i="1" s="1"/>
  <c r="J884" i="1"/>
  <c r="K884" i="1" s="1"/>
  <c r="J880" i="1"/>
  <c r="K880" i="1" s="1"/>
  <c r="J876" i="1"/>
  <c r="K876" i="1" s="1"/>
  <c r="J872" i="1"/>
  <c r="K872" i="1" s="1"/>
  <c r="I285" i="1"/>
  <c r="I885" i="1"/>
  <c r="I873" i="1"/>
  <c r="I777" i="1"/>
  <c r="J777" i="1"/>
  <c r="K777" i="1" s="1"/>
  <c r="I713" i="1"/>
  <c r="J713" i="1"/>
  <c r="K713" i="1" s="1"/>
  <c r="J685" i="1"/>
  <c r="I685" i="1"/>
  <c r="I25" i="1"/>
  <c r="I9" i="1"/>
  <c r="I109" i="1"/>
  <c r="I104" i="1"/>
  <c r="I45" i="1"/>
  <c r="I40" i="1"/>
  <c r="I24" i="1"/>
  <c r="I113" i="1"/>
  <c r="I97" i="1"/>
  <c r="I81" i="1"/>
  <c r="I49" i="1"/>
  <c r="I33" i="1"/>
  <c r="I17" i="1"/>
  <c r="J269" i="1"/>
  <c r="K269" i="1" s="1"/>
  <c r="J301" i="1"/>
  <c r="K301" i="1" s="1"/>
  <c r="J333" i="1"/>
  <c r="J440" i="1"/>
  <c r="K440" i="1" s="1"/>
  <c r="J452" i="1"/>
  <c r="K452" i="1" s="1"/>
  <c r="J496" i="1"/>
  <c r="K496" i="1" s="1"/>
  <c r="J548" i="1"/>
  <c r="K548" i="1" s="1"/>
  <c r="J576" i="1"/>
  <c r="K576" i="1" s="1"/>
  <c r="J624" i="1"/>
  <c r="J676" i="1"/>
  <c r="K676" i="1" s="1"/>
  <c r="J704" i="1"/>
  <c r="K704" i="1" s="1"/>
  <c r="I728" i="1"/>
  <c r="J756" i="1"/>
  <c r="K756" i="1" s="1"/>
  <c r="I784" i="1"/>
  <c r="I800" i="1"/>
  <c r="I816" i="1"/>
  <c r="J849" i="1"/>
  <c r="K849" i="1" s="1"/>
  <c r="J856" i="1"/>
  <c r="K856" i="1" s="1"/>
  <c r="J653" i="1"/>
  <c r="K653" i="1" s="1"/>
  <c r="J525" i="1"/>
  <c r="K525" i="1" s="1"/>
  <c r="J858" i="1"/>
  <c r="K858" i="1" s="1"/>
  <c r="I858" i="1"/>
  <c r="J846" i="1"/>
  <c r="K846" i="1" s="1"/>
  <c r="I846" i="1"/>
  <c r="J830" i="1"/>
  <c r="K830" i="1" s="1"/>
  <c r="I830" i="1"/>
  <c r="J818" i="1"/>
  <c r="K818" i="1" s="1"/>
  <c r="I818" i="1"/>
  <c r="J778" i="1"/>
  <c r="K778" i="1" s="1"/>
  <c r="I778" i="1"/>
  <c r="J750" i="1"/>
  <c r="K750" i="1" s="1"/>
  <c r="I750" i="1"/>
  <c r="J734" i="1"/>
  <c r="K734" i="1" s="1"/>
  <c r="I734" i="1"/>
  <c r="J870" i="1"/>
  <c r="K870" i="1" s="1"/>
  <c r="I870" i="1"/>
  <c r="J862" i="1"/>
  <c r="K862" i="1" s="1"/>
  <c r="I862" i="1"/>
  <c r="J854" i="1"/>
  <c r="K854" i="1" s="1"/>
  <c r="I854" i="1"/>
  <c r="J842" i="1"/>
  <c r="K842" i="1" s="1"/>
  <c r="I842" i="1"/>
  <c r="J838" i="1"/>
  <c r="K838" i="1" s="1"/>
  <c r="I838" i="1"/>
  <c r="J826" i="1"/>
  <c r="K826" i="1" s="1"/>
  <c r="I826" i="1"/>
  <c r="J814" i="1"/>
  <c r="K814" i="1" s="1"/>
  <c r="I814" i="1"/>
  <c r="J806" i="1"/>
  <c r="K806" i="1" s="1"/>
  <c r="I806" i="1"/>
  <c r="J798" i="1"/>
  <c r="K798" i="1" s="1"/>
  <c r="I798" i="1"/>
  <c r="J766" i="1"/>
  <c r="K766" i="1" s="1"/>
  <c r="I766" i="1"/>
  <c r="J762" i="1"/>
  <c r="K762" i="1" s="1"/>
  <c r="I762" i="1"/>
  <c r="J754" i="1"/>
  <c r="K754" i="1" s="1"/>
  <c r="I754" i="1"/>
  <c r="J746" i="1"/>
  <c r="K746" i="1" s="1"/>
  <c r="I746" i="1"/>
  <c r="J722" i="1"/>
  <c r="K722" i="1" s="1"/>
  <c r="I722" i="1"/>
  <c r="J714" i="1"/>
  <c r="K714" i="1" s="1"/>
  <c r="I714" i="1"/>
  <c r="J702" i="1"/>
  <c r="K702" i="1" s="1"/>
  <c r="I702" i="1"/>
  <c r="J686" i="1"/>
  <c r="K686" i="1" s="1"/>
  <c r="I686" i="1"/>
  <c r="J606" i="1"/>
  <c r="K606" i="1" s="1"/>
  <c r="I606" i="1"/>
  <c r="J122" i="1"/>
  <c r="J118" i="1"/>
  <c r="K118" i="1" s="1"/>
  <c r="J110" i="1"/>
  <c r="K110" i="1" s="1"/>
  <c r="J102" i="1"/>
  <c r="K102" i="1" s="1"/>
  <c r="J98" i="1"/>
  <c r="K98" i="1" s="1"/>
  <c r="J90" i="1"/>
  <c r="K90" i="1" s="1"/>
  <c r="J82" i="1"/>
  <c r="K82" i="1" s="1"/>
  <c r="J58" i="1"/>
  <c r="K58" i="1" s="1"/>
  <c r="J54" i="1"/>
  <c r="K54" i="1" s="1"/>
  <c r="J46" i="1"/>
  <c r="K46" i="1" s="1"/>
  <c r="J34" i="1"/>
  <c r="K34" i="1" s="1"/>
  <c r="J10" i="1"/>
  <c r="K10" i="1" s="1"/>
  <c r="I134" i="1"/>
  <c r="I138" i="1"/>
  <c r="I146" i="1"/>
  <c r="I158" i="1"/>
  <c r="I162" i="1"/>
  <c r="I170" i="1"/>
  <c r="I178" i="1"/>
  <c r="I182" i="1"/>
  <c r="I190" i="1"/>
  <c r="I198" i="1"/>
  <c r="I206" i="1"/>
  <c r="I218" i="1"/>
  <c r="I226" i="1"/>
  <c r="I238" i="1"/>
  <c r="I242" i="1"/>
  <c r="I254" i="1"/>
  <c r="I342" i="1"/>
  <c r="I358" i="1"/>
  <c r="I390" i="1"/>
  <c r="I406" i="1"/>
  <c r="I470" i="1"/>
  <c r="I486" i="1"/>
  <c r="I518" i="1"/>
  <c r="I550" i="1"/>
  <c r="I582" i="1"/>
  <c r="I614" i="1"/>
  <c r="I869" i="1"/>
  <c r="J869" i="1"/>
  <c r="K869" i="1" s="1"/>
  <c r="I865" i="1"/>
  <c r="J865" i="1"/>
  <c r="K865" i="1" s="1"/>
  <c r="I841" i="1"/>
  <c r="J841" i="1"/>
  <c r="K841" i="1" s="1"/>
  <c r="I825" i="1"/>
  <c r="J825" i="1"/>
  <c r="K825" i="1" s="1"/>
  <c r="I821" i="1"/>
  <c r="J821" i="1"/>
  <c r="K821" i="1" s="1"/>
  <c r="I813" i="1"/>
  <c r="J813" i="1"/>
  <c r="K813" i="1" s="1"/>
  <c r="I809" i="1"/>
  <c r="J809" i="1"/>
  <c r="K809" i="1" s="1"/>
  <c r="I805" i="1"/>
  <c r="J805" i="1"/>
  <c r="K805" i="1" s="1"/>
  <c r="I801" i="1"/>
  <c r="J801" i="1"/>
  <c r="K801" i="1" s="1"/>
  <c r="I797" i="1"/>
  <c r="J797" i="1"/>
  <c r="K797" i="1" s="1"/>
  <c r="I757" i="1"/>
  <c r="J757" i="1"/>
  <c r="K757" i="1" s="1"/>
  <c r="I753" i="1"/>
  <c r="J753" i="1"/>
  <c r="K753" i="1" s="1"/>
  <c r="I749" i="1"/>
  <c r="J749" i="1"/>
  <c r="K749" i="1" s="1"/>
  <c r="I737" i="1"/>
  <c r="J737" i="1"/>
  <c r="K737" i="1" s="1"/>
  <c r="I733" i="1"/>
  <c r="J733" i="1"/>
  <c r="K733" i="1" s="1"/>
  <c r="I705" i="1"/>
  <c r="J705" i="1"/>
  <c r="K705" i="1" s="1"/>
  <c r="J673" i="1"/>
  <c r="K673" i="1" s="1"/>
  <c r="I673" i="1"/>
  <c r="J661" i="1"/>
  <c r="K661" i="1" s="1"/>
  <c r="I661" i="1"/>
  <c r="J641" i="1"/>
  <c r="K641" i="1" s="1"/>
  <c r="I641" i="1"/>
  <c r="J629" i="1"/>
  <c r="K629" i="1" s="1"/>
  <c r="I629" i="1"/>
  <c r="J613" i="1"/>
  <c r="K613" i="1" s="1"/>
  <c r="I613" i="1"/>
  <c r="J597" i="1"/>
  <c r="K597" i="1" s="1"/>
  <c r="I597" i="1"/>
  <c r="J581" i="1"/>
  <c r="K581" i="1" s="1"/>
  <c r="I581" i="1"/>
  <c r="J577" i="1"/>
  <c r="K577" i="1" s="1"/>
  <c r="I577" i="1"/>
  <c r="J561" i="1"/>
  <c r="K561" i="1" s="1"/>
  <c r="I561" i="1"/>
  <c r="J533" i="1"/>
  <c r="K533" i="1" s="1"/>
  <c r="I533" i="1"/>
  <c r="J529" i="1"/>
  <c r="K529" i="1" s="1"/>
  <c r="I529" i="1"/>
  <c r="J449" i="1"/>
  <c r="K449" i="1" s="1"/>
  <c r="I449" i="1"/>
  <c r="J445" i="1"/>
  <c r="K445" i="1" s="1"/>
  <c r="I445" i="1"/>
  <c r="J437" i="1"/>
  <c r="K437" i="1" s="1"/>
  <c r="I437" i="1"/>
  <c r="J429" i="1"/>
  <c r="I429" i="1"/>
  <c r="J421" i="1"/>
  <c r="K421" i="1" s="1"/>
  <c r="I421" i="1"/>
  <c r="J413" i="1"/>
  <c r="K413" i="1" s="1"/>
  <c r="I413" i="1"/>
  <c r="J405" i="1"/>
  <c r="K405" i="1" s="1"/>
  <c r="I405" i="1"/>
  <c r="J397" i="1"/>
  <c r="K397" i="1" s="1"/>
  <c r="I397" i="1"/>
  <c r="J389" i="1"/>
  <c r="K389" i="1" s="1"/>
  <c r="I389" i="1"/>
  <c r="J381" i="1"/>
  <c r="K381" i="1" s="1"/>
  <c r="I381" i="1"/>
  <c r="J373" i="1"/>
  <c r="K373" i="1" s="1"/>
  <c r="I373" i="1"/>
  <c r="J369" i="1"/>
  <c r="K369" i="1" s="1"/>
  <c r="I369" i="1"/>
  <c r="J361" i="1"/>
  <c r="K361" i="1" s="1"/>
  <c r="I361" i="1"/>
  <c r="J357" i="1"/>
  <c r="K357" i="1" s="1"/>
  <c r="I357" i="1"/>
  <c r="J349" i="1"/>
  <c r="K349" i="1" s="1"/>
  <c r="I349" i="1"/>
  <c r="J345" i="1"/>
  <c r="K345" i="1" s="1"/>
  <c r="I345" i="1"/>
  <c r="J341" i="1"/>
  <c r="K341" i="1" s="1"/>
  <c r="I341" i="1"/>
  <c r="I129" i="1"/>
  <c r="J130" i="1"/>
  <c r="K130" i="1" s="1"/>
  <c r="I133" i="1"/>
  <c r="I137" i="1"/>
  <c r="I141" i="1"/>
  <c r="J142" i="1"/>
  <c r="K142" i="1" s="1"/>
  <c r="I145" i="1"/>
  <c r="I149" i="1"/>
  <c r="J150" i="1"/>
  <c r="K150" i="1" s="1"/>
  <c r="I153" i="1"/>
  <c r="J154" i="1"/>
  <c r="K154" i="1" s="1"/>
  <c r="I157" i="1"/>
  <c r="I161" i="1"/>
  <c r="I165" i="1"/>
  <c r="J166" i="1"/>
  <c r="K166" i="1" s="1"/>
  <c r="I169" i="1"/>
  <c r="I173" i="1"/>
  <c r="J174" i="1"/>
  <c r="K174" i="1" s="1"/>
  <c r="I177" i="1"/>
  <c r="I181" i="1"/>
  <c r="I185" i="1"/>
  <c r="J186" i="1"/>
  <c r="K186" i="1" s="1"/>
  <c r="I189" i="1"/>
  <c r="I193" i="1"/>
  <c r="J194" i="1"/>
  <c r="K194" i="1" s="1"/>
  <c r="I197" i="1"/>
  <c r="I201" i="1"/>
  <c r="J202" i="1"/>
  <c r="K202" i="1" s="1"/>
  <c r="I205" i="1"/>
  <c r="I209" i="1"/>
  <c r="J210" i="1"/>
  <c r="K210" i="1" s="1"/>
  <c r="I213" i="1"/>
  <c r="J214" i="1"/>
  <c r="K214" i="1" s="1"/>
  <c r="I217" i="1"/>
  <c r="I221" i="1"/>
  <c r="J222" i="1"/>
  <c r="K222" i="1" s="1"/>
  <c r="I225" i="1"/>
  <c r="I229" i="1"/>
  <c r="J230" i="1"/>
  <c r="K230" i="1" s="1"/>
  <c r="I233" i="1"/>
  <c r="J234" i="1"/>
  <c r="K234" i="1" s="1"/>
  <c r="I237" i="1"/>
  <c r="I241" i="1"/>
  <c r="I245" i="1"/>
  <c r="J246" i="1"/>
  <c r="K246" i="1" s="1"/>
  <c r="I249" i="1"/>
  <c r="J250" i="1"/>
  <c r="K250" i="1" s="1"/>
  <c r="I253" i="1"/>
  <c r="J257" i="1"/>
  <c r="K257" i="1" s="1"/>
  <c r="I262" i="1"/>
  <c r="J265" i="1"/>
  <c r="K265" i="1" s="1"/>
  <c r="I270" i="1"/>
  <c r="J273" i="1"/>
  <c r="K273" i="1" s="1"/>
  <c r="I278" i="1"/>
  <c r="J281" i="1"/>
  <c r="K281" i="1" s="1"/>
  <c r="I286" i="1"/>
  <c r="J289" i="1"/>
  <c r="K289" i="1" s="1"/>
  <c r="I294" i="1"/>
  <c r="J297" i="1"/>
  <c r="K297" i="1" s="1"/>
  <c r="I302" i="1"/>
  <c r="J305" i="1"/>
  <c r="K305" i="1" s="1"/>
  <c r="I310" i="1"/>
  <c r="J313" i="1"/>
  <c r="K313" i="1" s="1"/>
  <c r="I318" i="1"/>
  <c r="J321" i="1"/>
  <c r="K321" i="1" s="1"/>
  <c r="I326" i="1"/>
  <c r="J329" i="1"/>
  <c r="K329" i="1" s="1"/>
  <c r="I334" i="1"/>
  <c r="J337" i="1"/>
  <c r="K337" i="1" s="1"/>
  <c r="I346" i="1"/>
  <c r="I362" i="1"/>
  <c r="I378" i="1"/>
  <c r="I394" i="1"/>
  <c r="I410" i="1"/>
  <c r="I426" i="1"/>
  <c r="I442" i="1"/>
  <c r="I458" i="1"/>
  <c r="I474" i="1"/>
  <c r="I489" i="1"/>
  <c r="I498" i="1"/>
  <c r="J506" i="1"/>
  <c r="K506" i="1" s="1"/>
  <c r="I509" i="1"/>
  <c r="I521" i="1"/>
  <c r="I530" i="1"/>
  <c r="J538" i="1"/>
  <c r="K538" i="1" s="1"/>
  <c r="I541" i="1"/>
  <c r="I553" i="1"/>
  <c r="I562" i="1"/>
  <c r="J570" i="1"/>
  <c r="K570" i="1" s="1"/>
  <c r="I573" i="1"/>
  <c r="I585" i="1"/>
  <c r="I594" i="1"/>
  <c r="J602" i="1"/>
  <c r="K602" i="1" s="1"/>
  <c r="I605" i="1"/>
  <c r="I617" i="1"/>
  <c r="I626" i="1"/>
  <c r="J634" i="1"/>
  <c r="K634" i="1" s="1"/>
  <c r="I637" i="1"/>
  <c r="J646" i="1"/>
  <c r="K646" i="1" s="1"/>
  <c r="I649" i="1"/>
  <c r="I658" i="1"/>
  <c r="J666" i="1"/>
  <c r="K666" i="1" s="1"/>
  <c r="I669" i="1"/>
  <c r="J678" i="1"/>
  <c r="K678" i="1" s="1"/>
  <c r="I681" i="1"/>
  <c r="I690" i="1"/>
  <c r="J698" i="1"/>
  <c r="K698" i="1" s="1"/>
  <c r="I701" i="1"/>
  <c r="I726" i="1"/>
  <c r="J729" i="1"/>
  <c r="K729" i="1" s="1"/>
  <c r="I758" i="1"/>
  <c r="J761" i="1"/>
  <c r="K761" i="1" s="1"/>
  <c r="I790" i="1"/>
  <c r="J793" i="1"/>
  <c r="K793" i="1" s="1"/>
  <c r="J861" i="1"/>
  <c r="K861" i="1" s="1"/>
  <c r="J866" i="1"/>
  <c r="K866" i="1" s="1"/>
  <c r="I866" i="1"/>
  <c r="J850" i="1"/>
  <c r="K850" i="1" s="1"/>
  <c r="I850" i="1"/>
  <c r="J834" i="1"/>
  <c r="K834" i="1" s="1"/>
  <c r="I834" i="1"/>
  <c r="J822" i="1"/>
  <c r="K822" i="1" s="1"/>
  <c r="I822" i="1"/>
  <c r="J810" i="1"/>
  <c r="K810" i="1" s="1"/>
  <c r="I810" i="1"/>
  <c r="J802" i="1"/>
  <c r="K802" i="1" s="1"/>
  <c r="I802" i="1"/>
  <c r="J794" i="1"/>
  <c r="K794" i="1" s="1"/>
  <c r="I794" i="1"/>
  <c r="J786" i="1"/>
  <c r="K786" i="1" s="1"/>
  <c r="I786" i="1"/>
  <c r="J782" i="1"/>
  <c r="K782" i="1" s="1"/>
  <c r="I782" i="1"/>
  <c r="J770" i="1"/>
  <c r="K770" i="1" s="1"/>
  <c r="I770" i="1"/>
  <c r="J738" i="1"/>
  <c r="K738" i="1" s="1"/>
  <c r="I738" i="1"/>
  <c r="J730" i="1"/>
  <c r="K730" i="1" s="1"/>
  <c r="I730" i="1"/>
  <c r="J718" i="1"/>
  <c r="K718" i="1" s="1"/>
  <c r="I718" i="1"/>
  <c r="J706" i="1"/>
  <c r="K706" i="1" s="1"/>
  <c r="I706" i="1"/>
  <c r="J670" i="1"/>
  <c r="K670" i="1" s="1"/>
  <c r="I670" i="1"/>
  <c r="J654" i="1"/>
  <c r="K654" i="1" s="1"/>
  <c r="I654" i="1"/>
  <c r="J638" i="1"/>
  <c r="K638" i="1" s="1"/>
  <c r="I638" i="1"/>
  <c r="J622" i="1"/>
  <c r="K622" i="1" s="1"/>
  <c r="I622" i="1"/>
  <c r="J590" i="1"/>
  <c r="K590" i="1" s="1"/>
  <c r="I590" i="1"/>
  <c r="J574" i="1"/>
  <c r="K574" i="1" s="1"/>
  <c r="I574" i="1"/>
  <c r="J558" i="1"/>
  <c r="K558" i="1" s="1"/>
  <c r="I558" i="1"/>
  <c r="J542" i="1"/>
  <c r="K542" i="1" s="1"/>
  <c r="I542" i="1"/>
  <c r="J526" i="1"/>
  <c r="K526" i="1" s="1"/>
  <c r="I526" i="1"/>
  <c r="J510" i="1"/>
  <c r="K510" i="1" s="1"/>
  <c r="I510" i="1"/>
  <c r="J494" i="1"/>
  <c r="K494" i="1" s="1"/>
  <c r="I494" i="1"/>
  <c r="J126" i="1"/>
  <c r="K126" i="1" s="1"/>
  <c r="J114" i="1"/>
  <c r="K114" i="1" s="1"/>
  <c r="J106" i="1"/>
  <c r="K106" i="1" s="1"/>
  <c r="J94" i="1"/>
  <c r="K94" i="1" s="1"/>
  <c r="J86" i="1"/>
  <c r="K86" i="1" s="1"/>
  <c r="J62" i="1"/>
  <c r="K62" i="1" s="1"/>
  <c r="J50" i="1"/>
  <c r="K50" i="1" s="1"/>
  <c r="J42" i="1"/>
  <c r="K42" i="1" s="1"/>
  <c r="J38" i="1"/>
  <c r="K38" i="1" s="1"/>
  <c r="J30" i="1"/>
  <c r="K30" i="1" s="1"/>
  <c r="J22" i="1"/>
  <c r="K22" i="1" s="1"/>
  <c r="J18" i="1"/>
  <c r="K18" i="1" s="1"/>
  <c r="J14" i="1"/>
  <c r="K14" i="1" s="1"/>
  <c r="J6" i="1"/>
  <c r="K6" i="1" s="1"/>
  <c r="I374" i="1"/>
  <c r="I422" i="1"/>
  <c r="I438" i="1"/>
  <c r="I454" i="1"/>
  <c r="I857" i="1"/>
  <c r="J857" i="1"/>
  <c r="K857" i="1" s="1"/>
  <c r="I853" i="1"/>
  <c r="J853" i="1"/>
  <c r="K853" i="1" s="1"/>
  <c r="I845" i="1"/>
  <c r="J845" i="1"/>
  <c r="K845" i="1" s="1"/>
  <c r="I837" i="1"/>
  <c r="J837" i="1"/>
  <c r="K837" i="1" s="1"/>
  <c r="I833" i="1"/>
  <c r="J833" i="1"/>
  <c r="K833" i="1" s="1"/>
  <c r="I789" i="1"/>
  <c r="J789" i="1"/>
  <c r="K789" i="1" s="1"/>
  <c r="I785" i="1"/>
  <c r="J785" i="1"/>
  <c r="K785" i="1" s="1"/>
  <c r="I781" i="1"/>
  <c r="J781" i="1"/>
  <c r="K781" i="1" s="1"/>
  <c r="I773" i="1"/>
  <c r="J773" i="1"/>
  <c r="K773" i="1" s="1"/>
  <c r="I769" i="1"/>
  <c r="J769" i="1"/>
  <c r="K769" i="1" s="1"/>
  <c r="I765" i="1"/>
  <c r="J765" i="1"/>
  <c r="K765" i="1" s="1"/>
  <c r="I741" i="1"/>
  <c r="J741" i="1"/>
  <c r="K741" i="1" s="1"/>
  <c r="I725" i="1"/>
  <c r="J725" i="1"/>
  <c r="K725" i="1" s="1"/>
  <c r="I721" i="1"/>
  <c r="J721" i="1"/>
  <c r="K721" i="1" s="1"/>
  <c r="I717" i="1"/>
  <c r="J717" i="1"/>
  <c r="K717" i="1" s="1"/>
  <c r="I709" i="1"/>
  <c r="J709" i="1"/>
  <c r="K709" i="1" s="1"/>
  <c r="J693" i="1"/>
  <c r="K693" i="1" s="1"/>
  <c r="I693" i="1"/>
  <c r="J689" i="1"/>
  <c r="K689" i="1" s="1"/>
  <c r="I689" i="1"/>
  <c r="J677" i="1"/>
  <c r="K677" i="1" s="1"/>
  <c r="I677" i="1"/>
  <c r="J657" i="1"/>
  <c r="K657" i="1" s="1"/>
  <c r="I657" i="1"/>
  <c r="J645" i="1"/>
  <c r="K645" i="1" s="1"/>
  <c r="I645" i="1"/>
  <c r="J625" i="1"/>
  <c r="K625" i="1" s="1"/>
  <c r="I625" i="1"/>
  <c r="J609" i="1"/>
  <c r="K609" i="1" s="1"/>
  <c r="I609" i="1"/>
  <c r="J593" i="1"/>
  <c r="K593" i="1" s="1"/>
  <c r="I593" i="1"/>
  <c r="J565" i="1"/>
  <c r="K565" i="1" s="1"/>
  <c r="I565" i="1"/>
  <c r="J549" i="1"/>
  <c r="K549" i="1" s="1"/>
  <c r="I549" i="1"/>
  <c r="J545" i="1"/>
  <c r="K545" i="1" s="1"/>
  <c r="I545" i="1"/>
  <c r="J517" i="1"/>
  <c r="K517" i="1" s="1"/>
  <c r="I517" i="1"/>
  <c r="J513" i="1"/>
  <c r="K513" i="1" s="1"/>
  <c r="I513" i="1"/>
  <c r="J501" i="1"/>
  <c r="K501" i="1" s="1"/>
  <c r="I501" i="1"/>
  <c r="J497" i="1"/>
  <c r="K497" i="1" s="1"/>
  <c r="I497" i="1"/>
  <c r="J485" i="1"/>
  <c r="K485" i="1" s="1"/>
  <c r="I485" i="1"/>
  <c r="J481" i="1"/>
  <c r="K481" i="1" s="1"/>
  <c r="I481" i="1"/>
  <c r="J477" i="1"/>
  <c r="K477" i="1" s="1"/>
  <c r="I477" i="1"/>
  <c r="J473" i="1"/>
  <c r="K473" i="1" s="1"/>
  <c r="I473" i="1"/>
  <c r="J469" i="1"/>
  <c r="K469" i="1" s="1"/>
  <c r="I469" i="1"/>
  <c r="J465" i="1"/>
  <c r="K465" i="1" s="1"/>
  <c r="I465" i="1"/>
  <c r="J461" i="1"/>
  <c r="K461" i="1" s="1"/>
  <c r="I461" i="1"/>
  <c r="J457" i="1"/>
  <c r="K457" i="1" s="1"/>
  <c r="I457" i="1"/>
  <c r="J453" i="1"/>
  <c r="K453" i="1" s="1"/>
  <c r="I453" i="1"/>
  <c r="J441" i="1"/>
  <c r="K441" i="1" s="1"/>
  <c r="I441" i="1"/>
  <c r="J433" i="1"/>
  <c r="K433" i="1" s="1"/>
  <c r="I433" i="1"/>
  <c r="J425" i="1"/>
  <c r="K425" i="1" s="1"/>
  <c r="I425" i="1"/>
  <c r="J417" i="1"/>
  <c r="K417" i="1" s="1"/>
  <c r="I417" i="1"/>
  <c r="J409" i="1"/>
  <c r="K409" i="1" s="1"/>
  <c r="I409" i="1"/>
  <c r="J401" i="1"/>
  <c r="K401" i="1" s="1"/>
  <c r="I401" i="1"/>
  <c r="J393" i="1"/>
  <c r="K393" i="1" s="1"/>
  <c r="I393" i="1"/>
  <c r="J385" i="1"/>
  <c r="K385" i="1" s="1"/>
  <c r="I385" i="1"/>
  <c r="J377" i="1"/>
  <c r="K377" i="1" s="1"/>
  <c r="I377" i="1"/>
  <c r="J365" i="1"/>
  <c r="K365" i="1" s="1"/>
  <c r="I365" i="1"/>
  <c r="J353" i="1"/>
  <c r="K353" i="1" s="1"/>
  <c r="I353" i="1"/>
  <c r="I350" i="1"/>
  <c r="I366" i="1"/>
  <c r="I382" i="1"/>
  <c r="I398" i="1"/>
  <c r="I414" i="1"/>
  <c r="I430" i="1"/>
  <c r="I446" i="1"/>
  <c r="I462" i="1"/>
  <c r="I478" i="1"/>
  <c r="J817" i="1"/>
  <c r="K817" i="1" s="1"/>
  <c r="I2" i="4"/>
  <c r="I16" i="4"/>
  <c r="I25" i="4"/>
  <c r="I19" i="4"/>
  <c r="I9" i="4"/>
  <c r="F23" i="4"/>
  <c r="F21" i="4"/>
  <c r="F15" i="4"/>
  <c r="F11" i="4"/>
  <c r="F7" i="4"/>
  <c r="F3" i="4"/>
  <c r="I20" i="4"/>
  <c r="I13" i="4"/>
  <c r="I5" i="4"/>
  <c r="I17" i="4"/>
  <c r="I24" i="4"/>
  <c r="K168" i="1"/>
  <c r="K205" i="1"/>
  <c r="K260" i="1"/>
  <c r="K145" i="1"/>
  <c r="K184" i="1"/>
  <c r="K185" i="1"/>
  <c r="K201" i="1"/>
  <c r="K252" i="1"/>
  <c r="K137" i="1"/>
  <c r="K173" i="1"/>
  <c r="K121" i="1"/>
  <c r="K113" i="1"/>
  <c r="K105" i="1"/>
  <c r="K93" i="1"/>
  <c r="K85" i="1"/>
  <c r="K81" i="1"/>
  <c r="K57" i="1"/>
  <c r="K53" i="1"/>
  <c r="K41" i="1"/>
  <c r="K21" i="1"/>
  <c r="K5" i="1"/>
  <c r="K193" i="1"/>
  <c r="K45" i="1"/>
  <c r="K61" i="1"/>
  <c r="K812" i="1"/>
  <c r="K284" i="1"/>
  <c r="K293" i="1"/>
  <c r="K298" i="1"/>
  <c r="K489" i="1"/>
  <c r="K522" i="1"/>
  <c r="K536" i="1"/>
  <c r="K546" i="1"/>
  <c r="K582" i="1"/>
  <c r="K617" i="1"/>
  <c r="K2" i="1"/>
  <c r="K123" i="1"/>
  <c r="K91" i="1"/>
  <c r="K63" i="1"/>
  <c r="K59" i="1"/>
  <c r="K47" i="1"/>
  <c r="K43" i="1"/>
  <c r="K27" i="1"/>
  <c r="K133" i="1"/>
  <c r="K134" i="1"/>
  <c r="K138" i="1"/>
  <c r="K146" i="1"/>
  <c r="K152" i="1"/>
  <c r="K160" i="1"/>
  <c r="K165" i="1"/>
  <c r="K170" i="1"/>
  <c r="K181" i="1"/>
  <c r="K190" i="1"/>
  <c r="K206" i="1"/>
  <c r="K237" i="1"/>
  <c r="K254" i="1"/>
  <c r="K266" i="1"/>
  <c r="K268" i="1"/>
  <c r="K272" i="1"/>
  <c r="K285" i="1"/>
  <c r="K290" i="1"/>
  <c r="K306" i="1"/>
  <c r="K362" i="1"/>
  <c r="K372" i="1"/>
  <c r="K398" i="1"/>
  <c r="K412" i="1"/>
  <c r="K424" i="1"/>
  <c r="K573" i="1"/>
  <c r="K610" i="1"/>
  <c r="K614" i="1"/>
  <c r="K618" i="1"/>
  <c r="K626" i="1"/>
  <c r="K662" i="1"/>
  <c r="K697" i="1"/>
  <c r="K824" i="1"/>
  <c r="K320" i="1"/>
  <c r="K326" i="1"/>
  <c r="K352" i="1"/>
  <c r="K493" i="1"/>
  <c r="K502" i="1"/>
  <c r="K537" i="1"/>
  <c r="K598" i="1"/>
  <c r="K665" i="1"/>
  <c r="K674" i="1"/>
  <c r="K681" i="1"/>
  <c r="K161" i="1"/>
  <c r="K162" i="1"/>
  <c r="K178" i="1"/>
  <c r="K182" i="1"/>
  <c r="K197" i="1"/>
  <c r="K217" i="1"/>
  <c r="K218" i="1"/>
  <c r="K224" i="1"/>
  <c r="K238" i="1"/>
  <c r="K242" i="1"/>
  <c r="K262" i="1"/>
  <c r="K286" i="1"/>
  <c r="K296" i="1"/>
  <c r="K322" i="1"/>
  <c r="K332" i="1"/>
  <c r="K342" i="1"/>
  <c r="K348" i="1"/>
  <c r="K400" i="1"/>
  <c r="K512" i="1"/>
  <c r="K534" i="1"/>
  <c r="K310" i="1"/>
  <c r="K318" i="1"/>
  <c r="K330" i="1"/>
  <c r="K404" i="1"/>
  <c r="K434" i="1"/>
  <c r="K484" i="1"/>
  <c r="K518" i="1"/>
  <c r="K117" i="1"/>
  <c r="K109" i="1"/>
  <c r="K101" i="1"/>
  <c r="K97" i="1"/>
  <c r="K89" i="1"/>
  <c r="K49" i="1"/>
  <c r="K37" i="1"/>
  <c r="K29" i="1"/>
  <c r="K25" i="1"/>
  <c r="K13" i="1"/>
  <c r="K9" i="1"/>
  <c r="K144" i="1"/>
  <c r="K148" i="1"/>
  <c r="K172" i="1"/>
  <c r="K188" i="1"/>
  <c r="K198" i="1"/>
  <c r="K204" i="1"/>
  <c r="K213" i="1"/>
  <c r="K226" i="1"/>
  <c r="K245" i="1"/>
  <c r="K258" i="1"/>
  <c r="K270" i="1"/>
  <c r="K276" i="1"/>
  <c r="K292" i="1"/>
  <c r="K324" i="1"/>
  <c r="K338" i="1"/>
  <c r="K360" i="1"/>
  <c r="K364" i="1"/>
  <c r="K370" i="1"/>
  <c r="K376" i="1"/>
  <c r="K384" i="1"/>
  <c r="K402" i="1"/>
  <c r="K410" i="1"/>
  <c r="K418" i="1"/>
  <c r="K422" i="1"/>
  <c r="K438" i="1"/>
  <c r="K454" i="1"/>
  <c r="K474" i="1"/>
  <c r="K508" i="1"/>
  <c r="K509" i="1"/>
  <c r="K540" i="1"/>
  <c r="K637" i="1"/>
  <c r="K650" i="1"/>
  <c r="K685" i="1"/>
  <c r="K701" i="1"/>
  <c r="K158" i="1"/>
  <c r="K107" i="1"/>
  <c r="K31" i="1"/>
  <c r="K15" i="1"/>
  <c r="K11" i="1"/>
  <c r="K128" i="1"/>
  <c r="K132" i="1"/>
  <c r="K136" i="1"/>
  <c r="K140" i="1"/>
  <c r="K156" i="1"/>
  <c r="K164" i="1"/>
  <c r="K176" i="1"/>
  <c r="K180" i="1"/>
  <c r="K192" i="1"/>
  <c r="K196" i="1"/>
  <c r="K200" i="1"/>
  <c r="K208" i="1"/>
  <c r="K212" i="1"/>
  <c r="K216" i="1"/>
  <c r="K220" i="1"/>
  <c r="K228" i="1"/>
  <c r="K232" i="1"/>
  <c r="K236" i="1"/>
  <c r="K240" i="1"/>
  <c r="K244" i="1"/>
  <c r="K248" i="1"/>
  <c r="K256" i="1"/>
  <c r="K264" i="1"/>
  <c r="K288" i="1"/>
  <c r="K300" i="1"/>
  <c r="K304" i="1"/>
  <c r="K308" i="1"/>
  <c r="K316" i="1"/>
  <c r="K328" i="1"/>
  <c r="K336" i="1"/>
  <c r="K340" i="1"/>
  <c r="K344" i="1"/>
  <c r="K356" i="1"/>
  <c r="K380" i="1"/>
  <c r="K392" i="1"/>
  <c r="K396" i="1"/>
  <c r="K408" i="1"/>
  <c r="K416" i="1"/>
  <c r="K420" i="1"/>
  <c r="K432" i="1"/>
  <c r="K436" i="1"/>
  <c r="K456" i="1"/>
  <c r="K468" i="1"/>
  <c r="K480" i="1"/>
  <c r="K504" i="1"/>
  <c r="K528" i="1"/>
  <c r="K532" i="1"/>
  <c r="K111" i="1"/>
  <c r="K95" i="1"/>
  <c r="K129" i="1"/>
  <c r="K141" i="1"/>
  <c r="K149" i="1"/>
  <c r="K153" i="1"/>
  <c r="K157" i="1"/>
  <c r="K169" i="1"/>
  <c r="K177" i="1"/>
  <c r="K189" i="1"/>
  <c r="K209" i="1"/>
  <c r="K221" i="1"/>
  <c r="K225" i="1"/>
  <c r="K229" i="1"/>
  <c r="K233" i="1"/>
  <c r="K241" i="1"/>
  <c r="K249" i="1"/>
  <c r="K253" i="1"/>
  <c r="K317" i="1"/>
  <c r="K333" i="1"/>
  <c r="K429" i="1"/>
  <c r="K521" i="1"/>
  <c r="K541" i="1"/>
  <c r="K553" i="1"/>
  <c r="K569" i="1"/>
  <c r="K585" i="1"/>
  <c r="K605" i="1"/>
  <c r="K621" i="1"/>
  <c r="K649" i="1"/>
  <c r="K669" i="1"/>
  <c r="K816" i="1"/>
  <c r="K820" i="1"/>
  <c r="K836" i="1"/>
  <c r="K840" i="1"/>
  <c r="K848" i="1"/>
  <c r="K274" i="1"/>
  <c r="K278" i="1"/>
  <c r="K282" i="1"/>
  <c r="K294" i="1"/>
  <c r="K350" i="1"/>
  <c r="K358" i="1"/>
  <c r="K366" i="1"/>
  <c r="K378" i="1"/>
  <c r="K390" i="1"/>
  <c r="K406" i="1"/>
  <c r="K414" i="1"/>
  <c r="K426" i="1"/>
  <c r="K430" i="1"/>
  <c r="K458" i="1"/>
  <c r="K466" i="1"/>
  <c r="K478" i="1"/>
  <c r="K490" i="1"/>
  <c r="K498" i="1"/>
  <c r="K514" i="1"/>
  <c r="K530" i="1"/>
  <c r="K550" i="1"/>
  <c r="K554" i="1"/>
  <c r="K562" i="1"/>
  <c r="K566" i="1"/>
  <c r="K578" i="1"/>
  <c r="K586" i="1"/>
  <c r="K594" i="1"/>
  <c r="K642" i="1"/>
  <c r="K658" i="1"/>
  <c r="K682" i="1"/>
  <c r="K690" i="1"/>
  <c r="K694" i="1"/>
  <c r="K710" i="1"/>
  <c r="K726" i="1"/>
  <c r="K742" i="1"/>
  <c r="K758" i="1"/>
  <c r="K774" i="1"/>
  <c r="K790" i="1"/>
  <c r="K302" i="1"/>
  <c r="K314" i="1"/>
  <c r="K334" i="1"/>
  <c r="K346" i="1"/>
  <c r="K354" i="1"/>
  <c r="K374" i="1"/>
  <c r="K382" i="1"/>
  <c r="K386" i="1"/>
  <c r="K394" i="1"/>
  <c r="K442" i="1"/>
  <c r="K446" i="1"/>
  <c r="K450" i="1"/>
  <c r="K462" i="1"/>
  <c r="K470" i="1"/>
  <c r="K482" i="1"/>
  <c r="K486" i="1"/>
  <c r="K630" i="1"/>
  <c r="K127" i="1"/>
  <c r="K131" i="1"/>
  <c r="K135" i="1"/>
  <c r="K139" i="1"/>
  <c r="K143" i="1"/>
  <c r="K147" i="1"/>
  <c r="K151" i="1"/>
  <c r="K155" i="1"/>
  <c r="K159" i="1"/>
  <c r="K163" i="1"/>
  <c r="K167" i="1"/>
  <c r="K171" i="1"/>
  <c r="K175" i="1"/>
  <c r="K179" i="1"/>
  <c r="K183" i="1"/>
  <c r="K187" i="1"/>
  <c r="K191" i="1"/>
  <c r="K195" i="1"/>
  <c r="K199" i="1"/>
  <c r="K203" i="1"/>
  <c r="K207" i="1"/>
  <c r="K211" i="1"/>
  <c r="K215" i="1"/>
  <c r="K219" i="1"/>
  <c r="K223" i="1"/>
  <c r="K227" i="1"/>
  <c r="K231" i="1"/>
  <c r="K235" i="1"/>
  <c r="K239" i="1"/>
  <c r="K243" i="1"/>
  <c r="K247" i="1"/>
  <c r="K251" i="1"/>
  <c r="K255" i="1"/>
  <c r="K259" i="1"/>
  <c r="K263" i="1"/>
  <c r="K267" i="1"/>
  <c r="K271" i="1"/>
  <c r="K275" i="1"/>
  <c r="K279" i="1"/>
  <c r="K283" i="1"/>
  <c r="K287" i="1"/>
  <c r="K291" i="1"/>
  <c r="K295" i="1"/>
  <c r="K299" i="1"/>
  <c r="K303" i="1"/>
  <c r="K307" i="1"/>
  <c r="K311" i="1"/>
  <c r="K315" i="1"/>
  <c r="K319" i="1"/>
  <c r="K323" i="1"/>
  <c r="K327" i="1"/>
  <c r="K331" i="1"/>
  <c r="K335" i="1"/>
  <c r="K339" i="1"/>
  <c r="K343" i="1"/>
  <c r="K347" i="1"/>
  <c r="K351" i="1"/>
  <c r="K355" i="1"/>
  <c r="K359" i="1"/>
  <c r="K363" i="1"/>
  <c r="K367" i="1"/>
  <c r="K371" i="1"/>
  <c r="K375" i="1"/>
  <c r="K379" i="1"/>
  <c r="K387" i="1"/>
  <c r="K391" i="1"/>
  <c r="K395" i="1"/>
  <c r="K399" i="1"/>
  <c r="K403" i="1"/>
  <c r="K407" i="1"/>
  <c r="K411" i="1"/>
  <c r="K415" i="1"/>
  <c r="K419" i="1"/>
  <c r="K423" i="1"/>
  <c r="K427" i="1"/>
  <c r="K431" i="1"/>
  <c r="K435" i="1"/>
  <c r="K439" i="1"/>
  <c r="K443" i="1"/>
  <c r="K447" i="1"/>
  <c r="K451" i="1"/>
  <c r="K455" i="1"/>
  <c r="K459" i="1"/>
  <c r="K463" i="1"/>
  <c r="K467" i="1"/>
  <c r="K471" i="1"/>
  <c r="K475" i="1"/>
  <c r="K479" i="1"/>
  <c r="K483" i="1"/>
  <c r="K487" i="1"/>
  <c r="K491" i="1"/>
  <c r="K495" i="1"/>
  <c r="K499" i="1"/>
  <c r="K503" i="1"/>
  <c r="K507" i="1"/>
  <c r="K511" i="1"/>
  <c r="K515" i="1"/>
  <c r="K519" i="1"/>
  <c r="K523" i="1"/>
  <c r="K527" i="1"/>
  <c r="K531" i="1"/>
  <c r="K535" i="1"/>
  <c r="K539" i="1"/>
  <c r="K543" i="1"/>
  <c r="K547" i="1"/>
  <c r="K551" i="1"/>
  <c r="K555" i="1"/>
  <c r="K559" i="1"/>
  <c r="K563" i="1"/>
  <c r="K567" i="1"/>
  <c r="K571" i="1"/>
  <c r="K575" i="1"/>
  <c r="K579" i="1"/>
  <c r="K583" i="1"/>
  <c r="K587" i="1"/>
  <c r="K591" i="1"/>
  <c r="K595" i="1"/>
  <c r="K599" i="1"/>
  <c r="K603" i="1"/>
  <c r="K607" i="1"/>
  <c r="K611" i="1"/>
  <c r="K615" i="1"/>
  <c r="K619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703" i="1"/>
  <c r="K707" i="1"/>
  <c r="K711" i="1"/>
  <c r="K715" i="1"/>
  <c r="K719" i="1"/>
  <c r="K723" i="1"/>
  <c r="K727" i="1"/>
  <c r="K731" i="1"/>
  <c r="K735" i="1"/>
  <c r="K739" i="1"/>
  <c r="K743" i="1"/>
  <c r="K747" i="1"/>
  <c r="K751" i="1"/>
  <c r="K755" i="1"/>
  <c r="K759" i="1"/>
  <c r="K767" i="1"/>
  <c r="K771" i="1"/>
  <c r="K775" i="1"/>
  <c r="K779" i="1"/>
  <c r="K783" i="1"/>
  <c r="K791" i="1"/>
  <c r="K795" i="1"/>
  <c r="K799" i="1"/>
  <c r="K803" i="1"/>
  <c r="K807" i="1"/>
  <c r="K811" i="1"/>
  <c r="K556" i="1"/>
  <c r="K560" i="1"/>
  <c r="K564" i="1"/>
  <c r="K568" i="1"/>
  <c r="K580" i="1"/>
  <c r="K588" i="1"/>
  <c r="K596" i="1"/>
  <c r="K600" i="1"/>
  <c r="K604" i="1"/>
  <c r="K608" i="1"/>
  <c r="K612" i="1"/>
  <c r="K624" i="1"/>
  <c r="K632" i="1"/>
  <c r="K636" i="1"/>
  <c r="K640" i="1"/>
  <c r="K644" i="1"/>
  <c r="K656" i="1"/>
  <c r="K660" i="1"/>
  <c r="K664" i="1"/>
  <c r="K668" i="1"/>
  <c r="K684" i="1"/>
  <c r="K688" i="1"/>
  <c r="K692" i="1"/>
  <c r="K696" i="1"/>
  <c r="K712" i="1"/>
  <c r="K716" i="1"/>
  <c r="K724" i="1"/>
  <c r="K728" i="1"/>
  <c r="K732" i="1"/>
  <c r="K736" i="1"/>
  <c r="K740" i="1"/>
  <c r="K772" i="1"/>
  <c r="K776" i="1"/>
  <c r="K780" i="1"/>
  <c r="K784" i="1"/>
  <c r="K788" i="1"/>
  <c r="K792" i="1"/>
  <c r="K800" i="1"/>
  <c r="K804" i="1"/>
  <c r="K808" i="1"/>
  <c r="K815" i="1"/>
  <c r="K819" i="1"/>
  <c r="K823" i="1"/>
  <c r="K827" i="1"/>
  <c r="K831" i="1"/>
  <c r="K835" i="1"/>
  <c r="K843" i="1"/>
  <c r="K847" i="1"/>
  <c r="K851" i="1"/>
  <c r="K855" i="1"/>
  <c r="K859" i="1"/>
  <c r="K863" i="1"/>
  <c r="K867" i="1"/>
  <c r="K871" i="1"/>
  <c r="K120" i="1"/>
  <c r="K116" i="1"/>
  <c r="K112" i="1"/>
  <c r="K108" i="1"/>
  <c r="K104" i="1"/>
  <c r="K100" i="1"/>
  <c r="K96" i="1"/>
  <c r="K88" i="1"/>
  <c r="K84" i="1"/>
  <c r="K60" i="1"/>
  <c r="K56" i="1"/>
  <c r="K52" i="1"/>
  <c r="K48" i="1"/>
  <c r="K44" i="1"/>
  <c r="K40" i="1"/>
  <c r="K36" i="1"/>
  <c r="K32" i="1"/>
  <c r="K24" i="1"/>
  <c r="K20" i="1"/>
  <c r="K16" i="1"/>
  <c r="K12" i="1"/>
  <c r="K8" i="1"/>
  <c r="K4" i="1"/>
  <c r="K33" i="1"/>
  <c r="K17" i="1"/>
  <c r="K119" i="1"/>
  <c r="K115" i="1"/>
  <c r="K103" i="1"/>
  <c r="K99" i="1"/>
  <c r="K87" i="1"/>
  <c r="K83" i="1"/>
  <c r="K55" i="1"/>
  <c r="K51" i="1"/>
  <c r="K39" i="1"/>
  <c r="K35" i="1"/>
  <c r="K23" i="1"/>
  <c r="K19" i="1"/>
  <c r="K7" i="1"/>
  <c r="K3" i="1"/>
  <c r="K1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F019F9-7C59-4BD7-A443-2E3E8FA3DEE9}" keepAlive="1" name="Consulta - DATOS (2)" description="Conexión a la consulta 'DATOS (2)' en el libro." type="5" refreshedVersion="8" background="1" saveData="1">
    <dbPr connection="Provider=Microsoft.Mashup.OleDb.1;Data Source=$Workbook$;Location=&quot;DATOS (2)&quot;;Extended Properties=&quot;&quot;" command="SELECT * FROM [DATOS (2)]"/>
  </connection>
</connections>
</file>

<file path=xl/sharedStrings.xml><?xml version="1.0" encoding="utf-8"?>
<sst xmlns="http://schemas.openxmlformats.org/spreadsheetml/2006/main" count="6003" uniqueCount="452">
  <si>
    <t>ID_PEDIDO</t>
  </si>
  <si>
    <t>VENDEDOR</t>
  </si>
  <si>
    <t>CLIENTE</t>
  </si>
  <si>
    <t>PRODUCTO</t>
  </si>
  <si>
    <t>CANTIDAD</t>
  </si>
  <si>
    <t>PRECIO</t>
  </si>
  <si>
    <t>FECHA_HORA</t>
  </si>
  <si>
    <t>JuLiO torReS</t>
  </si>
  <si>
    <t>Juan Pérez</t>
  </si>
  <si>
    <t>Bujías</t>
  </si>
  <si>
    <t>RaQUel SalAzar</t>
  </si>
  <si>
    <t>maria GARCIA</t>
  </si>
  <si>
    <t>Pistones</t>
  </si>
  <si>
    <t>SiMon BArreRa</t>
  </si>
  <si>
    <t>LUIS RODRIGUEZ</t>
  </si>
  <si>
    <t>Cilindros</t>
  </si>
  <si>
    <t>MatEo diAz</t>
  </si>
  <si>
    <t>Ana MARTINEZ</t>
  </si>
  <si>
    <t>Filtros de Aceite</t>
  </si>
  <si>
    <t>FaBiAn VasQuez</t>
  </si>
  <si>
    <t>Carlos LOPEZ</t>
  </si>
  <si>
    <t>Silenciadores</t>
  </si>
  <si>
    <t>CrIstina ValEnCia</t>
  </si>
  <si>
    <t>Sofía HERNANDEZ</t>
  </si>
  <si>
    <t>Cadenas</t>
  </si>
  <si>
    <t>AleXanDrO MoRa</t>
  </si>
  <si>
    <t>David RAMIREZ</t>
  </si>
  <si>
    <t>Pastillas de Freno</t>
  </si>
  <si>
    <t>RoSa UrIbe</t>
  </si>
  <si>
    <t>Lorena MARTINEZ</t>
  </si>
  <si>
    <t>Amortiguadores</t>
  </si>
  <si>
    <t>JaVIer ArAujo</t>
  </si>
  <si>
    <t>Pedro GOMEZ</t>
  </si>
  <si>
    <t>Baterías</t>
  </si>
  <si>
    <t>PAtriciA mOreno</t>
  </si>
  <si>
    <t>Marta FERNANDEZ</t>
  </si>
  <si>
    <t>Neumáticos</t>
  </si>
  <si>
    <t>AnDrEs MeNDoza</t>
  </si>
  <si>
    <t>Juan MARTINEZ</t>
  </si>
  <si>
    <t>Guardabarros</t>
  </si>
  <si>
    <t>SoNia ToRReS</t>
  </si>
  <si>
    <t>Ana LOPEZ</t>
  </si>
  <si>
    <t>Asientos</t>
  </si>
  <si>
    <t>HuGo SAndoval</t>
  </si>
  <si>
    <t>LUIS GARCIA</t>
  </si>
  <si>
    <t>Manillares</t>
  </si>
  <si>
    <t>MoNiCA AlVarez</t>
  </si>
  <si>
    <t>María PEREZ</t>
  </si>
  <si>
    <t>Espejos Retrovisores</t>
  </si>
  <si>
    <t>DAnieLa RaMiRez</t>
  </si>
  <si>
    <t>Carlos RODRIGUEZ</t>
  </si>
  <si>
    <t>Casco</t>
  </si>
  <si>
    <t>HeCTOr MuñoZ</t>
  </si>
  <si>
    <t>Sara MARTINEZ</t>
  </si>
  <si>
    <t>Guantes</t>
  </si>
  <si>
    <t>José FERNANDEZ</t>
  </si>
  <si>
    <t>Chaquetas de Protección</t>
  </si>
  <si>
    <t>Luisa GOMEZ</t>
  </si>
  <si>
    <t>Palancas de Freno</t>
  </si>
  <si>
    <t>David HERNANDEZ</t>
  </si>
  <si>
    <t>Cables de Acelerador</t>
  </si>
  <si>
    <t>Lorena RAMIREZ</t>
  </si>
  <si>
    <t>Controles de Puños Calefactables</t>
  </si>
  <si>
    <t>Pedro MARTINEZ</t>
  </si>
  <si>
    <t>Tensores de Cadena</t>
  </si>
  <si>
    <t>Marta GARCIA</t>
  </si>
  <si>
    <t>Protectores de Motor</t>
  </si>
  <si>
    <t>Juan LOPEZ</t>
  </si>
  <si>
    <t>Carburadores</t>
  </si>
  <si>
    <t>Ana RODRIGUEZ</t>
  </si>
  <si>
    <t>Discos de Freno</t>
  </si>
  <si>
    <t>Carlos FERNANDEZ</t>
  </si>
  <si>
    <t>Horquillas</t>
  </si>
  <si>
    <t>SOFIA Hernandez</t>
  </si>
  <si>
    <t>MARIA Perez</t>
  </si>
  <si>
    <t>JOSE Fernandez</t>
  </si>
  <si>
    <t>SOFIA Perez</t>
  </si>
  <si>
    <t>DAVID Garcia</t>
  </si>
  <si>
    <t>LORENA Rodriguez</t>
  </si>
  <si>
    <t>PEDRO Hernandez</t>
  </si>
  <si>
    <t>MARTA Ramirez</t>
  </si>
  <si>
    <t>JUAN Fernandez</t>
  </si>
  <si>
    <t>MARIA Gomez</t>
  </si>
  <si>
    <t>LUIS Hernandez</t>
  </si>
  <si>
    <t>ANA Ramirez</t>
  </si>
  <si>
    <t>CARLOS Martinez</t>
  </si>
  <si>
    <t>SARA Lopez</t>
  </si>
  <si>
    <t>JOSE Garcia</t>
  </si>
  <si>
    <t>LUISA Perez</t>
  </si>
  <si>
    <t>DAVID Fernandez</t>
  </si>
  <si>
    <t>LORENA Gomez</t>
  </si>
  <si>
    <t>PEDRO Lopez</t>
  </si>
  <si>
    <t>MARTA Rodriguez</t>
  </si>
  <si>
    <t>JUAN Ramirez</t>
  </si>
  <si>
    <t>MARIA Martinez</t>
  </si>
  <si>
    <t>LUIS Fernandez</t>
  </si>
  <si>
    <t>ANA Gomez</t>
  </si>
  <si>
    <t>CARLOS Hernandez</t>
  </si>
  <si>
    <t>SARA Ramirez</t>
  </si>
  <si>
    <t>JOSE Martinez</t>
  </si>
  <si>
    <t>LUISA Lopez</t>
  </si>
  <si>
    <t>MigUeL bErNAL</t>
  </si>
  <si>
    <t>RiCarDo FaRiNaS</t>
  </si>
  <si>
    <t>CaRolInA NaVArro</t>
  </si>
  <si>
    <t>MAriO caRReRa</t>
  </si>
  <si>
    <t>JuAN cAsTiLLo</t>
  </si>
  <si>
    <t>SaMUeL gOmez</t>
  </si>
  <si>
    <t>JeNNy almeIDa</t>
  </si>
  <si>
    <t>RoBerTo bERtuChI</t>
  </si>
  <si>
    <t>BeLen ValvERDe</t>
  </si>
  <si>
    <t>PEpe ALonsO</t>
  </si>
  <si>
    <t>PaBlo RoChA</t>
  </si>
  <si>
    <t>ArMaNDo SoSA</t>
  </si>
  <si>
    <t>FErnaNdo ViLa</t>
  </si>
  <si>
    <t>RAFAel CoRoNa</t>
  </si>
  <si>
    <t>JuLiA SaLaS</t>
  </si>
  <si>
    <t>AMaNda VeLaSco</t>
  </si>
  <si>
    <t>VicTOR CArRIllO</t>
  </si>
  <si>
    <t>ALBERTO VeGA</t>
  </si>
  <si>
    <t>AnA BoRja</t>
  </si>
  <si>
    <t>roBerTa FeRnANdEZ</t>
  </si>
  <si>
    <t>fElipE PaJArO</t>
  </si>
  <si>
    <t>Olga mONterO</t>
  </si>
  <si>
    <t>JorGe pINedA</t>
  </si>
  <si>
    <t>IsMaEl RoJaS</t>
  </si>
  <si>
    <t>AdRIan QuIroZ</t>
  </si>
  <si>
    <t>ElVira ReYEs</t>
  </si>
  <si>
    <t>mIgUel MeDIna</t>
  </si>
  <si>
    <t>niColaS SaNCHez</t>
  </si>
  <si>
    <t>FranCisCO NuNEZ</t>
  </si>
  <si>
    <t>soFiA ArAos</t>
  </si>
  <si>
    <t>juAnMa BorDA</t>
  </si>
  <si>
    <t>edGAR ToLEdo</t>
  </si>
  <si>
    <t>ceSAR TrujILLO</t>
  </si>
  <si>
    <t>lOREna bRITo</t>
  </si>
  <si>
    <t>MaRtin EsTRada</t>
  </si>
  <si>
    <t>andRES qUiRos</t>
  </si>
  <si>
    <t>SAntiAgO EsCObAr</t>
  </si>
  <si>
    <t>arIAdna CAsTRO</t>
  </si>
  <si>
    <t>MAxIMo NeGRo</t>
  </si>
  <si>
    <t>yoLAnDA VeNtuRA</t>
  </si>
  <si>
    <t>hUGo aCEvedo</t>
  </si>
  <si>
    <t>emILia maCias</t>
  </si>
  <si>
    <t>arManDo pALACIoS</t>
  </si>
  <si>
    <t>MARta fERRer</t>
  </si>
  <si>
    <t>gABrIeLA cLaVeRO</t>
  </si>
  <si>
    <t>aLEjAndRa ToRreS</t>
  </si>
  <si>
    <t>jORge HErNAndEZ</t>
  </si>
  <si>
    <t>ERnESto fRancO</t>
  </si>
  <si>
    <t>Componentes del Motor</t>
  </si>
  <si>
    <t>Filtros</t>
  </si>
  <si>
    <t>Sistema de Escape</t>
  </si>
  <si>
    <t>Sistema de Transmisión</t>
  </si>
  <si>
    <t>Sistema de Frenos</t>
  </si>
  <si>
    <t>Sistema de Suspensión</t>
  </si>
  <si>
    <t>Sistema Eléctrico</t>
  </si>
  <si>
    <t>Partes del Chasis</t>
  </si>
  <si>
    <t>Accesorios y Equipamiento</t>
  </si>
  <si>
    <t>Cables y Controles</t>
  </si>
  <si>
    <t>CATEGORIA</t>
  </si>
  <si>
    <t>CODIGO_PRODUCTO</t>
  </si>
  <si>
    <t>Total general</t>
  </si>
  <si>
    <t>Etiquetas de fila</t>
  </si>
  <si>
    <t>Suma de PRECIO</t>
  </si>
  <si>
    <t>Jun</t>
  </si>
  <si>
    <t>Jan</t>
  </si>
  <si>
    <t>Feb</t>
  </si>
  <si>
    <t>Mar</t>
  </si>
  <si>
    <t>Apr</t>
  </si>
  <si>
    <t>ID_CATEGORIA</t>
  </si>
  <si>
    <t>ID_CATEGORIA2</t>
  </si>
  <si>
    <t>PRODUCTOS</t>
  </si>
  <si>
    <t>ID_PRODUCTO</t>
  </si>
  <si>
    <t>EXISTENCIA</t>
  </si>
  <si>
    <t>ID_CLIENTES</t>
  </si>
  <si>
    <t>CLIENTES</t>
  </si>
  <si>
    <t>TELEFONO</t>
  </si>
  <si>
    <t>EMAIL</t>
  </si>
  <si>
    <t>REGION</t>
  </si>
  <si>
    <t>809-555-1000</t>
  </si>
  <si>
    <t>julio.torres@example.com</t>
  </si>
  <si>
    <t>809-555-1001</t>
  </si>
  <si>
    <t>raquel.salazar@example.com</t>
  </si>
  <si>
    <t>809-555-1002</t>
  </si>
  <si>
    <t>simon.barrera@example.com</t>
  </si>
  <si>
    <t>809-555-1003</t>
  </si>
  <si>
    <t>mateo.diaz@example.com</t>
  </si>
  <si>
    <t>809-555-1004</t>
  </si>
  <si>
    <t>fabian.vasquez@example.com</t>
  </si>
  <si>
    <t>809-555-1005</t>
  </si>
  <si>
    <t>cristina.valencia@example.com</t>
  </si>
  <si>
    <t>809-555-1006</t>
  </si>
  <si>
    <t>alexandro.mora@example.com</t>
  </si>
  <si>
    <t>809-555-1007</t>
  </si>
  <si>
    <t>rosa.uribe@example.com</t>
  </si>
  <si>
    <t>809-555-1008</t>
  </si>
  <si>
    <t>javier.araujo@example.com</t>
  </si>
  <si>
    <t>809-555-1009</t>
  </si>
  <si>
    <t>patricia.moreno@example.com</t>
  </si>
  <si>
    <t>809-555-1010</t>
  </si>
  <si>
    <t>andres.mendoza@example.com</t>
  </si>
  <si>
    <t>809-555-1011</t>
  </si>
  <si>
    <t>sonia.torres@example.com</t>
  </si>
  <si>
    <t>809-555-1012</t>
  </si>
  <si>
    <t>hugo.sandoval@example.com</t>
  </si>
  <si>
    <t>809-555-1013</t>
  </si>
  <si>
    <t>monica.alvarez@example.com</t>
  </si>
  <si>
    <t>809-555-1014</t>
  </si>
  <si>
    <t>daniela.ramirez@example.com</t>
  </si>
  <si>
    <t>809-555-1015</t>
  </si>
  <si>
    <t>hector.munoz@example.com</t>
  </si>
  <si>
    <t>809-555-3001</t>
  </si>
  <si>
    <t>809-555-3002</t>
  </si>
  <si>
    <t>809-555-3003</t>
  </si>
  <si>
    <t>809-555-3004</t>
  </si>
  <si>
    <t>809-555-3005</t>
  </si>
  <si>
    <t>809-555-3006</t>
  </si>
  <si>
    <t>809-555-3007</t>
  </si>
  <si>
    <t>809-555-3008</t>
  </si>
  <si>
    <t>809-555-3009</t>
  </si>
  <si>
    <t>809-555-3010</t>
  </si>
  <si>
    <t>809-555-3011</t>
  </si>
  <si>
    <t>809-555-3012</t>
  </si>
  <si>
    <t>809-555-3013</t>
  </si>
  <si>
    <t>809-555-3014</t>
  </si>
  <si>
    <t>809-555-3015</t>
  </si>
  <si>
    <t>809-555-3016</t>
  </si>
  <si>
    <t>809-555-3017</t>
  </si>
  <si>
    <t>809-555-3018</t>
  </si>
  <si>
    <t>809-555-3019</t>
  </si>
  <si>
    <t>809-555-3020</t>
  </si>
  <si>
    <t>809-555-3021</t>
  </si>
  <si>
    <t>809-555-3022</t>
  </si>
  <si>
    <t>809-555-3023</t>
  </si>
  <si>
    <t>809-555-3024</t>
  </si>
  <si>
    <t>809-555-3025</t>
  </si>
  <si>
    <t>809-555-3026</t>
  </si>
  <si>
    <t>809-555-3027</t>
  </si>
  <si>
    <t>809-555-3028</t>
  </si>
  <si>
    <t>809-555-3029</t>
  </si>
  <si>
    <t>809-555-3030</t>
  </si>
  <si>
    <t>809-555-3031</t>
  </si>
  <si>
    <t>809-555-3032</t>
  </si>
  <si>
    <t>809-555-3033</t>
  </si>
  <si>
    <t>809-555-3034</t>
  </si>
  <si>
    <t>809-555-3035</t>
  </si>
  <si>
    <t>809-555-3036</t>
  </si>
  <si>
    <t>809-555-3037</t>
  </si>
  <si>
    <t>809-555-3038</t>
  </si>
  <si>
    <t>809-555-3039</t>
  </si>
  <si>
    <t>809-555-3040</t>
  </si>
  <si>
    <t>809-555-3041</t>
  </si>
  <si>
    <t>809-555-3042</t>
  </si>
  <si>
    <t>809-555-3043</t>
  </si>
  <si>
    <t>809-555-3044</t>
  </si>
  <si>
    <t>809-555-3045</t>
  </si>
  <si>
    <t>809-555-3046</t>
  </si>
  <si>
    <t>809-555-3047</t>
  </si>
  <si>
    <t>809-555-3048</t>
  </si>
  <si>
    <t>809-555-3049</t>
  </si>
  <si>
    <t>809-555-3050</t>
  </si>
  <si>
    <t>809-555-3051</t>
  </si>
  <si>
    <t>809-555-3052</t>
  </si>
  <si>
    <t>809-555-3053</t>
  </si>
  <si>
    <t>809-555-3054</t>
  </si>
  <si>
    <t>809-555-3055</t>
  </si>
  <si>
    <t>809-555-3056</t>
  </si>
  <si>
    <t>809-555-3057</t>
  </si>
  <si>
    <t>809-555-3058</t>
  </si>
  <si>
    <t>809-555-3059</t>
  </si>
  <si>
    <t>809-555-3060</t>
  </si>
  <si>
    <t>809-555-3061</t>
  </si>
  <si>
    <t>809-555-3062</t>
  </si>
  <si>
    <t>809-555-3063</t>
  </si>
  <si>
    <t>809-555-3064</t>
  </si>
  <si>
    <t>809-555-3065</t>
  </si>
  <si>
    <t>809-555-3066</t>
  </si>
  <si>
    <t>809-555-3067</t>
  </si>
  <si>
    <t>809-555-3068</t>
  </si>
  <si>
    <t>809-555-3069</t>
  </si>
  <si>
    <t>809-555-3070</t>
  </si>
  <si>
    <t>809-555-3071</t>
  </si>
  <si>
    <t>809-555-3072</t>
  </si>
  <si>
    <t>809-555-3073</t>
  </si>
  <si>
    <t>809-555-3074</t>
  </si>
  <si>
    <t>809-555-3075</t>
  </si>
  <si>
    <t>809-555-3076</t>
  </si>
  <si>
    <t>809-555-3077</t>
  </si>
  <si>
    <t>809-555-3078</t>
  </si>
  <si>
    <t>809-555-3079</t>
  </si>
  <si>
    <t>809-555-3080</t>
  </si>
  <si>
    <t>809-555-3081</t>
  </si>
  <si>
    <t>809-555-3082</t>
  </si>
  <si>
    <t>809-555-3083</t>
  </si>
  <si>
    <t>809-555-3084</t>
  </si>
  <si>
    <t>809-555-3085</t>
  </si>
  <si>
    <t>809-555-3086</t>
  </si>
  <si>
    <t>809-555-3087</t>
  </si>
  <si>
    <t>809-555-3088</t>
  </si>
  <si>
    <t>809-555-3089</t>
  </si>
  <si>
    <t>809-555-3090</t>
  </si>
  <si>
    <t>809-555-3091</t>
  </si>
  <si>
    <t>809-555-3092</t>
  </si>
  <si>
    <t>809-555-3093</t>
  </si>
  <si>
    <t>809-555-3094</t>
  </si>
  <si>
    <t>809-555-3095</t>
  </si>
  <si>
    <t>809-555-3096</t>
  </si>
  <si>
    <t>809-555-3097</t>
  </si>
  <si>
    <t>809-555-3098</t>
  </si>
  <si>
    <t>809-555-3099</t>
  </si>
  <si>
    <t>809-555-3100</t>
  </si>
  <si>
    <t>809-555-3101</t>
  </si>
  <si>
    <t>SUR</t>
  </si>
  <si>
    <t>ESTE</t>
  </si>
  <si>
    <t>NORTE</t>
  </si>
  <si>
    <t>CIBAO</t>
  </si>
  <si>
    <t>ID_CLIENTE</t>
  </si>
  <si>
    <t>ID_VENDEDOR</t>
  </si>
  <si>
    <t>PRECIO_VENTAS</t>
  </si>
  <si>
    <t>PRECIO_COMPRA</t>
  </si>
  <si>
    <t>MARGEN</t>
  </si>
  <si>
    <t>% MAREN</t>
  </si>
  <si>
    <t>May</t>
  </si>
  <si>
    <t>Jul</t>
  </si>
  <si>
    <t>Aug</t>
  </si>
  <si>
    <t>Sep</t>
  </si>
  <si>
    <t>Oct</t>
  </si>
  <si>
    <t>Nov</t>
  </si>
  <si>
    <t>Dec</t>
  </si>
  <si>
    <t>CARLOS HERNANDEZ</t>
  </si>
  <si>
    <t>TOTAL INGRESOS</t>
  </si>
  <si>
    <t>Hugo Sandoval</t>
  </si>
  <si>
    <t>Sur</t>
  </si>
  <si>
    <t>Luis Fernandez</t>
  </si>
  <si>
    <t>Raquel Salazar</t>
  </si>
  <si>
    <t>Este</t>
  </si>
  <si>
    <t>Hugo Acevedo</t>
  </si>
  <si>
    <t>Mateo Diaz</t>
  </si>
  <si>
    <t>Cibao</t>
  </si>
  <si>
    <t>Ana Gomez</t>
  </si>
  <si>
    <t>Olga Montero</t>
  </si>
  <si>
    <t>Sonia Torres</t>
  </si>
  <si>
    <t>Carlos Hernandez</t>
  </si>
  <si>
    <t>Maria Martinez</t>
  </si>
  <si>
    <t>Daniela Ramirez</t>
  </si>
  <si>
    <t>Norte</t>
  </si>
  <si>
    <t>Lorena Brito</t>
  </si>
  <si>
    <t>Fabian Vasquez</t>
  </si>
  <si>
    <t>Marta Ramirez</t>
  </si>
  <si>
    <t>Roberto Bertuchi</t>
  </si>
  <si>
    <t>Patricia Moreno</t>
  </si>
  <si>
    <t>Ismael Rojas</t>
  </si>
  <si>
    <t>Pedro Lopez</t>
  </si>
  <si>
    <t>Julio Torres</t>
  </si>
  <si>
    <t>Santiago Escobar</t>
  </si>
  <si>
    <t>Julia Salas</t>
  </si>
  <si>
    <t>Felipe Pajaro</t>
  </si>
  <si>
    <t>Cristina Valencia</t>
  </si>
  <si>
    <t>Alejandra Torres</t>
  </si>
  <si>
    <t>Francisco Nunez</t>
  </si>
  <si>
    <t>José Fernandez</t>
  </si>
  <si>
    <t>Hector Muñoz</t>
  </si>
  <si>
    <t>David Garcia</t>
  </si>
  <si>
    <t>Jenny Almeida</t>
  </si>
  <si>
    <t>Alexandro Mora</t>
  </si>
  <si>
    <t>Miguel Bernal</t>
  </si>
  <si>
    <t>Amanda Velasco</t>
  </si>
  <si>
    <t>Rosa Uribe</t>
  </si>
  <si>
    <t>María Perez</t>
  </si>
  <si>
    <t>Luis Rodriguez</t>
  </si>
  <si>
    <t>Juan Martinez</t>
  </si>
  <si>
    <t>Monica Alvarez</t>
  </si>
  <si>
    <t>Maria Garcia</t>
  </si>
  <si>
    <t>Carlos Fernandez</t>
  </si>
  <si>
    <t>Carolina Navarro</t>
  </si>
  <si>
    <t>Sara Martinez</t>
  </si>
  <si>
    <t>Nicolas Sanchez</t>
  </si>
  <si>
    <t>Simon Barrera</t>
  </si>
  <si>
    <t>Marta Rodriguez</t>
  </si>
  <si>
    <t>Jorge Hernandez</t>
  </si>
  <si>
    <t>Andres Mendoza</t>
  </si>
  <si>
    <t>David Hernandez</t>
  </si>
  <si>
    <t>Marta Garcia</t>
  </si>
  <si>
    <t>Lorena Rodriguez</t>
  </si>
  <si>
    <t>Pedro Gomez</t>
  </si>
  <si>
    <t>Lorena Ramirez</t>
  </si>
  <si>
    <t>Jose Martinez</t>
  </si>
  <si>
    <t>Ricardo Farinas</t>
  </si>
  <si>
    <t>Javier Araujo</t>
  </si>
  <si>
    <t>Luis Garcia</t>
  </si>
  <si>
    <t>Ariadna Castro</t>
  </si>
  <si>
    <t>Carlos Martinez</t>
  </si>
  <si>
    <t>Lorena Martinez</t>
  </si>
  <si>
    <t>Ana Lopez</t>
  </si>
  <si>
    <t>Roberta Fernandez</t>
  </si>
  <si>
    <t>Jose Garcia</t>
  </si>
  <si>
    <t>Emilia Macias</t>
  </si>
  <si>
    <t>Elvira Reyes</t>
  </si>
  <si>
    <t>Sofía Hernandez</t>
  </si>
  <si>
    <t>Luis Hernandez</t>
  </si>
  <si>
    <t>Pepe Alonso</t>
  </si>
  <si>
    <t>Luisa Lopez</t>
  </si>
  <si>
    <t>Armando Sosa</t>
  </si>
  <si>
    <t>Alberto Vega</t>
  </si>
  <si>
    <t>Yolanda Ventura</t>
  </si>
  <si>
    <t>Pedro Martinez</t>
  </si>
  <si>
    <t>Samuel Gomez</t>
  </si>
  <si>
    <t>Juan Fernandez</t>
  </si>
  <si>
    <t>Juan Castillo</t>
  </si>
  <si>
    <t>Maria Gomez</t>
  </si>
  <si>
    <t>Sara Lopez</t>
  </si>
  <si>
    <t>Ana Ramirez</t>
  </si>
  <si>
    <t>Armando Palacios</t>
  </si>
  <si>
    <t>Andres Quiros</t>
  </si>
  <si>
    <t>Gabriela Clavero</t>
  </si>
  <si>
    <t>Carlos Lopez</t>
  </si>
  <si>
    <t>Cesar Trujillo</t>
  </si>
  <si>
    <t>Sofia Araos</t>
  </si>
  <si>
    <t>Jorge Pineda</t>
  </si>
  <si>
    <t>Marta Fernandez</t>
  </si>
  <si>
    <t>Ana Rodriguez</t>
  </si>
  <si>
    <t>Luisa Gomez</t>
  </si>
  <si>
    <t>Mario Carrera</t>
  </si>
  <si>
    <t>Sofia Hernandez</t>
  </si>
  <si>
    <t>Pablo Rocha</t>
  </si>
  <si>
    <t>David Fernandez</t>
  </si>
  <si>
    <t>Sofia Perez</t>
  </si>
  <si>
    <t>Jose Fernandez</t>
  </si>
  <si>
    <t>Ana Borja</t>
  </si>
  <si>
    <t>Maximo Negro</t>
  </si>
  <si>
    <t>Juanma Borda</t>
  </si>
  <si>
    <t>Juan Ramirez</t>
  </si>
  <si>
    <t>Pedro Hernandez</t>
  </si>
  <si>
    <t>Luisa Perez</t>
  </si>
  <si>
    <t>Adrian Quiroz</t>
  </si>
  <si>
    <t>Maria Perez</t>
  </si>
  <si>
    <t>Victor Carrillo</t>
  </si>
  <si>
    <t>Juan Lopez</t>
  </si>
  <si>
    <t>Ana Martinez</t>
  </si>
  <si>
    <t>Sara Ramirez</t>
  </si>
  <si>
    <t>Miguel Medina</t>
  </si>
  <si>
    <t>Martin Estrada</t>
  </si>
  <si>
    <t>Rafael Corona</t>
  </si>
  <si>
    <t>Fernando Vila</t>
  </si>
  <si>
    <t>Ernesto Franco</t>
  </si>
  <si>
    <t>Marta Ferrer</t>
  </si>
  <si>
    <t>Lorena Gomez</t>
  </si>
  <si>
    <t>Belen Valverde</t>
  </si>
  <si>
    <t>Carlos Rodriguez</t>
  </si>
  <si>
    <t>David Ramirez</t>
  </si>
  <si>
    <t>Edgar Toledo</t>
  </si>
  <si>
    <t>Suma de TOTAL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</si>
</sst>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0.0%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42" applyFon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4" fontId="0" fillId="33" borderId="0" xfId="42" applyFont="1" applyFill="1"/>
    <xf numFmtId="164" fontId="0" fillId="0" borderId="0" xfId="43" applyNumberFormat="1" applyFont="1" applyFill="1"/>
    <xf numFmtId="10" fontId="0" fillId="0" borderId="0" xfId="43" applyNumberFormat="1" applyFont="1" applyFill="1"/>
    <xf numFmtId="10" fontId="0" fillId="0" borderId="0" xfId="43" applyNumberFormat="1" applyFont="1"/>
    <xf numFmtId="22" fontId="0" fillId="0" borderId="0" xfId="0" applyNumberFormat="1"/>
    <xf numFmtId="0" fontId="0" fillId="0" borderId="0" xfId="0" applyNumberFormat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Porcentaje" xfId="43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164" formatCode="0.0%"/>
    </dxf>
    <dxf>
      <numFmt numFmtId="34" formatCode="_(&quot;$&quot;* #,##0.00_);_(&quot;$&quot;* \(#,##0.00\);_(&quot;$&quot;* &quot;-&quot;??_);_(@_)"/>
      <fill>
        <patternFill patternType="solid">
          <fgColor theme="0" tint="-0.14999847407452621"/>
          <bgColor theme="0" tint="-0.14999847407452621"/>
        </patternFill>
      </fill>
    </dxf>
    <dxf>
      <numFmt numFmtId="34" formatCode="_(&quot;$&quot;* #,##0.00_);_(&quot;$&quot;* \(#,##0.00\);_(&quot;$&quot;* &quot;-&quot;??_);_(@_)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1" defaultTableStyle="TableStyleMedium2" defaultPivotStyle="PivotStyleLight16">
    <tableStyle name="Invisible" pivot="0" table="0" count="0" xr9:uid="{AC5D42E2-ED49-492B-B0BB-F9DA1127293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714374</xdr:colOff>
      <xdr:row>1</xdr:row>
      <xdr:rowOff>85725</xdr:rowOff>
    </xdr:from>
    <xdr:to>
      <xdr:col>5</xdr:col>
      <xdr:colOff>552449</xdr:colOff>
      <xdr:row>34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LIENTE">
              <a:extLst>
                <a:ext uri="{FF2B5EF4-FFF2-40B4-BE49-F238E27FC236}">
                  <a16:creationId xmlns:a16="http://schemas.microsoft.com/office/drawing/2014/main" id="{896067D7-D550-8560-5398-B272D62723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8949" y="276225"/>
              <a:ext cx="2124075" cy="6210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9525</xdr:colOff>
      <xdr:row>22</xdr:row>
      <xdr:rowOff>57150</xdr:rowOff>
    </xdr:from>
    <xdr:to>
      <xdr:col>10</xdr:col>
      <xdr:colOff>1076325</xdr:colOff>
      <xdr:row>36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423DE807-85B9-3C97-A599-D514AE16F4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0575" y="424815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742950</xdr:colOff>
      <xdr:row>8</xdr:row>
      <xdr:rowOff>19050</xdr:rowOff>
    </xdr:from>
    <xdr:to>
      <xdr:col>7</xdr:col>
      <xdr:colOff>619125</xdr:colOff>
      <xdr:row>14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ños (FECHA_HORA)">
              <a:extLst>
                <a:ext uri="{FF2B5EF4-FFF2-40B4-BE49-F238E27FC236}">
                  <a16:creationId xmlns:a16="http://schemas.microsoft.com/office/drawing/2014/main" id="{B5BE1098-46AE-7F11-D373-6F76D715D3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(FECHA_HOR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3525" y="1543050"/>
              <a:ext cx="1828800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266700</xdr:colOff>
      <xdr:row>23</xdr:row>
      <xdr:rowOff>0</xdr:rowOff>
    </xdr:from>
    <xdr:to>
      <xdr:col>7</xdr:col>
      <xdr:colOff>904875</xdr:colOff>
      <xdr:row>39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eses (FECHA_HORA)">
              <a:extLst>
                <a:ext uri="{FF2B5EF4-FFF2-40B4-BE49-F238E27FC236}">
                  <a16:creationId xmlns:a16="http://schemas.microsoft.com/office/drawing/2014/main" id="{234DC114-4F3B-3163-3067-8E996E0255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FECHA_HOR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29275" y="4381500"/>
              <a:ext cx="1828800" cy="3162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771525</xdr:colOff>
      <xdr:row>7</xdr:row>
      <xdr:rowOff>104775</xdr:rowOff>
    </xdr:from>
    <xdr:to>
      <xdr:col>9</xdr:col>
      <xdr:colOff>752475</xdr:colOff>
      <xdr:row>27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EGION">
              <a:extLst>
                <a:ext uri="{FF2B5EF4-FFF2-40B4-BE49-F238E27FC236}">
                  <a16:creationId xmlns:a16="http://schemas.microsoft.com/office/drawing/2014/main" id="{A0DF8C4A-C479-C3A2-E1BD-DFBEAF53A9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4725" y="1438275"/>
              <a:ext cx="1828800" cy="3724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ma" refreshedDate="45468.735737962961" createdVersion="8" refreshedVersion="8" minRefreshableVersion="3" recordCount="898" xr:uid="{885FC867-4744-4998-AB28-501A4A4C3F65}">
  <cacheSource type="worksheet">
    <worksheetSource name="DATOS"/>
  </cacheSource>
  <cacheFields count="16">
    <cacheField name="FECHA_HORA" numFmtId="14">
      <sharedItems containsSemiMixedTypes="0" containsNonDate="0" containsDate="1" containsString="0" minDate="2022-01-10T14:30:00" maxDate="2024-06-26T00:00:00" count="898">
        <d v="2022-01-10T14:3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</sharedItems>
      <fieldGroup par="15"/>
    </cacheField>
    <cacheField name="ID_PEDIDO" numFmtId="0">
      <sharedItems containsSemiMixedTypes="0" containsString="0" containsNumber="1" containsInteger="1" minValue="1" maxValue="838"/>
    </cacheField>
    <cacheField name="ID_VENDEDOR" numFmtId="0">
      <sharedItems containsSemiMixedTypes="0" containsString="0" containsNumber="1" containsInteger="1" minValue="1000" maxValue="1015"/>
    </cacheField>
    <cacheField name="VENDEDOR" numFmtId="0">
      <sharedItems count="16">
        <s v="HuGo SAndoval"/>
        <s v="RaQUel SalAzar"/>
        <s v="MatEo diAz"/>
        <s v="SoNia ToRReS"/>
        <s v="DAnieLa RaMiRez"/>
        <s v="FaBiAn VasQuez"/>
        <s v="PAtriciA mOreno"/>
        <s v="JuLiO torReS"/>
        <s v="CrIstina ValEnCia"/>
        <s v="HeCTOr MuñoZ"/>
        <s v="AleXanDrO MoRa"/>
        <s v="RoSa UrIbe"/>
        <s v="MoNiCA AlVarez"/>
        <s v="SiMon BArreRa"/>
        <s v="AnDrEs MeNDoza"/>
        <s v="JaVIer ArAujo"/>
      </sharedItems>
    </cacheField>
    <cacheField name="REGION" numFmtId="0">
      <sharedItems count="4">
        <s v="SUR"/>
        <s v="ESTE"/>
        <s v="CIBAO"/>
        <s v="NORTE"/>
      </sharedItems>
    </cacheField>
    <cacheField name="ID_CLIENTE" numFmtId="0">
      <sharedItems containsSemiMixedTypes="0" containsString="0" containsNumber="1" containsInteger="1" minValue="100001" maxValue="100101"/>
    </cacheField>
    <cacheField name="CLIENTE" numFmtId="0">
      <sharedItems count="101">
        <s v="LUIS Fernandez"/>
        <s v="hUGo aCEvedo"/>
        <s v="ANA Gomez"/>
        <s v="Olga mONterO"/>
        <s v="CARLOS Hernandez"/>
        <s v="MARIA Martinez"/>
        <s v="lOREna bRITo"/>
        <s v="MARTA Ramirez"/>
        <s v="RoBerTo bERtuChI"/>
        <s v="IsMaEl RoJaS"/>
        <s v="PEDRO Lopez"/>
        <s v="SAntiAgO EsCObAr"/>
        <s v="JuLiA SaLaS"/>
        <s v="fElipE PaJArO"/>
        <s v="aLEjAndRa ToRreS"/>
        <s v="FranCisCO NuNEZ"/>
        <s v="José FERNANDEZ"/>
        <s v="DAVID Garcia"/>
        <s v="JeNNy almeIDa"/>
        <s v="MigUeL bErNAL"/>
        <s v="AMaNda VeLaSco"/>
        <s v="María PEREZ"/>
        <s v="LUIS RODRIGUEZ"/>
        <s v="Juan MARTINEZ"/>
        <s v="maria GARCIA"/>
        <s v="Juan Pérez"/>
        <s v="Carlos FERNANDEZ"/>
        <s v="CaRolInA NaVArro"/>
        <s v="Sara MARTINEZ"/>
        <s v="niColaS SaNCHez"/>
        <s v="MARTA Rodriguez"/>
        <s v="jORge HErNAndEZ"/>
        <s v="David HERNANDEZ"/>
        <s v="Marta GARCIA"/>
        <s v="LORENA Rodriguez"/>
        <s v="Pedro GOMEZ"/>
        <s v="Lorena RAMIREZ"/>
        <s v="JOSE Martinez"/>
        <s v="RiCarDo FaRiNaS"/>
        <s v="LUIS GARCIA"/>
        <s v="arIAdna CAsTRO"/>
        <s v="CARLOS Martinez"/>
        <s v="Lorena MARTINEZ"/>
        <s v="Ana LOPEZ"/>
        <s v="roBerTa FeRnANdEZ"/>
        <s v="JOSE Garcia"/>
        <s v="emILia maCias"/>
        <s v="ElVira ReYEs"/>
        <s v="Sofía HERNANDEZ"/>
        <s v="LUIS Hernandez"/>
        <s v="PEpe ALonsO"/>
        <s v="LUISA Lopez"/>
        <s v="ArMaNDo SoSA"/>
        <s v="ALBERTO VeGA"/>
        <s v="yoLAnDA VeNtuRA"/>
        <s v="Pedro MARTINEZ"/>
        <s v="SaMUeL gOmez"/>
        <s v="JUAN Fernandez"/>
        <s v="JuAN cAsTiLLo"/>
        <s v="MARIA Gomez"/>
        <s v="SARA Lopez"/>
        <s v="ANA Ramirez"/>
        <s v="arManDo pALACIoS"/>
        <s v="andRES qUiRos"/>
        <s v="gABrIeLA cLaVeRO"/>
        <s v="Carlos LOPEZ"/>
        <s v="ceSAR TrujILLO"/>
        <s v="soFiA ArAos"/>
        <s v="JorGe pINedA"/>
        <s v="Marta FERNANDEZ"/>
        <s v="Ana RODRIGUEZ"/>
        <s v="Luisa GOMEZ"/>
        <s v="MAriO caRReRa"/>
        <s v="SOFIA Hernandez"/>
        <s v="PaBlo RoChA"/>
        <s v="DAVID Fernandez"/>
        <s v="SOFIA Perez"/>
        <s v="JOSE Fernandez"/>
        <s v="AnA BoRja"/>
        <s v="MAxIMo NeGRo"/>
        <s v="juAnMa BorDA"/>
        <s v="JUAN Ramirez"/>
        <s v="PEDRO Hernandez"/>
        <s v="LUISA Perez"/>
        <s v="AdRIan QuIroZ"/>
        <s v="MARIA Perez"/>
        <s v="VicTOR CArRIllO"/>
        <s v="Juan LOPEZ"/>
        <s v="Ana MARTINEZ"/>
        <s v="SARA Ramirez"/>
        <s v="mIgUel MeDIna"/>
        <s v="MaRtin EsTRada"/>
        <s v="RAFAel CoRoNa"/>
        <s v="FErnaNdo ViLa"/>
        <s v="ERnESto fRancO"/>
        <s v="MARta fERRer"/>
        <s v="LORENA Gomez"/>
        <s v="BeLen ValvERDe"/>
        <s v="Carlos RODRIGUEZ"/>
        <s v="David RAMIREZ"/>
        <s v="edGAR ToLEdo"/>
      </sharedItems>
    </cacheField>
    <cacheField name="ID_PRODUCTO" numFmtId="0">
      <sharedItems containsSemiMixedTypes="0" containsString="0" containsNumber="1" containsInteger="1" minValue="1" maxValue="25"/>
    </cacheField>
    <cacheField name="PRODUCTOS" numFmtId="0">
      <sharedItems/>
    </cacheField>
    <cacheField name="ID_CATEGORIA2" numFmtId="0">
      <sharedItems containsSemiMixedTypes="0" containsString="0" containsNumber="1" containsInteger="1" minValue="1" maxValue="11"/>
    </cacheField>
    <cacheField name="CATEGORIA" numFmtId="0">
      <sharedItems count="9">
        <s v="Componentes del Motor"/>
        <s v="Neumáticos"/>
        <s v="Sistema de Escape"/>
        <s v="Sistema Eléctrico"/>
        <s v="Sistema de Frenos"/>
        <s v="Sistema de Transmisión"/>
        <s v="Partes del Chasis"/>
        <s v="Filtros"/>
        <s v="Sistema de Suspensión"/>
      </sharedItems>
    </cacheField>
    <cacheField name="CANTIDAD" numFmtId="0">
      <sharedItems containsSemiMixedTypes="0" containsString="0" containsNumber="1" containsInteger="1" minValue="2" maxValue="45"/>
    </cacheField>
    <cacheField name="PRECIO" numFmtId="44">
      <sharedItems containsSemiMixedTypes="0" containsString="0" containsNumber="1" containsInteger="1" minValue="421" maxValue="5100"/>
    </cacheField>
    <cacheField name="Meses (FECHA_HORA)" numFmtId="0" databaseField="0">
      <fieldGroup base="0">
        <rangePr groupBy="months" startDate="2022-01-10T14:30:00" endDate="2024-06-26T00:00:00"/>
        <groupItems count="14">
          <s v="&lt;1/10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6/2024"/>
        </groupItems>
      </fieldGroup>
    </cacheField>
    <cacheField name="Trimestres (FECHA_HORA)" numFmtId="0" databaseField="0">
      <fieldGroup base="0">
        <rangePr groupBy="quarters" startDate="2022-01-10T14:30:00" endDate="2024-06-26T00:00:00"/>
        <groupItems count="6">
          <s v="&lt;1/10/2022"/>
          <s v="Trim.1"/>
          <s v="Trim.2"/>
          <s v="Trim.3"/>
          <s v="Trim.4"/>
          <s v="&gt;6/26/2024"/>
        </groupItems>
      </fieldGroup>
    </cacheField>
    <cacheField name="Años (FECHA_HORA)" numFmtId="0" databaseField="0">
      <fieldGroup base="0">
        <rangePr groupBy="years" startDate="2022-01-10T14:30:00" endDate="2024-06-26T00:00:00"/>
        <groupItems count="5">
          <s v="&lt;1/10/2022"/>
          <s v="2022"/>
          <s v="2023"/>
          <s v="2024"/>
          <s v="&gt;6/26/2024"/>
        </groupItems>
      </fieldGroup>
    </cacheField>
  </cacheFields>
  <extLst>
    <ext xmlns:x14="http://schemas.microsoft.com/office/spreadsheetml/2009/9/main" uri="{725AE2AE-9491-48be-B2B4-4EB974FC3084}">
      <x14:pivotCacheDefinition pivotCacheId="72515448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ma" refreshedDate="45475.474681712964" createdVersion="8" refreshedVersion="8" minRefreshableVersion="3" recordCount="898" xr:uid="{B63052FE-5C69-4146-B68D-392514099C1A}">
  <cacheSource type="worksheet">
    <worksheetSource name="DATOS__2"/>
  </cacheSource>
  <cacheFields count="14">
    <cacheField name="FECHA_HORA" numFmtId="22">
      <sharedItems containsSemiMixedTypes="0" containsNonDate="0" containsDate="1" containsString="0" minDate="2022-01-10T14:30:00" maxDate="2024-06-26T00:00:00"/>
    </cacheField>
    <cacheField name="ID_PEDIDO" numFmtId="0">
      <sharedItems containsSemiMixedTypes="0" containsString="0" containsNumber="1" containsInteger="1" minValue="1" maxValue="838"/>
    </cacheField>
    <cacheField name="ID_VENDEDOR" numFmtId="0">
      <sharedItems containsSemiMixedTypes="0" containsString="0" containsNumber="1" containsInteger="1" minValue="1000" maxValue="1015"/>
    </cacheField>
    <cacheField name="VENDEDOR" numFmtId="0">
      <sharedItems count="16">
        <s v="Hugo Sandoval"/>
        <s v="Raquel Salazar"/>
        <s v="Mateo Diaz"/>
        <s v="Sonia Torres"/>
        <s v="Daniela Ramirez"/>
        <s v="Fabian Vasquez"/>
        <s v="Patricia Moreno"/>
        <s v="Julio Torres"/>
        <s v="Cristina Valencia"/>
        <s v="Hector Muñoz"/>
        <s v="Alexandro Mora"/>
        <s v="Rosa Uribe"/>
        <s v="Monica Alvarez"/>
        <s v="Simon Barrera"/>
        <s v="Andres Mendoza"/>
        <s v="Javier Araujo"/>
      </sharedItems>
    </cacheField>
    <cacheField name="REGION" numFmtId="0">
      <sharedItems/>
    </cacheField>
    <cacheField name="ID_CLIENTE" numFmtId="0">
      <sharedItems containsSemiMixedTypes="0" containsString="0" containsNumber="1" containsInteger="1" minValue="100001" maxValue="100101"/>
    </cacheField>
    <cacheField name="CLIENTE" numFmtId="0">
      <sharedItems/>
    </cacheField>
    <cacheField name="ID_PRODUCTO" numFmtId="0">
      <sharedItems containsSemiMixedTypes="0" containsString="0" containsNumber="1" containsInteger="1" minValue="1" maxValue="25"/>
    </cacheField>
    <cacheField name="PRODUCTOS" numFmtId="0">
      <sharedItems/>
    </cacheField>
    <cacheField name="ID_CATEGORIA2" numFmtId="0">
      <sharedItems containsSemiMixedTypes="0" containsString="0" containsNumber="1" containsInteger="1" minValue="1" maxValue="11"/>
    </cacheField>
    <cacheField name="CATEGORIA" numFmtId="0">
      <sharedItems/>
    </cacheField>
    <cacheField name="CANTIDAD" numFmtId="0">
      <sharedItems containsSemiMixedTypes="0" containsString="0" containsNumber="1" containsInteger="1" minValue="2" maxValue="45"/>
    </cacheField>
    <cacheField name="PRECIO" numFmtId="0">
      <sharedItems containsSemiMixedTypes="0" containsString="0" containsNumber="1" containsInteger="1" minValue="421" maxValue="5100"/>
    </cacheField>
    <cacheField name="TOTAL INGRESOS" numFmtId="0">
      <sharedItems containsSemiMixedTypes="0" containsString="0" containsNumber="1" containsInteger="1" minValue="842" maxValue="20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8">
  <r>
    <x v="0"/>
    <n v="1"/>
    <n v="1012"/>
    <x v="0"/>
    <x v="0"/>
    <n v="100048"/>
    <x v="0"/>
    <n v="3"/>
    <s v="Cilindros"/>
    <n v="1"/>
    <x v="0"/>
    <n v="10"/>
    <n v="3800"/>
  </r>
  <r>
    <x v="1"/>
    <n v="2"/>
    <n v="1001"/>
    <x v="1"/>
    <x v="1"/>
    <n v="100094"/>
    <x v="1"/>
    <n v="2"/>
    <s v="Pistones"/>
    <n v="1"/>
    <x v="0"/>
    <n v="5"/>
    <n v="2920"/>
  </r>
  <r>
    <x v="2"/>
    <n v="3"/>
    <n v="1003"/>
    <x v="2"/>
    <x v="2"/>
    <n v="100049"/>
    <x v="2"/>
    <n v="20"/>
    <s v="Controles de Puños Calefactables"/>
    <n v="10"/>
    <x v="1"/>
    <n v="7"/>
    <n v="4500"/>
  </r>
  <r>
    <x v="3"/>
    <n v="4"/>
    <n v="1012"/>
    <x v="0"/>
    <x v="0"/>
    <n v="100075"/>
    <x v="3"/>
    <n v="24"/>
    <s v="Discos de Freno"/>
    <n v="5"/>
    <x v="2"/>
    <n v="3"/>
    <n v="2630"/>
  </r>
  <r>
    <x v="4"/>
    <n v="5"/>
    <n v="1011"/>
    <x v="3"/>
    <x v="2"/>
    <n v="100050"/>
    <x v="4"/>
    <n v="11"/>
    <s v="Guardabarros"/>
    <n v="9"/>
    <x v="3"/>
    <n v="12"/>
    <n v="1700"/>
  </r>
  <r>
    <x v="5"/>
    <n v="6"/>
    <n v="1001"/>
    <x v="1"/>
    <x v="1"/>
    <n v="100047"/>
    <x v="5"/>
    <n v="2"/>
    <s v="Pistones"/>
    <n v="1"/>
    <x v="0"/>
    <n v="6"/>
    <n v="2920"/>
  </r>
  <r>
    <x v="6"/>
    <n v="7"/>
    <n v="1014"/>
    <x v="4"/>
    <x v="3"/>
    <n v="100087"/>
    <x v="6"/>
    <n v="9"/>
    <s v="Baterías"/>
    <n v="7"/>
    <x v="4"/>
    <n v="8"/>
    <n v="4800"/>
  </r>
  <r>
    <x v="7"/>
    <n v="8"/>
    <n v="1004"/>
    <x v="5"/>
    <x v="0"/>
    <n v="100075"/>
    <x v="3"/>
    <n v="3"/>
    <s v="Cilindros"/>
    <n v="1"/>
    <x v="0"/>
    <n v="4"/>
    <n v="3800"/>
  </r>
  <r>
    <x v="8"/>
    <n v="9"/>
    <n v="1014"/>
    <x v="4"/>
    <x v="3"/>
    <n v="100033"/>
    <x v="7"/>
    <n v="16"/>
    <s v="Guantes"/>
    <n v="10"/>
    <x v="1"/>
    <n v="9"/>
    <n v="820"/>
  </r>
  <r>
    <x v="9"/>
    <n v="10"/>
    <n v="1011"/>
    <x v="3"/>
    <x v="2"/>
    <n v="100061"/>
    <x v="8"/>
    <n v="9"/>
    <s v="Baterías"/>
    <n v="7"/>
    <x v="4"/>
    <n v="5"/>
    <n v="4800"/>
  </r>
  <r>
    <x v="10"/>
    <n v="11"/>
    <n v="1009"/>
    <x v="6"/>
    <x v="1"/>
    <n v="100077"/>
    <x v="9"/>
    <n v="7"/>
    <s v="Pastillas de Freno"/>
    <n v="5"/>
    <x v="2"/>
    <n v="3"/>
    <n v="900"/>
  </r>
  <r>
    <x v="11"/>
    <n v="12"/>
    <n v="1014"/>
    <x v="4"/>
    <x v="3"/>
    <n v="100044"/>
    <x v="10"/>
    <n v="25"/>
    <s v="Horquillas"/>
    <n v="6"/>
    <x v="5"/>
    <n v="7"/>
    <n v="5100"/>
  </r>
  <r>
    <x v="12"/>
    <n v="13"/>
    <n v="1000"/>
    <x v="7"/>
    <x v="0"/>
    <n v="100090"/>
    <x v="11"/>
    <n v="23"/>
    <s v="Carburadores"/>
    <n v="1"/>
    <x v="0"/>
    <n v="10"/>
    <n v="3550"/>
  </r>
  <r>
    <x v="13"/>
    <n v="14"/>
    <n v="1001"/>
    <x v="1"/>
    <x v="1"/>
    <n v="100068"/>
    <x v="12"/>
    <n v="19"/>
    <s v="Cables de Acelerador"/>
    <n v="11"/>
    <x v="6"/>
    <n v="2"/>
    <n v="600"/>
  </r>
  <r>
    <x v="14"/>
    <n v="15"/>
    <n v="1004"/>
    <x v="5"/>
    <x v="0"/>
    <n v="100074"/>
    <x v="13"/>
    <n v="3"/>
    <s v="Cilindros"/>
    <n v="1"/>
    <x v="0"/>
    <n v="8"/>
    <n v="3800"/>
  </r>
  <r>
    <x v="15"/>
    <n v="16"/>
    <n v="1005"/>
    <x v="8"/>
    <x v="1"/>
    <n v="100099"/>
    <x v="14"/>
    <n v="21"/>
    <s v="Tensores de Cadena"/>
    <n v="4"/>
    <x v="7"/>
    <n v="6"/>
    <n v="880"/>
  </r>
  <r>
    <x v="16"/>
    <n v="17"/>
    <n v="1014"/>
    <x v="4"/>
    <x v="3"/>
    <n v="100082"/>
    <x v="15"/>
    <n v="12"/>
    <s v="Asientos"/>
    <n v="9"/>
    <x v="3"/>
    <n v="9"/>
    <n v="3150"/>
  </r>
  <r>
    <x v="17"/>
    <n v="18"/>
    <n v="1014"/>
    <x v="4"/>
    <x v="3"/>
    <n v="100017"/>
    <x v="16"/>
    <n v="19"/>
    <s v="Cables de Acelerador"/>
    <n v="11"/>
    <x v="6"/>
    <n v="11"/>
    <n v="600"/>
  </r>
  <r>
    <x v="18"/>
    <n v="19"/>
    <n v="1015"/>
    <x v="9"/>
    <x v="2"/>
    <n v="100030"/>
    <x v="17"/>
    <n v="23"/>
    <s v="Carburadores"/>
    <n v="1"/>
    <x v="0"/>
    <n v="4"/>
    <n v="3550"/>
  </r>
  <r>
    <x v="19"/>
    <n v="20"/>
    <n v="1000"/>
    <x v="7"/>
    <x v="0"/>
    <n v="100060"/>
    <x v="18"/>
    <n v="2"/>
    <s v="Pistones"/>
    <n v="1"/>
    <x v="0"/>
    <n v="3"/>
    <n v="2920"/>
  </r>
  <r>
    <x v="20"/>
    <n v="21"/>
    <n v="1006"/>
    <x v="10"/>
    <x v="3"/>
    <n v="100054"/>
    <x v="19"/>
    <n v="21"/>
    <s v="Tensores de Cadena"/>
    <n v="4"/>
    <x v="7"/>
    <n v="5"/>
    <n v="880"/>
  </r>
  <r>
    <x v="21"/>
    <n v="22"/>
    <n v="1001"/>
    <x v="1"/>
    <x v="1"/>
    <n v="100069"/>
    <x v="20"/>
    <n v="21"/>
    <s v="Tensores de Cadena"/>
    <n v="4"/>
    <x v="7"/>
    <n v="7"/>
    <n v="880"/>
  </r>
  <r>
    <x v="22"/>
    <n v="23"/>
    <n v="1007"/>
    <x v="11"/>
    <x v="2"/>
    <n v="100014"/>
    <x v="21"/>
    <n v="20"/>
    <s v="Controles de Puños Calefactables"/>
    <n v="10"/>
    <x v="1"/>
    <n v="6"/>
    <n v="4500"/>
  </r>
  <r>
    <x v="23"/>
    <n v="24"/>
    <n v="1012"/>
    <x v="0"/>
    <x v="0"/>
    <n v="100003"/>
    <x v="22"/>
    <n v="8"/>
    <s v="Amortiguadores"/>
    <n v="6"/>
    <x v="5"/>
    <n v="9"/>
    <n v="4010"/>
  </r>
  <r>
    <x v="24"/>
    <n v="25"/>
    <n v="1000"/>
    <x v="7"/>
    <x v="0"/>
    <n v="100017"/>
    <x v="16"/>
    <n v="5"/>
    <s v="Silenciadores"/>
    <n v="3"/>
    <x v="0"/>
    <n v="12"/>
    <n v="1600"/>
  </r>
  <r>
    <x v="25"/>
    <n v="26"/>
    <n v="1015"/>
    <x v="9"/>
    <x v="2"/>
    <n v="100011"/>
    <x v="23"/>
    <n v="13"/>
    <s v="Manillares"/>
    <n v="9"/>
    <x v="3"/>
    <n v="10"/>
    <n v="1310"/>
  </r>
  <r>
    <x v="26"/>
    <n v="27"/>
    <n v="1013"/>
    <x v="12"/>
    <x v="1"/>
    <n v="100002"/>
    <x v="24"/>
    <n v="19"/>
    <s v="Cables de Acelerador"/>
    <n v="11"/>
    <x v="6"/>
    <n v="5"/>
    <n v="600"/>
  </r>
  <r>
    <x v="27"/>
    <n v="28"/>
    <n v="1001"/>
    <x v="1"/>
    <x v="1"/>
    <n v="100001"/>
    <x v="25"/>
    <n v="9"/>
    <s v="Baterías"/>
    <n v="7"/>
    <x v="4"/>
    <n v="7"/>
    <n v="4800"/>
  </r>
  <r>
    <x v="28"/>
    <n v="29"/>
    <n v="1005"/>
    <x v="8"/>
    <x v="1"/>
    <n v="100025"/>
    <x v="26"/>
    <n v="9"/>
    <s v="Baterías"/>
    <n v="7"/>
    <x v="4"/>
    <n v="3"/>
    <n v="4800"/>
  </r>
  <r>
    <x v="29"/>
    <n v="30"/>
    <n v="1012"/>
    <x v="0"/>
    <x v="0"/>
    <n v="100056"/>
    <x v="27"/>
    <n v="3"/>
    <s v="Cilindros"/>
    <n v="1"/>
    <x v="0"/>
    <n v="12"/>
    <n v="3800"/>
  </r>
  <r>
    <x v="30"/>
    <n v="31"/>
    <n v="1015"/>
    <x v="9"/>
    <x v="2"/>
    <n v="100094"/>
    <x v="1"/>
    <n v="20"/>
    <s v="Controles de Puños Calefactables"/>
    <n v="10"/>
    <x v="1"/>
    <n v="6"/>
    <n v="4500"/>
  </r>
  <r>
    <x v="31"/>
    <n v="32"/>
    <n v="1013"/>
    <x v="12"/>
    <x v="1"/>
    <n v="100016"/>
    <x v="28"/>
    <n v="15"/>
    <s v="Casco"/>
    <n v="10"/>
    <x v="1"/>
    <n v="8"/>
    <n v="2240"/>
  </r>
  <r>
    <x v="32"/>
    <n v="33"/>
    <n v="1013"/>
    <x v="12"/>
    <x v="1"/>
    <n v="100081"/>
    <x v="29"/>
    <n v="19"/>
    <s v="Cables de Acelerador"/>
    <n v="11"/>
    <x v="6"/>
    <n v="4"/>
    <n v="600"/>
  </r>
  <r>
    <x v="33"/>
    <n v="34"/>
    <n v="1002"/>
    <x v="13"/>
    <x v="3"/>
    <n v="100045"/>
    <x v="30"/>
    <n v="21"/>
    <s v="Tensores de Cadena"/>
    <n v="4"/>
    <x v="7"/>
    <n v="9"/>
    <n v="880"/>
  </r>
  <r>
    <x v="34"/>
    <n v="35"/>
    <n v="1000"/>
    <x v="7"/>
    <x v="0"/>
    <n v="100100"/>
    <x v="31"/>
    <n v="11"/>
    <s v="Guardabarros"/>
    <n v="9"/>
    <x v="3"/>
    <n v="5"/>
    <n v="1700"/>
  </r>
  <r>
    <x v="35"/>
    <n v="36"/>
    <n v="1010"/>
    <x v="14"/>
    <x v="3"/>
    <n v="100019"/>
    <x v="32"/>
    <n v="2"/>
    <s v="Pistones"/>
    <n v="1"/>
    <x v="0"/>
    <n v="3"/>
    <n v="2920"/>
  </r>
  <r>
    <x v="36"/>
    <n v="37"/>
    <n v="1015"/>
    <x v="9"/>
    <x v="2"/>
    <n v="100022"/>
    <x v="33"/>
    <n v="9"/>
    <s v="Baterías"/>
    <n v="7"/>
    <x v="4"/>
    <n v="7"/>
    <n v="4800"/>
  </r>
  <r>
    <x v="37"/>
    <n v="38"/>
    <n v="1001"/>
    <x v="1"/>
    <x v="1"/>
    <n v="100082"/>
    <x v="15"/>
    <n v="21"/>
    <s v="Tensores de Cadena"/>
    <n v="4"/>
    <x v="7"/>
    <n v="10"/>
    <n v="880"/>
  </r>
  <r>
    <x v="38"/>
    <n v="39"/>
    <n v="1015"/>
    <x v="9"/>
    <x v="2"/>
    <n v="100044"/>
    <x v="10"/>
    <n v="21"/>
    <s v="Tensores de Cadena"/>
    <n v="4"/>
    <x v="7"/>
    <n v="2"/>
    <n v="880"/>
  </r>
  <r>
    <x v="39"/>
    <n v="40"/>
    <n v="1007"/>
    <x v="11"/>
    <x v="2"/>
    <n v="100031"/>
    <x v="34"/>
    <n v="21"/>
    <s v="Tensores de Cadena"/>
    <n v="4"/>
    <x v="7"/>
    <n v="8"/>
    <n v="880"/>
  </r>
  <r>
    <x v="40"/>
    <n v="41"/>
    <n v="1002"/>
    <x v="13"/>
    <x v="3"/>
    <n v="100016"/>
    <x v="28"/>
    <n v="20"/>
    <s v="Controles de Puños Calefactables"/>
    <n v="10"/>
    <x v="1"/>
    <n v="6"/>
    <n v="4500"/>
  </r>
  <r>
    <x v="41"/>
    <n v="42"/>
    <n v="1001"/>
    <x v="1"/>
    <x v="1"/>
    <n v="100025"/>
    <x v="26"/>
    <n v="23"/>
    <s v="Carburadores"/>
    <n v="1"/>
    <x v="0"/>
    <n v="9"/>
    <n v="3550"/>
  </r>
  <r>
    <x v="42"/>
    <n v="43"/>
    <n v="1005"/>
    <x v="8"/>
    <x v="1"/>
    <n v="100009"/>
    <x v="35"/>
    <n v="16"/>
    <s v="Guantes"/>
    <n v="10"/>
    <x v="1"/>
    <n v="11"/>
    <n v="820"/>
  </r>
  <r>
    <x v="43"/>
    <n v="44"/>
    <n v="1012"/>
    <x v="0"/>
    <x v="0"/>
    <n v="100020"/>
    <x v="36"/>
    <n v="4"/>
    <s v="Filtros de Aceite"/>
    <n v="2"/>
    <x v="0"/>
    <n v="4"/>
    <n v="600"/>
  </r>
  <r>
    <x v="44"/>
    <n v="45"/>
    <n v="1013"/>
    <x v="12"/>
    <x v="1"/>
    <n v="100052"/>
    <x v="37"/>
    <n v="3"/>
    <s v="Cilindros"/>
    <n v="1"/>
    <x v="0"/>
    <n v="3"/>
    <n v="3800"/>
  </r>
  <r>
    <x v="45"/>
    <n v="46"/>
    <n v="1000"/>
    <x v="7"/>
    <x v="0"/>
    <n v="100001"/>
    <x v="25"/>
    <n v="2"/>
    <s v="Pistones"/>
    <n v="1"/>
    <x v="0"/>
    <n v="5"/>
    <n v="2920"/>
  </r>
  <r>
    <x v="46"/>
    <n v="47"/>
    <n v="1011"/>
    <x v="3"/>
    <x v="2"/>
    <n v="100044"/>
    <x v="10"/>
    <n v="3"/>
    <s v="Cilindros"/>
    <n v="1"/>
    <x v="0"/>
    <n v="7"/>
    <n v="3800"/>
  </r>
  <r>
    <x v="47"/>
    <n v="48"/>
    <n v="1011"/>
    <x v="3"/>
    <x v="2"/>
    <n v="100055"/>
    <x v="38"/>
    <n v="8"/>
    <s v="Amortiguadores"/>
    <n v="6"/>
    <x v="5"/>
    <n v="6"/>
    <n v="4010"/>
  </r>
  <r>
    <x v="48"/>
    <n v="49"/>
    <n v="1008"/>
    <x v="15"/>
    <x v="0"/>
    <n v="100013"/>
    <x v="39"/>
    <n v="16"/>
    <s v="Guantes"/>
    <n v="10"/>
    <x v="1"/>
    <n v="9"/>
    <n v="820"/>
  </r>
  <r>
    <x v="49"/>
    <n v="50"/>
    <n v="1007"/>
    <x v="11"/>
    <x v="2"/>
    <n v="100091"/>
    <x v="40"/>
    <n v="22"/>
    <s v="Protectores de Motor"/>
    <n v="9"/>
    <x v="3"/>
    <n v="12"/>
    <n v="3011"/>
  </r>
  <r>
    <x v="50"/>
    <n v="51"/>
    <n v="1000"/>
    <x v="7"/>
    <x v="0"/>
    <n v="100013"/>
    <x v="39"/>
    <n v="23"/>
    <s v="Carburadores"/>
    <n v="1"/>
    <x v="0"/>
    <n v="10"/>
    <n v="3550"/>
  </r>
  <r>
    <x v="51"/>
    <n v="52"/>
    <n v="1014"/>
    <x v="4"/>
    <x v="3"/>
    <n v="100038"/>
    <x v="41"/>
    <n v="2"/>
    <s v="Pistones"/>
    <n v="1"/>
    <x v="0"/>
    <n v="5"/>
    <n v="2920"/>
  </r>
  <r>
    <x v="52"/>
    <n v="53"/>
    <n v="1004"/>
    <x v="5"/>
    <x v="0"/>
    <n v="100008"/>
    <x v="42"/>
    <n v="11"/>
    <s v="Guardabarros"/>
    <n v="9"/>
    <x v="3"/>
    <n v="7"/>
    <n v="1700"/>
  </r>
  <r>
    <x v="53"/>
    <n v="54"/>
    <n v="1004"/>
    <x v="5"/>
    <x v="0"/>
    <n v="100012"/>
    <x v="43"/>
    <n v="11"/>
    <s v="Guardabarros"/>
    <n v="9"/>
    <x v="3"/>
    <n v="3"/>
    <n v="1700"/>
  </r>
  <r>
    <x v="54"/>
    <n v="55"/>
    <n v="1012"/>
    <x v="0"/>
    <x v="0"/>
    <n v="100020"/>
    <x v="36"/>
    <n v="15"/>
    <s v="Casco"/>
    <n v="10"/>
    <x v="1"/>
    <n v="12"/>
    <n v="2240"/>
  </r>
  <r>
    <x v="55"/>
    <n v="56"/>
    <n v="1009"/>
    <x v="6"/>
    <x v="1"/>
    <n v="100073"/>
    <x v="44"/>
    <n v="5"/>
    <s v="Silenciadores"/>
    <n v="3"/>
    <x v="0"/>
    <n v="6"/>
    <n v="1600"/>
  </r>
  <r>
    <x v="56"/>
    <n v="57"/>
    <n v="1006"/>
    <x v="10"/>
    <x v="3"/>
    <n v="100094"/>
    <x v="1"/>
    <n v="15"/>
    <s v="Casco"/>
    <n v="10"/>
    <x v="1"/>
    <n v="8"/>
    <n v="2240"/>
  </r>
  <r>
    <x v="57"/>
    <n v="58"/>
    <n v="1007"/>
    <x v="11"/>
    <x v="2"/>
    <n v="100054"/>
    <x v="19"/>
    <n v="6"/>
    <s v="Cadenas"/>
    <n v="4"/>
    <x v="7"/>
    <n v="4"/>
    <n v="1800"/>
  </r>
  <r>
    <x v="58"/>
    <n v="59"/>
    <n v="1014"/>
    <x v="4"/>
    <x v="3"/>
    <n v="100040"/>
    <x v="45"/>
    <n v="2"/>
    <s v="Pistones"/>
    <n v="1"/>
    <x v="0"/>
    <n v="9"/>
    <n v="2920"/>
  </r>
  <r>
    <x v="59"/>
    <n v="60"/>
    <n v="1013"/>
    <x v="12"/>
    <x v="1"/>
    <n v="100095"/>
    <x v="46"/>
    <n v="8"/>
    <s v="Amortiguadores"/>
    <n v="6"/>
    <x v="5"/>
    <n v="5"/>
    <n v="4010"/>
  </r>
  <r>
    <x v="60"/>
    <n v="61"/>
    <n v="1009"/>
    <x v="6"/>
    <x v="1"/>
    <n v="100079"/>
    <x v="47"/>
    <n v="9"/>
    <s v="Baterías"/>
    <n v="7"/>
    <x v="4"/>
    <n v="3"/>
    <n v="4800"/>
  </r>
  <r>
    <x v="61"/>
    <n v="62"/>
    <n v="1007"/>
    <x v="11"/>
    <x v="2"/>
    <n v="100006"/>
    <x v="48"/>
    <n v="4"/>
    <s v="Filtros de Aceite"/>
    <n v="2"/>
    <x v="0"/>
    <n v="7"/>
    <n v="600"/>
  </r>
  <r>
    <x v="62"/>
    <n v="63"/>
    <n v="1015"/>
    <x v="9"/>
    <x v="2"/>
    <n v="100020"/>
    <x v="36"/>
    <n v="4"/>
    <s v="Filtros de Aceite"/>
    <n v="2"/>
    <x v="0"/>
    <n v="10"/>
    <n v="600"/>
  </r>
  <r>
    <x v="63"/>
    <n v="64"/>
    <n v="1003"/>
    <x v="2"/>
    <x v="2"/>
    <n v="100036"/>
    <x v="49"/>
    <n v="13"/>
    <s v="Manillares"/>
    <n v="9"/>
    <x v="3"/>
    <n v="2"/>
    <n v="1310"/>
  </r>
  <r>
    <x v="64"/>
    <n v="65"/>
    <n v="1001"/>
    <x v="1"/>
    <x v="1"/>
    <n v="100049"/>
    <x v="2"/>
    <n v="17"/>
    <s v="Chaquetas de Protección"/>
    <n v="10"/>
    <x v="1"/>
    <n v="8"/>
    <n v="1117"/>
  </r>
  <r>
    <x v="65"/>
    <n v="66"/>
    <n v="1007"/>
    <x v="11"/>
    <x v="2"/>
    <n v="100049"/>
    <x v="2"/>
    <n v="22"/>
    <s v="Protectores de Motor"/>
    <n v="9"/>
    <x v="3"/>
    <n v="6"/>
    <n v="3011"/>
  </r>
  <r>
    <x v="66"/>
    <n v="67"/>
    <n v="1006"/>
    <x v="10"/>
    <x v="3"/>
    <n v="100016"/>
    <x v="28"/>
    <n v="23"/>
    <s v="Carburadores"/>
    <n v="1"/>
    <x v="0"/>
    <n v="9"/>
    <n v="3550"/>
  </r>
  <r>
    <x v="67"/>
    <n v="68"/>
    <n v="1004"/>
    <x v="5"/>
    <x v="0"/>
    <n v="100047"/>
    <x v="5"/>
    <n v="23"/>
    <s v="Carburadores"/>
    <n v="1"/>
    <x v="0"/>
    <n v="11"/>
    <n v="3550"/>
  </r>
  <r>
    <x v="68"/>
    <n v="69"/>
    <n v="1014"/>
    <x v="4"/>
    <x v="3"/>
    <n v="100079"/>
    <x v="47"/>
    <n v="11"/>
    <s v="Guardabarros"/>
    <n v="9"/>
    <x v="3"/>
    <n v="4"/>
    <n v="1700"/>
  </r>
  <r>
    <x v="69"/>
    <n v="70"/>
    <n v="1005"/>
    <x v="8"/>
    <x v="1"/>
    <n v="100006"/>
    <x v="48"/>
    <n v="19"/>
    <s v="Cables de Acelerador"/>
    <n v="11"/>
    <x v="6"/>
    <n v="3"/>
    <n v="600"/>
  </r>
  <r>
    <x v="70"/>
    <n v="71"/>
    <n v="1003"/>
    <x v="2"/>
    <x v="2"/>
    <n v="100017"/>
    <x v="16"/>
    <n v="14"/>
    <s v="Espejos Retrovisores"/>
    <n v="9"/>
    <x v="3"/>
    <n v="5"/>
    <n v="700"/>
  </r>
  <r>
    <x v="71"/>
    <n v="72"/>
    <n v="1005"/>
    <x v="8"/>
    <x v="1"/>
    <n v="100044"/>
    <x v="10"/>
    <n v="14"/>
    <s v="Espejos Retrovisores"/>
    <n v="9"/>
    <x v="3"/>
    <n v="7"/>
    <n v="700"/>
  </r>
  <r>
    <x v="72"/>
    <n v="73"/>
    <n v="1002"/>
    <x v="13"/>
    <x v="3"/>
    <n v="100063"/>
    <x v="50"/>
    <n v="25"/>
    <s v="Horquillas"/>
    <n v="6"/>
    <x v="5"/>
    <n v="6"/>
    <n v="5100"/>
  </r>
  <r>
    <x v="73"/>
    <n v="74"/>
    <n v="1007"/>
    <x v="11"/>
    <x v="2"/>
    <n v="100053"/>
    <x v="51"/>
    <n v="14"/>
    <s v="Espejos Retrovisores"/>
    <n v="9"/>
    <x v="3"/>
    <n v="9"/>
    <n v="700"/>
  </r>
  <r>
    <x v="74"/>
    <n v="75"/>
    <n v="1002"/>
    <x v="13"/>
    <x v="3"/>
    <n v="100045"/>
    <x v="30"/>
    <n v="6"/>
    <s v="Cadenas"/>
    <n v="4"/>
    <x v="7"/>
    <n v="12"/>
    <n v="1800"/>
  </r>
  <r>
    <x v="75"/>
    <n v="76"/>
    <n v="1003"/>
    <x v="2"/>
    <x v="2"/>
    <n v="100065"/>
    <x v="52"/>
    <n v="21"/>
    <s v="Tensores de Cadena"/>
    <n v="4"/>
    <x v="7"/>
    <n v="8"/>
    <n v="880"/>
  </r>
  <r>
    <x v="76"/>
    <n v="77"/>
    <n v="1007"/>
    <x v="11"/>
    <x v="2"/>
    <n v="100044"/>
    <x v="10"/>
    <n v="11"/>
    <s v="Guardabarros"/>
    <n v="9"/>
    <x v="3"/>
    <n v="8"/>
    <n v="1700"/>
  </r>
  <r>
    <x v="77"/>
    <n v="78"/>
    <n v="1013"/>
    <x v="12"/>
    <x v="1"/>
    <n v="100071"/>
    <x v="53"/>
    <n v="4"/>
    <s v="Filtros de Aceite"/>
    <n v="2"/>
    <x v="0"/>
    <n v="33"/>
    <n v="600"/>
  </r>
  <r>
    <x v="78"/>
    <n v="79"/>
    <n v="1006"/>
    <x v="10"/>
    <x v="3"/>
    <n v="100093"/>
    <x v="54"/>
    <n v="8"/>
    <s v="Amortiguadores"/>
    <n v="6"/>
    <x v="5"/>
    <n v="5"/>
    <n v="4010"/>
  </r>
  <r>
    <x v="79"/>
    <n v="80"/>
    <n v="1002"/>
    <x v="13"/>
    <x v="3"/>
    <n v="100045"/>
    <x v="30"/>
    <n v="13"/>
    <s v="Manillares"/>
    <n v="9"/>
    <x v="3"/>
    <n v="7"/>
    <n v="1310"/>
  </r>
  <r>
    <x v="80"/>
    <n v="81"/>
    <n v="1002"/>
    <x v="13"/>
    <x v="3"/>
    <n v="100021"/>
    <x v="55"/>
    <n v="24"/>
    <s v="Discos de Freno"/>
    <n v="5"/>
    <x v="2"/>
    <n v="17"/>
    <n v="2630"/>
  </r>
  <r>
    <x v="81"/>
    <n v="82"/>
    <n v="1012"/>
    <x v="0"/>
    <x v="0"/>
    <n v="100059"/>
    <x v="56"/>
    <n v="11"/>
    <s v="Guardabarros"/>
    <n v="9"/>
    <x v="3"/>
    <n v="7"/>
    <n v="1700"/>
  </r>
  <r>
    <x v="82"/>
    <n v="83"/>
    <n v="1015"/>
    <x v="9"/>
    <x v="2"/>
    <n v="100012"/>
    <x v="43"/>
    <n v="1"/>
    <s v="Bujías"/>
    <n v="1"/>
    <x v="0"/>
    <n v="11"/>
    <n v="421"/>
  </r>
  <r>
    <x v="83"/>
    <n v="84"/>
    <n v="1000"/>
    <x v="7"/>
    <x v="0"/>
    <n v="100034"/>
    <x v="57"/>
    <n v="13"/>
    <s v="Manillares"/>
    <n v="9"/>
    <x v="3"/>
    <n v="23"/>
    <n v="1310"/>
  </r>
  <r>
    <x v="84"/>
    <n v="85"/>
    <n v="1006"/>
    <x v="10"/>
    <x v="3"/>
    <n v="100058"/>
    <x v="58"/>
    <n v="25"/>
    <s v="Horquillas"/>
    <n v="6"/>
    <x v="5"/>
    <n v="27"/>
    <n v="5100"/>
  </r>
  <r>
    <x v="85"/>
    <n v="86"/>
    <n v="1007"/>
    <x v="11"/>
    <x v="2"/>
    <n v="100035"/>
    <x v="59"/>
    <n v="6"/>
    <s v="Cadenas"/>
    <n v="4"/>
    <x v="7"/>
    <n v="9"/>
    <n v="1800"/>
  </r>
  <r>
    <x v="86"/>
    <n v="87"/>
    <n v="1001"/>
    <x v="1"/>
    <x v="1"/>
    <n v="100039"/>
    <x v="60"/>
    <n v="2"/>
    <s v="Pistones"/>
    <n v="1"/>
    <x v="0"/>
    <n v="26"/>
    <n v="2920"/>
  </r>
  <r>
    <x v="87"/>
    <n v="88"/>
    <n v="1004"/>
    <x v="5"/>
    <x v="0"/>
    <n v="100037"/>
    <x v="61"/>
    <n v="3"/>
    <s v="Cilindros"/>
    <n v="1"/>
    <x v="0"/>
    <n v="14"/>
    <n v="3800"/>
  </r>
  <r>
    <x v="88"/>
    <n v="89"/>
    <n v="1014"/>
    <x v="4"/>
    <x v="3"/>
    <n v="100075"/>
    <x v="3"/>
    <n v="10"/>
    <s v="Neumáticos"/>
    <n v="8"/>
    <x v="8"/>
    <n v="5"/>
    <n v="4420"/>
  </r>
  <r>
    <x v="89"/>
    <n v="90"/>
    <n v="1011"/>
    <x v="3"/>
    <x v="2"/>
    <n v="100037"/>
    <x v="61"/>
    <n v="16"/>
    <s v="Guantes"/>
    <n v="10"/>
    <x v="1"/>
    <n v="8"/>
    <n v="820"/>
  </r>
  <r>
    <x v="90"/>
    <n v="91"/>
    <n v="1014"/>
    <x v="4"/>
    <x v="3"/>
    <n v="100096"/>
    <x v="62"/>
    <n v="22"/>
    <s v="Protectores de Motor"/>
    <n v="9"/>
    <x v="3"/>
    <n v="5"/>
    <n v="3011"/>
  </r>
  <r>
    <x v="91"/>
    <n v="92"/>
    <n v="1004"/>
    <x v="5"/>
    <x v="0"/>
    <n v="100044"/>
    <x v="10"/>
    <n v="25"/>
    <s v="Horquillas"/>
    <n v="6"/>
    <x v="5"/>
    <n v="17"/>
    <n v="5100"/>
  </r>
  <r>
    <x v="92"/>
    <n v="93"/>
    <n v="1006"/>
    <x v="10"/>
    <x v="3"/>
    <n v="100001"/>
    <x v="25"/>
    <n v="7"/>
    <s v="Pastillas de Freno"/>
    <n v="5"/>
    <x v="2"/>
    <n v="16"/>
    <n v="900"/>
  </r>
  <r>
    <x v="93"/>
    <n v="94"/>
    <n v="1007"/>
    <x v="11"/>
    <x v="2"/>
    <n v="100082"/>
    <x v="15"/>
    <n v="3"/>
    <s v="Cilindros"/>
    <n v="1"/>
    <x v="0"/>
    <n v="33"/>
    <n v="3800"/>
  </r>
  <r>
    <x v="94"/>
    <n v="95"/>
    <n v="1003"/>
    <x v="2"/>
    <x v="2"/>
    <n v="100075"/>
    <x v="3"/>
    <n v="18"/>
    <s v="Palancas de Freno"/>
    <n v="5"/>
    <x v="2"/>
    <n v="5"/>
    <n v="1000"/>
  </r>
  <r>
    <x v="95"/>
    <n v="96"/>
    <n v="1006"/>
    <x v="10"/>
    <x v="3"/>
    <n v="100047"/>
    <x v="5"/>
    <n v="6"/>
    <s v="Cadenas"/>
    <n v="4"/>
    <x v="7"/>
    <n v="22"/>
    <n v="1800"/>
  </r>
  <r>
    <x v="96"/>
    <n v="97"/>
    <n v="1001"/>
    <x v="1"/>
    <x v="1"/>
    <n v="100061"/>
    <x v="8"/>
    <n v="19"/>
    <s v="Cables de Acelerador"/>
    <n v="11"/>
    <x v="6"/>
    <n v="27"/>
    <n v="600"/>
  </r>
  <r>
    <x v="97"/>
    <n v="98"/>
    <n v="1009"/>
    <x v="6"/>
    <x v="1"/>
    <n v="100021"/>
    <x v="55"/>
    <n v="3"/>
    <s v="Cilindros"/>
    <n v="1"/>
    <x v="0"/>
    <n v="8"/>
    <n v="3800"/>
  </r>
  <r>
    <x v="98"/>
    <n v="99"/>
    <n v="1014"/>
    <x v="4"/>
    <x v="3"/>
    <n v="100006"/>
    <x v="48"/>
    <n v="19"/>
    <s v="Cables de Acelerador"/>
    <n v="11"/>
    <x v="6"/>
    <n v="23"/>
    <n v="600"/>
  </r>
  <r>
    <x v="99"/>
    <n v="100"/>
    <n v="1008"/>
    <x v="15"/>
    <x v="0"/>
    <n v="100095"/>
    <x v="46"/>
    <n v="21"/>
    <s v="Tensores de Cadena"/>
    <n v="4"/>
    <x v="7"/>
    <n v="9"/>
    <n v="880"/>
  </r>
  <r>
    <x v="100"/>
    <n v="101"/>
    <n v="1004"/>
    <x v="5"/>
    <x v="0"/>
    <n v="100056"/>
    <x v="27"/>
    <n v="25"/>
    <s v="Horquillas"/>
    <n v="6"/>
    <x v="5"/>
    <n v="30"/>
    <n v="5100"/>
  </r>
  <r>
    <x v="101"/>
    <n v="102"/>
    <n v="1008"/>
    <x v="15"/>
    <x v="0"/>
    <n v="100040"/>
    <x v="45"/>
    <n v="1"/>
    <s v="Bujías"/>
    <n v="1"/>
    <x v="0"/>
    <n v="27"/>
    <n v="421"/>
  </r>
  <r>
    <x v="102"/>
    <n v="103"/>
    <n v="1001"/>
    <x v="1"/>
    <x v="1"/>
    <n v="100089"/>
    <x v="63"/>
    <n v="3"/>
    <s v="Cilindros"/>
    <n v="1"/>
    <x v="0"/>
    <n v="6"/>
    <n v="3800"/>
  </r>
  <r>
    <x v="103"/>
    <n v="104"/>
    <n v="1012"/>
    <x v="0"/>
    <x v="0"/>
    <n v="100098"/>
    <x v="64"/>
    <n v="2"/>
    <s v="Pistones"/>
    <n v="1"/>
    <x v="0"/>
    <n v="32"/>
    <n v="2920"/>
  </r>
  <r>
    <x v="104"/>
    <n v="105"/>
    <n v="1008"/>
    <x v="15"/>
    <x v="0"/>
    <n v="100061"/>
    <x v="8"/>
    <n v="20"/>
    <s v="Controles de Puños Calefactables"/>
    <n v="10"/>
    <x v="1"/>
    <n v="24"/>
    <n v="4500"/>
  </r>
  <r>
    <x v="105"/>
    <n v="106"/>
    <n v="1015"/>
    <x v="9"/>
    <x v="2"/>
    <n v="100056"/>
    <x v="27"/>
    <n v="20"/>
    <s v="Controles de Puños Calefactables"/>
    <n v="10"/>
    <x v="1"/>
    <n v="16"/>
    <n v="4500"/>
  </r>
  <r>
    <x v="106"/>
    <n v="107"/>
    <n v="1005"/>
    <x v="8"/>
    <x v="1"/>
    <n v="100005"/>
    <x v="65"/>
    <n v="10"/>
    <s v="Neumáticos"/>
    <n v="8"/>
    <x v="8"/>
    <n v="23"/>
    <n v="4420"/>
  </r>
  <r>
    <x v="107"/>
    <n v="108"/>
    <n v="1005"/>
    <x v="8"/>
    <x v="1"/>
    <n v="100035"/>
    <x v="59"/>
    <n v="22"/>
    <s v="Protectores de Motor"/>
    <n v="9"/>
    <x v="3"/>
    <n v="28"/>
    <n v="3011"/>
  </r>
  <r>
    <x v="108"/>
    <n v="109"/>
    <n v="1006"/>
    <x v="10"/>
    <x v="3"/>
    <n v="100071"/>
    <x v="53"/>
    <n v="7"/>
    <s v="Pastillas de Freno"/>
    <n v="5"/>
    <x v="2"/>
    <n v="34"/>
    <n v="900"/>
  </r>
  <r>
    <x v="109"/>
    <n v="110"/>
    <n v="1000"/>
    <x v="7"/>
    <x v="0"/>
    <n v="100086"/>
    <x v="66"/>
    <n v="3"/>
    <s v="Cilindros"/>
    <n v="1"/>
    <x v="0"/>
    <n v="18"/>
    <n v="3800"/>
  </r>
  <r>
    <x v="110"/>
    <n v="111"/>
    <n v="1006"/>
    <x v="10"/>
    <x v="3"/>
    <n v="100014"/>
    <x v="21"/>
    <n v="21"/>
    <s v="Tensores de Cadena"/>
    <n v="4"/>
    <x v="7"/>
    <n v="25"/>
    <n v="880"/>
  </r>
  <r>
    <x v="111"/>
    <n v="112"/>
    <n v="1010"/>
    <x v="14"/>
    <x v="3"/>
    <n v="100083"/>
    <x v="67"/>
    <n v="16"/>
    <s v="Guantes"/>
    <n v="10"/>
    <x v="1"/>
    <n v="14"/>
    <n v="820"/>
  </r>
  <r>
    <x v="112"/>
    <n v="113"/>
    <n v="1009"/>
    <x v="6"/>
    <x v="1"/>
    <n v="100055"/>
    <x v="38"/>
    <n v="2"/>
    <s v="Pistones"/>
    <n v="1"/>
    <x v="0"/>
    <n v="29"/>
    <n v="2920"/>
  </r>
  <r>
    <x v="113"/>
    <n v="114"/>
    <n v="1011"/>
    <x v="3"/>
    <x v="2"/>
    <n v="100076"/>
    <x v="68"/>
    <n v="1"/>
    <s v="Bujías"/>
    <n v="1"/>
    <x v="0"/>
    <n v="28"/>
    <n v="421"/>
  </r>
  <r>
    <x v="114"/>
    <n v="115"/>
    <n v="1000"/>
    <x v="7"/>
    <x v="0"/>
    <n v="100098"/>
    <x v="64"/>
    <n v="14"/>
    <s v="Espejos Retrovisores"/>
    <n v="9"/>
    <x v="3"/>
    <n v="12"/>
    <n v="700"/>
  </r>
  <r>
    <x v="115"/>
    <n v="116"/>
    <n v="1010"/>
    <x v="14"/>
    <x v="3"/>
    <n v="100005"/>
    <x v="65"/>
    <n v="16"/>
    <s v="Guantes"/>
    <n v="10"/>
    <x v="1"/>
    <n v="23"/>
    <n v="820"/>
  </r>
  <r>
    <x v="116"/>
    <n v="117"/>
    <n v="1008"/>
    <x v="15"/>
    <x v="0"/>
    <n v="100059"/>
    <x v="56"/>
    <n v="13"/>
    <s v="Manillares"/>
    <n v="9"/>
    <x v="3"/>
    <n v="18"/>
    <n v="1310"/>
  </r>
  <r>
    <x v="117"/>
    <n v="118"/>
    <n v="1013"/>
    <x v="12"/>
    <x v="1"/>
    <n v="100002"/>
    <x v="24"/>
    <n v="17"/>
    <s v="Chaquetas de Protección"/>
    <n v="10"/>
    <x v="1"/>
    <n v="27"/>
    <n v="1117"/>
  </r>
  <r>
    <x v="118"/>
    <n v="119"/>
    <n v="1001"/>
    <x v="1"/>
    <x v="1"/>
    <n v="100010"/>
    <x v="69"/>
    <n v="16"/>
    <s v="Guantes"/>
    <n v="10"/>
    <x v="1"/>
    <n v="31"/>
    <n v="820"/>
  </r>
  <r>
    <x v="119"/>
    <n v="120"/>
    <n v="1015"/>
    <x v="9"/>
    <x v="2"/>
    <n v="100008"/>
    <x v="42"/>
    <n v="17"/>
    <s v="Chaquetas de Protección"/>
    <n v="10"/>
    <x v="1"/>
    <n v="24"/>
    <n v="1117"/>
  </r>
  <r>
    <x v="120"/>
    <n v="121"/>
    <n v="1001"/>
    <x v="1"/>
    <x v="1"/>
    <n v="100024"/>
    <x v="70"/>
    <n v="10"/>
    <s v="Neumáticos"/>
    <n v="8"/>
    <x v="8"/>
    <n v="26"/>
    <n v="4420"/>
  </r>
  <r>
    <x v="121"/>
    <n v="122"/>
    <n v="1006"/>
    <x v="10"/>
    <x v="3"/>
    <n v="100073"/>
    <x v="44"/>
    <n v="19"/>
    <s v="Cables de Acelerador"/>
    <n v="11"/>
    <x v="6"/>
    <n v="11"/>
    <n v="600"/>
  </r>
  <r>
    <x v="122"/>
    <n v="123"/>
    <n v="1015"/>
    <x v="9"/>
    <x v="2"/>
    <n v="100018"/>
    <x v="71"/>
    <n v="24"/>
    <s v="Discos de Freno"/>
    <n v="5"/>
    <x v="2"/>
    <n v="11"/>
    <n v="2630"/>
  </r>
  <r>
    <x v="123"/>
    <n v="124"/>
    <n v="1005"/>
    <x v="8"/>
    <x v="1"/>
    <n v="100059"/>
    <x v="56"/>
    <n v="2"/>
    <s v="Pistones"/>
    <n v="1"/>
    <x v="0"/>
    <n v="6"/>
    <n v="2920"/>
  </r>
  <r>
    <x v="124"/>
    <n v="125"/>
    <n v="1005"/>
    <x v="8"/>
    <x v="1"/>
    <n v="100044"/>
    <x v="10"/>
    <n v="22"/>
    <s v="Protectores de Motor"/>
    <n v="9"/>
    <x v="3"/>
    <n v="16"/>
    <n v="3011"/>
  </r>
  <r>
    <x v="125"/>
    <n v="126"/>
    <n v="1010"/>
    <x v="14"/>
    <x v="3"/>
    <n v="100100"/>
    <x v="31"/>
    <n v="10"/>
    <s v="Neumáticos"/>
    <n v="8"/>
    <x v="8"/>
    <n v="10"/>
    <n v="4420"/>
  </r>
  <r>
    <x v="126"/>
    <n v="127"/>
    <n v="1015"/>
    <x v="9"/>
    <x v="2"/>
    <n v="100054"/>
    <x v="19"/>
    <n v="1"/>
    <s v="Bujías"/>
    <n v="1"/>
    <x v="0"/>
    <n v="5"/>
    <n v="421"/>
  </r>
  <r>
    <x v="127"/>
    <n v="128"/>
    <n v="1013"/>
    <x v="12"/>
    <x v="1"/>
    <n v="100011"/>
    <x v="23"/>
    <n v="9"/>
    <s v="Baterías"/>
    <n v="7"/>
    <x v="4"/>
    <n v="7"/>
    <n v="4800"/>
  </r>
  <r>
    <x v="128"/>
    <n v="129"/>
    <n v="1007"/>
    <x v="11"/>
    <x v="2"/>
    <n v="100050"/>
    <x v="4"/>
    <n v="7"/>
    <s v="Pastillas de Freno"/>
    <n v="5"/>
    <x v="2"/>
    <n v="3"/>
    <n v="900"/>
  </r>
  <r>
    <x v="129"/>
    <n v="130"/>
    <n v="1001"/>
    <x v="1"/>
    <x v="1"/>
    <n v="100040"/>
    <x v="45"/>
    <n v="21"/>
    <s v="Tensores de Cadena"/>
    <n v="4"/>
    <x v="7"/>
    <n v="12"/>
    <n v="880"/>
  </r>
  <r>
    <x v="130"/>
    <n v="131"/>
    <n v="1011"/>
    <x v="3"/>
    <x v="2"/>
    <n v="100039"/>
    <x v="60"/>
    <n v="2"/>
    <s v="Pistones"/>
    <n v="1"/>
    <x v="0"/>
    <n v="6"/>
    <n v="2920"/>
  </r>
  <r>
    <x v="131"/>
    <n v="132"/>
    <n v="1008"/>
    <x v="15"/>
    <x v="0"/>
    <n v="100036"/>
    <x v="49"/>
    <n v="19"/>
    <s v="Cables de Acelerador"/>
    <n v="11"/>
    <x v="6"/>
    <n v="8"/>
    <n v="600"/>
  </r>
  <r>
    <x v="132"/>
    <n v="133"/>
    <n v="1008"/>
    <x v="15"/>
    <x v="0"/>
    <n v="100040"/>
    <x v="45"/>
    <n v="10"/>
    <s v="Neumáticos"/>
    <n v="8"/>
    <x v="8"/>
    <n v="4"/>
    <n v="4420"/>
  </r>
  <r>
    <x v="133"/>
    <n v="134"/>
    <n v="1000"/>
    <x v="7"/>
    <x v="0"/>
    <n v="100052"/>
    <x v="37"/>
    <n v="19"/>
    <s v="Cables de Acelerador"/>
    <n v="11"/>
    <x v="6"/>
    <n v="9"/>
    <n v="600"/>
  </r>
  <r>
    <x v="134"/>
    <n v="135"/>
    <n v="1003"/>
    <x v="2"/>
    <x v="2"/>
    <n v="100020"/>
    <x v="36"/>
    <n v="11"/>
    <s v="Guardabarros"/>
    <n v="9"/>
    <x v="3"/>
    <n v="5"/>
    <n v="1700"/>
  </r>
  <r>
    <x v="135"/>
    <n v="136"/>
    <n v="1011"/>
    <x v="3"/>
    <x v="2"/>
    <n v="100065"/>
    <x v="52"/>
    <n v="14"/>
    <s v="Espejos Retrovisores"/>
    <n v="9"/>
    <x v="3"/>
    <n v="3"/>
    <n v="700"/>
  </r>
  <r>
    <x v="136"/>
    <n v="137"/>
    <n v="1001"/>
    <x v="1"/>
    <x v="1"/>
    <n v="100049"/>
    <x v="2"/>
    <n v="18"/>
    <s v="Palancas de Freno"/>
    <n v="5"/>
    <x v="2"/>
    <n v="7"/>
    <n v="1000"/>
  </r>
  <r>
    <x v="137"/>
    <n v="138"/>
    <n v="1015"/>
    <x v="9"/>
    <x v="2"/>
    <n v="100013"/>
    <x v="39"/>
    <n v="19"/>
    <s v="Cables de Acelerador"/>
    <n v="11"/>
    <x v="6"/>
    <n v="10"/>
    <n v="600"/>
  </r>
  <r>
    <x v="138"/>
    <n v="139"/>
    <n v="1009"/>
    <x v="6"/>
    <x v="1"/>
    <n v="100057"/>
    <x v="72"/>
    <n v="25"/>
    <s v="Horquillas"/>
    <n v="6"/>
    <x v="5"/>
    <n v="2"/>
    <n v="5100"/>
  </r>
  <r>
    <x v="139"/>
    <n v="140"/>
    <n v="1007"/>
    <x v="11"/>
    <x v="2"/>
    <n v="100017"/>
    <x v="16"/>
    <n v="6"/>
    <s v="Cadenas"/>
    <n v="4"/>
    <x v="7"/>
    <n v="8"/>
    <n v="1800"/>
  </r>
  <r>
    <x v="140"/>
    <n v="141"/>
    <n v="1003"/>
    <x v="2"/>
    <x v="2"/>
    <n v="100026"/>
    <x v="73"/>
    <n v="12"/>
    <s v="Asientos"/>
    <n v="9"/>
    <x v="3"/>
    <n v="6"/>
    <n v="3150"/>
  </r>
  <r>
    <x v="141"/>
    <n v="142"/>
    <n v="1003"/>
    <x v="2"/>
    <x v="2"/>
    <n v="100064"/>
    <x v="74"/>
    <n v="23"/>
    <s v="Carburadores"/>
    <n v="1"/>
    <x v="0"/>
    <n v="9"/>
    <n v="3550"/>
  </r>
  <r>
    <x v="142"/>
    <n v="143"/>
    <n v="1014"/>
    <x v="4"/>
    <x v="3"/>
    <n v="100050"/>
    <x v="4"/>
    <n v="8"/>
    <s v="Amortiguadores"/>
    <n v="6"/>
    <x v="5"/>
    <n v="11"/>
    <n v="4010"/>
  </r>
  <r>
    <x v="143"/>
    <n v="144"/>
    <n v="1003"/>
    <x v="2"/>
    <x v="2"/>
    <n v="100031"/>
    <x v="34"/>
    <n v="24"/>
    <s v="Discos de Freno"/>
    <n v="5"/>
    <x v="2"/>
    <n v="4"/>
    <n v="2630"/>
  </r>
  <r>
    <x v="144"/>
    <n v="145"/>
    <n v="1003"/>
    <x v="2"/>
    <x v="2"/>
    <n v="100059"/>
    <x v="56"/>
    <n v="11"/>
    <s v="Guardabarros"/>
    <n v="9"/>
    <x v="3"/>
    <n v="3"/>
    <n v="1700"/>
  </r>
  <r>
    <x v="145"/>
    <n v="146"/>
    <n v="1005"/>
    <x v="8"/>
    <x v="1"/>
    <n v="100060"/>
    <x v="18"/>
    <n v="25"/>
    <s v="Horquillas"/>
    <n v="6"/>
    <x v="5"/>
    <n v="5"/>
    <n v="5100"/>
  </r>
  <r>
    <x v="146"/>
    <n v="147"/>
    <n v="1011"/>
    <x v="3"/>
    <x v="2"/>
    <n v="100035"/>
    <x v="59"/>
    <n v="24"/>
    <s v="Discos de Freno"/>
    <n v="5"/>
    <x v="2"/>
    <n v="7"/>
    <n v="2630"/>
  </r>
  <r>
    <x v="147"/>
    <n v="148"/>
    <n v="1004"/>
    <x v="5"/>
    <x v="0"/>
    <n v="100089"/>
    <x v="63"/>
    <n v="18"/>
    <s v="Palancas de Freno"/>
    <n v="5"/>
    <x v="2"/>
    <n v="6"/>
    <n v="1000"/>
  </r>
  <r>
    <x v="148"/>
    <n v="149"/>
    <n v="1007"/>
    <x v="11"/>
    <x v="2"/>
    <n v="100011"/>
    <x v="23"/>
    <n v="16"/>
    <s v="Guantes"/>
    <n v="10"/>
    <x v="1"/>
    <n v="9"/>
    <n v="820"/>
  </r>
  <r>
    <x v="149"/>
    <n v="150"/>
    <n v="1009"/>
    <x v="6"/>
    <x v="1"/>
    <n v="100042"/>
    <x v="75"/>
    <n v="15"/>
    <s v="Casco"/>
    <n v="10"/>
    <x v="1"/>
    <n v="12"/>
    <n v="2240"/>
  </r>
  <r>
    <x v="150"/>
    <n v="151"/>
    <n v="1006"/>
    <x v="10"/>
    <x v="3"/>
    <n v="100029"/>
    <x v="76"/>
    <n v="18"/>
    <s v="Palancas de Freno"/>
    <n v="5"/>
    <x v="2"/>
    <n v="10"/>
    <n v="1000"/>
  </r>
  <r>
    <x v="151"/>
    <n v="152"/>
    <n v="1010"/>
    <x v="14"/>
    <x v="3"/>
    <n v="100029"/>
    <x v="76"/>
    <n v="18"/>
    <s v="Palancas de Freno"/>
    <n v="5"/>
    <x v="2"/>
    <n v="5"/>
    <n v="1000"/>
  </r>
  <r>
    <x v="152"/>
    <n v="153"/>
    <n v="1015"/>
    <x v="9"/>
    <x v="2"/>
    <n v="100047"/>
    <x v="5"/>
    <n v="18"/>
    <s v="Palancas de Freno"/>
    <n v="5"/>
    <x v="2"/>
    <n v="7"/>
    <n v="1000"/>
  </r>
  <r>
    <x v="153"/>
    <n v="154"/>
    <n v="1014"/>
    <x v="4"/>
    <x v="3"/>
    <n v="100028"/>
    <x v="77"/>
    <n v="22"/>
    <s v="Protectores de Motor"/>
    <n v="9"/>
    <x v="3"/>
    <n v="3"/>
    <n v="3011"/>
  </r>
  <r>
    <x v="154"/>
    <n v="155"/>
    <n v="1007"/>
    <x v="11"/>
    <x v="2"/>
    <n v="100069"/>
    <x v="20"/>
    <n v="6"/>
    <s v="Cadenas"/>
    <n v="4"/>
    <x v="7"/>
    <n v="12"/>
    <n v="1800"/>
  </r>
  <r>
    <x v="155"/>
    <n v="156"/>
    <n v="1004"/>
    <x v="5"/>
    <x v="0"/>
    <n v="100072"/>
    <x v="78"/>
    <n v="21"/>
    <s v="Tensores de Cadena"/>
    <n v="4"/>
    <x v="7"/>
    <n v="6"/>
    <n v="880"/>
  </r>
  <r>
    <x v="156"/>
    <n v="157"/>
    <n v="1006"/>
    <x v="10"/>
    <x v="3"/>
    <n v="100008"/>
    <x v="42"/>
    <n v="25"/>
    <s v="Horquillas"/>
    <n v="6"/>
    <x v="5"/>
    <n v="8"/>
    <n v="5100"/>
  </r>
  <r>
    <x v="157"/>
    <n v="158"/>
    <n v="1007"/>
    <x v="11"/>
    <x v="2"/>
    <n v="100049"/>
    <x v="2"/>
    <n v="7"/>
    <s v="Pastillas de Freno"/>
    <n v="5"/>
    <x v="2"/>
    <n v="4"/>
    <n v="900"/>
  </r>
  <r>
    <x v="158"/>
    <n v="159"/>
    <n v="1012"/>
    <x v="0"/>
    <x v="0"/>
    <n v="100017"/>
    <x v="16"/>
    <n v="5"/>
    <s v="Silenciadores"/>
    <n v="3"/>
    <x v="0"/>
    <n v="9"/>
    <n v="1600"/>
  </r>
  <r>
    <x v="159"/>
    <n v="160"/>
    <n v="1008"/>
    <x v="15"/>
    <x v="0"/>
    <n v="100089"/>
    <x v="63"/>
    <n v="12"/>
    <s v="Asientos"/>
    <n v="9"/>
    <x v="3"/>
    <n v="5"/>
    <n v="3150"/>
  </r>
  <r>
    <x v="160"/>
    <n v="161"/>
    <n v="1008"/>
    <x v="15"/>
    <x v="0"/>
    <n v="100021"/>
    <x v="55"/>
    <n v="22"/>
    <s v="Protectores de Motor"/>
    <n v="9"/>
    <x v="3"/>
    <n v="3"/>
    <n v="3011"/>
  </r>
  <r>
    <x v="161"/>
    <n v="162"/>
    <n v="1013"/>
    <x v="12"/>
    <x v="1"/>
    <n v="100068"/>
    <x v="12"/>
    <n v="16"/>
    <s v="Guantes"/>
    <n v="10"/>
    <x v="1"/>
    <n v="7"/>
    <n v="820"/>
  </r>
  <r>
    <x v="162"/>
    <n v="163"/>
    <n v="1011"/>
    <x v="3"/>
    <x v="2"/>
    <n v="100017"/>
    <x v="16"/>
    <n v="22"/>
    <s v="Protectores de Motor"/>
    <n v="9"/>
    <x v="3"/>
    <n v="10"/>
    <n v="3011"/>
  </r>
  <r>
    <x v="163"/>
    <n v="164"/>
    <n v="1002"/>
    <x v="13"/>
    <x v="3"/>
    <n v="100092"/>
    <x v="79"/>
    <n v="15"/>
    <s v="Casco"/>
    <n v="10"/>
    <x v="1"/>
    <n v="2"/>
    <n v="2240"/>
  </r>
  <r>
    <x v="164"/>
    <n v="165"/>
    <n v="1011"/>
    <x v="3"/>
    <x v="2"/>
    <n v="100030"/>
    <x v="17"/>
    <n v="12"/>
    <s v="Asientos"/>
    <n v="9"/>
    <x v="3"/>
    <n v="8"/>
    <n v="3150"/>
  </r>
  <r>
    <x v="165"/>
    <n v="166"/>
    <n v="1003"/>
    <x v="2"/>
    <x v="2"/>
    <n v="100033"/>
    <x v="7"/>
    <n v="2"/>
    <s v="Pistones"/>
    <n v="1"/>
    <x v="0"/>
    <n v="6"/>
    <n v="2920"/>
  </r>
  <r>
    <x v="166"/>
    <n v="167"/>
    <n v="1002"/>
    <x v="13"/>
    <x v="3"/>
    <n v="100056"/>
    <x v="27"/>
    <n v="4"/>
    <s v="Filtros de Aceite"/>
    <n v="2"/>
    <x v="0"/>
    <n v="9"/>
    <n v="600"/>
  </r>
  <r>
    <x v="167"/>
    <n v="168"/>
    <n v="1001"/>
    <x v="1"/>
    <x v="1"/>
    <n v="100084"/>
    <x v="80"/>
    <n v="14"/>
    <s v="Espejos Retrovisores"/>
    <n v="9"/>
    <x v="3"/>
    <n v="11"/>
    <n v="700"/>
  </r>
  <r>
    <x v="168"/>
    <n v="169"/>
    <n v="1002"/>
    <x v="13"/>
    <x v="3"/>
    <n v="100046"/>
    <x v="81"/>
    <n v="16"/>
    <s v="Guantes"/>
    <n v="10"/>
    <x v="1"/>
    <n v="4"/>
    <n v="820"/>
  </r>
  <r>
    <x v="169"/>
    <n v="170"/>
    <n v="1000"/>
    <x v="7"/>
    <x v="0"/>
    <n v="100032"/>
    <x v="82"/>
    <n v="22"/>
    <s v="Protectores de Motor"/>
    <n v="9"/>
    <x v="3"/>
    <n v="3"/>
    <n v="3011"/>
  </r>
  <r>
    <x v="170"/>
    <n v="171"/>
    <n v="1014"/>
    <x v="4"/>
    <x v="3"/>
    <n v="100036"/>
    <x v="49"/>
    <n v="8"/>
    <s v="Amortiguadores"/>
    <n v="6"/>
    <x v="5"/>
    <n v="5"/>
    <n v="4010"/>
  </r>
  <r>
    <x v="171"/>
    <n v="172"/>
    <n v="1012"/>
    <x v="0"/>
    <x v="0"/>
    <n v="100063"/>
    <x v="50"/>
    <n v="8"/>
    <s v="Amortiguadores"/>
    <n v="6"/>
    <x v="5"/>
    <n v="7"/>
    <n v="4010"/>
  </r>
  <r>
    <x v="172"/>
    <n v="173"/>
    <n v="1011"/>
    <x v="3"/>
    <x v="2"/>
    <n v="100019"/>
    <x v="32"/>
    <n v="16"/>
    <s v="Guantes"/>
    <n v="10"/>
    <x v="1"/>
    <n v="6"/>
    <n v="820"/>
  </r>
  <r>
    <x v="173"/>
    <n v="174"/>
    <n v="1003"/>
    <x v="2"/>
    <x v="2"/>
    <n v="100065"/>
    <x v="52"/>
    <n v="4"/>
    <s v="Filtros de Aceite"/>
    <n v="2"/>
    <x v="0"/>
    <n v="9"/>
    <n v="600"/>
  </r>
  <r>
    <x v="174"/>
    <n v="175"/>
    <n v="1004"/>
    <x v="5"/>
    <x v="0"/>
    <n v="100057"/>
    <x v="72"/>
    <n v="12"/>
    <s v="Asientos"/>
    <n v="9"/>
    <x v="3"/>
    <n v="12"/>
    <n v="3150"/>
  </r>
  <r>
    <x v="175"/>
    <n v="176"/>
    <n v="1000"/>
    <x v="7"/>
    <x v="0"/>
    <n v="100041"/>
    <x v="83"/>
    <n v="24"/>
    <s v="Discos de Freno"/>
    <n v="5"/>
    <x v="2"/>
    <n v="10"/>
    <n v="2630"/>
  </r>
  <r>
    <x v="176"/>
    <n v="177"/>
    <n v="1003"/>
    <x v="2"/>
    <x v="2"/>
    <n v="100093"/>
    <x v="54"/>
    <n v="9"/>
    <s v="Baterías"/>
    <n v="7"/>
    <x v="4"/>
    <n v="5"/>
    <n v="4800"/>
  </r>
  <r>
    <x v="177"/>
    <n v="178"/>
    <n v="1013"/>
    <x v="12"/>
    <x v="1"/>
    <n v="100044"/>
    <x v="10"/>
    <n v="1"/>
    <s v="Bujías"/>
    <n v="1"/>
    <x v="0"/>
    <n v="7"/>
    <n v="421"/>
  </r>
  <r>
    <x v="178"/>
    <n v="179"/>
    <n v="1005"/>
    <x v="8"/>
    <x v="1"/>
    <n v="100100"/>
    <x v="31"/>
    <n v="7"/>
    <s v="Pastillas de Freno"/>
    <n v="5"/>
    <x v="2"/>
    <n v="3"/>
    <n v="900"/>
  </r>
  <r>
    <x v="179"/>
    <n v="180"/>
    <n v="1009"/>
    <x v="6"/>
    <x v="1"/>
    <n v="100021"/>
    <x v="55"/>
    <n v="14"/>
    <s v="Espejos Retrovisores"/>
    <n v="9"/>
    <x v="3"/>
    <n v="12"/>
    <n v="700"/>
  </r>
  <r>
    <x v="180"/>
    <n v="181"/>
    <n v="1008"/>
    <x v="15"/>
    <x v="0"/>
    <n v="100056"/>
    <x v="27"/>
    <n v="11"/>
    <s v="Guardabarros"/>
    <n v="9"/>
    <x v="3"/>
    <n v="6"/>
    <n v="1700"/>
  </r>
  <r>
    <x v="181"/>
    <n v="182"/>
    <n v="1003"/>
    <x v="2"/>
    <x v="2"/>
    <n v="100075"/>
    <x v="3"/>
    <n v="24"/>
    <s v="Discos de Freno"/>
    <n v="5"/>
    <x v="2"/>
    <n v="8"/>
    <n v="2630"/>
  </r>
  <r>
    <x v="182"/>
    <n v="183"/>
    <n v="1012"/>
    <x v="0"/>
    <x v="0"/>
    <n v="100076"/>
    <x v="68"/>
    <n v="24"/>
    <s v="Discos de Freno"/>
    <n v="5"/>
    <x v="2"/>
    <n v="4"/>
    <n v="2630"/>
  </r>
  <r>
    <x v="183"/>
    <n v="184"/>
    <n v="1005"/>
    <x v="8"/>
    <x v="1"/>
    <n v="100081"/>
    <x v="29"/>
    <n v="2"/>
    <s v="Pistones"/>
    <n v="1"/>
    <x v="0"/>
    <n v="9"/>
    <n v="2920"/>
  </r>
  <r>
    <x v="184"/>
    <n v="185"/>
    <n v="1001"/>
    <x v="1"/>
    <x v="1"/>
    <n v="100086"/>
    <x v="66"/>
    <n v="13"/>
    <s v="Manillares"/>
    <n v="9"/>
    <x v="3"/>
    <n v="5"/>
    <n v="1310"/>
  </r>
  <r>
    <x v="185"/>
    <n v="186"/>
    <n v="1007"/>
    <x v="11"/>
    <x v="2"/>
    <n v="100058"/>
    <x v="58"/>
    <n v="19"/>
    <s v="Cables de Acelerador"/>
    <n v="11"/>
    <x v="6"/>
    <n v="3"/>
    <n v="600"/>
  </r>
  <r>
    <x v="186"/>
    <n v="187"/>
    <n v="1014"/>
    <x v="4"/>
    <x v="3"/>
    <n v="100078"/>
    <x v="84"/>
    <n v="7"/>
    <s v="Pastillas de Freno"/>
    <n v="5"/>
    <x v="2"/>
    <n v="7"/>
    <n v="900"/>
  </r>
  <r>
    <x v="187"/>
    <n v="188"/>
    <n v="1014"/>
    <x v="4"/>
    <x v="3"/>
    <n v="100086"/>
    <x v="66"/>
    <n v="24"/>
    <s v="Discos de Freno"/>
    <n v="5"/>
    <x v="2"/>
    <n v="10"/>
    <n v="2630"/>
  </r>
  <r>
    <x v="188"/>
    <n v="189"/>
    <n v="1008"/>
    <x v="15"/>
    <x v="0"/>
    <n v="100082"/>
    <x v="15"/>
    <n v="22"/>
    <s v="Protectores de Motor"/>
    <n v="9"/>
    <x v="3"/>
    <n v="2"/>
    <n v="3011"/>
  </r>
  <r>
    <x v="189"/>
    <n v="190"/>
    <n v="1003"/>
    <x v="2"/>
    <x v="2"/>
    <n v="100027"/>
    <x v="85"/>
    <n v="8"/>
    <s v="Amortiguadores"/>
    <n v="6"/>
    <x v="5"/>
    <n v="8"/>
    <n v="4010"/>
  </r>
  <r>
    <x v="190"/>
    <n v="191"/>
    <n v="1005"/>
    <x v="8"/>
    <x v="1"/>
    <n v="100089"/>
    <x v="63"/>
    <n v="1"/>
    <s v="Bujías"/>
    <n v="1"/>
    <x v="0"/>
    <n v="6"/>
    <n v="421"/>
  </r>
  <r>
    <x v="191"/>
    <n v="192"/>
    <n v="1011"/>
    <x v="3"/>
    <x v="2"/>
    <n v="100049"/>
    <x v="2"/>
    <n v="24"/>
    <s v="Discos de Freno"/>
    <n v="5"/>
    <x v="2"/>
    <n v="9"/>
    <n v="2630"/>
  </r>
  <r>
    <x v="192"/>
    <n v="193"/>
    <n v="1000"/>
    <x v="7"/>
    <x v="0"/>
    <n v="100093"/>
    <x v="54"/>
    <n v="6"/>
    <s v="Cadenas"/>
    <n v="4"/>
    <x v="7"/>
    <n v="11"/>
    <n v="1800"/>
  </r>
  <r>
    <x v="193"/>
    <n v="194"/>
    <n v="1014"/>
    <x v="4"/>
    <x v="3"/>
    <n v="100083"/>
    <x v="67"/>
    <n v="15"/>
    <s v="Casco"/>
    <n v="10"/>
    <x v="1"/>
    <n v="4"/>
    <n v="2240"/>
  </r>
  <r>
    <x v="194"/>
    <n v="195"/>
    <n v="1006"/>
    <x v="10"/>
    <x v="3"/>
    <n v="100095"/>
    <x v="46"/>
    <n v="15"/>
    <s v="Casco"/>
    <n v="10"/>
    <x v="1"/>
    <n v="3"/>
    <n v="2240"/>
  </r>
  <r>
    <x v="195"/>
    <n v="196"/>
    <n v="1012"/>
    <x v="0"/>
    <x v="0"/>
    <n v="100046"/>
    <x v="81"/>
    <n v="15"/>
    <s v="Casco"/>
    <n v="10"/>
    <x v="1"/>
    <n v="5"/>
    <n v="2240"/>
  </r>
  <r>
    <x v="196"/>
    <n v="197"/>
    <n v="1011"/>
    <x v="3"/>
    <x v="2"/>
    <n v="100070"/>
    <x v="86"/>
    <n v="24"/>
    <s v="Discos de Freno"/>
    <n v="5"/>
    <x v="2"/>
    <n v="7"/>
    <n v="2630"/>
  </r>
  <r>
    <x v="197"/>
    <n v="198"/>
    <n v="1004"/>
    <x v="5"/>
    <x v="0"/>
    <n v="100023"/>
    <x v="87"/>
    <n v="21"/>
    <s v="Tensores de Cadena"/>
    <n v="4"/>
    <x v="7"/>
    <n v="6"/>
    <n v="880"/>
  </r>
  <r>
    <x v="198"/>
    <n v="199"/>
    <n v="1000"/>
    <x v="7"/>
    <x v="0"/>
    <n v="100042"/>
    <x v="75"/>
    <n v="4"/>
    <s v="Filtros de Aceite"/>
    <n v="2"/>
    <x v="0"/>
    <n v="9"/>
    <n v="600"/>
  </r>
  <r>
    <x v="199"/>
    <n v="200"/>
    <n v="1007"/>
    <x v="11"/>
    <x v="2"/>
    <n v="100031"/>
    <x v="34"/>
    <n v="21"/>
    <s v="Tensores de Cadena"/>
    <n v="4"/>
    <x v="7"/>
    <n v="12"/>
    <n v="880"/>
  </r>
  <r>
    <x v="200"/>
    <n v="201"/>
    <n v="1008"/>
    <x v="15"/>
    <x v="0"/>
    <n v="100004"/>
    <x v="88"/>
    <n v="2"/>
    <s v="Pistones"/>
    <n v="1"/>
    <x v="0"/>
    <n v="8"/>
    <n v="2920"/>
  </r>
  <r>
    <x v="201"/>
    <n v="202"/>
    <n v="1007"/>
    <x v="11"/>
    <x v="2"/>
    <n v="100056"/>
    <x v="27"/>
    <n v="7"/>
    <s v="Pastillas de Freno"/>
    <n v="5"/>
    <x v="2"/>
    <n v="8"/>
    <n v="900"/>
  </r>
  <r>
    <x v="202"/>
    <n v="203"/>
    <n v="1000"/>
    <x v="7"/>
    <x v="0"/>
    <n v="100099"/>
    <x v="14"/>
    <n v="24"/>
    <s v="Discos de Freno"/>
    <n v="5"/>
    <x v="2"/>
    <n v="33"/>
    <n v="2630"/>
  </r>
  <r>
    <x v="203"/>
    <n v="204"/>
    <n v="1000"/>
    <x v="7"/>
    <x v="0"/>
    <n v="100068"/>
    <x v="12"/>
    <n v="16"/>
    <s v="Guantes"/>
    <n v="10"/>
    <x v="1"/>
    <n v="5"/>
    <n v="820"/>
  </r>
  <r>
    <x v="204"/>
    <n v="205"/>
    <n v="1007"/>
    <x v="11"/>
    <x v="2"/>
    <n v="100069"/>
    <x v="20"/>
    <n v="23"/>
    <s v="Carburadores"/>
    <n v="1"/>
    <x v="0"/>
    <n v="7"/>
    <n v="3550"/>
  </r>
  <r>
    <x v="205"/>
    <n v="206"/>
    <n v="1000"/>
    <x v="7"/>
    <x v="0"/>
    <n v="100093"/>
    <x v="54"/>
    <n v="5"/>
    <s v="Silenciadores"/>
    <n v="3"/>
    <x v="0"/>
    <n v="17"/>
    <n v="1600"/>
  </r>
  <r>
    <x v="206"/>
    <n v="207"/>
    <n v="1014"/>
    <x v="4"/>
    <x v="3"/>
    <n v="100033"/>
    <x v="7"/>
    <n v="17"/>
    <s v="Chaquetas de Protección"/>
    <n v="10"/>
    <x v="1"/>
    <n v="7"/>
    <n v="1117"/>
  </r>
  <r>
    <x v="207"/>
    <n v="208"/>
    <n v="1002"/>
    <x v="13"/>
    <x v="3"/>
    <n v="100063"/>
    <x v="50"/>
    <n v="3"/>
    <s v="Cilindros"/>
    <n v="1"/>
    <x v="0"/>
    <n v="11"/>
    <n v="3800"/>
  </r>
  <r>
    <x v="208"/>
    <n v="209"/>
    <n v="1005"/>
    <x v="8"/>
    <x v="1"/>
    <n v="100100"/>
    <x v="31"/>
    <n v="20"/>
    <s v="Controles de Puños Calefactables"/>
    <n v="10"/>
    <x v="1"/>
    <n v="23"/>
    <n v="4500"/>
  </r>
  <r>
    <x v="209"/>
    <n v="210"/>
    <n v="1001"/>
    <x v="1"/>
    <x v="1"/>
    <n v="100037"/>
    <x v="61"/>
    <n v="4"/>
    <s v="Filtros de Aceite"/>
    <n v="2"/>
    <x v="0"/>
    <n v="27"/>
    <n v="600"/>
  </r>
  <r>
    <x v="210"/>
    <n v="211"/>
    <n v="1003"/>
    <x v="2"/>
    <x v="2"/>
    <n v="100035"/>
    <x v="59"/>
    <n v="10"/>
    <s v="Neumáticos"/>
    <n v="8"/>
    <x v="8"/>
    <n v="9"/>
    <n v="4420"/>
  </r>
  <r>
    <x v="211"/>
    <n v="212"/>
    <n v="1009"/>
    <x v="6"/>
    <x v="1"/>
    <n v="100013"/>
    <x v="39"/>
    <n v="25"/>
    <s v="Horquillas"/>
    <n v="6"/>
    <x v="5"/>
    <n v="26"/>
    <n v="5100"/>
  </r>
  <r>
    <x v="212"/>
    <n v="213"/>
    <n v="1003"/>
    <x v="2"/>
    <x v="2"/>
    <n v="100039"/>
    <x v="60"/>
    <n v="11"/>
    <s v="Guardabarros"/>
    <n v="9"/>
    <x v="3"/>
    <n v="14"/>
    <n v="1700"/>
  </r>
  <r>
    <x v="213"/>
    <n v="214"/>
    <n v="1007"/>
    <x v="11"/>
    <x v="2"/>
    <n v="100019"/>
    <x v="32"/>
    <n v="22"/>
    <s v="Protectores de Motor"/>
    <n v="9"/>
    <x v="3"/>
    <n v="5"/>
    <n v="3011"/>
  </r>
  <r>
    <x v="214"/>
    <n v="215"/>
    <n v="1013"/>
    <x v="12"/>
    <x v="1"/>
    <n v="100078"/>
    <x v="84"/>
    <n v="12"/>
    <s v="Asientos"/>
    <n v="9"/>
    <x v="3"/>
    <n v="8"/>
    <n v="3150"/>
  </r>
  <r>
    <x v="215"/>
    <n v="216"/>
    <n v="1011"/>
    <x v="3"/>
    <x v="2"/>
    <n v="100051"/>
    <x v="89"/>
    <n v="5"/>
    <s v="Silenciadores"/>
    <n v="3"/>
    <x v="0"/>
    <n v="5"/>
    <n v="1600"/>
  </r>
  <r>
    <x v="216"/>
    <n v="217"/>
    <n v="1002"/>
    <x v="13"/>
    <x v="3"/>
    <n v="100087"/>
    <x v="6"/>
    <n v="12"/>
    <s v="Asientos"/>
    <n v="9"/>
    <x v="3"/>
    <n v="17"/>
    <n v="3150"/>
  </r>
  <r>
    <x v="217"/>
    <n v="218"/>
    <n v="1005"/>
    <x v="8"/>
    <x v="1"/>
    <n v="100045"/>
    <x v="30"/>
    <n v="8"/>
    <s v="Amortiguadores"/>
    <n v="6"/>
    <x v="5"/>
    <n v="16"/>
    <n v="4010"/>
  </r>
  <r>
    <x v="218"/>
    <n v="219"/>
    <n v="1013"/>
    <x v="12"/>
    <x v="1"/>
    <n v="100024"/>
    <x v="70"/>
    <n v="2"/>
    <s v="Pistones"/>
    <n v="1"/>
    <x v="0"/>
    <n v="33"/>
    <n v="2920"/>
  </r>
  <r>
    <x v="219"/>
    <n v="220"/>
    <n v="1012"/>
    <x v="0"/>
    <x v="0"/>
    <n v="100076"/>
    <x v="68"/>
    <n v="18"/>
    <s v="Palancas de Freno"/>
    <n v="5"/>
    <x v="2"/>
    <n v="5"/>
    <n v="1000"/>
  </r>
  <r>
    <x v="220"/>
    <n v="221"/>
    <n v="1010"/>
    <x v="14"/>
    <x v="3"/>
    <n v="100010"/>
    <x v="69"/>
    <n v="14"/>
    <s v="Espejos Retrovisores"/>
    <n v="9"/>
    <x v="3"/>
    <n v="22"/>
    <n v="700"/>
  </r>
  <r>
    <x v="221"/>
    <n v="222"/>
    <n v="1003"/>
    <x v="2"/>
    <x v="2"/>
    <n v="100047"/>
    <x v="5"/>
    <n v="24"/>
    <s v="Discos de Freno"/>
    <n v="5"/>
    <x v="2"/>
    <n v="27"/>
    <n v="2630"/>
  </r>
  <r>
    <x v="222"/>
    <n v="223"/>
    <n v="1007"/>
    <x v="11"/>
    <x v="2"/>
    <n v="100060"/>
    <x v="18"/>
    <n v="22"/>
    <s v="Protectores de Motor"/>
    <n v="9"/>
    <x v="3"/>
    <n v="8"/>
    <n v="3011"/>
  </r>
  <r>
    <x v="223"/>
    <n v="224"/>
    <n v="1011"/>
    <x v="3"/>
    <x v="2"/>
    <n v="100061"/>
    <x v="8"/>
    <n v="3"/>
    <s v="Cilindros"/>
    <n v="1"/>
    <x v="0"/>
    <n v="23"/>
    <n v="3800"/>
  </r>
  <r>
    <x v="224"/>
    <n v="225"/>
    <n v="1001"/>
    <x v="1"/>
    <x v="1"/>
    <n v="100077"/>
    <x v="9"/>
    <n v="11"/>
    <s v="Guardabarros"/>
    <n v="9"/>
    <x v="3"/>
    <n v="9"/>
    <n v="1700"/>
  </r>
  <r>
    <x v="225"/>
    <n v="226"/>
    <n v="1014"/>
    <x v="4"/>
    <x v="3"/>
    <n v="100092"/>
    <x v="79"/>
    <n v="5"/>
    <s v="Silenciadores"/>
    <n v="3"/>
    <x v="0"/>
    <n v="30"/>
    <n v="1600"/>
  </r>
  <r>
    <x v="226"/>
    <n v="227"/>
    <n v="1012"/>
    <x v="0"/>
    <x v="0"/>
    <n v="100080"/>
    <x v="90"/>
    <n v="20"/>
    <s v="Controles de Puños Calefactables"/>
    <n v="10"/>
    <x v="1"/>
    <n v="27"/>
    <n v="4500"/>
  </r>
  <r>
    <x v="227"/>
    <n v="228"/>
    <n v="1001"/>
    <x v="1"/>
    <x v="1"/>
    <n v="100091"/>
    <x v="40"/>
    <n v="20"/>
    <s v="Controles de Puños Calefactables"/>
    <n v="10"/>
    <x v="1"/>
    <n v="6"/>
    <n v="4500"/>
  </r>
  <r>
    <x v="228"/>
    <n v="229"/>
    <n v="1003"/>
    <x v="2"/>
    <x v="2"/>
    <n v="100088"/>
    <x v="91"/>
    <n v="22"/>
    <s v="Protectores de Motor"/>
    <n v="9"/>
    <x v="3"/>
    <n v="32"/>
    <n v="3011"/>
  </r>
  <r>
    <x v="229"/>
    <n v="230"/>
    <n v="1000"/>
    <x v="7"/>
    <x v="0"/>
    <n v="100002"/>
    <x v="24"/>
    <n v="22"/>
    <s v="Protectores de Motor"/>
    <n v="9"/>
    <x v="3"/>
    <n v="24"/>
    <n v="3011"/>
  </r>
  <r>
    <x v="230"/>
    <n v="231"/>
    <n v="1009"/>
    <x v="6"/>
    <x v="1"/>
    <n v="100051"/>
    <x v="89"/>
    <n v="2"/>
    <s v="Pistones"/>
    <n v="1"/>
    <x v="0"/>
    <n v="16"/>
    <n v="2920"/>
  </r>
  <r>
    <x v="231"/>
    <n v="232"/>
    <n v="1006"/>
    <x v="10"/>
    <x v="3"/>
    <n v="100025"/>
    <x v="26"/>
    <n v="1"/>
    <s v="Bujías"/>
    <n v="1"/>
    <x v="0"/>
    <n v="23"/>
    <n v="421"/>
  </r>
  <r>
    <x v="232"/>
    <n v="233"/>
    <n v="1011"/>
    <x v="3"/>
    <x v="2"/>
    <n v="100040"/>
    <x v="45"/>
    <n v="10"/>
    <s v="Neumáticos"/>
    <n v="8"/>
    <x v="8"/>
    <n v="28"/>
    <n v="4420"/>
  </r>
  <r>
    <x v="233"/>
    <n v="234"/>
    <n v="1005"/>
    <x v="8"/>
    <x v="1"/>
    <n v="100061"/>
    <x v="8"/>
    <n v="6"/>
    <s v="Cadenas"/>
    <n v="4"/>
    <x v="7"/>
    <n v="34"/>
    <n v="1800"/>
  </r>
  <r>
    <x v="234"/>
    <n v="235"/>
    <n v="1000"/>
    <x v="7"/>
    <x v="0"/>
    <n v="100067"/>
    <x v="92"/>
    <n v="11"/>
    <s v="Guardabarros"/>
    <n v="9"/>
    <x v="3"/>
    <n v="18"/>
    <n v="1700"/>
  </r>
  <r>
    <x v="235"/>
    <n v="236"/>
    <n v="1009"/>
    <x v="6"/>
    <x v="1"/>
    <n v="100093"/>
    <x v="54"/>
    <n v="2"/>
    <s v="Pistones"/>
    <n v="1"/>
    <x v="0"/>
    <n v="25"/>
    <n v="2920"/>
  </r>
  <r>
    <x v="236"/>
    <n v="237"/>
    <n v="1002"/>
    <x v="13"/>
    <x v="3"/>
    <n v="100011"/>
    <x v="23"/>
    <n v="1"/>
    <s v="Bujías"/>
    <n v="1"/>
    <x v="0"/>
    <n v="14"/>
    <n v="421"/>
  </r>
  <r>
    <x v="237"/>
    <n v="238"/>
    <n v="1013"/>
    <x v="12"/>
    <x v="1"/>
    <n v="100028"/>
    <x v="77"/>
    <n v="22"/>
    <s v="Protectores de Motor"/>
    <n v="9"/>
    <x v="3"/>
    <n v="29"/>
    <n v="3011"/>
  </r>
  <r>
    <x v="238"/>
    <n v="239"/>
    <n v="1011"/>
    <x v="3"/>
    <x v="2"/>
    <n v="100065"/>
    <x v="52"/>
    <n v="12"/>
    <s v="Asientos"/>
    <n v="9"/>
    <x v="3"/>
    <n v="28"/>
    <n v="3150"/>
  </r>
  <r>
    <x v="239"/>
    <n v="240"/>
    <n v="1001"/>
    <x v="1"/>
    <x v="1"/>
    <n v="100079"/>
    <x v="47"/>
    <n v="4"/>
    <s v="Filtros de Aceite"/>
    <n v="2"/>
    <x v="0"/>
    <n v="12"/>
    <n v="600"/>
  </r>
  <r>
    <x v="240"/>
    <n v="241"/>
    <n v="1010"/>
    <x v="14"/>
    <x v="3"/>
    <n v="100023"/>
    <x v="87"/>
    <n v="14"/>
    <s v="Espejos Retrovisores"/>
    <n v="9"/>
    <x v="3"/>
    <n v="23"/>
    <n v="700"/>
  </r>
  <r>
    <x v="241"/>
    <n v="242"/>
    <n v="1006"/>
    <x v="10"/>
    <x v="3"/>
    <n v="100055"/>
    <x v="38"/>
    <n v="9"/>
    <s v="Baterías"/>
    <n v="7"/>
    <x v="4"/>
    <n v="18"/>
    <n v="4800"/>
  </r>
  <r>
    <x v="242"/>
    <n v="243"/>
    <n v="1005"/>
    <x v="8"/>
    <x v="1"/>
    <n v="100063"/>
    <x v="50"/>
    <n v="9"/>
    <s v="Baterías"/>
    <n v="7"/>
    <x v="4"/>
    <n v="27"/>
    <n v="4800"/>
  </r>
  <r>
    <x v="243"/>
    <n v="244"/>
    <n v="1008"/>
    <x v="15"/>
    <x v="0"/>
    <n v="100072"/>
    <x v="78"/>
    <n v="7"/>
    <s v="Pastillas de Freno"/>
    <n v="5"/>
    <x v="2"/>
    <n v="31"/>
    <n v="900"/>
  </r>
  <r>
    <x v="244"/>
    <n v="245"/>
    <n v="1004"/>
    <x v="5"/>
    <x v="0"/>
    <n v="100023"/>
    <x v="87"/>
    <n v="2"/>
    <s v="Pistones"/>
    <n v="1"/>
    <x v="0"/>
    <n v="24"/>
    <n v="2920"/>
  </r>
  <r>
    <x v="245"/>
    <n v="246"/>
    <n v="1004"/>
    <x v="5"/>
    <x v="0"/>
    <n v="100036"/>
    <x v="49"/>
    <n v="9"/>
    <s v="Baterías"/>
    <n v="7"/>
    <x v="4"/>
    <n v="26"/>
    <n v="4800"/>
  </r>
  <r>
    <x v="246"/>
    <n v="247"/>
    <n v="1014"/>
    <x v="4"/>
    <x v="3"/>
    <n v="100033"/>
    <x v="7"/>
    <n v="16"/>
    <s v="Guantes"/>
    <n v="10"/>
    <x v="1"/>
    <n v="11"/>
    <n v="820"/>
  </r>
  <r>
    <x v="247"/>
    <n v="248"/>
    <n v="1001"/>
    <x v="1"/>
    <x v="1"/>
    <n v="100066"/>
    <x v="93"/>
    <n v="20"/>
    <s v="Controles de Puños Calefactables"/>
    <n v="10"/>
    <x v="1"/>
    <n v="11"/>
    <n v="4500"/>
  </r>
  <r>
    <x v="248"/>
    <n v="249"/>
    <n v="1002"/>
    <x v="13"/>
    <x v="3"/>
    <n v="100034"/>
    <x v="57"/>
    <n v="23"/>
    <s v="Carburadores"/>
    <n v="1"/>
    <x v="0"/>
    <n v="6"/>
    <n v="3550"/>
  </r>
  <r>
    <x v="249"/>
    <n v="250"/>
    <n v="1009"/>
    <x v="6"/>
    <x v="1"/>
    <n v="100055"/>
    <x v="38"/>
    <n v="6"/>
    <s v="Cadenas"/>
    <n v="4"/>
    <x v="7"/>
    <n v="16"/>
    <n v="1800"/>
  </r>
  <r>
    <x v="250"/>
    <n v="251"/>
    <n v="1007"/>
    <x v="11"/>
    <x v="2"/>
    <n v="100005"/>
    <x v="65"/>
    <n v="16"/>
    <s v="Guantes"/>
    <n v="10"/>
    <x v="1"/>
    <n v="10"/>
    <n v="820"/>
  </r>
  <r>
    <x v="251"/>
    <n v="252"/>
    <n v="1013"/>
    <x v="12"/>
    <x v="1"/>
    <n v="100086"/>
    <x v="66"/>
    <n v="16"/>
    <s v="Guantes"/>
    <n v="10"/>
    <x v="1"/>
    <n v="5"/>
    <n v="820"/>
  </r>
  <r>
    <x v="252"/>
    <n v="253"/>
    <n v="1009"/>
    <x v="6"/>
    <x v="1"/>
    <n v="100057"/>
    <x v="72"/>
    <n v="13"/>
    <s v="Manillares"/>
    <n v="9"/>
    <x v="3"/>
    <n v="7"/>
    <n v="1310"/>
  </r>
  <r>
    <x v="253"/>
    <n v="254"/>
    <n v="1000"/>
    <x v="7"/>
    <x v="0"/>
    <n v="100051"/>
    <x v="89"/>
    <n v="23"/>
    <s v="Carburadores"/>
    <n v="1"/>
    <x v="0"/>
    <n v="3"/>
    <n v="3550"/>
  </r>
  <r>
    <x v="254"/>
    <n v="255"/>
    <n v="1013"/>
    <x v="12"/>
    <x v="1"/>
    <n v="100042"/>
    <x v="75"/>
    <n v="17"/>
    <s v="Chaquetas de Protección"/>
    <n v="10"/>
    <x v="1"/>
    <n v="12"/>
    <n v="1117"/>
  </r>
  <r>
    <x v="255"/>
    <n v="256"/>
    <n v="1001"/>
    <x v="1"/>
    <x v="1"/>
    <n v="100089"/>
    <x v="63"/>
    <n v="1"/>
    <s v="Bujías"/>
    <n v="1"/>
    <x v="0"/>
    <n v="6"/>
    <n v="421"/>
  </r>
  <r>
    <x v="256"/>
    <n v="257"/>
    <n v="1012"/>
    <x v="0"/>
    <x v="0"/>
    <n v="100065"/>
    <x v="52"/>
    <n v="1"/>
    <s v="Bujías"/>
    <n v="1"/>
    <x v="0"/>
    <n v="8"/>
    <n v="421"/>
  </r>
  <r>
    <x v="257"/>
    <n v="258"/>
    <n v="1011"/>
    <x v="3"/>
    <x v="2"/>
    <n v="100100"/>
    <x v="31"/>
    <n v="16"/>
    <s v="Guantes"/>
    <n v="10"/>
    <x v="1"/>
    <n v="4"/>
    <n v="820"/>
  </r>
  <r>
    <x v="258"/>
    <n v="259"/>
    <n v="1001"/>
    <x v="1"/>
    <x v="1"/>
    <n v="100006"/>
    <x v="48"/>
    <n v="3"/>
    <s v="Cilindros"/>
    <n v="1"/>
    <x v="0"/>
    <n v="9"/>
    <n v="3800"/>
  </r>
  <r>
    <x v="259"/>
    <n v="260"/>
    <n v="1003"/>
    <x v="2"/>
    <x v="2"/>
    <n v="100101"/>
    <x v="94"/>
    <n v="7"/>
    <s v="Pastillas de Freno"/>
    <n v="5"/>
    <x v="2"/>
    <n v="5"/>
    <n v="900"/>
  </r>
  <r>
    <x v="260"/>
    <n v="261"/>
    <n v="1015"/>
    <x v="9"/>
    <x v="2"/>
    <n v="100059"/>
    <x v="56"/>
    <n v="8"/>
    <s v="Amortiguadores"/>
    <n v="6"/>
    <x v="5"/>
    <n v="3"/>
    <n v="4010"/>
  </r>
  <r>
    <x v="261"/>
    <n v="262"/>
    <n v="1011"/>
    <x v="3"/>
    <x v="2"/>
    <n v="100016"/>
    <x v="28"/>
    <n v="16"/>
    <s v="Guantes"/>
    <n v="10"/>
    <x v="1"/>
    <n v="7"/>
    <n v="820"/>
  </r>
  <r>
    <x v="262"/>
    <n v="263"/>
    <n v="1001"/>
    <x v="1"/>
    <x v="1"/>
    <n v="100002"/>
    <x v="24"/>
    <n v="22"/>
    <s v="Protectores de Motor"/>
    <n v="9"/>
    <x v="3"/>
    <n v="10"/>
    <n v="3011"/>
  </r>
  <r>
    <x v="263"/>
    <n v="264"/>
    <n v="1013"/>
    <x v="12"/>
    <x v="1"/>
    <n v="100011"/>
    <x v="23"/>
    <n v="22"/>
    <s v="Protectores de Motor"/>
    <n v="9"/>
    <x v="3"/>
    <n v="2"/>
    <n v="3011"/>
  </r>
  <r>
    <x v="264"/>
    <n v="265"/>
    <n v="1014"/>
    <x v="4"/>
    <x v="3"/>
    <n v="100022"/>
    <x v="33"/>
    <n v="7"/>
    <s v="Pastillas de Freno"/>
    <n v="5"/>
    <x v="2"/>
    <n v="8"/>
    <n v="900"/>
  </r>
  <r>
    <x v="265"/>
    <n v="266"/>
    <n v="1014"/>
    <x v="4"/>
    <x v="3"/>
    <n v="100091"/>
    <x v="40"/>
    <n v="3"/>
    <s v="Cilindros"/>
    <n v="1"/>
    <x v="0"/>
    <n v="6"/>
    <n v="3800"/>
  </r>
  <r>
    <x v="266"/>
    <n v="267"/>
    <n v="1000"/>
    <x v="7"/>
    <x v="0"/>
    <n v="100026"/>
    <x v="73"/>
    <n v="25"/>
    <s v="Horquillas"/>
    <n v="6"/>
    <x v="5"/>
    <n v="9"/>
    <n v="5100"/>
  </r>
  <r>
    <x v="267"/>
    <n v="268"/>
    <n v="1005"/>
    <x v="8"/>
    <x v="1"/>
    <n v="100036"/>
    <x v="49"/>
    <n v="2"/>
    <s v="Pistones"/>
    <n v="1"/>
    <x v="0"/>
    <n v="11"/>
    <n v="2920"/>
  </r>
  <r>
    <x v="268"/>
    <n v="269"/>
    <n v="1009"/>
    <x v="6"/>
    <x v="1"/>
    <n v="100036"/>
    <x v="49"/>
    <n v="11"/>
    <s v="Guardabarros"/>
    <n v="9"/>
    <x v="3"/>
    <n v="4"/>
    <n v="1700"/>
  </r>
  <r>
    <x v="269"/>
    <n v="270"/>
    <n v="1003"/>
    <x v="2"/>
    <x v="2"/>
    <n v="100039"/>
    <x v="60"/>
    <n v="16"/>
    <s v="Guantes"/>
    <n v="10"/>
    <x v="1"/>
    <n v="3"/>
    <n v="820"/>
  </r>
  <r>
    <x v="270"/>
    <n v="271"/>
    <n v="1000"/>
    <x v="7"/>
    <x v="0"/>
    <n v="100039"/>
    <x v="60"/>
    <n v="8"/>
    <s v="Amortiguadores"/>
    <n v="6"/>
    <x v="5"/>
    <n v="5"/>
    <n v="4010"/>
  </r>
  <r>
    <x v="271"/>
    <n v="272"/>
    <n v="1008"/>
    <x v="15"/>
    <x v="0"/>
    <n v="100037"/>
    <x v="61"/>
    <n v="16"/>
    <s v="Guantes"/>
    <n v="10"/>
    <x v="1"/>
    <n v="7"/>
    <n v="820"/>
  </r>
  <r>
    <x v="272"/>
    <n v="273"/>
    <n v="1003"/>
    <x v="2"/>
    <x v="2"/>
    <n v="100050"/>
    <x v="4"/>
    <n v="3"/>
    <s v="Cilindros"/>
    <n v="1"/>
    <x v="0"/>
    <n v="6"/>
    <n v="3800"/>
  </r>
  <r>
    <x v="273"/>
    <n v="274"/>
    <n v="1014"/>
    <x v="4"/>
    <x v="3"/>
    <n v="100001"/>
    <x v="25"/>
    <n v="4"/>
    <s v="Filtros de Aceite"/>
    <n v="2"/>
    <x v="0"/>
    <n v="9"/>
    <n v="600"/>
  </r>
  <r>
    <x v="274"/>
    <n v="275"/>
    <n v="1007"/>
    <x v="11"/>
    <x v="2"/>
    <n v="100073"/>
    <x v="44"/>
    <n v="13"/>
    <s v="Manillares"/>
    <n v="9"/>
    <x v="3"/>
    <n v="12"/>
    <n v="1310"/>
  </r>
  <r>
    <x v="275"/>
    <n v="276"/>
    <n v="1000"/>
    <x v="7"/>
    <x v="0"/>
    <n v="100097"/>
    <x v="95"/>
    <n v="1"/>
    <s v="Bujías"/>
    <n v="1"/>
    <x v="0"/>
    <n v="10"/>
    <n v="421"/>
  </r>
  <r>
    <x v="276"/>
    <n v="277"/>
    <n v="1002"/>
    <x v="13"/>
    <x v="3"/>
    <n v="100057"/>
    <x v="72"/>
    <n v="3"/>
    <s v="Cilindros"/>
    <n v="1"/>
    <x v="0"/>
    <n v="5"/>
    <n v="3800"/>
  </r>
  <r>
    <x v="277"/>
    <n v="278"/>
    <n v="1005"/>
    <x v="8"/>
    <x v="1"/>
    <n v="100054"/>
    <x v="19"/>
    <n v="24"/>
    <s v="Discos de Freno"/>
    <n v="5"/>
    <x v="2"/>
    <n v="7"/>
    <n v="2630"/>
  </r>
  <r>
    <x v="278"/>
    <n v="279"/>
    <n v="1002"/>
    <x v="13"/>
    <x v="3"/>
    <n v="100045"/>
    <x v="30"/>
    <n v="11"/>
    <s v="Guardabarros"/>
    <n v="9"/>
    <x v="3"/>
    <n v="3"/>
    <n v="1700"/>
  </r>
  <r>
    <x v="279"/>
    <n v="280"/>
    <n v="1011"/>
    <x v="3"/>
    <x v="2"/>
    <n v="100046"/>
    <x v="81"/>
    <n v="23"/>
    <s v="Carburadores"/>
    <n v="1"/>
    <x v="0"/>
    <n v="12"/>
    <n v="3550"/>
  </r>
  <r>
    <x v="280"/>
    <n v="281"/>
    <n v="1011"/>
    <x v="3"/>
    <x v="2"/>
    <n v="100041"/>
    <x v="83"/>
    <n v="17"/>
    <s v="Chaquetas de Protección"/>
    <n v="10"/>
    <x v="1"/>
    <n v="6"/>
    <n v="1117"/>
  </r>
  <r>
    <x v="281"/>
    <n v="282"/>
    <n v="1000"/>
    <x v="7"/>
    <x v="0"/>
    <n v="100082"/>
    <x v="15"/>
    <n v="19"/>
    <s v="Cables de Acelerador"/>
    <n v="11"/>
    <x v="6"/>
    <n v="8"/>
    <n v="600"/>
  </r>
  <r>
    <x v="282"/>
    <n v="283"/>
    <n v="1013"/>
    <x v="12"/>
    <x v="1"/>
    <n v="100039"/>
    <x v="60"/>
    <n v="3"/>
    <s v="Cilindros"/>
    <n v="1"/>
    <x v="0"/>
    <n v="4"/>
    <n v="3800"/>
  </r>
  <r>
    <x v="283"/>
    <n v="284"/>
    <n v="1005"/>
    <x v="8"/>
    <x v="1"/>
    <n v="100041"/>
    <x v="83"/>
    <n v="1"/>
    <s v="Bujías"/>
    <n v="1"/>
    <x v="0"/>
    <n v="9"/>
    <n v="421"/>
  </r>
  <r>
    <x v="284"/>
    <n v="285"/>
    <n v="1012"/>
    <x v="0"/>
    <x v="0"/>
    <n v="100058"/>
    <x v="58"/>
    <n v="8"/>
    <s v="Amortiguadores"/>
    <n v="6"/>
    <x v="5"/>
    <n v="5"/>
    <n v="4010"/>
  </r>
  <r>
    <x v="285"/>
    <n v="286"/>
    <n v="1014"/>
    <x v="4"/>
    <x v="3"/>
    <n v="100036"/>
    <x v="49"/>
    <n v="17"/>
    <s v="Chaquetas de Protección"/>
    <n v="10"/>
    <x v="1"/>
    <n v="3"/>
    <n v="1117"/>
  </r>
  <r>
    <x v="286"/>
    <n v="287"/>
    <n v="1012"/>
    <x v="0"/>
    <x v="0"/>
    <n v="100046"/>
    <x v="81"/>
    <n v="20"/>
    <s v="Controles de Puños Calefactables"/>
    <n v="10"/>
    <x v="1"/>
    <n v="7"/>
    <n v="4500"/>
  </r>
  <r>
    <x v="287"/>
    <n v="288"/>
    <n v="1004"/>
    <x v="5"/>
    <x v="0"/>
    <n v="100081"/>
    <x v="29"/>
    <n v="12"/>
    <s v="Asientos"/>
    <n v="9"/>
    <x v="3"/>
    <n v="10"/>
    <n v="3150"/>
  </r>
  <r>
    <x v="288"/>
    <n v="289"/>
    <n v="1014"/>
    <x v="4"/>
    <x v="3"/>
    <n v="100006"/>
    <x v="48"/>
    <n v="18"/>
    <s v="Palancas de Freno"/>
    <n v="5"/>
    <x v="2"/>
    <n v="2"/>
    <n v="1000"/>
  </r>
  <r>
    <x v="289"/>
    <n v="290"/>
    <n v="1012"/>
    <x v="0"/>
    <x v="0"/>
    <n v="100002"/>
    <x v="24"/>
    <n v="4"/>
    <s v="Filtros de Aceite"/>
    <n v="2"/>
    <x v="0"/>
    <n v="8"/>
    <n v="600"/>
  </r>
  <r>
    <x v="290"/>
    <n v="291"/>
    <n v="1005"/>
    <x v="8"/>
    <x v="1"/>
    <n v="100020"/>
    <x v="36"/>
    <n v="14"/>
    <s v="Espejos Retrovisores"/>
    <n v="9"/>
    <x v="3"/>
    <n v="6"/>
    <n v="700"/>
  </r>
  <r>
    <x v="291"/>
    <n v="292"/>
    <n v="1008"/>
    <x v="15"/>
    <x v="0"/>
    <n v="100041"/>
    <x v="83"/>
    <n v="1"/>
    <s v="Bujías"/>
    <n v="1"/>
    <x v="0"/>
    <n v="9"/>
    <n v="421"/>
  </r>
  <r>
    <x v="292"/>
    <n v="293"/>
    <n v="1013"/>
    <x v="12"/>
    <x v="1"/>
    <n v="100057"/>
    <x v="72"/>
    <n v="18"/>
    <s v="Palancas de Freno"/>
    <n v="5"/>
    <x v="2"/>
    <n v="11"/>
    <n v="1000"/>
  </r>
  <r>
    <x v="293"/>
    <n v="294"/>
    <n v="1014"/>
    <x v="4"/>
    <x v="3"/>
    <n v="100038"/>
    <x v="41"/>
    <n v="18"/>
    <s v="Palancas de Freno"/>
    <n v="5"/>
    <x v="2"/>
    <n v="4"/>
    <n v="1000"/>
  </r>
  <r>
    <x v="294"/>
    <n v="295"/>
    <n v="1003"/>
    <x v="2"/>
    <x v="2"/>
    <n v="100089"/>
    <x v="63"/>
    <n v="25"/>
    <s v="Horquillas"/>
    <n v="6"/>
    <x v="5"/>
    <n v="3"/>
    <n v="5100"/>
  </r>
  <r>
    <x v="295"/>
    <n v="296"/>
    <n v="1002"/>
    <x v="13"/>
    <x v="3"/>
    <n v="100041"/>
    <x v="83"/>
    <n v="6"/>
    <s v="Cadenas"/>
    <n v="4"/>
    <x v="7"/>
    <n v="5"/>
    <n v="1800"/>
  </r>
  <r>
    <x v="296"/>
    <n v="297"/>
    <n v="1000"/>
    <x v="7"/>
    <x v="0"/>
    <n v="100006"/>
    <x v="48"/>
    <n v="9"/>
    <s v="Baterías"/>
    <n v="7"/>
    <x v="4"/>
    <n v="7"/>
    <n v="4800"/>
  </r>
  <r>
    <x v="297"/>
    <n v="298"/>
    <n v="1007"/>
    <x v="11"/>
    <x v="2"/>
    <n v="100018"/>
    <x v="71"/>
    <n v="20"/>
    <s v="Controles de Puños Calefactables"/>
    <n v="10"/>
    <x v="1"/>
    <n v="6"/>
    <n v="4500"/>
  </r>
  <r>
    <x v="298"/>
    <n v="299"/>
    <n v="1005"/>
    <x v="8"/>
    <x v="1"/>
    <n v="100010"/>
    <x v="69"/>
    <n v="3"/>
    <s v="Cilindros"/>
    <n v="1"/>
    <x v="0"/>
    <n v="9"/>
    <n v="3800"/>
  </r>
  <r>
    <x v="299"/>
    <n v="300"/>
    <n v="1014"/>
    <x v="4"/>
    <x v="3"/>
    <n v="100100"/>
    <x v="31"/>
    <n v="9"/>
    <s v="Baterías"/>
    <n v="7"/>
    <x v="4"/>
    <n v="12"/>
    <n v="4800"/>
  </r>
  <r>
    <x v="300"/>
    <n v="301"/>
    <n v="1008"/>
    <x v="15"/>
    <x v="0"/>
    <n v="100027"/>
    <x v="85"/>
    <n v="24"/>
    <s v="Discos de Freno"/>
    <n v="5"/>
    <x v="2"/>
    <n v="10"/>
    <n v="2630"/>
  </r>
  <r>
    <x v="301"/>
    <n v="302"/>
    <n v="1013"/>
    <x v="12"/>
    <x v="1"/>
    <n v="100046"/>
    <x v="81"/>
    <n v="20"/>
    <s v="Controles de Puños Calefactables"/>
    <n v="10"/>
    <x v="1"/>
    <n v="5"/>
    <n v="4500"/>
  </r>
  <r>
    <x v="302"/>
    <n v="303"/>
    <n v="1007"/>
    <x v="11"/>
    <x v="2"/>
    <n v="100017"/>
    <x v="16"/>
    <n v="7"/>
    <s v="Pastillas de Freno"/>
    <n v="5"/>
    <x v="2"/>
    <n v="7"/>
    <n v="900"/>
  </r>
  <r>
    <x v="303"/>
    <n v="304"/>
    <n v="1008"/>
    <x v="15"/>
    <x v="0"/>
    <n v="100029"/>
    <x v="76"/>
    <n v="14"/>
    <s v="Espejos Retrovisores"/>
    <n v="9"/>
    <x v="3"/>
    <n v="3"/>
    <n v="700"/>
  </r>
  <r>
    <x v="304"/>
    <n v="305"/>
    <n v="1000"/>
    <x v="7"/>
    <x v="0"/>
    <n v="100043"/>
    <x v="96"/>
    <n v="7"/>
    <s v="Pastillas de Freno"/>
    <n v="5"/>
    <x v="2"/>
    <n v="12"/>
    <n v="900"/>
  </r>
  <r>
    <x v="305"/>
    <n v="306"/>
    <n v="1011"/>
    <x v="3"/>
    <x v="2"/>
    <n v="100054"/>
    <x v="19"/>
    <n v="24"/>
    <s v="Discos de Freno"/>
    <n v="5"/>
    <x v="2"/>
    <n v="6"/>
    <n v="2630"/>
  </r>
  <r>
    <x v="306"/>
    <n v="307"/>
    <n v="1000"/>
    <x v="7"/>
    <x v="0"/>
    <n v="100081"/>
    <x v="29"/>
    <n v="7"/>
    <s v="Pastillas de Freno"/>
    <n v="5"/>
    <x v="2"/>
    <n v="8"/>
    <n v="900"/>
  </r>
  <r>
    <x v="307"/>
    <n v="308"/>
    <n v="1009"/>
    <x v="6"/>
    <x v="1"/>
    <n v="100071"/>
    <x v="53"/>
    <n v="4"/>
    <s v="Filtros de Aceite"/>
    <n v="2"/>
    <x v="0"/>
    <n v="4"/>
    <n v="600"/>
  </r>
  <r>
    <x v="308"/>
    <n v="309"/>
    <n v="1012"/>
    <x v="0"/>
    <x v="0"/>
    <n v="100030"/>
    <x v="17"/>
    <n v="16"/>
    <s v="Guantes"/>
    <n v="10"/>
    <x v="1"/>
    <n v="9"/>
    <n v="820"/>
  </r>
  <r>
    <x v="309"/>
    <n v="310"/>
    <n v="1015"/>
    <x v="9"/>
    <x v="2"/>
    <n v="100079"/>
    <x v="47"/>
    <n v="11"/>
    <s v="Guardabarros"/>
    <n v="9"/>
    <x v="3"/>
    <n v="5"/>
    <n v="1700"/>
  </r>
  <r>
    <x v="310"/>
    <n v="311"/>
    <n v="1008"/>
    <x v="15"/>
    <x v="0"/>
    <n v="100065"/>
    <x v="52"/>
    <n v="10"/>
    <s v="Neumáticos"/>
    <n v="8"/>
    <x v="8"/>
    <n v="3"/>
    <n v="4420"/>
  </r>
  <r>
    <x v="311"/>
    <n v="312"/>
    <n v="1001"/>
    <x v="1"/>
    <x v="1"/>
    <n v="100087"/>
    <x v="6"/>
    <n v="2"/>
    <s v="Pistones"/>
    <n v="1"/>
    <x v="0"/>
    <n v="7"/>
    <n v="2920"/>
  </r>
  <r>
    <x v="312"/>
    <n v="313"/>
    <n v="1010"/>
    <x v="14"/>
    <x v="3"/>
    <n v="100010"/>
    <x v="69"/>
    <n v="15"/>
    <s v="Casco"/>
    <n v="10"/>
    <x v="1"/>
    <n v="10"/>
    <n v="2240"/>
  </r>
  <r>
    <x v="313"/>
    <n v="314"/>
    <n v="1009"/>
    <x v="6"/>
    <x v="1"/>
    <n v="100080"/>
    <x v="90"/>
    <n v="22"/>
    <s v="Protectores de Motor"/>
    <n v="9"/>
    <x v="3"/>
    <n v="2"/>
    <n v="3011"/>
  </r>
  <r>
    <x v="314"/>
    <n v="315"/>
    <n v="1010"/>
    <x v="14"/>
    <x v="3"/>
    <n v="100056"/>
    <x v="27"/>
    <n v="16"/>
    <s v="Guantes"/>
    <n v="10"/>
    <x v="1"/>
    <n v="8"/>
    <n v="820"/>
  </r>
  <r>
    <x v="315"/>
    <n v="316"/>
    <n v="1004"/>
    <x v="5"/>
    <x v="0"/>
    <n v="100096"/>
    <x v="62"/>
    <n v="17"/>
    <s v="Chaquetas de Protección"/>
    <n v="10"/>
    <x v="1"/>
    <n v="6"/>
    <n v="1117"/>
  </r>
  <r>
    <x v="316"/>
    <n v="317"/>
    <n v="1010"/>
    <x v="14"/>
    <x v="3"/>
    <n v="100058"/>
    <x v="58"/>
    <n v="2"/>
    <s v="Pistones"/>
    <n v="1"/>
    <x v="0"/>
    <n v="9"/>
    <n v="2920"/>
  </r>
  <r>
    <x v="317"/>
    <n v="318"/>
    <n v="1000"/>
    <x v="7"/>
    <x v="0"/>
    <n v="100065"/>
    <x v="52"/>
    <n v="23"/>
    <s v="Carburadores"/>
    <n v="1"/>
    <x v="0"/>
    <n v="11"/>
    <n v="3550"/>
  </r>
  <r>
    <x v="318"/>
    <n v="319"/>
    <n v="1010"/>
    <x v="14"/>
    <x v="3"/>
    <n v="100065"/>
    <x v="52"/>
    <n v="22"/>
    <s v="Protectores de Motor"/>
    <n v="9"/>
    <x v="3"/>
    <n v="4"/>
    <n v="3011"/>
  </r>
  <r>
    <x v="319"/>
    <n v="320"/>
    <n v="1013"/>
    <x v="12"/>
    <x v="1"/>
    <n v="100014"/>
    <x v="21"/>
    <n v="10"/>
    <s v="Neumáticos"/>
    <n v="8"/>
    <x v="8"/>
    <n v="3"/>
    <n v="4420"/>
  </r>
  <r>
    <x v="320"/>
    <n v="321"/>
    <n v="1009"/>
    <x v="6"/>
    <x v="1"/>
    <n v="100099"/>
    <x v="14"/>
    <n v="14"/>
    <s v="Espejos Retrovisores"/>
    <n v="9"/>
    <x v="3"/>
    <n v="5"/>
    <n v="700"/>
  </r>
  <r>
    <x v="321"/>
    <n v="322"/>
    <n v="1004"/>
    <x v="5"/>
    <x v="0"/>
    <n v="100005"/>
    <x v="65"/>
    <n v="10"/>
    <s v="Neumáticos"/>
    <n v="8"/>
    <x v="8"/>
    <n v="7"/>
    <n v="4420"/>
  </r>
  <r>
    <x v="322"/>
    <n v="323"/>
    <n v="1003"/>
    <x v="2"/>
    <x v="2"/>
    <n v="100073"/>
    <x v="44"/>
    <n v="9"/>
    <s v="Baterías"/>
    <n v="7"/>
    <x v="4"/>
    <n v="6"/>
    <n v="4800"/>
  </r>
  <r>
    <x v="323"/>
    <n v="324"/>
    <n v="1006"/>
    <x v="10"/>
    <x v="3"/>
    <n v="100080"/>
    <x v="90"/>
    <n v="22"/>
    <s v="Protectores de Motor"/>
    <n v="9"/>
    <x v="3"/>
    <n v="9"/>
    <n v="3011"/>
  </r>
  <r>
    <x v="324"/>
    <n v="325"/>
    <n v="1006"/>
    <x v="10"/>
    <x v="3"/>
    <n v="100064"/>
    <x v="74"/>
    <n v="18"/>
    <s v="Palancas de Freno"/>
    <n v="5"/>
    <x v="2"/>
    <n v="12"/>
    <n v="1000"/>
  </r>
  <r>
    <x v="325"/>
    <n v="326"/>
    <n v="1006"/>
    <x v="10"/>
    <x v="3"/>
    <n v="100006"/>
    <x v="48"/>
    <n v="2"/>
    <s v="Pistones"/>
    <n v="1"/>
    <x v="0"/>
    <n v="8"/>
    <n v="2920"/>
  </r>
  <r>
    <x v="326"/>
    <n v="327"/>
    <n v="1010"/>
    <x v="14"/>
    <x v="3"/>
    <n v="100039"/>
    <x v="60"/>
    <n v="12"/>
    <s v="Asientos"/>
    <n v="9"/>
    <x v="3"/>
    <n v="8"/>
    <n v="3150"/>
  </r>
  <r>
    <x v="327"/>
    <n v="328"/>
    <n v="1007"/>
    <x v="11"/>
    <x v="2"/>
    <n v="100046"/>
    <x v="81"/>
    <n v="18"/>
    <s v="Palancas de Freno"/>
    <n v="5"/>
    <x v="2"/>
    <n v="33"/>
    <n v="1000"/>
  </r>
  <r>
    <x v="328"/>
    <n v="329"/>
    <n v="1004"/>
    <x v="5"/>
    <x v="0"/>
    <n v="100082"/>
    <x v="15"/>
    <n v="18"/>
    <s v="Palancas de Freno"/>
    <n v="5"/>
    <x v="2"/>
    <n v="5"/>
    <n v="1000"/>
  </r>
  <r>
    <x v="329"/>
    <n v="330"/>
    <n v="1011"/>
    <x v="3"/>
    <x v="2"/>
    <n v="100009"/>
    <x v="35"/>
    <n v="24"/>
    <s v="Discos de Freno"/>
    <n v="5"/>
    <x v="2"/>
    <n v="7"/>
    <n v="2630"/>
  </r>
  <r>
    <x v="330"/>
    <n v="331"/>
    <n v="1003"/>
    <x v="2"/>
    <x v="2"/>
    <n v="100035"/>
    <x v="59"/>
    <n v="18"/>
    <s v="Palancas de Freno"/>
    <n v="5"/>
    <x v="2"/>
    <n v="17"/>
    <n v="1000"/>
  </r>
  <r>
    <x v="331"/>
    <n v="332"/>
    <n v="1009"/>
    <x v="6"/>
    <x v="1"/>
    <n v="100057"/>
    <x v="72"/>
    <n v="19"/>
    <s v="Cables de Acelerador"/>
    <n v="11"/>
    <x v="6"/>
    <n v="7"/>
    <n v="600"/>
  </r>
  <r>
    <x v="332"/>
    <n v="333"/>
    <n v="1002"/>
    <x v="13"/>
    <x v="3"/>
    <n v="100060"/>
    <x v="18"/>
    <n v="20"/>
    <s v="Controles de Puños Calefactables"/>
    <n v="10"/>
    <x v="1"/>
    <n v="11"/>
    <n v="4500"/>
  </r>
  <r>
    <x v="333"/>
    <n v="334"/>
    <n v="1001"/>
    <x v="1"/>
    <x v="1"/>
    <n v="100035"/>
    <x v="59"/>
    <n v="10"/>
    <s v="Neumáticos"/>
    <n v="8"/>
    <x v="8"/>
    <n v="23"/>
    <n v="4420"/>
  </r>
  <r>
    <x v="334"/>
    <n v="335"/>
    <n v="1005"/>
    <x v="8"/>
    <x v="1"/>
    <n v="100087"/>
    <x v="6"/>
    <n v="15"/>
    <s v="Casco"/>
    <n v="10"/>
    <x v="1"/>
    <n v="27"/>
    <n v="2240"/>
  </r>
  <r>
    <x v="335"/>
    <n v="336"/>
    <n v="1007"/>
    <x v="11"/>
    <x v="2"/>
    <n v="100054"/>
    <x v="19"/>
    <n v="17"/>
    <s v="Chaquetas de Protección"/>
    <n v="10"/>
    <x v="1"/>
    <n v="9"/>
    <n v="1117"/>
  </r>
  <r>
    <x v="336"/>
    <n v="337"/>
    <n v="1001"/>
    <x v="1"/>
    <x v="1"/>
    <n v="100064"/>
    <x v="74"/>
    <n v="8"/>
    <s v="Amortiguadores"/>
    <n v="6"/>
    <x v="5"/>
    <n v="26"/>
    <n v="4010"/>
  </r>
  <r>
    <x v="337"/>
    <n v="338"/>
    <n v="1013"/>
    <x v="12"/>
    <x v="1"/>
    <n v="100092"/>
    <x v="79"/>
    <n v="2"/>
    <s v="Pistones"/>
    <n v="1"/>
    <x v="0"/>
    <n v="14"/>
    <n v="2920"/>
  </r>
  <r>
    <x v="338"/>
    <n v="339"/>
    <n v="1010"/>
    <x v="14"/>
    <x v="3"/>
    <n v="100063"/>
    <x v="50"/>
    <n v="6"/>
    <s v="Cadenas"/>
    <n v="4"/>
    <x v="7"/>
    <n v="5"/>
    <n v="1800"/>
  </r>
  <r>
    <x v="339"/>
    <n v="340"/>
    <n v="1015"/>
    <x v="9"/>
    <x v="2"/>
    <n v="100010"/>
    <x v="69"/>
    <n v="12"/>
    <s v="Asientos"/>
    <n v="9"/>
    <x v="3"/>
    <n v="8"/>
    <n v="3150"/>
  </r>
  <r>
    <x v="340"/>
    <n v="341"/>
    <n v="1015"/>
    <x v="9"/>
    <x v="2"/>
    <n v="100049"/>
    <x v="2"/>
    <n v="11"/>
    <s v="Guardabarros"/>
    <n v="9"/>
    <x v="3"/>
    <n v="5"/>
    <n v="1700"/>
  </r>
  <r>
    <x v="341"/>
    <n v="342"/>
    <n v="1001"/>
    <x v="1"/>
    <x v="1"/>
    <n v="100051"/>
    <x v="89"/>
    <n v="5"/>
    <s v="Silenciadores"/>
    <n v="3"/>
    <x v="0"/>
    <n v="17"/>
    <n v="1600"/>
  </r>
  <r>
    <x v="342"/>
    <n v="343"/>
    <n v="1000"/>
    <x v="7"/>
    <x v="0"/>
    <n v="100011"/>
    <x v="23"/>
    <n v="6"/>
    <s v="Cadenas"/>
    <n v="4"/>
    <x v="7"/>
    <n v="16"/>
    <n v="1800"/>
  </r>
  <r>
    <x v="343"/>
    <n v="344"/>
    <n v="1004"/>
    <x v="5"/>
    <x v="0"/>
    <n v="100048"/>
    <x v="0"/>
    <n v="9"/>
    <s v="Baterías"/>
    <n v="7"/>
    <x v="4"/>
    <n v="33"/>
    <n v="4800"/>
  </r>
  <r>
    <x v="344"/>
    <n v="345"/>
    <n v="1008"/>
    <x v="15"/>
    <x v="0"/>
    <n v="100090"/>
    <x v="11"/>
    <n v="4"/>
    <s v="Filtros de Aceite"/>
    <n v="2"/>
    <x v="0"/>
    <n v="5"/>
    <n v="600"/>
  </r>
  <r>
    <x v="345"/>
    <n v="346"/>
    <n v="1004"/>
    <x v="5"/>
    <x v="0"/>
    <n v="100020"/>
    <x v="36"/>
    <n v="21"/>
    <s v="Tensores de Cadena"/>
    <n v="4"/>
    <x v="7"/>
    <n v="22"/>
    <n v="880"/>
  </r>
  <r>
    <x v="346"/>
    <n v="347"/>
    <n v="1001"/>
    <x v="1"/>
    <x v="1"/>
    <n v="100009"/>
    <x v="35"/>
    <n v="11"/>
    <s v="Guardabarros"/>
    <n v="9"/>
    <x v="3"/>
    <n v="27"/>
    <n v="1700"/>
  </r>
  <r>
    <x v="347"/>
    <n v="348"/>
    <n v="1000"/>
    <x v="7"/>
    <x v="0"/>
    <n v="100100"/>
    <x v="31"/>
    <n v="20"/>
    <s v="Controles de Puños Calefactables"/>
    <n v="10"/>
    <x v="1"/>
    <n v="8"/>
    <n v="4500"/>
  </r>
  <r>
    <x v="348"/>
    <n v="349"/>
    <n v="1007"/>
    <x v="11"/>
    <x v="2"/>
    <n v="100039"/>
    <x v="60"/>
    <n v="13"/>
    <s v="Manillares"/>
    <n v="9"/>
    <x v="3"/>
    <n v="23"/>
    <n v="1310"/>
  </r>
  <r>
    <x v="349"/>
    <n v="350"/>
    <n v="1015"/>
    <x v="9"/>
    <x v="2"/>
    <n v="100083"/>
    <x v="67"/>
    <n v="6"/>
    <s v="Cadenas"/>
    <n v="4"/>
    <x v="7"/>
    <n v="9"/>
    <n v="1800"/>
  </r>
  <r>
    <x v="350"/>
    <n v="351"/>
    <n v="1000"/>
    <x v="7"/>
    <x v="0"/>
    <n v="100019"/>
    <x v="32"/>
    <n v="22"/>
    <s v="Protectores de Motor"/>
    <n v="9"/>
    <x v="3"/>
    <n v="30"/>
    <n v="3011"/>
  </r>
  <r>
    <x v="351"/>
    <n v="352"/>
    <n v="1011"/>
    <x v="3"/>
    <x v="2"/>
    <n v="100012"/>
    <x v="43"/>
    <n v="22"/>
    <s v="Protectores de Motor"/>
    <n v="9"/>
    <x v="3"/>
    <n v="27"/>
    <n v="3011"/>
  </r>
  <r>
    <x v="352"/>
    <n v="353"/>
    <n v="1015"/>
    <x v="9"/>
    <x v="2"/>
    <n v="100003"/>
    <x v="22"/>
    <n v="20"/>
    <s v="Controles de Puños Calefactables"/>
    <n v="10"/>
    <x v="1"/>
    <n v="6"/>
    <n v="4500"/>
  </r>
  <r>
    <x v="353"/>
    <n v="354"/>
    <n v="1001"/>
    <x v="1"/>
    <x v="1"/>
    <n v="100063"/>
    <x v="50"/>
    <n v="1"/>
    <s v="Bujías"/>
    <n v="1"/>
    <x v="0"/>
    <n v="32"/>
    <n v="421"/>
  </r>
  <r>
    <x v="354"/>
    <n v="355"/>
    <n v="1005"/>
    <x v="8"/>
    <x v="1"/>
    <n v="100029"/>
    <x v="76"/>
    <n v="15"/>
    <s v="Casco"/>
    <n v="10"/>
    <x v="1"/>
    <n v="24"/>
    <n v="2240"/>
  </r>
  <r>
    <x v="355"/>
    <n v="356"/>
    <n v="1006"/>
    <x v="10"/>
    <x v="3"/>
    <n v="100088"/>
    <x v="91"/>
    <n v="11"/>
    <s v="Guardabarros"/>
    <n v="9"/>
    <x v="3"/>
    <n v="16"/>
    <n v="1700"/>
  </r>
  <r>
    <x v="356"/>
    <n v="357"/>
    <n v="1013"/>
    <x v="12"/>
    <x v="1"/>
    <n v="100080"/>
    <x v="90"/>
    <n v="7"/>
    <s v="Pastillas de Freno"/>
    <n v="5"/>
    <x v="2"/>
    <n v="23"/>
    <n v="900"/>
  </r>
  <r>
    <x v="357"/>
    <n v="358"/>
    <n v="1011"/>
    <x v="3"/>
    <x v="2"/>
    <n v="100057"/>
    <x v="72"/>
    <n v="25"/>
    <s v="Horquillas"/>
    <n v="6"/>
    <x v="5"/>
    <n v="28"/>
    <n v="5100"/>
  </r>
  <r>
    <x v="358"/>
    <n v="359"/>
    <n v="1004"/>
    <x v="5"/>
    <x v="0"/>
    <n v="100040"/>
    <x v="45"/>
    <n v="11"/>
    <s v="Guardabarros"/>
    <n v="9"/>
    <x v="3"/>
    <n v="34"/>
    <n v="1700"/>
  </r>
  <r>
    <x v="359"/>
    <n v="360"/>
    <n v="1010"/>
    <x v="14"/>
    <x v="3"/>
    <n v="100054"/>
    <x v="19"/>
    <n v="2"/>
    <s v="Pistones"/>
    <n v="1"/>
    <x v="0"/>
    <n v="18"/>
    <n v="2920"/>
  </r>
  <r>
    <x v="360"/>
    <n v="361"/>
    <n v="1014"/>
    <x v="4"/>
    <x v="3"/>
    <n v="100049"/>
    <x v="2"/>
    <n v="9"/>
    <s v="Baterías"/>
    <n v="7"/>
    <x v="4"/>
    <n v="25"/>
    <n v="4800"/>
  </r>
  <r>
    <x v="361"/>
    <n v="362"/>
    <n v="1015"/>
    <x v="9"/>
    <x v="2"/>
    <n v="100048"/>
    <x v="0"/>
    <n v="4"/>
    <s v="Filtros de Aceite"/>
    <n v="2"/>
    <x v="0"/>
    <n v="14"/>
    <n v="600"/>
  </r>
  <r>
    <x v="362"/>
    <n v="363"/>
    <n v="1015"/>
    <x v="9"/>
    <x v="2"/>
    <n v="100012"/>
    <x v="43"/>
    <n v="10"/>
    <s v="Neumáticos"/>
    <n v="8"/>
    <x v="8"/>
    <n v="29"/>
    <n v="4420"/>
  </r>
  <r>
    <x v="363"/>
    <n v="364"/>
    <n v="1013"/>
    <x v="12"/>
    <x v="1"/>
    <n v="100065"/>
    <x v="52"/>
    <n v="5"/>
    <s v="Silenciadores"/>
    <n v="3"/>
    <x v="0"/>
    <n v="28"/>
    <n v="1600"/>
  </r>
  <r>
    <x v="364"/>
    <n v="365"/>
    <n v="1000"/>
    <x v="7"/>
    <x v="0"/>
    <n v="100023"/>
    <x v="87"/>
    <n v="15"/>
    <s v="Casco"/>
    <n v="10"/>
    <x v="1"/>
    <n v="12"/>
    <n v="2240"/>
  </r>
  <r>
    <x v="365"/>
    <n v="366"/>
    <n v="1015"/>
    <x v="9"/>
    <x v="2"/>
    <n v="100101"/>
    <x v="94"/>
    <n v="18"/>
    <s v="Palancas de Freno"/>
    <n v="5"/>
    <x v="2"/>
    <n v="23"/>
    <n v="1000"/>
  </r>
  <r>
    <x v="366"/>
    <n v="367"/>
    <n v="1007"/>
    <x v="11"/>
    <x v="2"/>
    <n v="100086"/>
    <x v="66"/>
    <n v="1"/>
    <s v="Bujías"/>
    <n v="1"/>
    <x v="0"/>
    <n v="18"/>
    <n v="421"/>
  </r>
  <r>
    <x v="367"/>
    <n v="368"/>
    <n v="1002"/>
    <x v="13"/>
    <x v="3"/>
    <n v="100029"/>
    <x v="76"/>
    <n v="2"/>
    <s v="Pistones"/>
    <n v="1"/>
    <x v="0"/>
    <n v="27"/>
    <n v="2920"/>
  </r>
  <r>
    <x v="368"/>
    <n v="369"/>
    <n v="1006"/>
    <x v="10"/>
    <x v="3"/>
    <n v="100049"/>
    <x v="2"/>
    <n v="1"/>
    <s v="Bujías"/>
    <n v="1"/>
    <x v="0"/>
    <n v="31"/>
    <n v="421"/>
  </r>
  <r>
    <x v="369"/>
    <n v="370"/>
    <n v="1007"/>
    <x v="11"/>
    <x v="2"/>
    <n v="100076"/>
    <x v="68"/>
    <n v="17"/>
    <s v="Chaquetas de Protección"/>
    <n v="10"/>
    <x v="1"/>
    <n v="24"/>
    <n v="1117"/>
  </r>
  <r>
    <x v="370"/>
    <n v="371"/>
    <n v="1005"/>
    <x v="8"/>
    <x v="1"/>
    <n v="100074"/>
    <x v="13"/>
    <n v="13"/>
    <s v="Manillares"/>
    <n v="9"/>
    <x v="3"/>
    <n v="26"/>
    <n v="1310"/>
  </r>
  <r>
    <x v="371"/>
    <n v="372"/>
    <n v="1002"/>
    <x v="13"/>
    <x v="3"/>
    <n v="100061"/>
    <x v="8"/>
    <n v="11"/>
    <s v="Guardabarros"/>
    <n v="9"/>
    <x v="3"/>
    <n v="11"/>
    <n v="1700"/>
  </r>
  <r>
    <x v="372"/>
    <n v="373"/>
    <n v="1011"/>
    <x v="3"/>
    <x v="2"/>
    <n v="100009"/>
    <x v="35"/>
    <n v="10"/>
    <s v="Neumáticos"/>
    <n v="8"/>
    <x v="8"/>
    <n v="11"/>
    <n v="4420"/>
  </r>
  <r>
    <x v="373"/>
    <n v="374"/>
    <n v="1000"/>
    <x v="7"/>
    <x v="0"/>
    <n v="100097"/>
    <x v="95"/>
    <n v="3"/>
    <s v="Cilindros"/>
    <n v="1"/>
    <x v="0"/>
    <n v="6"/>
    <n v="3800"/>
  </r>
  <r>
    <x v="374"/>
    <n v="375"/>
    <n v="1000"/>
    <x v="7"/>
    <x v="0"/>
    <n v="100045"/>
    <x v="30"/>
    <n v="17"/>
    <s v="Chaquetas de Protección"/>
    <n v="10"/>
    <x v="1"/>
    <n v="16"/>
    <n v="1117"/>
  </r>
  <r>
    <x v="375"/>
    <n v="376"/>
    <n v="1004"/>
    <x v="5"/>
    <x v="0"/>
    <n v="100016"/>
    <x v="28"/>
    <n v="23"/>
    <s v="Carburadores"/>
    <n v="1"/>
    <x v="0"/>
    <n v="10"/>
    <n v="3550"/>
  </r>
  <r>
    <x v="376"/>
    <n v="377"/>
    <n v="1010"/>
    <x v="14"/>
    <x v="3"/>
    <n v="100067"/>
    <x v="92"/>
    <n v="6"/>
    <s v="Cadenas"/>
    <n v="4"/>
    <x v="7"/>
    <n v="5"/>
    <n v="1800"/>
  </r>
  <r>
    <x v="377"/>
    <n v="378"/>
    <n v="1002"/>
    <x v="13"/>
    <x v="3"/>
    <n v="100089"/>
    <x v="63"/>
    <n v="19"/>
    <s v="Cables de Acelerador"/>
    <n v="11"/>
    <x v="6"/>
    <n v="7"/>
    <n v="600"/>
  </r>
  <r>
    <x v="378"/>
    <n v="379"/>
    <n v="1000"/>
    <x v="7"/>
    <x v="0"/>
    <n v="100017"/>
    <x v="16"/>
    <n v="23"/>
    <s v="Carburadores"/>
    <n v="1"/>
    <x v="0"/>
    <n v="3"/>
    <n v="3550"/>
  </r>
  <r>
    <x v="379"/>
    <n v="380"/>
    <n v="1007"/>
    <x v="11"/>
    <x v="2"/>
    <n v="100068"/>
    <x v="12"/>
    <n v="11"/>
    <s v="Guardabarros"/>
    <n v="9"/>
    <x v="3"/>
    <n v="12"/>
    <n v="1700"/>
  </r>
  <r>
    <x v="380"/>
    <n v="381"/>
    <n v="1006"/>
    <x v="10"/>
    <x v="3"/>
    <n v="100088"/>
    <x v="91"/>
    <n v="25"/>
    <s v="Horquillas"/>
    <n v="6"/>
    <x v="5"/>
    <n v="6"/>
    <n v="5100"/>
  </r>
  <r>
    <x v="381"/>
    <n v="382"/>
    <n v="1015"/>
    <x v="9"/>
    <x v="2"/>
    <n v="100030"/>
    <x v="17"/>
    <n v="7"/>
    <s v="Pastillas de Freno"/>
    <n v="5"/>
    <x v="2"/>
    <n v="8"/>
    <n v="900"/>
  </r>
  <r>
    <x v="382"/>
    <n v="383"/>
    <n v="1013"/>
    <x v="12"/>
    <x v="1"/>
    <n v="100058"/>
    <x v="58"/>
    <n v="18"/>
    <s v="Palancas de Freno"/>
    <n v="5"/>
    <x v="2"/>
    <n v="4"/>
    <n v="1000"/>
  </r>
  <r>
    <x v="383"/>
    <n v="384"/>
    <n v="1013"/>
    <x v="12"/>
    <x v="1"/>
    <n v="100075"/>
    <x v="3"/>
    <n v="21"/>
    <s v="Tensores de Cadena"/>
    <n v="4"/>
    <x v="7"/>
    <n v="9"/>
    <n v="880"/>
  </r>
  <r>
    <x v="384"/>
    <n v="385"/>
    <n v="1001"/>
    <x v="1"/>
    <x v="1"/>
    <n v="100009"/>
    <x v="35"/>
    <n v="4"/>
    <s v="Filtros de Aceite"/>
    <n v="2"/>
    <x v="0"/>
    <n v="5"/>
    <n v="600"/>
  </r>
  <r>
    <x v="385"/>
    <n v="386"/>
    <n v="1006"/>
    <x v="10"/>
    <x v="3"/>
    <n v="100101"/>
    <x v="94"/>
    <n v="22"/>
    <s v="Protectores de Motor"/>
    <n v="9"/>
    <x v="3"/>
    <n v="3"/>
    <n v="3011"/>
  </r>
  <r>
    <x v="386"/>
    <n v="387"/>
    <n v="1015"/>
    <x v="9"/>
    <x v="2"/>
    <n v="100068"/>
    <x v="12"/>
    <n v="24"/>
    <s v="Discos de Freno"/>
    <n v="5"/>
    <x v="2"/>
    <n v="7"/>
    <n v="2630"/>
  </r>
  <r>
    <x v="387"/>
    <n v="388"/>
    <n v="1006"/>
    <x v="10"/>
    <x v="3"/>
    <n v="100031"/>
    <x v="34"/>
    <n v="20"/>
    <s v="Controles de Puños Calefactables"/>
    <n v="10"/>
    <x v="1"/>
    <n v="10"/>
    <n v="4500"/>
  </r>
  <r>
    <x v="388"/>
    <n v="389"/>
    <n v="1011"/>
    <x v="3"/>
    <x v="2"/>
    <n v="100039"/>
    <x v="60"/>
    <n v="20"/>
    <s v="Controles de Puños Calefactables"/>
    <n v="10"/>
    <x v="1"/>
    <n v="2"/>
    <n v="4500"/>
  </r>
  <r>
    <x v="389"/>
    <n v="390"/>
    <n v="1004"/>
    <x v="5"/>
    <x v="0"/>
    <n v="100046"/>
    <x v="81"/>
    <n v="18"/>
    <s v="Palancas de Freno"/>
    <n v="5"/>
    <x v="2"/>
    <n v="8"/>
    <n v="1000"/>
  </r>
  <r>
    <x v="390"/>
    <n v="391"/>
    <n v="1006"/>
    <x v="10"/>
    <x v="3"/>
    <n v="100081"/>
    <x v="29"/>
    <n v="4"/>
    <s v="Filtros de Aceite"/>
    <n v="2"/>
    <x v="0"/>
    <n v="6"/>
    <n v="600"/>
  </r>
  <r>
    <x v="391"/>
    <n v="392"/>
    <n v="1009"/>
    <x v="6"/>
    <x v="1"/>
    <n v="100032"/>
    <x v="82"/>
    <n v="24"/>
    <s v="Discos de Freno"/>
    <n v="5"/>
    <x v="2"/>
    <n v="9"/>
    <n v="2630"/>
  </r>
  <r>
    <x v="392"/>
    <n v="393"/>
    <n v="1014"/>
    <x v="4"/>
    <x v="3"/>
    <n v="100075"/>
    <x v="3"/>
    <n v="10"/>
    <s v="Neumáticos"/>
    <n v="8"/>
    <x v="8"/>
    <n v="11"/>
    <n v="4420"/>
  </r>
  <r>
    <x v="393"/>
    <n v="394"/>
    <n v="1010"/>
    <x v="14"/>
    <x v="3"/>
    <n v="100034"/>
    <x v="57"/>
    <n v="25"/>
    <s v="Horquillas"/>
    <n v="6"/>
    <x v="5"/>
    <n v="4"/>
    <n v="5100"/>
  </r>
  <r>
    <x v="394"/>
    <n v="395"/>
    <n v="1009"/>
    <x v="6"/>
    <x v="1"/>
    <n v="100009"/>
    <x v="35"/>
    <n v="2"/>
    <s v="Pistones"/>
    <n v="1"/>
    <x v="0"/>
    <n v="3"/>
    <n v="2920"/>
  </r>
  <r>
    <x v="395"/>
    <n v="396"/>
    <n v="1012"/>
    <x v="0"/>
    <x v="0"/>
    <n v="100038"/>
    <x v="41"/>
    <n v="18"/>
    <s v="Palancas de Freno"/>
    <n v="5"/>
    <x v="2"/>
    <n v="5"/>
    <n v="1000"/>
  </r>
  <r>
    <x v="396"/>
    <n v="397"/>
    <n v="1006"/>
    <x v="10"/>
    <x v="3"/>
    <n v="100073"/>
    <x v="44"/>
    <n v="17"/>
    <s v="Chaquetas de Protección"/>
    <n v="10"/>
    <x v="1"/>
    <n v="7"/>
    <n v="1117"/>
  </r>
  <r>
    <x v="397"/>
    <n v="398"/>
    <n v="1006"/>
    <x v="10"/>
    <x v="3"/>
    <n v="100028"/>
    <x v="77"/>
    <n v="16"/>
    <s v="Guantes"/>
    <n v="10"/>
    <x v="1"/>
    <n v="6"/>
    <n v="820"/>
  </r>
  <r>
    <x v="398"/>
    <n v="399"/>
    <n v="1001"/>
    <x v="1"/>
    <x v="1"/>
    <n v="100086"/>
    <x v="66"/>
    <n v="22"/>
    <s v="Protectores de Motor"/>
    <n v="9"/>
    <x v="3"/>
    <n v="9"/>
    <n v="3011"/>
  </r>
  <r>
    <x v="399"/>
    <n v="400"/>
    <n v="1010"/>
    <x v="14"/>
    <x v="3"/>
    <n v="100077"/>
    <x v="9"/>
    <n v="21"/>
    <s v="Tensores de Cadena"/>
    <n v="4"/>
    <x v="7"/>
    <n v="12"/>
    <n v="880"/>
  </r>
  <r>
    <x v="400"/>
    <n v="401"/>
    <n v="1012"/>
    <x v="0"/>
    <x v="0"/>
    <n v="100101"/>
    <x v="94"/>
    <n v="23"/>
    <s v="Carburadores"/>
    <n v="1"/>
    <x v="0"/>
    <n v="10"/>
    <n v="3550"/>
  </r>
  <r>
    <x v="401"/>
    <n v="402"/>
    <n v="1007"/>
    <x v="11"/>
    <x v="2"/>
    <n v="100031"/>
    <x v="34"/>
    <n v="10"/>
    <s v="Neumáticos"/>
    <n v="8"/>
    <x v="8"/>
    <n v="5"/>
    <n v="4420"/>
  </r>
  <r>
    <x v="402"/>
    <n v="403"/>
    <n v="1014"/>
    <x v="4"/>
    <x v="3"/>
    <n v="100061"/>
    <x v="8"/>
    <n v="12"/>
    <s v="Asientos"/>
    <n v="9"/>
    <x v="3"/>
    <n v="7"/>
    <n v="3150"/>
  </r>
  <r>
    <x v="403"/>
    <n v="404"/>
    <n v="1006"/>
    <x v="10"/>
    <x v="3"/>
    <n v="100100"/>
    <x v="31"/>
    <n v="17"/>
    <s v="Chaquetas de Protección"/>
    <n v="10"/>
    <x v="1"/>
    <n v="3"/>
    <n v="1117"/>
  </r>
  <r>
    <x v="404"/>
    <n v="405"/>
    <n v="1010"/>
    <x v="14"/>
    <x v="3"/>
    <n v="100044"/>
    <x v="10"/>
    <n v="13"/>
    <s v="Manillares"/>
    <n v="9"/>
    <x v="3"/>
    <n v="12"/>
    <n v="1310"/>
  </r>
  <r>
    <x v="405"/>
    <n v="406"/>
    <n v="1015"/>
    <x v="9"/>
    <x v="2"/>
    <n v="100096"/>
    <x v="62"/>
    <n v="24"/>
    <s v="Discos de Freno"/>
    <n v="5"/>
    <x v="2"/>
    <n v="6"/>
    <n v="2630"/>
  </r>
  <r>
    <x v="406"/>
    <n v="407"/>
    <n v="1006"/>
    <x v="10"/>
    <x v="3"/>
    <n v="100084"/>
    <x v="80"/>
    <n v="3"/>
    <s v="Cilindros"/>
    <n v="1"/>
    <x v="0"/>
    <n v="8"/>
    <n v="3800"/>
  </r>
  <r>
    <x v="407"/>
    <n v="408"/>
    <n v="1011"/>
    <x v="3"/>
    <x v="2"/>
    <n v="100077"/>
    <x v="9"/>
    <n v="15"/>
    <s v="Casco"/>
    <n v="10"/>
    <x v="1"/>
    <n v="4"/>
    <n v="2240"/>
  </r>
  <r>
    <x v="408"/>
    <n v="409"/>
    <n v="1004"/>
    <x v="5"/>
    <x v="0"/>
    <n v="100091"/>
    <x v="40"/>
    <n v="1"/>
    <s v="Bujías"/>
    <n v="1"/>
    <x v="0"/>
    <n v="9"/>
    <n v="421"/>
  </r>
  <r>
    <x v="409"/>
    <n v="410"/>
    <n v="1006"/>
    <x v="10"/>
    <x v="3"/>
    <n v="100001"/>
    <x v="25"/>
    <n v="20"/>
    <s v="Controles de Puños Calefactables"/>
    <n v="10"/>
    <x v="1"/>
    <n v="5"/>
    <n v="4500"/>
  </r>
  <r>
    <x v="410"/>
    <n v="411"/>
    <n v="1000"/>
    <x v="7"/>
    <x v="0"/>
    <n v="100086"/>
    <x v="66"/>
    <n v="9"/>
    <s v="Baterías"/>
    <n v="7"/>
    <x v="4"/>
    <n v="3"/>
    <n v="4800"/>
  </r>
  <r>
    <x v="411"/>
    <n v="412"/>
    <n v="1015"/>
    <x v="9"/>
    <x v="2"/>
    <n v="100065"/>
    <x v="52"/>
    <n v="7"/>
    <s v="Pastillas de Freno"/>
    <n v="5"/>
    <x v="2"/>
    <n v="7"/>
    <n v="900"/>
  </r>
  <r>
    <x v="412"/>
    <n v="413"/>
    <n v="1014"/>
    <x v="4"/>
    <x v="3"/>
    <n v="100025"/>
    <x v="26"/>
    <n v="24"/>
    <s v="Discos de Freno"/>
    <n v="5"/>
    <x v="2"/>
    <n v="10"/>
    <n v="2630"/>
  </r>
  <r>
    <x v="413"/>
    <n v="414"/>
    <n v="1011"/>
    <x v="3"/>
    <x v="2"/>
    <n v="100044"/>
    <x v="10"/>
    <n v="19"/>
    <s v="Cables de Acelerador"/>
    <n v="11"/>
    <x v="6"/>
    <n v="2"/>
    <n v="600"/>
  </r>
  <r>
    <x v="414"/>
    <n v="415"/>
    <n v="1010"/>
    <x v="14"/>
    <x v="3"/>
    <n v="100071"/>
    <x v="53"/>
    <n v="20"/>
    <s v="Controles de Puños Calefactables"/>
    <n v="10"/>
    <x v="1"/>
    <n v="8"/>
    <n v="4500"/>
  </r>
  <r>
    <x v="415"/>
    <n v="416"/>
    <n v="1000"/>
    <x v="7"/>
    <x v="0"/>
    <n v="100050"/>
    <x v="4"/>
    <n v="8"/>
    <s v="Amortiguadores"/>
    <n v="6"/>
    <x v="5"/>
    <n v="6"/>
    <n v="4010"/>
  </r>
  <r>
    <x v="416"/>
    <n v="417"/>
    <n v="1015"/>
    <x v="9"/>
    <x v="2"/>
    <n v="100039"/>
    <x v="60"/>
    <n v="21"/>
    <s v="Tensores de Cadena"/>
    <n v="4"/>
    <x v="7"/>
    <n v="9"/>
    <n v="880"/>
  </r>
  <r>
    <x v="417"/>
    <n v="418"/>
    <n v="1004"/>
    <x v="5"/>
    <x v="0"/>
    <n v="100071"/>
    <x v="53"/>
    <n v="8"/>
    <s v="Amortiguadores"/>
    <n v="6"/>
    <x v="5"/>
    <n v="11"/>
    <n v="4010"/>
  </r>
  <r>
    <x v="418"/>
    <n v="419"/>
    <n v="1015"/>
    <x v="9"/>
    <x v="2"/>
    <n v="100059"/>
    <x v="56"/>
    <n v="11"/>
    <s v="Guardabarros"/>
    <n v="9"/>
    <x v="3"/>
    <n v="4"/>
    <n v="1700"/>
  </r>
  <r>
    <x v="419"/>
    <n v="420"/>
    <n v="1000"/>
    <x v="7"/>
    <x v="0"/>
    <n v="100049"/>
    <x v="2"/>
    <n v="25"/>
    <s v="Horquillas"/>
    <n v="6"/>
    <x v="5"/>
    <n v="3"/>
    <n v="5100"/>
  </r>
  <r>
    <x v="420"/>
    <n v="421"/>
    <n v="1006"/>
    <x v="10"/>
    <x v="3"/>
    <n v="100048"/>
    <x v="0"/>
    <n v="24"/>
    <s v="Discos de Freno"/>
    <n v="5"/>
    <x v="2"/>
    <n v="5"/>
    <n v="2630"/>
  </r>
  <r>
    <x v="421"/>
    <n v="422"/>
    <n v="1002"/>
    <x v="13"/>
    <x v="3"/>
    <n v="100062"/>
    <x v="97"/>
    <n v="18"/>
    <s v="Palancas de Freno"/>
    <n v="5"/>
    <x v="2"/>
    <n v="7"/>
    <n v="1000"/>
  </r>
  <r>
    <x v="422"/>
    <n v="423"/>
    <n v="1001"/>
    <x v="1"/>
    <x v="1"/>
    <n v="100054"/>
    <x v="19"/>
    <n v="8"/>
    <s v="Amortiguadores"/>
    <n v="6"/>
    <x v="5"/>
    <n v="6"/>
    <n v="4010"/>
  </r>
  <r>
    <x v="423"/>
    <n v="424"/>
    <n v="1009"/>
    <x v="6"/>
    <x v="1"/>
    <n v="100081"/>
    <x v="29"/>
    <n v="7"/>
    <s v="Pastillas de Freno"/>
    <n v="5"/>
    <x v="2"/>
    <n v="9"/>
    <n v="900"/>
  </r>
  <r>
    <x v="424"/>
    <n v="425"/>
    <n v="1011"/>
    <x v="3"/>
    <x v="2"/>
    <n v="100069"/>
    <x v="20"/>
    <n v="7"/>
    <s v="Pastillas de Freno"/>
    <n v="5"/>
    <x v="2"/>
    <n v="12"/>
    <n v="900"/>
  </r>
  <r>
    <x v="425"/>
    <n v="426"/>
    <n v="1012"/>
    <x v="0"/>
    <x v="0"/>
    <n v="100043"/>
    <x v="96"/>
    <n v="22"/>
    <s v="Protectores de Motor"/>
    <n v="9"/>
    <x v="3"/>
    <n v="10"/>
    <n v="3011"/>
  </r>
  <r>
    <x v="426"/>
    <n v="427"/>
    <n v="1013"/>
    <x v="12"/>
    <x v="1"/>
    <n v="100091"/>
    <x v="40"/>
    <n v="3"/>
    <s v="Cilindros"/>
    <n v="1"/>
    <x v="0"/>
    <n v="5"/>
    <n v="3800"/>
  </r>
  <r>
    <x v="427"/>
    <n v="428"/>
    <n v="1014"/>
    <x v="4"/>
    <x v="3"/>
    <n v="100046"/>
    <x v="81"/>
    <n v="2"/>
    <s v="Pistones"/>
    <n v="1"/>
    <x v="0"/>
    <n v="7"/>
    <n v="2920"/>
  </r>
  <r>
    <x v="428"/>
    <n v="429"/>
    <n v="1007"/>
    <x v="11"/>
    <x v="2"/>
    <n v="100047"/>
    <x v="5"/>
    <n v="8"/>
    <s v="Amortiguadores"/>
    <n v="6"/>
    <x v="5"/>
    <n v="3"/>
    <n v="4010"/>
  </r>
  <r>
    <x v="429"/>
    <n v="430"/>
    <n v="1000"/>
    <x v="7"/>
    <x v="0"/>
    <n v="100009"/>
    <x v="35"/>
    <n v="22"/>
    <s v="Protectores de Motor"/>
    <n v="9"/>
    <x v="3"/>
    <n v="12"/>
    <n v="3011"/>
  </r>
  <r>
    <x v="430"/>
    <n v="431"/>
    <n v="1013"/>
    <x v="12"/>
    <x v="1"/>
    <n v="100090"/>
    <x v="11"/>
    <n v="19"/>
    <s v="Cables de Acelerador"/>
    <n v="11"/>
    <x v="6"/>
    <n v="6"/>
    <n v="600"/>
  </r>
  <r>
    <x v="431"/>
    <n v="432"/>
    <n v="1003"/>
    <x v="2"/>
    <x v="2"/>
    <n v="100082"/>
    <x v="15"/>
    <n v="11"/>
    <s v="Guardabarros"/>
    <n v="9"/>
    <x v="3"/>
    <n v="8"/>
    <n v="1700"/>
  </r>
  <r>
    <x v="432"/>
    <n v="433"/>
    <n v="1007"/>
    <x v="11"/>
    <x v="2"/>
    <n v="100046"/>
    <x v="81"/>
    <n v="3"/>
    <s v="Cilindros"/>
    <n v="1"/>
    <x v="0"/>
    <n v="4"/>
    <n v="3800"/>
  </r>
  <r>
    <x v="433"/>
    <n v="434"/>
    <n v="1013"/>
    <x v="12"/>
    <x v="1"/>
    <n v="100020"/>
    <x v="36"/>
    <n v="11"/>
    <s v="Guardabarros"/>
    <n v="9"/>
    <x v="3"/>
    <n v="9"/>
    <n v="1700"/>
  </r>
  <r>
    <x v="434"/>
    <n v="435"/>
    <n v="1003"/>
    <x v="2"/>
    <x v="2"/>
    <n v="100017"/>
    <x v="16"/>
    <n v="25"/>
    <s v="Horquillas"/>
    <n v="6"/>
    <x v="5"/>
    <n v="5"/>
    <n v="5100"/>
  </r>
  <r>
    <x v="435"/>
    <n v="436"/>
    <n v="1015"/>
    <x v="9"/>
    <x v="2"/>
    <n v="100040"/>
    <x v="45"/>
    <n v="18"/>
    <s v="Palancas de Freno"/>
    <n v="5"/>
    <x v="2"/>
    <n v="3"/>
    <n v="1000"/>
  </r>
  <r>
    <x v="436"/>
    <n v="437"/>
    <n v="1009"/>
    <x v="6"/>
    <x v="1"/>
    <n v="100038"/>
    <x v="41"/>
    <n v="20"/>
    <s v="Controles de Puños Calefactables"/>
    <n v="10"/>
    <x v="1"/>
    <n v="7"/>
    <n v="4500"/>
  </r>
  <r>
    <x v="437"/>
    <n v="438"/>
    <n v="1010"/>
    <x v="14"/>
    <x v="3"/>
    <n v="100093"/>
    <x v="54"/>
    <n v="12"/>
    <s v="Asientos"/>
    <n v="9"/>
    <x v="3"/>
    <n v="10"/>
    <n v="3150"/>
  </r>
  <r>
    <x v="438"/>
    <n v="439"/>
    <n v="1004"/>
    <x v="5"/>
    <x v="0"/>
    <n v="100081"/>
    <x v="29"/>
    <n v="24"/>
    <s v="Discos de Freno"/>
    <n v="5"/>
    <x v="2"/>
    <n v="2"/>
    <n v="2630"/>
  </r>
  <r>
    <x v="439"/>
    <n v="440"/>
    <n v="1015"/>
    <x v="9"/>
    <x v="2"/>
    <n v="100075"/>
    <x v="3"/>
    <n v="25"/>
    <s v="Horquillas"/>
    <n v="6"/>
    <x v="5"/>
    <n v="8"/>
    <n v="5100"/>
  </r>
  <r>
    <x v="440"/>
    <n v="441"/>
    <n v="1005"/>
    <x v="8"/>
    <x v="1"/>
    <n v="100015"/>
    <x v="98"/>
    <n v="9"/>
    <s v="Baterías"/>
    <n v="7"/>
    <x v="4"/>
    <n v="6"/>
    <n v="4800"/>
  </r>
  <r>
    <x v="441"/>
    <n v="442"/>
    <n v="1001"/>
    <x v="1"/>
    <x v="1"/>
    <n v="100054"/>
    <x v="19"/>
    <n v="17"/>
    <s v="Chaquetas de Protección"/>
    <n v="10"/>
    <x v="1"/>
    <n v="9"/>
    <n v="1117"/>
  </r>
  <r>
    <x v="442"/>
    <n v="443"/>
    <n v="1005"/>
    <x v="8"/>
    <x v="1"/>
    <n v="100086"/>
    <x v="66"/>
    <n v="22"/>
    <s v="Protectores de Motor"/>
    <n v="9"/>
    <x v="3"/>
    <n v="11"/>
    <n v="3011"/>
  </r>
  <r>
    <x v="443"/>
    <n v="444"/>
    <n v="1004"/>
    <x v="5"/>
    <x v="0"/>
    <n v="100080"/>
    <x v="90"/>
    <n v="14"/>
    <s v="Espejos Retrovisores"/>
    <n v="9"/>
    <x v="3"/>
    <n v="4"/>
    <n v="700"/>
  </r>
  <r>
    <x v="444"/>
    <n v="445"/>
    <n v="1010"/>
    <x v="14"/>
    <x v="3"/>
    <n v="100075"/>
    <x v="3"/>
    <n v="19"/>
    <s v="Cables de Acelerador"/>
    <n v="11"/>
    <x v="6"/>
    <n v="3"/>
    <n v="600"/>
  </r>
  <r>
    <x v="445"/>
    <n v="446"/>
    <n v="1004"/>
    <x v="5"/>
    <x v="0"/>
    <n v="100040"/>
    <x v="45"/>
    <n v="9"/>
    <s v="Baterías"/>
    <n v="7"/>
    <x v="4"/>
    <n v="5"/>
    <n v="4800"/>
  </r>
  <r>
    <x v="446"/>
    <n v="447"/>
    <n v="1004"/>
    <x v="5"/>
    <x v="0"/>
    <n v="100087"/>
    <x v="6"/>
    <n v="5"/>
    <s v="Silenciadores"/>
    <n v="3"/>
    <x v="0"/>
    <n v="7"/>
    <n v="1600"/>
  </r>
  <r>
    <x v="447"/>
    <n v="448"/>
    <n v="1000"/>
    <x v="7"/>
    <x v="0"/>
    <n v="100095"/>
    <x v="46"/>
    <n v="14"/>
    <s v="Espejos Retrovisores"/>
    <n v="9"/>
    <x v="3"/>
    <n v="6"/>
    <n v="700"/>
  </r>
  <r>
    <x v="448"/>
    <n v="449"/>
    <n v="1008"/>
    <x v="15"/>
    <x v="0"/>
    <n v="100039"/>
    <x v="60"/>
    <n v="7"/>
    <s v="Pastillas de Freno"/>
    <n v="5"/>
    <x v="2"/>
    <n v="9"/>
    <n v="900"/>
  </r>
  <r>
    <x v="449"/>
    <n v="450"/>
    <n v="1000"/>
    <x v="7"/>
    <x v="0"/>
    <n v="100050"/>
    <x v="4"/>
    <n v="12"/>
    <s v="Asientos"/>
    <n v="9"/>
    <x v="3"/>
    <n v="12"/>
    <n v="3150"/>
  </r>
  <r>
    <x v="450"/>
    <n v="451"/>
    <n v="1015"/>
    <x v="9"/>
    <x v="2"/>
    <n v="100002"/>
    <x v="24"/>
    <n v="14"/>
    <s v="Espejos Retrovisores"/>
    <n v="9"/>
    <x v="3"/>
    <n v="8"/>
    <n v="700"/>
  </r>
  <r>
    <x v="451"/>
    <n v="452"/>
    <n v="1003"/>
    <x v="2"/>
    <x v="2"/>
    <n v="100062"/>
    <x v="97"/>
    <n v="7"/>
    <s v="Pastillas de Freno"/>
    <n v="5"/>
    <x v="2"/>
    <n v="8"/>
    <n v="900"/>
  </r>
  <r>
    <x v="452"/>
    <n v="453"/>
    <n v="1013"/>
    <x v="12"/>
    <x v="1"/>
    <n v="100011"/>
    <x v="23"/>
    <n v="11"/>
    <s v="Guardabarros"/>
    <n v="9"/>
    <x v="3"/>
    <n v="33"/>
    <n v="1700"/>
  </r>
  <r>
    <x v="453"/>
    <n v="454"/>
    <n v="1007"/>
    <x v="11"/>
    <x v="2"/>
    <n v="100099"/>
    <x v="14"/>
    <n v="6"/>
    <s v="Cadenas"/>
    <n v="4"/>
    <x v="7"/>
    <n v="5"/>
    <n v="1800"/>
  </r>
  <r>
    <x v="454"/>
    <n v="455"/>
    <n v="1011"/>
    <x v="3"/>
    <x v="2"/>
    <n v="100096"/>
    <x v="62"/>
    <n v="2"/>
    <s v="Pistones"/>
    <n v="1"/>
    <x v="0"/>
    <n v="7"/>
    <n v="2920"/>
  </r>
  <r>
    <x v="455"/>
    <n v="456"/>
    <n v="1009"/>
    <x v="6"/>
    <x v="1"/>
    <n v="100038"/>
    <x v="41"/>
    <n v="7"/>
    <s v="Pastillas de Freno"/>
    <n v="5"/>
    <x v="2"/>
    <n v="17"/>
    <n v="900"/>
  </r>
  <r>
    <x v="456"/>
    <n v="457"/>
    <n v="1002"/>
    <x v="13"/>
    <x v="3"/>
    <n v="100018"/>
    <x v="71"/>
    <n v="14"/>
    <s v="Espejos Retrovisores"/>
    <n v="9"/>
    <x v="3"/>
    <n v="7"/>
    <n v="700"/>
  </r>
  <r>
    <x v="457"/>
    <n v="458"/>
    <n v="1002"/>
    <x v="13"/>
    <x v="3"/>
    <n v="100055"/>
    <x v="38"/>
    <n v="9"/>
    <s v="Baterías"/>
    <n v="7"/>
    <x v="4"/>
    <n v="11"/>
    <n v="4800"/>
  </r>
  <r>
    <x v="458"/>
    <n v="459"/>
    <n v="1012"/>
    <x v="0"/>
    <x v="0"/>
    <n v="100087"/>
    <x v="6"/>
    <n v="23"/>
    <s v="Carburadores"/>
    <n v="1"/>
    <x v="0"/>
    <n v="23"/>
    <n v="3550"/>
  </r>
  <r>
    <x v="459"/>
    <n v="460"/>
    <n v="1009"/>
    <x v="6"/>
    <x v="1"/>
    <n v="100054"/>
    <x v="19"/>
    <n v="10"/>
    <s v="Neumáticos"/>
    <n v="8"/>
    <x v="8"/>
    <n v="27"/>
    <n v="4420"/>
  </r>
  <r>
    <x v="460"/>
    <n v="461"/>
    <n v="1001"/>
    <x v="1"/>
    <x v="1"/>
    <n v="100057"/>
    <x v="72"/>
    <n v="16"/>
    <s v="Guantes"/>
    <n v="10"/>
    <x v="1"/>
    <n v="9"/>
    <n v="820"/>
  </r>
  <r>
    <x v="461"/>
    <n v="462"/>
    <n v="1008"/>
    <x v="15"/>
    <x v="0"/>
    <n v="100029"/>
    <x v="76"/>
    <n v="4"/>
    <s v="Filtros de Aceite"/>
    <n v="2"/>
    <x v="0"/>
    <n v="26"/>
    <n v="600"/>
  </r>
  <r>
    <x v="462"/>
    <n v="463"/>
    <n v="1005"/>
    <x v="8"/>
    <x v="1"/>
    <n v="100097"/>
    <x v="95"/>
    <n v="10"/>
    <s v="Neumáticos"/>
    <n v="8"/>
    <x v="8"/>
    <n v="14"/>
    <n v="4420"/>
  </r>
  <r>
    <x v="463"/>
    <n v="464"/>
    <n v="1003"/>
    <x v="2"/>
    <x v="2"/>
    <n v="100007"/>
    <x v="99"/>
    <n v="8"/>
    <s v="Amortiguadores"/>
    <n v="6"/>
    <x v="5"/>
    <n v="5"/>
    <n v="4010"/>
  </r>
  <r>
    <x v="464"/>
    <n v="465"/>
    <n v="1011"/>
    <x v="3"/>
    <x v="2"/>
    <n v="100097"/>
    <x v="95"/>
    <n v="3"/>
    <s v="Cilindros"/>
    <n v="1"/>
    <x v="0"/>
    <n v="8"/>
    <n v="3800"/>
  </r>
  <r>
    <x v="465"/>
    <n v="466"/>
    <n v="1015"/>
    <x v="9"/>
    <x v="2"/>
    <n v="100085"/>
    <x v="100"/>
    <n v="1"/>
    <s v="Bujías"/>
    <n v="1"/>
    <x v="0"/>
    <n v="5"/>
    <n v="421"/>
  </r>
  <r>
    <x v="466"/>
    <n v="467"/>
    <n v="1007"/>
    <x v="11"/>
    <x v="2"/>
    <n v="100028"/>
    <x v="77"/>
    <n v="8"/>
    <s v="Amortiguadores"/>
    <n v="6"/>
    <x v="5"/>
    <n v="17"/>
    <n v="4010"/>
  </r>
  <r>
    <x v="467"/>
    <n v="468"/>
    <n v="1000"/>
    <x v="7"/>
    <x v="0"/>
    <n v="100097"/>
    <x v="95"/>
    <n v="6"/>
    <s v="Cadenas"/>
    <n v="4"/>
    <x v="7"/>
    <n v="16"/>
    <n v="1800"/>
  </r>
  <r>
    <x v="468"/>
    <n v="469"/>
    <n v="1004"/>
    <x v="5"/>
    <x v="0"/>
    <n v="100028"/>
    <x v="77"/>
    <n v="22"/>
    <s v="Protectores de Motor"/>
    <n v="9"/>
    <x v="3"/>
    <n v="33"/>
    <n v="3011"/>
  </r>
  <r>
    <x v="469"/>
    <n v="470"/>
    <n v="1004"/>
    <x v="5"/>
    <x v="0"/>
    <n v="100016"/>
    <x v="28"/>
    <n v="13"/>
    <s v="Manillares"/>
    <n v="9"/>
    <x v="3"/>
    <n v="5"/>
    <n v="1310"/>
  </r>
  <r>
    <x v="470"/>
    <n v="471"/>
    <n v="1008"/>
    <x v="15"/>
    <x v="0"/>
    <n v="100084"/>
    <x v="80"/>
    <n v="18"/>
    <s v="Palancas de Freno"/>
    <n v="5"/>
    <x v="2"/>
    <n v="22"/>
    <n v="1000"/>
  </r>
  <r>
    <x v="471"/>
    <n v="472"/>
    <n v="1007"/>
    <x v="11"/>
    <x v="2"/>
    <n v="100047"/>
    <x v="5"/>
    <n v="20"/>
    <s v="Controles de Puños Calefactables"/>
    <n v="10"/>
    <x v="1"/>
    <n v="27"/>
    <n v="4500"/>
  </r>
  <r>
    <x v="472"/>
    <n v="473"/>
    <n v="1007"/>
    <x v="11"/>
    <x v="2"/>
    <n v="100071"/>
    <x v="53"/>
    <n v="8"/>
    <s v="Amortiguadores"/>
    <n v="6"/>
    <x v="5"/>
    <n v="8"/>
    <n v="4010"/>
  </r>
  <r>
    <x v="473"/>
    <n v="474"/>
    <n v="1005"/>
    <x v="8"/>
    <x v="1"/>
    <n v="100002"/>
    <x v="24"/>
    <n v="25"/>
    <s v="Horquillas"/>
    <n v="6"/>
    <x v="5"/>
    <n v="23"/>
    <n v="5100"/>
  </r>
  <r>
    <x v="474"/>
    <n v="475"/>
    <n v="1007"/>
    <x v="11"/>
    <x v="2"/>
    <n v="100034"/>
    <x v="57"/>
    <n v="21"/>
    <s v="Tensores de Cadena"/>
    <n v="4"/>
    <x v="7"/>
    <n v="9"/>
    <n v="880"/>
  </r>
  <r>
    <x v="475"/>
    <n v="476"/>
    <n v="1008"/>
    <x v="15"/>
    <x v="0"/>
    <n v="100066"/>
    <x v="93"/>
    <n v="10"/>
    <s v="Neumáticos"/>
    <n v="8"/>
    <x v="8"/>
    <n v="30"/>
    <n v="4420"/>
  </r>
  <r>
    <x v="476"/>
    <n v="477"/>
    <n v="1004"/>
    <x v="5"/>
    <x v="0"/>
    <n v="100097"/>
    <x v="95"/>
    <n v="16"/>
    <s v="Guantes"/>
    <n v="10"/>
    <x v="1"/>
    <n v="27"/>
    <n v="820"/>
  </r>
  <r>
    <x v="477"/>
    <n v="478"/>
    <n v="1014"/>
    <x v="4"/>
    <x v="3"/>
    <n v="100097"/>
    <x v="95"/>
    <n v="15"/>
    <s v="Casco"/>
    <n v="10"/>
    <x v="1"/>
    <n v="6"/>
    <n v="2240"/>
  </r>
  <r>
    <x v="478"/>
    <n v="479"/>
    <n v="1015"/>
    <x v="9"/>
    <x v="2"/>
    <n v="100099"/>
    <x v="14"/>
    <n v="16"/>
    <s v="Guantes"/>
    <n v="10"/>
    <x v="1"/>
    <n v="32"/>
    <n v="820"/>
  </r>
  <r>
    <x v="479"/>
    <n v="480"/>
    <n v="1014"/>
    <x v="4"/>
    <x v="3"/>
    <n v="100011"/>
    <x v="23"/>
    <n v="13"/>
    <s v="Manillares"/>
    <n v="9"/>
    <x v="3"/>
    <n v="24"/>
    <n v="1310"/>
  </r>
  <r>
    <x v="480"/>
    <n v="481"/>
    <n v="1015"/>
    <x v="9"/>
    <x v="2"/>
    <n v="100057"/>
    <x v="72"/>
    <n v="22"/>
    <s v="Protectores de Motor"/>
    <n v="9"/>
    <x v="3"/>
    <n v="16"/>
    <n v="3011"/>
  </r>
  <r>
    <x v="481"/>
    <n v="482"/>
    <n v="1005"/>
    <x v="8"/>
    <x v="1"/>
    <n v="100048"/>
    <x v="0"/>
    <n v="23"/>
    <s v="Carburadores"/>
    <n v="1"/>
    <x v="0"/>
    <n v="23"/>
    <n v="3550"/>
  </r>
  <r>
    <x v="482"/>
    <n v="483"/>
    <n v="1009"/>
    <x v="6"/>
    <x v="1"/>
    <n v="100012"/>
    <x v="43"/>
    <n v="9"/>
    <s v="Baterías"/>
    <n v="7"/>
    <x v="4"/>
    <n v="28"/>
    <n v="4800"/>
  </r>
  <r>
    <x v="483"/>
    <n v="484"/>
    <n v="1013"/>
    <x v="12"/>
    <x v="1"/>
    <n v="100088"/>
    <x v="91"/>
    <n v="5"/>
    <s v="Silenciadores"/>
    <n v="3"/>
    <x v="0"/>
    <n v="34"/>
    <n v="1600"/>
  </r>
  <r>
    <x v="484"/>
    <n v="485"/>
    <n v="1006"/>
    <x v="10"/>
    <x v="3"/>
    <n v="100038"/>
    <x v="41"/>
    <n v="14"/>
    <s v="Espejos Retrovisores"/>
    <n v="9"/>
    <x v="3"/>
    <n v="18"/>
    <n v="700"/>
  </r>
  <r>
    <x v="485"/>
    <n v="486"/>
    <n v="1004"/>
    <x v="5"/>
    <x v="0"/>
    <n v="100049"/>
    <x v="2"/>
    <n v="19"/>
    <s v="Cables de Acelerador"/>
    <n v="11"/>
    <x v="6"/>
    <n v="25"/>
    <n v="600"/>
  </r>
  <r>
    <x v="486"/>
    <n v="487"/>
    <n v="1010"/>
    <x v="14"/>
    <x v="3"/>
    <n v="100001"/>
    <x v="25"/>
    <n v="6"/>
    <s v="Cadenas"/>
    <n v="4"/>
    <x v="7"/>
    <n v="14"/>
    <n v="1800"/>
  </r>
  <r>
    <x v="487"/>
    <n v="488"/>
    <n v="1012"/>
    <x v="0"/>
    <x v="0"/>
    <n v="100056"/>
    <x v="27"/>
    <n v="19"/>
    <s v="Cables de Acelerador"/>
    <n v="11"/>
    <x v="6"/>
    <n v="29"/>
    <n v="600"/>
  </r>
  <r>
    <x v="488"/>
    <n v="489"/>
    <n v="1004"/>
    <x v="5"/>
    <x v="0"/>
    <n v="100007"/>
    <x v="99"/>
    <n v="2"/>
    <s v="Pistones"/>
    <n v="1"/>
    <x v="0"/>
    <n v="28"/>
    <n v="2920"/>
  </r>
  <r>
    <x v="489"/>
    <n v="490"/>
    <n v="1004"/>
    <x v="5"/>
    <x v="0"/>
    <n v="100070"/>
    <x v="86"/>
    <n v="21"/>
    <s v="Tensores de Cadena"/>
    <n v="4"/>
    <x v="7"/>
    <n v="12"/>
    <n v="880"/>
  </r>
  <r>
    <x v="490"/>
    <n v="491"/>
    <n v="1000"/>
    <x v="7"/>
    <x v="0"/>
    <n v="100039"/>
    <x v="60"/>
    <n v="22"/>
    <s v="Protectores de Motor"/>
    <n v="9"/>
    <x v="3"/>
    <n v="23"/>
    <n v="3011"/>
  </r>
  <r>
    <x v="491"/>
    <n v="492"/>
    <n v="1012"/>
    <x v="0"/>
    <x v="0"/>
    <n v="100053"/>
    <x v="51"/>
    <n v="1"/>
    <s v="Bujías"/>
    <n v="1"/>
    <x v="0"/>
    <n v="18"/>
    <n v="421"/>
  </r>
  <r>
    <x v="492"/>
    <n v="493"/>
    <n v="1008"/>
    <x v="15"/>
    <x v="0"/>
    <n v="100035"/>
    <x v="59"/>
    <n v="6"/>
    <s v="Cadenas"/>
    <n v="4"/>
    <x v="7"/>
    <n v="27"/>
    <n v="1800"/>
  </r>
  <r>
    <x v="493"/>
    <n v="494"/>
    <n v="1007"/>
    <x v="11"/>
    <x v="2"/>
    <n v="100004"/>
    <x v="88"/>
    <n v="18"/>
    <s v="Palancas de Freno"/>
    <n v="5"/>
    <x v="2"/>
    <n v="31"/>
    <n v="1000"/>
  </r>
  <r>
    <x v="494"/>
    <n v="495"/>
    <n v="1003"/>
    <x v="2"/>
    <x v="2"/>
    <n v="100013"/>
    <x v="39"/>
    <n v="1"/>
    <s v="Bujías"/>
    <n v="1"/>
    <x v="0"/>
    <n v="24"/>
    <n v="421"/>
  </r>
  <r>
    <x v="495"/>
    <n v="496"/>
    <n v="1006"/>
    <x v="10"/>
    <x v="3"/>
    <n v="100027"/>
    <x v="85"/>
    <n v="17"/>
    <s v="Chaquetas de Protección"/>
    <n v="10"/>
    <x v="1"/>
    <n v="26"/>
    <n v="1117"/>
  </r>
  <r>
    <x v="496"/>
    <n v="497"/>
    <n v="1012"/>
    <x v="0"/>
    <x v="0"/>
    <n v="100081"/>
    <x v="29"/>
    <n v="12"/>
    <s v="Asientos"/>
    <n v="9"/>
    <x v="3"/>
    <n v="11"/>
    <n v="3150"/>
  </r>
  <r>
    <x v="497"/>
    <n v="498"/>
    <n v="1013"/>
    <x v="12"/>
    <x v="1"/>
    <n v="100006"/>
    <x v="48"/>
    <n v="4"/>
    <s v="Filtros de Aceite"/>
    <n v="2"/>
    <x v="0"/>
    <n v="11"/>
    <n v="600"/>
  </r>
  <r>
    <x v="498"/>
    <n v="499"/>
    <n v="1007"/>
    <x v="11"/>
    <x v="2"/>
    <n v="100018"/>
    <x v="71"/>
    <n v="23"/>
    <s v="Carburadores"/>
    <n v="1"/>
    <x v="0"/>
    <n v="6"/>
    <n v="3550"/>
  </r>
  <r>
    <x v="499"/>
    <n v="500"/>
    <n v="1006"/>
    <x v="10"/>
    <x v="3"/>
    <n v="100004"/>
    <x v="88"/>
    <n v="2"/>
    <s v="Pistones"/>
    <n v="1"/>
    <x v="0"/>
    <n v="16"/>
    <n v="2920"/>
  </r>
  <r>
    <x v="500"/>
    <n v="501"/>
    <n v="1004"/>
    <x v="5"/>
    <x v="0"/>
    <n v="100069"/>
    <x v="20"/>
    <n v="12"/>
    <s v="Asientos"/>
    <n v="9"/>
    <x v="3"/>
    <n v="10"/>
    <n v="3150"/>
  </r>
  <r>
    <x v="501"/>
    <n v="502"/>
    <n v="1001"/>
    <x v="1"/>
    <x v="1"/>
    <n v="100001"/>
    <x v="25"/>
    <n v="20"/>
    <s v="Controles de Puños Calefactables"/>
    <n v="10"/>
    <x v="1"/>
    <n v="5"/>
    <n v="4500"/>
  </r>
  <r>
    <x v="502"/>
    <n v="503"/>
    <n v="1001"/>
    <x v="1"/>
    <x v="1"/>
    <n v="100084"/>
    <x v="80"/>
    <n v="8"/>
    <s v="Amortiguadores"/>
    <n v="6"/>
    <x v="5"/>
    <n v="7"/>
    <n v="4010"/>
  </r>
  <r>
    <x v="503"/>
    <n v="504"/>
    <n v="1003"/>
    <x v="2"/>
    <x v="2"/>
    <n v="100093"/>
    <x v="54"/>
    <n v="9"/>
    <s v="Baterías"/>
    <n v="7"/>
    <x v="4"/>
    <n v="3"/>
    <n v="4800"/>
  </r>
  <r>
    <x v="504"/>
    <n v="505"/>
    <n v="1015"/>
    <x v="9"/>
    <x v="2"/>
    <n v="100050"/>
    <x v="4"/>
    <n v="15"/>
    <s v="Casco"/>
    <n v="10"/>
    <x v="1"/>
    <n v="12"/>
    <n v="2240"/>
  </r>
  <r>
    <x v="505"/>
    <n v="506"/>
    <n v="1002"/>
    <x v="13"/>
    <x v="3"/>
    <n v="100100"/>
    <x v="31"/>
    <n v="10"/>
    <s v="Neumáticos"/>
    <n v="8"/>
    <x v="8"/>
    <n v="6"/>
    <n v="4420"/>
  </r>
  <r>
    <x v="506"/>
    <n v="507"/>
    <n v="1000"/>
    <x v="7"/>
    <x v="0"/>
    <n v="100085"/>
    <x v="100"/>
    <n v="2"/>
    <s v="Pistones"/>
    <n v="1"/>
    <x v="0"/>
    <n v="8"/>
    <n v="2920"/>
  </r>
  <r>
    <x v="507"/>
    <n v="508"/>
    <n v="1004"/>
    <x v="5"/>
    <x v="0"/>
    <n v="100066"/>
    <x v="93"/>
    <n v="5"/>
    <s v="Silenciadores"/>
    <n v="3"/>
    <x v="0"/>
    <n v="4"/>
    <n v="1600"/>
  </r>
  <r>
    <x v="508"/>
    <n v="509"/>
    <n v="1008"/>
    <x v="15"/>
    <x v="0"/>
    <n v="100041"/>
    <x v="83"/>
    <n v="2"/>
    <s v="Pistones"/>
    <n v="1"/>
    <x v="0"/>
    <n v="9"/>
    <n v="2920"/>
  </r>
  <r>
    <x v="509"/>
    <n v="510"/>
    <n v="1002"/>
    <x v="13"/>
    <x v="3"/>
    <n v="100054"/>
    <x v="19"/>
    <n v="20"/>
    <s v="Controles de Puños Calefactables"/>
    <n v="10"/>
    <x v="1"/>
    <n v="5"/>
    <n v="4500"/>
  </r>
  <r>
    <x v="510"/>
    <n v="511"/>
    <n v="1009"/>
    <x v="6"/>
    <x v="1"/>
    <n v="100081"/>
    <x v="29"/>
    <n v="21"/>
    <s v="Tensores de Cadena"/>
    <n v="4"/>
    <x v="7"/>
    <n v="3"/>
    <n v="880"/>
  </r>
  <r>
    <x v="511"/>
    <n v="512"/>
    <n v="1012"/>
    <x v="0"/>
    <x v="0"/>
    <n v="100065"/>
    <x v="52"/>
    <n v="5"/>
    <s v="Silenciadores"/>
    <n v="3"/>
    <x v="0"/>
    <n v="7"/>
    <n v="1600"/>
  </r>
  <r>
    <x v="512"/>
    <n v="513"/>
    <n v="1006"/>
    <x v="10"/>
    <x v="3"/>
    <n v="100082"/>
    <x v="15"/>
    <n v="7"/>
    <s v="Pastillas de Freno"/>
    <n v="5"/>
    <x v="2"/>
    <n v="10"/>
    <n v="900"/>
  </r>
  <r>
    <x v="513"/>
    <n v="514"/>
    <n v="1013"/>
    <x v="12"/>
    <x v="1"/>
    <n v="100101"/>
    <x v="94"/>
    <n v="13"/>
    <s v="Manillares"/>
    <n v="9"/>
    <x v="3"/>
    <n v="2"/>
    <n v="1310"/>
  </r>
  <r>
    <x v="514"/>
    <n v="515"/>
    <n v="1003"/>
    <x v="2"/>
    <x v="2"/>
    <n v="100013"/>
    <x v="39"/>
    <n v="4"/>
    <s v="Filtros de Aceite"/>
    <n v="2"/>
    <x v="0"/>
    <n v="8"/>
    <n v="600"/>
  </r>
  <r>
    <x v="515"/>
    <n v="516"/>
    <n v="1001"/>
    <x v="1"/>
    <x v="1"/>
    <n v="100080"/>
    <x v="90"/>
    <n v="22"/>
    <s v="Protectores de Motor"/>
    <n v="9"/>
    <x v="3"/>
    <n v="6"/>
    <n v="3011"/>
  </r>
  <r>
    <x v="516"/>
    <n v="517"/>
    <n v="1015"/>
    <x v="9"/>
    <x v="2"/>
    <n v="100065"/>
    <x v="52"/>
    <n v="11"/>
    <s v="Guardabarros"/>
    <n v="9"/>
    <x v="3"/>
    <n v="9"/>
    <n v="1700"/>
  </r>
  <r>
    <x v="517"/>
    <n v="518"/>
    <n v="1002"/>
    <x v="13"/>
    <x v="3"/>
    <n v="100074"/>
    <x v="13"/>
    <n v="11"/>
    <s v="Guardabarros"/>
    <n v="9"/>
    <x v="3"/>
    <n v="11"/>
    <n v="1700"/>
  </r>
  <r>
    <x v="518"/>
    <n v="519"/>
    <n v="1012"/>
    <x v="0"/>
    <x v="0"/>
    <n v="100039"/>
    <x v="60"/>
    <n v="10"/>
    <s v="Neumáticos"/>
    <n v="8"/>
    <x v="8"/>
    <n v="4"/>
    <n v="4420"/>
  </r>
  <r>
    <x v="519"/>
    <n v="520"/>
    <n v="1003"/>
    <x v="2"/>
    <x v="2"/>
    <n v="100042"/>
    <x v="75"/>
    <n v="10"/>
    <s v="Neumáticos"/>
    <n v="8"/>
    <x v="8"/>
    <n v="3"/>
    <n v="4420"/>
  </r>
  <r>
    <x v="520"/>
    <n v="521"/>
    <n v="1001"/>
    <x v="1"/>
    <x v="1"/>
    <n v="100018"/>
    <x v="71"/>
    <n v="3"/>
    <s v="Cilindros"/>
    <n v="1"/>
    <x v="0"/>
    <n v="5"/>
    <n v="3800"/>
  </r>
  <r>
    <x v="521"/>
    <n v="522"/>
    <n v="1009"/>
    <x v="6"/>
    <x v="1"/>
    <n v="100036"/>
    <x v="49"/>
    <n v="3"/>
    <s v="Cilindros"/>
    <n v="1"/>
    <x v="0"/>
    <n v="7"/>
    <n v="3800"/>
  </r>
  <r>
    <x v="522"/>
    <n v="523"/>
    <n v="1010"/>
    <x v="14"/>
    <x v="3"/>
    <n v="100024"/>
    <x v="70"/>
    <n v="6"/>
    <s v="Cadenas"/>
    <n v="4"/>
    <x v="7"/>
    <n v="6"/>
    <n v="1800"/>
  </r>
  <r>
    <x v="523"/>
    <n v="524"/>
    <n v="1006"/>
    <x v="10"/>
    <x v="3"/>
    <n v="100045"/>
    <x v="30"/>
    <n v="13"/>
    <s v="Manillares"/>
    <n v="9"/>
    <x v="3"/>
    <n v="9"/>
    <n v="1310"/>
  </r>
  <r>
    <x v="524"/>
    <n v="525"/>
    <n v="1003"/>
    <x v="2"/>
    <x v="2"/>
    <n v="100031"/>
    <x v="34"/>
    <n v="18"/>
    <s v="Palancas de Freno"/>
    <n v="5"/>
    <x v="2"/>
    <n v="12"/>
    <n v="1000"/>
  </r>
  <r>
    <x v="525"/>
    <n v="526"/>
    <n v="1015"/>
    <x v="9"/>
    <x v="2"/>
    <n v="100080"/>
    <x v="90"/>
    <n v="2"/>
    <s v="Pistones"/>
    <n v="1"/>
    <x v="0"/>
    <n v="10"/>
    <n v="2920"/>
  </r>
  <r>
    <x v="526"/>
    <n v="527"/>
    <n v="1011"/>
    <x v="3"/>
    <x v="2"/>
    <n v="100062"/>
    <x v="97"/>
    <n v="2"/>
    <s v="Pistones"/>
    <n v="1"/>
    <x v="0"/>
    <n v="5"/>
    <n v="2920"/>
  </r>
  <r>
    <x v="527"/>
    <n v="528"/>
    <n v="1002"/>
    <x v="13"/>
    <x v="3"/>
    <n v="100009"/>
    <x v="35"/>
    <n v="1"/>
    <s v="Bujías"/>
    <n v="1"/>
    <x v="0"/>
    <n v="7"/>
    <n v="421"/>
  </r>
  <r>
    <x v="528"/>
    <n v="529"/>
    <n v="1012"/>
    <x v="0"/>
    <x v="0"/>
    <n v="100036"/>
    <x v="49"/>
    <n v="15"/>
    <s v="Casco"/>
    <n v="10"/>
    <x v="1"/>
    <n v="3"/>
    <n v="2240"/>
  </r>
  <r>
    <x v="529"/>
    <n v="530"/>
    <n v="1007"/>
    <x v="11"/>
    <x v="2"/>
    <n v="100081"/>
    <x v="29"/>
    <n v="2"/>
    <s v="Pistones"/>
    <n v="1"/>
    <x v="0"/>
    <n v="12"/>
    <n v="2920"/>
  </r>
  <r>
    <x v="530"/>
    <n v="531"/>
    <n v="1011"/>
    <x v="3"/>
    <x v="2"/>
    <n v="100088"/>
    <x v="91"/>
    <n v="22"/>
    <s v="Protectores de Motor"/>
    <n v="9"/>
    <x v="3"/>
    <n v="6"/>
    <n v="3011"/>
  </r>
  <r>
    <x v="531"/>
    <n v="532"/>
    <n v="1001"/>
    <x v="1"/>
    <x v="1"/>
    <n v="100048"/>
    <x v="0"/>
    <n v="14"/>
    <s v="Espejos Retrovisores"/>
    <n v="9"/>
    <x v="3"/>
    <n v="8"/>
    <n v="700"/>
  </r>
  <r>
    <x v="532"/>
    <n v="533"/>
    <n v="1003"/>
    <x v="2"/>
    <x v="2"/>
    <n v="100052"/>
    <x v="37"/>
    <n v="12"/>
    <s v="Asientos"/>
    <n v="9"/>
    <x v="3"/>
    <n v="4"/>
    <n v="3150"/>
  </r>
  <r>
    <x v="533"/>
    <n v="534"/>
    <n v="1006"/>
    <x v="10"/>
    <x v="3"/>
    <n v="100031"/>
    <x v="34"/>
    <n v="13"/>
    <s v="Manillares"/>
    <n v="9"/>
    <x v="3"/>
    <n v="9"/>
    <n v="1310"/>
  </r>
  <r>
    <x v="534"/>
    <n v="535"/>
    <n v="1015"/>
    <x v="9"/>
    <x v="2"/>
    <n v="100018"/>
    <x v="71"/>
    <n v="6"/>
    <s v="Cadenas"/>
    <n v="4"/>
    <x v="7"/>
    <n v="5"/>
    <n v="1800"/>
  </r>
  <r>
    <x v="535"/>
    <n v="536"/>
    <n v="1010"/>
    <x v="14"/>
    <x v="3"/>
    <n v="100012"/>
    <x v="43"/>
    <n v="19"/>
    <s v="Cables de Acelerador"/>
    <n v="11"/>
    <x v="6"/>
    <n v="3"/>
    <n v="600"/>
  </r>
  <r>
    <x v="536"/>
    <n v="537"/>
    <n v="1010"/>
    <x v="14"/>
    <x v="3"/>
    <n v="100084"/>
    <x v="80"/>
    <n v="12"/>
    <s v="Asientos"/>
    <n v="9"/>
    <x v="3"/>
    <n v="7"/>
    <n v="3150"/>
  </r>
  <r>
    <x v="537"/>
    <n v="538"/>
    <n v="1007"/>
    <x v="11"/>
    <x v="2"/>
    <n v="100004"/>
    <x v="88"/>
    <n v="7"/>
    <s v="Pastillas de Freno"/>
    <n v="5"/>
    <x v="2"/>
    <n v="10"/>
    <n v="900"/>
  </r>
  <r>
    <x v="538"/>
    <n v="539"/>
    <n v="1001"/>
    <x v="1"/>
    <x v="1"/>
    <n v="100048"/>
    <x v="0"/>
    <n v="9"/>
    <s v="Baterías"/>
    <n v="7"/>
    <x v="4"/>
    <n v="2"/>
    <n v="4800"/>
  </r>
  <r>
    <x v="539"/>
    <n v="540"/>
    <n v="1011"/>
    <x v="3"/>
    <x v="2"/>
    <n v="100016"/>
    <x v="28"/>
    <n v="2"/>
    <s v="Pistones"/>
    <n v="1"/>
    <x v="0"/>
    <n v="8"/>
    <n v="2920"/>
  </r>
  <r>
    <x v="540"/>
    <n v="541"/>
    <n v="1012"/>
    <x v="0"/>
    <x v="0"/>
    <n v="100064"/>
    <x v="74"/>
    <n v="10"/>
    <s v="Neumáticos"/>
    <n v="8"/>
    <x v="8"/>
    <n v="6"/>
    <n v="4420"/>
  </r>
  <r>
    <x v="541"/>
    <n v="542"/>
    <n v="1010"/>
    <x v="14"/>
    <x v="3"/>
    <n v="100079"/>
    <x v="47"/>
    <n v="12"/>
    <s v="Asientos"/>
    <n v="9"/>
    <x v="3"/>
    <n v="9"/>
    <n v="3150"/>
  </r>
  <r>
    <x v="542"/>
    <n v="543"/>
    <n v="1001"/>
    <x v="1"/>
    <x v="1"/>
    <n v="100073"/>
    <x v="44"/>
    <n v="24"/>
    <s v="Discos de Freno"/>
    <n v="5"/>
    <x v="2"/>
    <n v="11"/>
    <n v="2630"/>
  </r>
  <r>
    <x v="543"/>
    <n v="544"/>
    <n v="1006"/>
    <x v="10"/>
    <x v="3"/>
    <n v="100035"/>
    <x v="59"/>
    <n v="20"/>
    <s v="Controles de Puños Calefactables"/>
    <n v="10"/>
    <x v="1"/>
    <n v="4"/>
    <n v="4500"/>
  </r>
  <r>
    <x v="544"/>
    <n v="545"/>
    <n v="1011"/>
    <x v="3"/>
    <x v="2"/>
    <n v="100013"/>
    <x v="39"/>
    <n v="25"/>
    <s v="Horquillas"/>
    <n v="6"/>
    <x v="5"/>
    <n v="3"/>
    <n v="5100"/>
  </r>
  <r>
    <x v="545"/>
    <n v="546"/>
    <n v="1015"/>
    <x v="9"/>
    <x v="2"/>
    <n v="100063"/>
    <x v="50"/>
    <n v="23"/>
    <s v="Carburadores"/>
    <n v="1"/>
    <x v="0"/>
    <n v="5"/>
    <n v="3550"/>
  </r>
  <r>
    <x v="546"/>
    <n v="547"/>
    <n v="1004"/>
    <x v="5"/>
    <x v="0"/>
    <n v="100077"/>
    <x v="9"/>
    <n v="11"/>
    <s v="Guardabarros"/>
    <n v="9"/>
    <x v="3"/>
    <n v="7"/>
    <n v="1700"/>
  </r>
  <r>
    <x v="547"/>
    <n v="548"/>
    <n v="1006"/>
    <x v="10"/>
    <x v="3"/>
    <n v="100083"/>
    <x v="67"/>
    <n v="23"/>
    <s v="Carburadores"/>
    <n v="1"/>
    <x v="0"/>
    <n v="6"/>
    <n v="3550"/>
  </r>
  <r>
    <x v="548"/>
    <n v="549"/>
    <n v="1010"/>
    <x v="14"/>
    <x v="3"/>
    <n v="100090"/>
    <x v="11"/>
    <n v="6"/>
    <s v="Cadenas"/>
    <n v="4"/>
    <x v="7"/>
    <n v="9"/>
    <n v="1800"/>
  </r>
  <r>
    <x v="549"/>
    <n v="550"/>
    <n v="1003"/>
    <x v="2"/>
    <x v="2"/>
    <n v="100048"/>
    <x v="0"/>
    <n v="25"/>
    <s v="Horquillas"/>
    <n v="6"/>
    <x v="5"/>
    <n v="12"/>
    <n v="5100"/>
  </r>
  <r>
    <x v="550"/>
    <n v="551"/>
    <n v="1007"/>
    <x v="11"/>
    <x v="2"/>
    <n v="100001"/>
    <x v="25"/>
    <n v="9"/>
    <s v="Baterías"/>
    <n v="7"/>
    <x v="4"/>
    <n v="10"/>
    <n v="4800"/>
  </r>
  <r>
    <x v="551"/>
    <n v="552"/>
    <n v="1002"/>
    <x v="13"/>
    <x v="3"/>
    <n v="100020"/>
    <x v="36"/>
    <n v="2"/>
    <s v="Pistones"/>
    <n v="1"/>
    <x v="0"/>
    <n v="5"/>
    <n v="2920"/>
  </r>
  <r>
    <x v="552"/>
    <n v="553"/>
    <n v="1011"/>
    <x v="3"/>
    <x v="2"/>
    <n v="100051"/>
    <x v="89"/>
    <n v="22"/>
    <s v="Protectores de Motor"/>
    <n v="9"/>
    <x v="3"/>
    <n v="7"/>
    <n v="3011"/>
  </r>
  <r>
    <x v="553"/>
    <n v="554"/>
    <n v="1002"/>
    <x v="13"/>
    <x v="3"/>
    <n v="100051"/>
    <x v="89"/>
    <n v="20"/>
    <s v="Controles de Puños Calefactables"/>
    <n v="10"/>
    <x v="1"/>
    <n v="3"/>
    <n v="4500"/>
  </r>
  <r>
    <x v="554"/>
    <n v="555"/>
    <n v="1006"/>
    <x v="10"/>
    <x v="3"/>
    <n v="100084"/>
    <x v="80"/>
    <n v="18"/>
    <s v="Palancas de Freno"/>
    <n v="5"/>
    <x v="2"/>
    <n v="12"/>
    <n v="1000"/>
  </r>
  <r>
    <x v="555"/>
    <n v="556"/>
    <n v="1001"/>
    <x v="1"/>
    <x v="1"/>
    <n v="100019"/>
    <x v="32"/>
    <n v="12"/>
    <s v="Asientos"/>
    <n v="9"/>
    <x v="3"/>
    <n v="6"/>
    <n v="3150"/>
  </r>
  <r>
    <x v="556"/>
    <n v="557"/>
    <n v="1009"/>
    <x v="6"/>
    <x v="1"/>
    <n v="100025"/>
    <x v="26"/>
    <n v="14"/>
    <s v="Espejos Retrovisores"/>
    <n v="9"/>
    <x v="3"/>
    <n v="8"/>
    <n v="700"/>
  </r>
  <r>
    <x v="557"/>
    <n v="558"/>
    <n v="1001"/>
    <x v="1"/>
    <x v="1"/>
    <n v="100011"/>
    <x v="23"/>
    <n v="16"/>
    <s v="Guantes"/>
    <n v="10"/>
    <x v="1"/>
    <n v="4"/>
    <n v="820"/>
  </r>
  <r>
    <x v="558"/>
    <n v="559"/>
    <n v="1001"/>
    <x v="1"/>
    <x v="1"/>
    <n v="100076"/>
    <x v="68"/>
    <n v="5"/>
    <s v="Silenciadores"/>
    <n v="3"/>
    <x v="0"/>
    <n v="9"/>
    <n v="1600"/>
  </r>
  <r>
    <x v="559"/>
    <n v="560"/>
    <n v="1010"/>
    <x v="14"/>
    <x v="3"/>
    <n v="100090"/>
    <x v="11"/>
    <n v="17"/>
    <s v="Chaquetas de Protección"/>
    <n v="10"/>
    <x v="1"/>
    <n v="5"/>
    <n v="1117"/>
  </r>
  <r>
    <x v="560"/>
    <n v="561"/>
    <n v="1006"/>
    <x v="10"/>
    <x v="3"/>
    <n v="100003"/>
    <x v="22"/>
    <n v="5"/>
    <s v="Silenciadores"/>
    <n v="3"/>
    <x v="0"/>
    <n v="3"/>
    <n v="1600"/>
  </r>
  <r>
    <x v="561"/>
    <n v="562"/>
    <n v="1000"/>
    <x v="7"/>
    <x v="0"/>
    <n v="100024"/>
    <x v="70"/>
    <n v="5"/>
    <s v="Silenciadores"/>
    <n v="3"/>
    <x v="0"/>
    <n v="7"/>
    <n v="1600"/>
  </r>
  <r>
    <x v="562"/>
    <n v="563"/>
    <n v="1015"/>
    <x v="9"/>
    <x v="2"/>
    <n v="100082"/>
    <x v="15"/>
    <n v="25"/>
    <s v="Horquillas"/>
    <n v="6"/>
    <x v="5"/>
    <n v="10"/>
    <n v="5100"/>
  </r>
  <r>
    <x v="563"/>
    <n v="564"/>
    <n v="1002"/>
    <x v="13"/>
    <x v="3"/>
    <n v="100093"/>
    <x v="54"/>
    <n v="1"/>
    <s v="Bujías"/>
    <n v="1"/>
    <x v="0"/>
    <n v="2"/>
    <n v="421"/>
  </r>
  <r>
    <x v="564"/>
    <n v="565"/>
    <n v="1013"/>
    <x v="12"/>
    <x v="1"/>
    <n v="100003"/>
    <x v="22"/>
    <n v="24"/>
    <s v="Discos de Freno"/>
    <n v="5"/>
    <x v="2"/>
    <n v="8"/>
    <n v="2630"/>
  </r>
  <r>
    <x v="565"/>
    <n v="566"/>
    <n v="1002"/>
    <x v="13"/>
    <x v="3"/>
    <n v="100059"/>
    <x v="56"/>
    <n v="5"/>
    <s v="Silenciadores"/>
    <n v="3"/>
    <x v="0"/>
    <n v="6"/>
    <n v="1600"/>
  </r>
  <r>
    <x v="566"/>
    <n v="567"/>
    <n v="1003"/>
    <x v="2"/>
    <x v="2"/>
    <n v="100024"/>
    <x v="70"/>
    <n v="12"/>
    <s v="Asientos"/>
    <n v="9"/>
    <x v="3"/>
    <n v="9"/>
    <n v="3150"/>
  </r>
  <r>
    <x v="567"/>
    <n v="568"/>
    <n v="1011"/>
    <x v="3"/>
    <x v="2"/>
    <n v="100078"/>
    <x v="84"/>
    <n v="14"/>
    <s v="Espejos Retrovisores"/>
    <n v="9"/>
    <x v="3"/>
    <n v="11"/>
    <n v="700"/>
  </r>
  <r>
    <x v="568"/>
    <n v="569"/>
    <n v="1013"/>
    <x v="12"/>
    <x v="1"/>
    <n v="100065"/>
    <x v="52"/>
    <n v="8"/>
    <s v="Amortiguadores"/>
    <n v="6"/>
    <x v="5"/>
    <n v="4"/>
    <n v="4010"/>
  </r>
  <r>
    <x v="569"/>
    <n v="570"/>
    <n v="1011"/>
    <x v="3"/>
    <x v="2"/>
    <n v="100071"/>
    <x v="53"/>
    <n v="2"/>
    <s v="Pistones"/>
    <n v="1"/>
    <x v="0"/>
    <n v="3"/>
    <n v="2920"/>
  </r>
  <r>
    <x v="570"/>
    <n v="571"/>
    <n v="1009"/>
    <x v="6"/>
    <x v="1"/>
    <n v="100086"/>
    <x v="66"/>
    <n v="2"/>
    <s v="Pistones"/>
    <n v="1"/>
    <x v="0"/>
    <n v="5"/>
    <n v="2920"/>
  </r>
  <r>
    <x v="571"/>
    <n v="572"/>
    <n v="1006"/>
    <x v="10"/>
    <x v="3"/>
    <n v="100073"/>
    <x v="44"/>
    <n v="8"/>
    <s v="Amortiguadores"/>
    <n v="6"/>
    <x v="5"/>
    <n v="7"/>
    <n v="4010"/>
  </r>
  <r>
    <x v="572"/>
    <n v="573"/>
    <n v="1001"/>
    <x v="1"/>
    <x v="1"/>
    <n v="100038"/>
    <x v="41"/>
    <n v="3"/>
    <s v="Cilindros"/>
    <n v="1"/>
    <x v="0"/>
    <n v="6"/>
    <n v="3800"/>
  </r>
  <r>
    <x v="573"/>
    <n v="574"/>
    <n v="1008"/>
    <x v="15"/>
    <x v="0"/>
    <n v="100057"/>
    <x v="72"/>
    <n v="2"/>
    <s v="Pistones"/>
    <n v="1"/>
    <x v="0"/>
    <n v="9"/>
    <n v="2920"/>
  </r>
  <r>
    <x v="574"/>
    <n v="575"/>
    <n v="1014"/>
    <x v="4"/>
    <x v="3"/>
    <n v="100042"/>
    <x v="75"/>
    <n v="20"/>
    <s v="Controles de Puños Calefactables"/>
    <n v="10"/>
    <x v="1"/>
    <n v="12"/>
    <n v="4500"/>
  </r>
  <r>
    <x v="575"/>
    <n v="576"/>
    <n v="1005"/>
    <x v="8"/>
    <x v="1"/>
    <n v="100027"/>
    <x v="85"/>
    <n v="13"/>
    <s v="Manillares"/>
    <n v="9"/>
    <x v="3"/>
    <n v="8"/>
    <n v="1310"/>
  </r>
  <r>
    <x v="576"/>
    <n v="577"/>
    <n v="1000"/>
    <x v="7"/>
    <x v="0"/>
    <n v="100084"/>
    <x v="80"/>
    <n v="21"/>
    <s v="Tensores de Cadena"/>
    <n v="4"/>
    <x v="7"/>
    <n v="8"/>
    <n v="880"/>
  </r>
  <r>
    <x v="577"/>
    <n v="578"/>
    <n v="1004"/>
    <x v="5"/>
    <x v="0"/>
    <n v="100019"/>
    <x v="32"/>
    <n v="18"/>
    <s v="Palancas de Freno"/>
    <n v="5"/>
    <x v="2"/>
    <n v="33"/>
    <n v="1000"/>
  </r>
  <r>
    <x v="578"/>
    <n v="579"/>
    <n v="1004"/>
    <x v="5"/>
    <x v="0"/>
    <n v="100065"/>
    <x v="52"/>
    <n v="24"/>
    <s v="Discos de Freno"/>
    <n v="5"/>
    <x v="2"/>
    <n v="5"/>
    <n v="2630"/>
  </r>
  <r>
    <x v="579"/>
    <n v="580"/>
    <n v="1000"/>
    <x v="7"/>
    <x v="0"/>
    <n v="100075"/>
    <x v="3"/>
    <n v="9"/>
    <s v="Baterías"/>
    <n v="7"/>
    <x v="4"/>
    <n v="7"/>
    <n v="4800"/>
  </r>
  <r>
    <x v="580"/>
    <n v="581"/>
    <n v="1015"/>
    <x v="9"/>
    <x v="2"/>
    <n v="100025"/>
    <x v="26"/>
    <n v="6"/>
    <s v="Cadenas"/>
    <n v="4"/>
    <x v="7"/>
    <n v="17"/>
    <n v="1800"/>
  </r>
  <r>
    <x v="581"/>
    <n v="582"/>
    <n v="1002"/>
    <x v="13"/>
    <x v="3"/>
    <n v="100019"/>
    <x v="32"/>
    <n v="22"/>
    <s v="Protectores de Motor"/>
    <n v="9"/>
    <x v="3"/>
    <n v="7"/>
    <n v="3011"/>
  </r>
  <r>
    <x v="582"/>
    <n v="583"/>
    <n v="1002"/>
    <x v="13"/>
    <x v="3"/>
    <n v="100086"/>
    <x v="66"/>
    <n v="11"/>
    <s v="Guardabarros"/>
    <n v="9"/>
    <x v="3"/>
    <n v="11"/>
    <n v="1700"/>
  </r>
  <r>
    <x v="583"/>
    <n v="584"/>
    <n v="1013"/>
    <x v="12"/>
    <x v="1"/>
    <n v="100056"/>
    <x v="27"/>
    <n v="4"/>
    <s v="Filtros de Aceite"/>
    <n v="2"/>
    <x v="0"/>
    <n v="23"/>
    <n v="600"/>
  </r>
  <r>
    <x v="584"/>
    <n v="585"/>
    <n v="1010"/>
    <x v="14"/>
    <x v="3"/>
    <n v="100017"/>
    <x v="16"/>
    <n v="18"/>
    <s v="Palancas de Freno"/>
    <n v="5"/>
    <x v="2"/>
    <n v="27"/>
    <n v="1000"/>
  </r>
  <r>
    <x v="585"/>
    <n v="586"/>
    <n v="1007"/>
    <x v="11"/>
    <x v="2"/>
    <n v="100046"/>
    <x v="81"/>
    <n v="2"/>
    <s v="Pistones"/>
    <n v="1"/>
    <x v="0"/>
    <n v="9"/>
    <n v="2920"/>
  </r>
  <r>
    <x v="586"/>
    <n v="587"/>
    <n v="1007"/>
    <x v="11"/>
    <x v="2"/>
    <n v="100077"/>
    <x v="9"/>
    <n v="21"/>
    <s v="Tensores de Cadena"/>
    <n v="4"/>
    <x v="7"/>
    <n v="26"/>
    <n v="880"/>
  </r>
  <r>
    <x v="587"/>
    <n v="588"/>
    <n v="1011"/>
    <x v="3"/>
    <x v="2"/>
    <n v="100023"/>
    <x v="87"/>
    <n v="6"/>
    <s v="Cadenas"/>
    <n v="4"/>
    <x v="7"/>
    <n v="14"/>
    <n v="1800"/>
  </r>
  <r>
    <x v="588"/>
    <n v="589"/>
    <n v="1004"/>
    <x v="5"/>
    <x v="0"/>
    <n v="100017"/>
    <x v="16"/>
    <n v="2"/>
    <s v="Pistones"/>
    <n v="1"/>
    <x v="0"/>
    <n v="5"/>
    <n v="2920"/>
  </r>
  <r>
    <x v="589"/>
    <n v="590"/>
    <n v="1002"/>
    <x v="13"/>
    <x v="3"/>
    <n v="100030"/>
    <x v="17"/>
    <n v="20"/>
    <s v="Controles de Puños Calefactables"/>
    <n v="10"/>
    <x v="1"/>
    <n v="8"/>
    <n v="4500"/>
  </r>
  <r>
    <x v="590"/>
    <n v="591"/>
    <n v="1008"/>
    <x v="15"/>
    <x v="0"/>
    <n v="100062"/>
    <x v="97"/>
    <n v="16"/>
    <s v="Guantes"/>
    <n v="10"/>
    <x v="1"/>
    <n v="5"/>
    <n v="820"/>
  </r>
  <r>
    <x v="591"/>
    <n v="592"/>
    <n v="1006"/>
    <x v="10"/>
    <x v="3"/>
    <n v="100026"/>
    <x v="73"/>
    <n v="18"/>
    <s v="Palancas de Freno"/>
    <n v="5"/>
    <x v="2"/>
    <n v="17"/>
    <n v="1000"/>
  </r>
  <r>
    <x v="592"/>
    <n v="593"/>
    <n v="1013"/>
    <x v="12"/>
    <x v="1"/>
    <n v="100007"/>
    <x v="99"/>
    <n v="16"/>
    <s v="Guantes"/>
    <n v="10"/>
    <x v="1"/>
    <n v="16"/>
    <n v="820"/>
  </r>
  <r>
    <x v="593"/>
    <n v="594"/>
    <n v="1007"/>
    <x v="11"/>
    <x v="2"/>
    <n v="100014"/>
    <x v="21"/>
    <n v="17"/>
    <s v="Chaquetas de Protección"/>
    <n v="10"/>
    <x v="1"/>
    <n v="33"/>
    <n v="1117"/>
  </r>
  <r>
    <x v="594"/>
    <n v="595"/>
    <n v="1005"/>
    <x v="8"/>
    <x v="1"/>
    <n v="100005"/>
    <x v="65"/>
    <n v="5"/>
    <s v="Silenciadores"/>
    <n v="3"/>
    <x v="0"/>
    <n v="5"/>
    <n v="1600"/>
  </r>
  <r>
    <x v="595"/>
    <n v="596"/>
    <n v="1013"/>
    <x v="12"/>
    <x v="1"/>
    <n v="100047"/>
    <x v="5"/>
    <n v="18"/>
    <s v="Palancas de Freno"/>
    <n v="5"/>
    <x v="2"/>
    <n v="22"/>
    <n v="1000"/>
  </r>
  <r>
    <x v="596"/>
    <n v="597"/>
    <n v="1005"/>
    <x v="8"/>
    <x v="1"/>
    <n v="100055"/>
    <x v="38"/>
    <n v="14"/>
    <s v="Espejos Retrovisores"/>
    <n v="9"/>
    <x v="3"/>
    <n v="27"/>
    <n v="700"/>
  </r>
  <r>
    <x v="597"/>
    <n v="598"/>
    <n v="1011"/>
    <x v="3"/>
    <x v="2"/>
    <n v="100005"/>
    <x v="65"/>
    <n v="11"/>
    <s v="Guardabarros"/>
    <n v="9"/>
    <x v="3"/>
    <n v="8"/>
    <n v="1700"/>
  </r>
  <r>
    <x v="598"/>
    <n v="599"/>
    <n v="1013"/>
    <x v="12"/>
    <x v="1"/>
    <n v="100004"/>
    <x v="88"/>
    <n v="22"/>
    <s v="Protectores de Motor"/>
    <n v="9"/>
    <x v="3"/>
    <n v="23"/>
    <n v="3011"/>
  </r>
  <r>
    <x v="599"/>
    <n v="600"/>
    <n v="1012"/>
    <x v="0"/>
    <x v="0"/>
    <n v="100101"/>
    <x v="94"/>
    <n v="23"/>
    <s v="Carburadores"/>
    <n v="1"/>
    <x v="0"/>
    <n v="9"/>
    <n v="3550"/>
  </r>
  <r>
    <x v="600"/>
    <n v="601"/>
    <n v="1002"/>
    <x v="13"/>
    <x v="3"/>
    <n v="100011"/>
    <x v="23"/>
    <n v="3"/>
    <s v="Cilindros"/>
    <n v="1"/>
    <x v="0"/>
    <n v="30"/>
    <n v="3800"/>
  </r>
  <r>
    <x v="601"/>
    <n v="602"/>
    <n v="1011"/>
    <x v="3"/>
    <x v="2"/>
    <n v="100001"/>
    <x v="25"/>
    <n v="4"/>
    <s v="Filtros de Aceite"/>
    <n v="2"/>
    <x v="0"/>
    <n v="27"/>
    <n v="600"/>
  </r>
  <r>
    <x v="602"/>
    <n v="603"/>
    <n v="1012"/>
    <x v="0"/>
    <x v="0"/>
    <n v="100028"/>
    <x v="77"/>
    <n v="23"/>
    <s v="Carburadores"/>
    <n v="1"/>
    <x v="0"/>
    <n v="6"/>
    <n v="3550"/>
  </r>
  <r>
    <x v="603"/>
    <n v="604"/>
    <n v="1006"/>
    <x v="10"/>
    <x v="3"/>
    <n v="100037"/>
    <x v="61"/>
    <n v="16"/>
    <s v="Guantes"/>
    <n v="10"/>
    <x v="1"/>
    <n v="32"/>
    <n v="820"/>
  </r>
  <r>
    <x v="604"/>
    <n v="605"/>
    <n v="1005"/>
    <x v="8"/>
    <x v="1"/>
    <n v="100067"/>
    <x v="92"/>
    <n v="1"/>
    <s v="Bujías"/>
    <n v="1"/>
    <x v="0"/>
    <n v="24"/>
    <n v="421"/>
  </r>
  <r>
    <x v="605"/>
    <n v="606"/>
    <n v="1012"/>
    <x v="0"/>
    <x v="0"/>
    <n v="100012"/>
    <x v="43"/>
    <n v="25"/>
    <s v="Horquillas"/>
    <n v="6"/>
    <x v="5"/>
    <n v="16"/>
    <n v="5100"/>
  </r>
  <r>
    <x v="606"/>
    <n v="607"/>
    <n v="1004"/>
    <x v="5"/>
    <x v="0"/>
    <n v="100008"/>
    <x v="42"/>
    <n v="25"/>
    <s v="Horquillas"/>
    <n v="6"/>
    <x v="5"/>
    <n v="23"/>
    <n v="5100"/>
  </r>
  <r>
    <x v="607"/>
    <n v="608"/>
    <n v="1000"/>
    <x v="7"/>
    <x v="0"/>
    <n v="100070"/>
    <x v="86"/>
    <n v="15"/>
    <s v="Casco"/>
    <n v="10"/>
    <x v="1"/>
    <n v="28"/>
    <n v="2240"/>
  </r>
  <r>
    <x v="608"/>
    <n v="609"/>
    <n v="1010"/>
    <x v="14"/>
    <x v="3"/>
    <n v="100027"/>
    <x v="85"/>
    <n v="3"/>
    <s v="Cilindros"/>
    <n v="1"/>
    <x v="0"/>
    <n v="34"/>
    <n v="3800"/>
  </r>
  <r>
    <x v="609"/>
    <n v="610"/>
    <n v="1014"/>
    <x v="4"/>
    <x v="3"/>
    <n v="100095"/>
    <x v="46"/>
    <n v="11"/>
    <s v="Guardabarros"/>
    <n v="9"/>
    <x v="3"/>
    <n v="18"/>
    <n v="1700"/>
  </r>
  <r>
    <x v="610"/>
    <n v="611"/>
    <n v="1000"/>
    <x v="7"/>
    <x v="0"/>
    <n v="100027"/>
    <x v="85"/>
    <n v="7"/>
    <s v="Pastillas de Freno"/>
    <n v="5"/>
    <x v="2"/>
    <n v="25"/>
    <n v="900"/>
  </r>
  <r>
    <x v="611"/>
    <n v="612"/>
    <n v="1000"/>
    <x v="7"/>
    <x v="0"/>
    <n v="100034"/>
    <x v="57"/>
    <n v="4"/>
    <s v="Filtros de Aceite"/>
    <n v="2"/>
    <x v="0"/>
    <n v="14"/>
    <n v="600"/>
  </r>
  <r>
    <x v="612"/>
    <n v="613"/>
    <n v="1007"/>
    <x v="11"/>
    <x v="2"/>
    <n v="100077"/>
    <x v="9"/>
    <n v="2"/>
    <s v="Pistones"/>
    <n v="1"/>
    <x v="0"/>
    <n v="29"/>
    <n v="2920"/>
  </r>
  <r>
    <x v="613"/>
    <n v="614"/>
    <n v="1004"/>
    <x v="5"/>
    <x v="0"/>
    <n v="100061"/>
    <x v="8"/>
    <n v="7"/>
    <s v="Pastillas de Freno"/>
    <n v="5"/>
    <x v="2"/>
    <n v="28"/>
    <n v="900"/>
  </r>
  <r>
    <x v="614"/>
    <n v="615"/>
    <n v="1005"/>
    <x v="8"/>
    <x v="1"/>
    <n v="100044"/>
    <x v="10"/>
    <n v="25"/>
    <s v="Horquillas"/>
    <n v="6"/>
    <x v="5"/>
    <n v="12"/>
    <n v="5100"/>
  </r>
  <r>
    <x v="615"/>
    <n v="616"/>
    <n v="1014"/>
    <x v="4"/>
    <x v="3"/>
    <n v="100036"/>
    <x v="49"/>
    <n v="22"/>
    <s v="Protectores de Motor"/>
    <n v="9"/>
    <x v="3"/>
    <n v="23"/>
    <n v="3011"/>
  </r>
  <r>
    <x v="616"/>
    <n v="617"/>
    <n v="1010"/>
    <x v="14"/>
    <x v="3"/>
    <n v="100008"/>
    <x v="42"/>
    <n v="4"/>
    <s v="Filtros de Aceite"/>
    <n v="2"/>
    <x v="0"/>
    <n v="18"/>
    <n v="600"/>
  </r>
  <r>
    <x v="617"/>
    <n v="618"/>
    <n v="1002"/>
    <x v="13"/>
    <x v="3"/>
    <n v="100081"/>
    <x v="29"/>
    <n v="10"/>
    <s v="Neumáticos"/>
    <n v="8"/>
    <x v="8"/>
    <n v="27"/>
    <n v="4420"/>
  </r>
  <r>
    <x v="618"/>
    <n v="619"/>
    <n v="1013"/>
    <x v="12"/>
    <x v="1"/>
    <n v="100084"/>
    <x v="80"/>
    <n v="21"/>
    <s v="Tensores de Cadena"/>
    <n v="4"/>
    <x v="7"/>
    <n v="31"/>
    <n v="880"/>
  </r>
  <r>
    <x v="619"/>
    <n v="620"/>
    <n v="1002"/>
    <x v="13"/>
    <x v="3"/>
    <n v="100016"/>
    <x v="28"/>
    <n v="14"/>
    <s v="Espejos Retrovisores"/>
    <n v="9"/>
    <x v="3"/>
    <n v="24"/>
    <n v="700"/>
  </r>
  <r>
    <x v="620"/>
    <n v="621"/>
    <n v="1010"/>
    <x v="14"/>
    <x v="3"/>
    <n v="100010"/>
    <x v="69"/>
    <n v="21"/>
    <s v="Tensores de Cadena"/>
    <n v="4"/>
    <x v="7"/>
    <n v="26"/>
    <n v="880"/>
  </r>
  <r>
    <x v="621"/>
    <n v="622"/>
    <n v="1013"/>
    <x v="12"/>
    <x v="1"/>
    <n v="100030"/>
    <x v="17"/>
    <n v="4"/>
    <s v="Filtros de Aceite"/>
    <n v="2"/>
    <x v="0"/>
    <n v="11"/>
    <n v="600"/>
  </r>
  <r>
    <x v="622"/>
    <n v="623"/>
    <n v="1008"/>
    <x v="15"/>
    <x v="0"/>
    <n v="100035"/>
    <x v="59"/>
    <n v="8"/>
    <s v="Amortiguadores"/>
    <n v="6"/>
    <x v="5"/>
    <n v="11"/>
    <n v="4010"/>
  </r>
  <r>
    <x v="623"/>
    <n v="624"/>
    <n v="1009"/>
    <x v="6"/>
    <x v="1"/>
    <n v="100017"/>
    <x v="16"/>
    <n v="11"/>
    <s v="Guardabarros"/>
    <n v="9"/>
    <x v="3"/>
    <n v="6"/>
    <n v="1700"/>
  </r>
  <r>
    <x v="624"/>
    <n v="625"/>
    <n v="1015"/>
    <x v="9"/>
    <x v="2"/>
    <n v="100094"/>
    <x v="1"/>
    <n v="24"/>
    <s v="Discos de Freno"/>
    <n v="5"/>
    <x v="2"/>
    <n v="16"/>
    <n v="2630"/>
  </r>
  <r>
    <x v="625"/>
    <n v="626"/>
    <n v="1011"/>
    <x v="3"/>
    <x v="2"/>
    <n v="100061"/>
    <x v="8"/>
    <n v="7"/>
    <s v="Pastillas de Freno"/>
    <n v="5"/>
    <x v="2"/>
    <n v="10"/>
    <n v="900"/>
  </r>
  <r>
    <x v="626"/>
    <n v="627"/>
    <n v="1003"/>
    <x v="2"/>
    <x v="2"/>
    <n v="100077"/>
    <x v="9"/>
    <n v="1"/>
    <s v="Bujías"/>
    <n v="1"/>
    <x v="0"/>
    <n v="5"/>
    <n v="421"/>
  </r>
  <r>
    <x v="627"/>
    <n v="628"/>
    <n v="1010"/>
    <x v="14"/>
    <x v="3"/>
    <n v="100079"/>
    <x v="47"/>
    <n v="7"/>
    <s v="Pastillas de Freno"/>
    <n v="5"/>
    <x v="2"/>
    <n v="7"/>
    <n v="900"/>
  </r>
  <r>
    <x v="628"/>
    <n v="629"/>
    <n v="1001"/>
    <x v="1"/>
    <x v="1"/>
    <n v="100042"/>
    <x v="75"/>
    <n v="16"/>
    <s v="Guantes"/>
    <n v="10"/>
    <x v="1"/>
    <n v="3"/>
    <n v="820"/>
  </r>
  <r>
    <x v="629"/>
    <n v="630"/>
    <n v="1011"/>
    <x v="3"/>
    <x v="2"/>
    <n v="100080"/>
    <x v="90"/>
    <n v="8"/>
    <s v="Amortiguadores"/>
    <n v="6"/>
    <x v="5"/>
    <n v="12"/>
    <n v="4010"/>
  </r>
  <r>
    <x v="630"/>
    <n v="631"/>
    <n v="1003"/>
    <x v="2"/>
    <x v="2"/>
    <n v="100070"/>
    <x v="86"/>
    <n v="14"/>
    <s v="Espejos Retrovisores"/>
    <n v="9"/>
    <x v="3"/>
    <n v="6"/>
    <n v="700"/>
  </r>
  <r>
    <x v="631"/>
    <n v="632"/>
    <n v="1013"/>
    <x v="12"/>
    <x v="1"/>
    <n v="100010"/>
    <x v="69"/>
    <n v="1"/>
    <s v="Bujías"/>
    <n v="1"/>
    <x v="0"/>
    <n v="8"/>
    <n v="421"/>
  </r>
  <r>
    <x v="632"/>
    <n v="633"/>
    <n v="1010"/>
    <x v="14"/>
    <x v="3"/>
    <n v="100060"/>
    <x v="18"/>
    <n v="21"/>
    <s v="Tensores de Cadena"/>
    <n v="4"/>
    <x v="7"/>
    <n v="4"/>
    <n v="880"/>
  </r>
  <r>
    <x v="633"/>
    <n v="634"/>
    <n v="1009"/>
    <x v="6"/>
    <x v="1"/>
    <n v="100100"/>
    <x v="31"/>
    <n v="6"/>
    <s v="Cadenas"/>
    <n v="4"/>
    <x v="7"/>
    <n v="9"/>
    <n v="1800"/>
  </r>
  <r>
    <x v="634"/>
    <n v="635"/>
    <n v="1013"/>
    <x v="12"/>
    <x v="1"/>
    <n v="100017"/>
    <x v="16"/>
    <n v="21"/>
    <s v="Tensores de Cadena"/>
    <n v="4"/>
    <x v="7"/>
    <n v="5"/>
    <n v="880"/>
  </r>
  <r>
    <x v="635"/>
    <n v="636"/>
    <n v="1002"/>
    <x v="13"/>
    <x v="3"/>
    <n v="100063"/>
    <x v="50"/>
    <n v="16"/>
    <s v="Guantes"/>
    <n v="10"/>
    <x v="1"/>
    <n v="3"/>
    <n v="820"/>
  </r>
  <r>
    <x v="636"/>
    <n v="637"/>
    <n v="1000"/>
    <x v="7"/>
    <x v="0"/>
    <n v="100041"/>
    <x v="83"/>
    <n v="14"/>
    <s v="Espejos Retrovisores"/>
    <n v="9"/>
    <x v="3"/>
    <n v="7"/>
    <n v="700"/>
  </r>
  <r>
    <x v="637"/>
    <n v="638"/>
    <n v="1005"/>
    <x v="8"/>
    <x v="1"/>
    <n v="100098"/>
    <x v="64"/>
    <n v="13"/>
    <s v="Manillares"/>
    <n v="9"/>
    <x v="3"/>
    <n v="10"/>
    <n v="1310"/>
  </r>
  <r>
    <x v="638"/>
    <n v="639"/>
    <n v="1008"/>
    <x v="15"/>
    <x v="0"/>
    <n v="100080"/>
    <x v="90"/>
    <n v="1"/>
    <s v="Bujías"/>
    <n v="1"/>
    <x v="0"/>
    <n v="2"/>
    <n v="421"/>
  </r>
  <r>
    <x v="639"/>
    <n v="640"/>
    <n v="1006"/>
    <x v="10"/>
    <x v="3"/>
    <n v="100054"/>
    <x v="19"/>
    <n v="1"/>
    <s v="Bujías"/>
    <n v="1"/>
    <x v="0"/>
    <n v="8"/>
    <n v="421"/>
  </r>
  <r>
    <x v="640"/>
    <n v="641"/>
    <n v="1004"/>
    <x v="5"/>
    <x v="0"/>
    <n v="100084"/>
    <x v="80"/>
    <n v="5"/>
    <s v="Silenciadores"/>
    <n v="3"/>
    <x v="0"/>
    <n v="6"/>
    <n v="1600"/>
  </r>
  <r>
    <x v="641"/>
    <n v="642"/>
    <n v="1013"/>
    <x v="12"/>
    <x v="1"/>
    <n v="100090"/>
    <x v="11"/>
    <n v="21"/>
    <s v="Tensores de Cadena"/>
    <n v="4"/>
    <x v="7"/>
    <n v="9"/>
    <n v="880"/>
  </r>
  <r>
    <x v="642"/>
    <n v="643"/>
    <n v="1013"/>
    <x v="12"/>
    <x v="1"/>
    <n v="100003"/>
    <x v="22"/>
    <n v="14"/>
    <s v="Espejos Retrovisores"/>
    <n v="9"/>
    <x v="3"/>
    <n v="11"/>
    <n v="700"/>
  </r>
  <r>
    <x v="643"/>
    <n v="644"/>
    <n v="1004"/>
    <x v="5"/>
    <x v="0"/>
    <n v="100002"/>
    <x v="24"/>
    <n v="19"/>
    <s v="Cables de Acelerador"/>
    <n v="11"/>
    <x v="6"/>
    <n v="4"/>
    <n v="600"/>
  </r>
  <r>
    <x v="644"/>
    <n v="645"/>
    <n v="1003"/>
    <x v="2"/>
    <x v="2"/>
    <n v="100021"/>
    <x v="55"/>
    <n v="11"/>
    <s v="Guardabarros"/>
    <n v="9"/>
    <x v="3"/>
    <n v="3"/>
    <n v="1700"/>
  </r>
  <r>
    <x v="645"/>
    <n v="646"/>
    <n v="1012"/>
    <x v="0"/>
    <x v="0"/>
    <n v="100074"/>
    <x v="13"/>
    <n v="15"/>
    <s v="Casco"/>
    <n v="10"/>
    <x v="1"/>
    <n v="5"/>
    <n v="2240"/>
  </r>
  <r>
    <x v="646"/>
    <n v="647"/>
    <n v="1005"/>
    <x v="8"/>
    <x v="1"/>
    <n v="100010"/>
    <x v="69"/>
    <n v="24"/>
    <s v="Discos de Freno"/>
    <n v="5"/>
    <x v="2"/>
    <n v="7"/>
    <n v="2630"/>
  </r>
  <r>
    <x v="647"/>
    <n v="648"/>
    <n v="1011"/>
    <x v="3"/>
    <x v="2"/>
    <n v="100084"/>
    <x v="80"/>
    <n v="21"/>
    <s v="Tensores de Cadena"/>
    <n v="4"/>
    <x v="7"/>
    <n v="6"/>
    <n v="880"/>
  </r>
  <r>
    <x v="648"/>
    <n v="649"/>
    <n v="1015"/>
    <x v="9"/>
    <x v="2"/>
    <n v="100013"/>
    <x v="39"/>
    <n v="7"/>
    <s v="Pastillas de Freno"/>
    <n v="5"/>
    <x v="2"/>
    <n v="9"/>
    <n v="900"/>
  </r>
  <r>
    <x v="649"/>
    <n v="650"/>
    <n v="1009"/>
    <x v="6"/>
    <x v="1"/>
    <n v="100069"/>
    <x v="20"/>
    <n v="7"/>
    <s v="Pastillas de Freno"/>
    <n v="5"/>
    <x v="2"/>
    <n v="12"/>
    <n v="900"/>
  </r>
  <r>
    <x v="650"/>
    <n v="651"/>
    <n v="1013"/>
    <x v="12"/>
    <x v="1"/>
    <n v="100016"/>
    <x v="28"/>
    <n v="6"/>
    <s v="Cadenas"/>
    <n v="4"/>
    <x v="7"/>
    <n v="10"/>
    <n v="1800"/>
  </r>
  <r>
    <x v="651"/>
    <n v="652"/>
    <n v="1015"/>
    <x v="9"/>
    <x v="2"/>
    <n v="100085"/>
    <x v="100"/>
    <n v="18"/>
    <s v="Palancas de Freno"/>
    <n v="5"/>
    <x v="2"/>
    <n v="5"/>
    <n v="1000"/>
  </r>
  <r>
    <x v="652"/>
    <n v="653"/>
    <n v="1000"/>
    <x v="7"/>
    <x v="0"/>
    <n v="100024"/>
    <x v="70"/>
    <n v="13"/>
    <s v="Manillares"/>
    <n v="9"/>
    <x v="3"/>
    <n v="7"/>
    <n v="1310"/>
  </r>
  <r>
    <x v="653"/>
    <n v="654"/>
    <n v="1008"/>
    <x v="15"/>
    <x v="0"/>
    <n v="100075"/>
    <x v="3"/>
    <n v="13"/>
    <s v="Manillares"/>
    <n v="9"/>
    <x v="3"/>
    <n v="3"/>
    <n v="1310"/>
  </r>
  <r>
    <x v="654"/>
    <n v="655"/>
    <n v="1002"/>
    <x v="13"/>
    <x v="3"/>
    <n v="100045"/>
    <x v="30"/>
    <n v="23"/>
    <s v="Carburadores"/>
    <n v="1"/>
    <x v="0"/>
    <n v="12"/>
    <n v="3550"/>
  </r>
  <r>
    <x v="655"/>
    <n v="656"/>
    <n v="1015"/>
    <x v="9"/>
    <x v="2"/>
    <n v="100101"/>
    <x v="94"/>
    <n v="25"/>
    <s v="Horquillas"/>
    <n v="6"/>
    <x v="5"/>
    <n v="6"/>
    <n v="5100"/>
  </r>
  <r>
    <x v="656"/>
    <n v="657"/>
    <n v="1001"/>
    <x v="1"/>
    <x v="1"/>
    <n v="100057"/>
    <x v="72"/>
    <n v="18"/>
    <s v="Palancas de Freno"/>
    <n v="5"/>
    <x v="2"/>
    <n v="8"/>
    <n v="1000"/>
  </r>
  <r>
    <x v="657"/>
    <n v="658"/>
    <n v="1011"/>
    <x v="3"/>
    <x v="2"/>
    <n v="100016"/>
    <x v="28"/>
    <n v="17"/>
    <s v="Chaquetas de Protección"/>
    <n v="10"/>
    <x v="1"/>
    <n v="4"/>
    <n v="1117"/>
  </r>
  <r>
    <x v="658"/>
    <n v="659"/>
    <n v="1011"/>
    <x v="3"/>
    <x v="2"/>
    <n v="100064"/>
    <x v="74"/>
    <n v="21"/>
    <s v="Tensores de Cadena"/>
    <n v="4"/>
    <x v="7"/>
    <n v="9"/>
    <n v="880"/>
  </r>
  <r>
    <x v="659"/>
    <n v="660"/>
    <n v="1001"/>
    <x v="1"/>
    <x v="1"/>
    <n v="100095"/>
    <x v="46"/>
    <n v="21"/>
    <s v="Tensores de Cadena"/>
    <n v="4"/>
    <x v="7"/>
    <n v="5"/>
    <n v="880"/>
  </r>
  <r>
    <x v="660"/>
    <n v="661"/>
    <n v="1014"/>
    <x v="4"/>
    <x v="3"/>
    <n v="100081"/>
    <x v="29"/>
    <n v="3"/>
    <s v="Cilindros"/>
    <n v="1"/>
    <x v="0"/>
    <n v="3"/>
    <n v="3800"/>
  </r>
  <r>
    <x v="661"/>
    <n v="662"/>
    <n v="1003"/>
    <x v="2"/>
    <x v="2"/>
    <n v="100045"/>
    <x v="30"/>
    <n v="11"/>
    <s v="Guardabarros"/>
    <n v="9"/>
    <x v="3"/>
    <n v="7"/>
    <n v="1700"/>
  </r>
  <r>
    <x v="662"/>
    <n v="663"/>
    <n v="1008"/>
    <x v="15"/>
    <x v="0"/>
    <n v="100071"/>
    <x v="53"/>
    <n v="9"/>
    <s v="Baterías"/>
    <n v="7"/>
    <x v="4"/>
    <n v="10"/>
    <n v="4800"/>
  </r>
  <r>
    <x v="663"/>
    <n v="664"/>
    <n v="1000"/>
    <x v="7"/>
    <x v="0"/>
    <n v="100020"/>
    <x v="36"/>
    <n v="6"/>
    <s v="Cadenas"/>
    <n v="4"/>
    <x v="7"/>
    <n v="2"/>
    <n v="1800"/>
  </r>
  <r>
    <x v="664"/>
    <n v="665"/>
    <n v="1010"/>
    <x v="14"/>
    <x v="3"/>
    <n v="100097"/>
    <x v="95"/>
    <n v="4"/>
    <s v="Filtros de Aceite"/>
    <n v="2"/>
    <x v="0"/>
    <n v="8"/>
    <n v="600"/>
  </r>
  <r>
    <x v="665"/>
    <n v="666"/>
    <n v="1009"/>
    <x v="6"/>
    <x v="1"/>
    <n v="100020"/>
    <x v="36"/>
    <n v="13"/>
    <s v="Manillares"/>
    <n v="9"/>
    <x v="3"/>
    <n v="6"/>
    <n v="1310"/>
  </r>
  <r>
    <x v="666"/>
    <n v="667"/>
    <n v="1011"/>
    <x v="3"/>
    <x v="2"/>
    <n v="100096"/>
    <x v="62"/>
    <n v="13"/>
    <s v="Manillares"/>
    <n v="9"/>
    <x v="3"/>
    <n v="9"/>
    <n v="1310"/>
  </r>
  <r>
    <x v="667"/>
    <n v="668"/>
    <n v="1013"/>
    <x v="12"/>
    <x v="1"/>
    <n v="100018"/>
    <x v="71"/>
    <n v="23"/>
    <s v="Carburadores"/>
    <n v="1"/>
    <x v="0"/>
    <n v="11"/>
    <n v="3550"/>
  </r>
  <r>
    <x v="668"/>
    <n v="669"/>
    <n v="1011"/>
    <x v="3"/>
    <x v="2"/>
    <n v="100091"/>
    <x v="40"/>
    <n v="1"/>
    <s v="Bujías"/>
    <n v="1"/>
    <x v="0"/>
    <n v="4"/>
    <n v="421"/>
  </r>
  <r>
    <x v="669"/>
    <n v="670"/>
    <n v="1011"/>
    <x v="3"/>
    <x v="2"/>
    <n v="100080"/>
    <x v="90"/>
    <n v="18"/>
    <s v="Palancas de Freno"/>
    <n v="5"/>
    <x v="2"/>
    <n v="3"/>
    <n v="1000"/>
  </r>
  <r>
    <x v="670"/>
    <n v="671"/>
    <n v="1007"/>
    <x v="11"/>
    <x v="2"/>
    <n v="100059"/>
    <x v="56"/>
    <n v="11"/>
    <s v="Guardabarros"/>
    <n v="9"/>
    <x v="3"/>
    <n v="5"/>
    <n v="1700"/>
  </r>
  <r>
    <x v="671"/>
    <n v="672"/>
    <n v="1015"/>
    <x v="9"/>
    <x v="2"/>
    <n v="100077"/>
    <x v="9"/>
    <n v="20"/>
    <s v="Controles de Puños Calefactables"/>
    <n v="10"/>
    <x v="1"/>
    <n v="7"/>
    <n v="4500"/>
  </r>
  <r>
    <x v="672"/>
    <n v="673"/>
    <n v="1013"/>
    <x v="12"/>
    <x v="1"/>
    <n v="100017"/>
    <x v="16"/>
    <n v="8"/>
    <s v="Amortiguadores"/>
    <n v="6"/>
    <x v="5"/>
    <n v="6"/>
    <n v="4010"/>
  </r>
  <r>
    <x v="673"/>
    <n v="674"/>
    <n v="1006"/>
    <x v="10"/>
    <x v="3"/>
    <n v="100088"/>
    <x v="91"/>
    <n v="1"/>
    <s v="Bujías"/>
    <n v="1"/>
    <x v="0"/>
    <n v="9"/>
    <n v="421"/>
  </r>
  <r>
    <x v="674"/>
    <n v="675"/>
    <n v="1004"/>
    <x v="5"/>
    <x v="0"/>
    <n v="100031"/>
    <x v="34"/>
    <n v="7"/>
    <s v="Pastillas de Freno"/>
    <n v="5"/>
    <x v="2"/>
    <n v="12"/>
    <n v="900"/>
  </r>
  <r>
    <x v="675"/>
    <n v="676"/>
    <n v="1004"/>
    <x v="5"/>
    <x v="0"/>
    <n v="100039"/>
    <x v="60"/>
    <n v="6"/>
    <s v="Cadenas"/>
    <n v="4"/>
    <x v="7"/>
    <n v="10"/>
    <n v="1800"/>
  </r>
  <r>
    <x v="676"/>
    <n v="677"/>
    <n v="1010"/>
    <x v="14"/>
    <x v="3"/>
    <n v="100032"/>
    <x v="82"/>
    <n v="8"/>
    <s v="Amortiguadores"/>
    <n v="6"/>
    <x v="5"/>
    <n v="5"/>
    <n v="4010"/>
  </r>
  <r>
    <x v="677"/>
    <n v="678"/>
    <n v="1009"/>
    <x v="6"/>
    <x v="1"/>
    <n v="100101"/>
    <x v="94"/>
    <n v="1"/>
    <s v="Bujías"/>
    <n v="1"/>
    <x v="0"/>
    <n v="7"/>
    <n v="421"/>
  </r>
  <r>
    <x v="678"/>
    <n v="679"/>
    <n v="1013"/>
    <x v="12"/>
    <x v="1"/>
    <n v="100100"/>
    <x v="31"/>
    <n v="19"/>
    <s v="Cables de Acelerador"/>
    <n v="11"/>
    <x v="6"/>
    <n v="3"/>
    <n v="600"/>
  </r>
  <r>
    <x v="679"/>
    <n v="680"/>
    <n v="1011"/>
    <x v="3"/>
    <x v="2"/>
    <n v="100028"/>
    <x v="77"/>
    <n v="6"/>
    <s v="Cadenas"/>
    <n v="4"/>
    <x v="7"/>
    <n v="12"/>
    <n v="1800"/>
  </r>
  <r>
    <x v="680"/>
    <n v="681"/>
    <n v="1006"/>
    <x v="10"/>
    <x v="3"/>
    <n v="100030"/>
    <x v="17"/>
    <n v="22"/>
    <s v="Protectores de Motor"/>
    <n v="9"/>
    <x v="3"/>
    <n v="6"/>
    <n v="3011"/>
  </r>
  <r>
    <x v="681"/>
    <n v="682"/>
    <n v="1012"/>
    <x v="0"/>
    <x v="0"/>
    <n v="100037"/>
    <x v="61"/>
    <n v="7"/>
    <s v="Pastillas de Freno"/>
    <n v="5"/>
    <x v="2"/>
    <n v="8"/>
    <n v="900"/>
  </r>
  <r>
    <x v="682"/>
    <n v="683"/>
    <n v="1000"/>
    <x v="7"/>
    <x v="0"/>
    <n v="100063"/>
    <x v="50"/>
    <n v="15"/>
    <s v="Casco"/>
    <n v="10"/>
    <x v="1"/>
    <n v="4"/>
    <n v="2240"/>
  </r>
  <r>
    <x v="683"/>
    <n v="684"/>
    <n v="1014"/>
    <x v="4"/>
    <x v="3"/>
    <n v="100071"/>
    <x v="53"/>
    <n v="20"/>
    <s v="Controles de Puños Calefactables"/>
    <n v="10"/>
    <x v="1"/>
    <n v="9"/>
    <n v="4500"/>
  </r>
  <r>
    <x v="684"/>
    <n v="685"/>
    <n v="1006"/>
    <x v="10"/>
    <x v="3"/>
    <n v="100078"/>
    <x v="84"/>
    <n v="2"/>
    <s v="Pistones"/>
    <n v="1"/>
    <x v="0"/>
    <n v="5"/>
    <n v="2920"/>
  </r>
  <r>
    <x v="685"/>
    <n v="686"/>
    <n v="1014"/>
    <x v="4"/>
    <x v="3"/>
    <n v="100012"/>
    <x v="43"/>
    <n v="11"/>
    <s v="Guardabarros"/>
    <n v="9"/>
    <x v="3"/>
    <n v="3"/>
    <n v="1700"/>
  </r>
  <r>
    <x v="686"/>
    <n v="687"/>
    <n v="1012"/>
    <x v="0"/>
    <x v="0"/>
    <n v="100070"/>
    <x v="86"/>
    <n v="9"/>
    <s v="Baterías"/>
    <n v="7"/>
    <x v="4"/>
    <n v="7"/>
    <n v="4800"/>
  </r>
  <r>
    <x v="687"/>
    <n v="688"/>
    <n v="1006"/>
    <x v="10"/>
    <x v="3"/>
    <n v="100002"/>
    <x v="24"/>
    <n v="23"/>
    <s v="Carburadores"/>
    <n v="1"/>
    <x v="0"/>
    <n v="10"/>
    <n v="3550"/>
  </r>
  <r>
    <x v="688"/>
    <n v="689"/>
    <n v="1015"/>
    <x v="9"/>
    <x v="2"/>
    <n v="100084"/>
    <x v="80"/>
    <n v="19"/>
    <s v="Cables de Acelerador"/>
    <n v="11"/>
    <x v="6"/>
    <n v="2"/>
    <n v="600"/>
  </r>
  <r>
    <x v="689"/>
    <n v="690"/>
    <n v="1014"/>
    <x v="4"/>
    <x v="3"/>
    <n v="100067"/>
    <x v="92"/>
    <n v="3"/>
    <s v="Cilindros"/>
    <n v="1"/>
    <x v="0"/>
    <n v="8"/>
    <n v="3800"/>
  </r>
  <r>
    <x v="690"/>
    <n v="691"/>
    <n v="1012"/>
    <x v="0"/>
    <x v="0"/>
    <n v="100007"/>
    <x v="99"/>
    <n v="23"/>
    <s v="Carburadores"/>
    <n v="1"/>
    <x v="0"/>
    <n v="6"/>
    <n v="3550"/>
  </r>
  <r>
    <x v="691"/>
    <n v="692"/>
    <n v="1015"/>
    <x v="9"/>
    <x v="2"/>
    <n v="100051"/>
    <x v="89"/>
    <n v="19"/>
    <s v="Cables de Acelerador"/>
    <n v="11"/>
    <x v="6"/>
    <n v="9"/>
    <n v="600"/>
  </r>
  <r>
    <x v="692"/>
    <n v="693"/>
    <n v="1004"/>
    <x v="5"/>
    <x v="0"/>
    <n v="100046"/>
    <x v="81"/>
    <n v="4"/>
    <s v="Filtros de Aceite"/>
    <n v="2"/>
    <x v="0"/>
    <n v="11"/>
    <n v="600"/>
  </r>
  <r>
    <x v="693"/>
    <n v="694"/>
    <n v="1005"/>
    <x v="8"/>
    <x v="1"/>
    <n v="100022"/>
    <x v="33"/>
    <n v="21"/>
    <s v="Tensores de Cadena"/>
    <n v="4"/>
    <x v="7"/>
    <n v="4"/>
    <n v="880"/>
  </r>
  <r>
    <x v="694"/>
    <n v="695"/>
    <n v="1011"/>
    <x v="3"/>
    <x v="2"/>
    <n v="100062"/>
    <x v="97"/>
    <n v="1"/>
    <s v="Bujías"/>
    <n v="1"/>
    <x v="0"/>
    <n v="3"/>
    <n v="421"/>
  </r>
  <r>
    <x v="695"/>
    <n v="696"/>
    <n v="1006"/>
    <x v="10"/>
    <x v="3"/>
    <n v="100022"/>
    <x v="33"/>
    <n v="3"/>
    <s v="Cilindros"/>
    <n v="1"/>
    <x v="0"/>
    <n v="5"/>
    <n v="3800"/>
  </r>
  <r>
    <x v="696"/>
    <n v="697"/>
    <n v="1009"/>
    <x v="6"/>
    <x v="1"/>
    <n v="100037"/>
    <x v="61"/>
    <n v="19"/>
    <s v="Cables de Acelerador"/>
    <n v="11"/>
    <x v="6"/>
    <n v="7"/>
    <n v="600"/>
  </r>
  <r>
    <x v="697"/>
    <n v="698"/>
    <n v="1010"/>
    <x v="14"/>
    <x v="3"/>
    <n v="100042"/>
    <x v="75"/>
    <n v="23"/>
    <s v="Carburadores"/>
    <n v="1"/>
    <x v="0"/>
    <n v="6"/>
    <n v="3550"/>
  </r>
  <r>
    <x v="698"/>
    <n v="699"/>
    <n v="1005"/>
    <x v="8"/>
    <x v="1"/>
    <n v="100045"/>
    <x v="30"/>
    <n v="1"/>
    <s v="Bujías"/>
    <n v="1"/>
    <x v="0"/>
    <n v="9"/>
    <n v="421"/>
  </r>
  <r>
    <x v="699"/>
    <n v="700"/>
    <n v="1011"/>
    <x v="3"/>
    <x v="2"/>
    <n v="100048"/>
    <x v="0"/>
    <n v="1"/>
    <s v="Bujías"/>
    <n v="1"/>
    <x v="0"/>
    <n v="12"/>
    <n v="421"/>
  </r>
  <r>
    <x v="700"/>
    <n v="701"/>
    <n v="1002"/>
    <x v="13"/>
    <x v="3"/>
    <n v="100025"/>
    <x v="26"/>
    <n v="19"/>
    <s v="Cables de Acelerador"/>
    <n v="11"/>
    <x v="6"/>
    <n v="8"/>
    <n v="600"/>
  </r>
  <r>
    <x v="701"/>
    <n v="702"/>
    <n v="1006"/>
    <x v="10"/>
    <x v="3"/>
    <n v="100082"/>
    <x v="15"/>
    <n v="3"/>
    <s v="Cilindros"/>
    <n v="1"/>
    <x v="0"/>
    <n v="8"/>
    <n v="3800"/>
  </r>
  <r>
    <x v="702"/>
    <n v="703"/>
    <n v="1001"/>
    <x v="1"/>
    <x v="1"/>
    <n v="100015"/>
    <x v="98"/>
    <n v="5"/>
    <s v="Silenciadores"/>
    <n v="3"/>
    <x v="0"/>
    <n v="33"/>
    <n v="1600"/>
  </r>
  <r>
    <x v="703"/>
    <n v="704"/>
    <n v="1003"/>
    <x v="2"/>
    <x v="2"/>
    <n v="100084"/>
    <x v="80"/>
    <n v="7"/>
    <s v="Pastillas de Freno"/>
    <n v="5"/>
    <x v="2"/>
    <n v="5"/>
    <n v="900"/>
  </r>
  <r>
    <x v="704"/>
    <n v="705"/>
    <n v="1002"/>
    <x v="13"/>
    <x v="3"/>
    <n v="100030"/>
    <x v="17"/>
    <n v="11"/>
    <s v="Guardabarros"/>
    <n v="9"/>
    <x v="3"/>
    <n v="7"/>
    <n v="1700"/>
  </r>
  <r>
    <x v="705"/>
    <n v="706"/>
    <n v="1003"/>
    <x v="2"/>
    <x v="2"/>
    <n v="100045"/>
    <x v="30"/>
    <n v="12"/>
    <s v="Asientos"/>
    <n v="9"/>
    <x v="3"/>
    <n v="17"/>
    <n v="3150"/>
  </r>
  <r>
    <x v="706"/>
    <n v="707"/>
    <n v="1002"/>
    <x v="13"/>
    <x v="3"/>
    <n v="100018"/>
    <x v="71"/>
    <n v="24"/>
    <s v="Discos de Freno"/>
    <n v="5"/>
    <x v="2"/>
    <n v="7"/>
    <n v="2630"/>
  </r>
  <r>
    <x v="707"/>
    <n v="708"/>
    <n v="1005"/>
    <x v="8"/>
    <x v="1"/>
    <n v="100065"/>
    <x v="52"/>
    <n v="5"/>
    <s v="Silenciadores"/>
    <n v="3"/>
    <x v="0"/>
    <n v="11"/>
    <n v="1600"/>
  </r>
  <r>
    <x v="708"/>
    <n v="709"/>
    <n v="1008"/>
    <x v="15"/>
    <x v="0"/>
    <n v="100025"/>
    <x v="26"/>
    <n v="1"/>
    <s v="Bujías"/>
    <n v="1"/>
    <x v="0"/>
    <n v="23"/>
    <n v="421"/>
  </r>
  <r>
    <x v="709"/>
    <n v="710"/>
    <n v="1012"/>
    <x v="0"/>
    <x v="0"/>
    <n v="100008"/>
    <x v="42"/>
    <n v="19"/>
    <s v="Cables de Acelerador"/>
    <n v="11"/>
    <x v="6"/>
    <n v="27"/>
    <n v="600"/>
  </r>
  <r>
    <x v="710"/>
    <n v="711"/>
    <n v="1004"/>
    <x v="5"/>
    <x v="0"/>
    <n v="100092"/>
    <x v="79"/>
    <n v="7"/>
    <s v="Pastillas de Freno"/>
    <n v="5"/>
    <x v="2"/>
    <n v="9"/>
    <n v="900"/>
  </r>
  <r>
    <x v="711"/>
    <n v="712"/>
    <n v="1010"/>
    <x v="14"/>
    <x v="3"/>
    <n v="100031"/>
    <x v="34"/>
    <n v="5"/>
    <s v="Silenciadores"/>
    <n v="3"/>
    <x v="0"/>
    <n v="26"/>
    <n v="1600"/>
  </r>
  <r>
    <x v="712"/>
    <n v="713"/>
    <n v="1013"/>
    <x v="12"/>
    <x v="1"/>
    <n v="100029"/>
    <x v="76"/>
    <n v="19"/>
    <s v="Cables de Acelerador"/>
    <n v="11"/>
    <x v="6"/>
    <n v="14"/>
    <n v="600"/>
  </r>
  <r>
    <x v="713"/>
    <n v="714"/>
    <n v="1004"/>
    <x v="5"/>
    <x v="0"/>
    <n v="100014"/>
    <x v="21"/>
    <n v="6"/>
    <s v="Cadenas"/>
    <n v="4"/>
    <x v="7"/>
    <n v="5"/>
    <n v="1800"/>
  </r>
  <r>
    <x v="714"/>
    <n v="715"/>
    <n v="1013"/>
    <x v="12"/>
    <x v="1"/>
    <n v="100029"/>
    <x v="76"/>
    <n v="4"/>
    <s v="Filtros de Aceite"/>
    <n v="2"/>
    <x v="0"/>
    <n v="8"/>
    <n v="600"/>
  </r>
  <r>
    <x v="715"/>
    <n v="716"/>
    <n v="1003"/>
    <x v="2"/>
    <x v="2"/>
    <n v="100087"/>
    <x v="6"/>
    <n v="4"/>
    <s v="Filtros de Aceite"/>
    <n v="2"/>
    <x v="0"/>
    <n v="5"/>
    <n v="600"/>
  </r>
  <r>
    <x v="716"/>
    <n v="717"/>
    <n v="1006"/>
    <x v="10"/>
    <x v="3"/>
    <n v="100039"/>
    <x v="60"/>
    <n v="17"/>
    <s v="Chaquetas de Protección"/>
    <n v="10"/>
    <x v="1"/>
    <n v="17"/>
    <n v="1117"/>
  </r>
  <r>
    <x v="717"/>
    <n v="718"/>
    <n v="1007"/>
    <x v="11"/>
    <x v="2"/>
    <n v="100037"/>
    <x v="61"/>
    <n v="10"/>
    <s v="Neumáticos"/>
    <n v="8"/>
    <x v="8"/>
    <n v="16"/>
    <n v="4420"/>
  </r>
  <r>
    <x v="718"/>
    <n v="719"/>
    <n v="1003"/>
    <x v="2"/>
    <x v="2"/>
    <n v="100012"/>
    <x v="43"/>
    <n v="12"/>
    <s v="Asientos"/>
    <n v="9"/>
    <x v="3"/>
    <n v="33"/>
    <n v="3150"/>
  </r>
  <r>
    <x v="719"/>
    <n v="720"/>
    <n v="1014"/>
    <x v="4"/>
    <x v="3"/>
    <n v="100048"/>
    <x v="0"/>
    <n v="25"/>
    <s v="Horquillas"/>
    <n v="6"/>
    <x v="5"/>
    <n v="5"/>
    <n v="5100"/>
  </r>
  <r>
    <x v="720"/>
    <n v="721"/>
    <n v="1003"/>
    <x v="2"/>
    <x v="2"/>
    <n v="100041"/>
    <x v="83"/>
    <n v="4"/>
    <s v="Filtros de Aceite"/>
    <n v="2"/>
    <x v="0"/>
    <n v="22"/>
    <n v="600"/>
  </r>
  <r>
    <x v="721"/>
    <n v="722"/>
    <n v="1005"/>
    <x v="8"/>
    <x v="1"/>
    <n v="100038"/>
    <x v="41"/>
    <n v="24"/>
    <s v="Discos de Freno"/>
    <n v="5"/>
    <x v="2"/>
    <n v="27"/>
    <n v="2630"/>
  </r>
  <r>
    <x v="722"/>
    <n v="723"/>
    <n v="1003"/>
    <x v="2"/>
    <x v="2"/>
    <n v="100097"/>
    <x v="95"/>
    <n v="12"/>
    <s v="Asientos"/>
    <n v="9"/>
    <x v="3"/>
    <n v="8"/>
    <n v="3150"/>
  </r>
  <r>
    <x v="723"/>
    <n v="724"/>
    <n v="1004"/>
    <x v="5"/>
    <x v="0"/>
    <n v="100044"/>
    <x v="10"/>
    <n v="4"/>
    <s v="Filtros de Aceite"/>
    <n v="2"/>
    <x v="0"/>
    <n v="23"/>
    <n v="600"/>
  </r>
  <r>
    <x v="724"/>
    <n v="725"/>
    <n v="1000"/>
    <x v="7"/>
    <x v="0"/>
    <n v="100097"/>
    <x v="95"/>
    <n v="4"/>
    <s v="Filtros de Aceite"/>
    <n v="2"/>
    <x v="0"/>
    <n v="9"/>
    <n v="600"/>
  </r>
  <r>
    <x v="725"/>
    <n v="726"/>
    <n v="1012"/>
    <x v="0"/>
    <x v="0"/>
    <n v="100031"/>
    <x v="34"/>
    <n v="7"/>
    <s v="Pastillas de Freno"/>
    <n v="5"/>
    <x v="2"/>
    <n v="30"/>
    <n v="900"/>
  </r>
  <r>
    <x v="726"/>
    <n v="727"/>
    <n v="1011"/>
    <x v="3"/>
    <x v="2"/>
    <n v="100038"/>
    <x v="41"/>
    <n v="15"/>
    <s v="Casco"/>
    <n v="10"/>
    <x v="1"/>
    <n v="27"/>
    <n v="2240"/>
  </r>
  <r>
    <x v="727"/>
    <n v="728"/>
    <n v="1009"/>
    <x v="6"/>
    <x v="1"/>
    <n v="100080"/>
    <x v="90"/>
    <n v="1"/>
    <s v="Bujías"/>
    <n v="1"/>
    <x v="0"/>
    <n v="6"/>
    <n v="421"/>
  </r>
  <r>
    <x v="728"/>
    <n v="729"/>
    <n v="1015"/>
    <x v="9"/>
    <x v="2"/>
    <n v="100063"/>
    <x v="50"/>
    <n v="5"/>
    <s v="Silenciadores"/>
    <n v="3"/>
    <x v="0"/>
    <n v="32"/>
    <n v="1600"/>
  </r>
  <r>
    <x v="729"/>
    <n v="730"/>
    <n v="1005"/>
    <x v="8"/>
    <x v="1"/>
    <n v="100048"/>
    <x v="0"/>
    <n v="14"/>
    <s v="Espejos Retrovisores"/>
    <n v="9"/>
    <x v="3"/>
    <n v="24"/>
    <n v="700"/>
  </r>
  <r>
    <x v="730"/>
    <n v="731"/>
    <n v="1003"/>
    <x v="2"/>
    <x v="2"/>
    <n v="100096"/>
    <x v="62"/>
    <n v="5"/>
    <s v="Silenciadores"/>
    <n v="3"/>
    <x v="0"/>
    <n v="16"/>
    <n v="1600"/>
  </r>
  <r>
    <x v="731"/>
    <n v="732"/>
    <n v="1009"/>
    <x v="6"/>
    <x v="1"/>
    <n v="100078"/>
    <x v="84"/>
    <n v="19"/>
    <s v="Cables de Acelerador"/>
    <n v="11"/>
    <x v="6"/>
    <n v="23"/>
    <n v="600"/>
  </r>
  <r>
    <x v="732"/>
    <n v="733"/>
    <n v="1001"/>
    <x v="1"/>
    <x v="1"/>
    <n v="100051"/>
    <x v="89"/>
    <n v="25"/>
    <s v="Horquillas"/>
    <n v="6"/>
    <x v="5"/>
    <n v="28"/>
    <n v="5100"/>
  </r>
  <r>
    <x v="733"/>
    <n v="734"/>
    <n v="1004"/>
    <x v="5"/>
    <x v="0"/>
    <n v="100068"/>
    <x v="12"/>
    <n v="1"/>
    <s v="Bujías"/>
    <n v="1"/>
    <x v="0"/>
    <n v="34"/>
    <n v="421"/>
  </r>
  <r>
    <x v="734"/>
    <n v="735"/>
    <n v="1014"/>
    <x v="4"/>
    <x v="3"/>
    <n v="100097"/>
    <x v="95"/>
    <n v="9"/>
    <s v="Baterías"/>
    <n v="7"/>
    <x v="4"/>
    <n v="18"/>
    <n v="4800"/>
  </r>
  <r>
    <x v="735"/>
    <n v="736"/>
    <n v="1006"/>
    <x v="10"/>
    <x v="3"/>
    <n v="100075"/>
    <x v="3"/>
    <n v="13"/>
    <s v="Manillares"/>
    <n v="9"/>
    <x v="3"/>
    <n v="25"/>
    <n v="1310"/>
  </r>
  <r>
    <x v="736"/>
    <n v="737"/>
    <n v="1012"/>
    <x v="0"/>
    <x v="0"/>
    <n v="100074"/>
    <x v="13"/>
    <n v="6"/>
    <s v="Cadenas"/>
    <n v="4"/>
    <x v="7"/>
    <n v="14"/>
    <n v="1800"/>
  </r>
  <r>
    <x v="737"/>
    <n v="738"/>
    <n v="1003"/>
    <x v="2"/>
    <x v="2"/>
    <n v="100060"/>
    <x v="18"/>
    <n v="19"/>
    <s v="Cables de Acelerador"/>
    <n v="11"/>
    <x v="6"/>
    <n v="29"/>
    <n v="600"/>
  </r>
  <r>
    <x v="738"/>
    <n v="739"/>
    <n v="1006"/>
    <x v="10"/>
    <x v="3"/>
    <n v="100030"/>
    <x v="17"/>
    <n v="17"/>
    <s v="Chaquetas de Protección"/>
    <n v="10"/>
    <x v="1"/>
    <n v="28"/>
    <n v="1117"/>
  </r>
  <r>
    <x v="739"/>
    <n v="740"/>
    <n v="1013"/>
    <x v="12"/>
    <x v="1"/>
    <n v="100040"/>
    <x v="45"/>
    <n v="16"/>
    <s v="Guantes"/>
    <n v="10"/>
    <x v="1"/>
    <n v="12"/>
    <n v="820"/>
  </r>
  <r>
    <x v="740"/>
    <n v="741"/>
    <n v="1007"/>
    <x v="11"/>
    <x v="2"/>
    <n v="100009"/>
    <x v="35"/>
    <n v="16"/>
    <s v="Guantes"/>
    <n v="10"/>
    <x v="1"/>
    <n v="23"/>
    <n v="820"/>
  </r>
  <r>
    <x v="741"/>
    <n v="742"/>
    <n v="1008"/>
    <x v="15"/>
    <x v="0"/>
    <n v="100018"/>
    <x v="71"/>
    <n v="11"/>
    <s v="Guardabarros"/>
    <n v="9"/>
    <x v="3"/>
    <n v="18"/>
    <n v="1700"/>
  </r>
  <r>
    <x v="742"/>
    <n v="743"/>
    <n v="1003"/>
    <x v="2"/>
    <x v="2"/>
    <n v="100072"/>
    <x v="78"/>
    <n v="22"/>
    <s v="Protectores de Motor"/>
    <n v="9"/>
    <x v="3"/>
    <n v="27"/>
    <n v="3011"/>
  </r>
  <r>
    <x v="743"/>
    <n v="744"/>
    <n v="1002"/>
    <x v="13"/>
    <x v="3"/>
    <n v="100098"/>
    <x v="64"/>
    <n v="21"/>
    <s v="Tensores de Cadena"/>
    <n v="4"/>
    <x v="7"/>
    <n v="31"/>
    <n v="880"/>
  </r>
  <r>
    <x v="744"/>
    <n v="745"/>
    <n v="1014"/>
    <x v="4"/>
    <x v="3"/>
    <n v="100009"/>
    <x v="35"/>
    <n v="14"/>
    <s v="Espejos Retrovisores"/>
    <n v="9"/>
    <x v="3"/>
    <n v="24"/>
    <n v="700"/>
  </r>
  <r>
    <x v="745"/>
    <n v="746"/>
    <n v="1011"/>
    <x v="3"/>
    <x v="2"/>
    <n v="100094"/>
    <x v="1"/>
    <n v="9"/>
    <s v="Baterías"/>
    <n v="7"/>
    <x v="4"/>
    <n v="26"/>
    <n v="4800"/>
  </r>
  <r>
    <x v="746"/>
    <n v="747"/>
    <n v="1003"/>
    <x v="2"/>
    <x v="2"/>
    <n v="100059"/>
    <x v="56"/>
    <n v="17"/>
    <s v="Chaquetas de Protección"/>
    <n v="10"/>
    <x v="1"/>
    <n v="11"/>
    <n v="1117"/>
  </r>
  <r>
    <x v="747"/>
    <n v="748"/>
    <n v="1011"/>
    <x v="3"/>
    <x v="2"/>
    <n v="100002"/>
    <x v="24"/>
    <n v="7"/>
    <s v="Pastillas de Freno"/>
    <n v="5"/>
    <x v="2"/>
    <n v="11"/>
    <n v="900"/>
  </r>
  <r>
    <x v="748"/>
    <n v="749"/>
    <n v="1009"/>
    <x v="6"/>
    <x v="1"/>
    <n v="100045"/>
    <x v="30"/>
    <n v="3"/>
    <s v="Cilindros"/>
    <n v="1"/>
    <x v="0"/>
    <n v="6"/>
    <n v="3800"/>
  </r>
  <r>
    <x v="749"/>
    <n v="750"/>
    <n v="1015"/>
    <x v="9"/>
    <x v="2"/>
    <n v="100075"/>
    <x v="3"/>
    <n v="19"/>
    <s v="Cables de Acelerador"/>
    <n v="11"/>
    <x v="6"/>
    <n v="16"/>
    <n v="600"/>
  </r>
  <r>
    <x v="750"/>
    <n v="691"/>
    <n v="1001"/>
    <x v="1"/>
    <x v="1"/>
    <n v="100075"/>
    <x v="3"/>
    <n v="16"/>
    <s v="Guantes"/>
    <n v="10"/>
    <x v="1"/>
    <n v="6"/>
    <n v="820"/>
  </r>
  <r>
    <x v="751"/>
    <n v="692"/>
    <n v="1004"/>
    <x v="5"/>
    <x v="0"/>
    <n v="100079"/>
    <x v="47"/>
    <n v="3"/>
    <s v="Cilindros"/>
    <n v="1"/>
    <x v="0"/>
    <n v="9"/>
    <n v="3800"/>
  </r>
  <r>
    <x v="752"/>
    <n v="693"/>
    <n v="1010"/>
    <x v="14"/>
    <x v="3"/>
    <n v="100058"/>
    <x v="58"/>
    <n v="22"/>
    <s v="Protectores de Motor"/>
    <n v="9"/>
    <x v="3"/>
    <n v="11"/>
    <n v="3011"/>
  </r>
  <r>
    <x v="753"/>
    <n v="694"/>
    <n v="1005"/>
    <x v="8"/>
    <x v="1"/>
    <n v="100043"/>
    <x v="96"/>
    <n v="19"/>
    <s v="Cables de Acelerador"/>
    <n v="11"/>
    <x v="6"/>
    <n v="4"/>
    <n v="600"/>
  </r>
  <r>
    <x v="754"/>
    <n v="695"/>
    <n v="1006"/>
    <x v="10"/>
    <x v="3"/>
    <n v="100033"/>
    <x v="7"/>
    <n v="11"/>
    <s v="Guardabarros"/>
    <n v="9"/>
    <x v="3"/>
    <n v="3"/>
    <n v="1700"/>
  </r>
  <r>
    <x v="755"/>
    <n v="696"/>
    <n v="1007"/>
    <x v="11"/>
    <x v="2"/>
    <n v="100053"/>
    <x v="51"/>
    <n v="20"/>
    <s v="Controles de Puños Calefactables"/>
    <n v="10"/>
    <x v="1"/>
    <n v="5"/>
    <n v="4500"/>
  </r>
  <r>
    <x v="756"/>
    <n v="697"/>
    <n v="1006"/>
    <x v="10"/>
    <x v="3"/>
    <n v="100080"/>
    <x v="90"/>
    <n v="14"/>
    <s v="Espejos Retrovisores"/>
    <n v="9"/>
    <x v="3"/>
    <n v="7"/>
    <n v="700"/>
  </r>
  <r>
    <x v="757"/>
    <n v="698"/>
    <n v="1015"/>
    <x v="9"/>
    <x v="2"/>
    <n v="100061"/>
    <x v="8"/>
    <n v="11"/>
    <s v="Guardabarros"/>
    <n v="9"/>
    <x v="3"/>
    <n v="6"/>
    <n v="1700"/>
  </r>
  <r>
    <x v="758"/>
    <n v="699"/>
    <n v="1011"/>
    <x v="3"/>
    <x v="2"/>
    <n v="100078"/>
    <x v="84"/>
    <n v="14"/>
    <s v="Espejos Retrovisores"/>
    <n v="9"/>
    <x v="3"/>
    <n v="9"/>
    <n v="700"/>
  </r>
  <r>
    <x v="759"/>
    <n v="700"/>
    <n v="1015"/>
    <x v="9"/>
    <x v="2"/>
    <n v="100054"/>
    <x v="19"/>
    <n v="6"/>
    <s v="Cadenas"/>
    <n v="4"/>
    <x v="7"/>
    <n v="12"/>
    <n v="1800"/>
  </r>
  <r>
    <x v="760"/>
    <n v="701"/>
    <n v="1011"/>
    <x v="3"/>
    <x v="2"/>
    <n v="100054"/>
    <x v="19"/>
    <n v="21"/>
    <s v="Tensores de Cadena"/>
    <n v="4"/>
    <x v="7"/>
    <n v="8"/>
    <n v="880"/>
  </r>
  <r>
    <x v="761"/>
    <n v="702"/>
    <n v="1009"/>
    <x v="6"/>
    <x v="1"/>
    <n v="100056"/>
    <x v="27"/>
    <n v="21"/>
    <s v="Tensores de Cadena"/>
    <n v="4"/>
    <x v="7"/>
    <n v="8"/>
    <n v="880"/>
  </r>
  <r>
    <x v="762"/>
    <n v="703"/>
    <n v="1010"/>
    <x v="14"/>
    <x v="3"/>
    <n v="100063"/>
    <x v="50"/>
    <n v="8"/>
    <s v="Amortiguadores"/>
    <n v="6"/>
    <x v="5"/>
    <n v="33"/>
    <n v="4010"/>
  </r>
  <r>
    <x v="763"/>
    <n v="704"/>
    <n v="1005"/>
    <x v="8"/>
    <x v="1"/>
    <n v="100036"/>
    <x v="49"/>
    <n v="11"/>
    <s v="Guardabarros"/>
    <n v="9"/>
    <x v="3"/>
    <n v="5"/>
    <n v="1700"/>
  </r>
  <r>
    <x v="764"/>
    <n v="705"/>
    <n v="1008"/>
    <x v="15"/>
    <x v="0"/>
    <n v="100017"/>
    <x v="16"/>
    <n v="12"/>
    <s v="Asientos"/>
    <n v="9"/>
    <x v="3"/>
    <n v="7"/>
    <n v="3150"/>
  </r>
  <r>
    <x v="765"/>
    <n v="706"/>
    <n v="1009"/>
    <x v="6"/>
    <x v="1"/>
    <n v="100021"/>
    <x v="55"/>
    <n v="5"/>
    <s v="Silenciadores"/>
    <n v="3"/>
    <x v="0"/>
    <n v="17"/>
    <n v="1600"/>
  </r>
  <r>
    <x v="766"/>
    <n v="707"/>
    <n v="1015"/>
    <x v="9"/>
    <x v="2"/>
    <n v="100097"/>
    <x v="95"/>
    <n v="24"/>
    <s v="Discos de Freno"/>
    <n v="5"/>
    <x v="2"/>
    <n v="7"/>
    <n v="2630"/>
  </r>
  <r>
    <x v="767"/>
    <n v="708"/>
    <n v="1002"/>
    <x v="13"/>
    <x v="3"/>
    <n v="100034"/>
    <x v="57"/>
    <n v="23"/>
    <s v="Carburadores"/>
    <n v="1"/>
    <x v="0"/>
    <n v="11"/>
    <n v="3550"/>
  </r>
  <r>
    <x v="768"/>
    <n v="709"/>
    <n v="1001"/>
    <x v="1"/>
    <x v="1"/>
    <n v="100002"/>
    <x v="24"/>
    <n v="1"/>
    <s v="Bujías"/>
    <n v="1"/>
    <x v="0"/>
    <n v="23"/>
    <n v="421"/>
  </r>
  <r>
    <x v="769"/>
    <n v="710"/>
    <n v="1010"/>
    <x v="14"/>
    <x v="3"/>
    <n v="100078"/>
    <x v="84"/>
    <n v="11"/>
    <s v="Guardabarros"/>
    <n v="9"/>
    <x v="3"/>
    <n v="27"/>
    <n v="1700"/>
  </r>
  <r>
    <x v="770"/>
    <n v="711"/>
    <n v="1001"/>
    <x v="1"/>
    <x v="1"/>
    <n v="100095"/>
    <x v="46"/>
    <n v="24"/>
    <s v="Discos de Freno"/>
    <n v="5"/>
    <x v="2"/>
    <n v="9"/>
    <n v="2630"/>
  </r>
  <r>
    <x v="771"/>
    <n v="712"/>
    <n v="1012"/>
    <x v="0"/>
    <x v="0"/>
    <n v="100085"/>
    <x v="100"/>
    <n v="12"/>
    <s v="Asientos"/>
    <n v="9"/>
    <x v="3"/>
    <n v="26"/>
    <n v="3150"/>
  </r>
  <r>
    <x v="772"/>
    <n v="713"/>
    <n v="1004"/>
    <x v="5"/>
    <x v="0"/>
    <n v="100054"/>
    <x v="19"/>
    <n v="15"/>
    <s v="Casco"/>
    <n v="10"/>
    <x v="1"/>
    <n v="14"/>
    <n v="2240"/>
  </r>
  <r>
    <x v="773"/>
    <n v="714"/>
    <n v="1012"/>
    <x v="0"/>
    <x v="0"/>
    <n v="100024"/>
    <x v="70"/>
    <n v="20"/>
    <s v="Controles de Puños Calefactables"/>
    <n v="10"/>
    <x v="1"/>
    <n v="5"/>
    <n v="4500"/>
  </r>
  <r>
    <x v="774"/>
    <n v="715"/>
    <n v="1013"/>
    <x v="12"/>
    <x v="1"/>
    <n v="100036"/>
    <x v="49"/>
    <n v="20"/>
    <s v="Controles de Puños Calefactables"/>
    <n v="10"/>
    <x v="1"/>
    <n v="8"/>
    <n v="4500"/>
  </r>
  <r>
    <x v="775"/>
    <n v="716"/>
    <n v="1003"/>
    <x v="2"/>
    <x v="2"/>
    <n v="100052"/>
    <x v="37"/>
    <n v="16"/>
    <s v="Guantes"/>
    <n v="10"/>
    <x v="1"/>
    <n v="5"/>
    <n v="820"/>
  </r>
  <r>
    <x v="776"/>
    <n v="717"/>
    <n v="1007"/>
    <x v="11"/>
    <x v="2"/>
    <n v="100101"/>
    <x v="94"/>
    <n v="16"/>
    <s v="Guantes"/>
    <n v="10"/>
    <x v="1"/>
    <n v="17"/>
    <n v="820"/>
  </r>
  <r>
    <x v="777"/>
    <n v="718"/>
    <n v="1000"/>
    <x v="7"/>
    <x v="0"/>
    <n v="100049"/>
    <x v="2"/>
    <n v="15"/>
    <s v="Casco"/>
    <n v="10"/>
    <x v="1"/>
    <n v="16"/>
    <n v="2240"/>
  </r>
  <r>
    <x v="778"/>
    <n v="719"/>
    <n v="1011"/>
    <x v="3"/>
    <x v="2"/>
    <n v="100087"/>
    <x v="6"/>
    <n v="23"/>
    <s v="Carburadores"/>
    <n v="1"/>
    <x v="0"/>
    <n v="33"/>
    <n v="3550"/>
  </r>
  <r>
    <x v="779"/>
    <n v="720"/>
    <n v="1007"/>
    <x v="11"/>
    <x v="2"/>
    <n v="100029"/>
    <x v="76"/>
    <n v="17"/>
    <s v="Chaquetas de Protección"/>
    <n v="10"/>
    <x v="1"/>
    <n v="5"/>
    <n v="1117"/>
  </r>
  <r>
    <x v="780"/>
    <n v="721"/>
    <n v="1012"/>
    <x v="0"/>
    <x v="0"/>
    <n v="100056"/>
    <x v="27"/>
    <n v="13"/>
    <s v="Manillares"/>
    <n v="9"/>
    <x v="3"/>
    <n v="22"/>
    <n v="1310"/>
  </r>
  <r>
    <x v="781"/>
    <n v="722"/>
    <n v="1010"/>
    <x v="14"/>
    <x v="3"/>
    <n v="100037"/>
    <x v="61"/>
    <n v="22"/>
    <s v="Protectores de Motor"/>
    <n v="9"/>
    <x v="3"/>
    <n v="27"/>
    <n v="3011"/>
  </r>
  <r>
    <x v="782"/>
    <n v="723"/>
    <n v="1000"/>
    <x v="7"/>
    <x v="0"/>
    <n v="100011"/>
    <x v="23"/>
    <n v="23"/>
    <s v="Carburadores"/>
    <n v="1"/>
    <x v="0"/>
    <n v="8"/>
    <n v="3550"/>
  </r>
  <r>
    <x v="783"/>
    <n v="724"/>
    <n v="1009"/>
    <x v="6"/>
    <x v="1"/>
    <n v="100072"/>
    <x v="78"/>
    <n v="21"/>
    <s v="Tensores de Cadena"/>
    <n v="4"/>
    <x v="7"/>
    <n v="23"/>
    <n v="880"/>
  </r>
  <r>
    <x v="784"/>
    <n v="725"/>
    <n v="1011"/>
    <x v="3"/>
    <x v="2"/>
    <n v="100072"/>
    <x v="78"/>
    <n v="7"/>
    <s v="Pastillas de Freno"/>
    <n v="5"/>
    <x v="2"/>
    <n v="9"/>
    <n v="900"/>
  </r>
  <r>
    <x v="785"/>
    <n v="726"/>
    <n v="1005"/>
    <x v="8"/>
    <x v="1"/>
    <n v="100075"/>
    <x v="3"/>
    <n v="7"/>
    <s v="Pastillas de Freno"/>
    <n v="5"/>
    <x v="2"/>
    <n v="30"/>
    <n v="900"/>
  </r>
  <r>
    <x v="786"/>
    <n v="727"/>
    <n v="1000"/>
    <x v="7"/>
    <x v="0"/>
    <n v="100038"/>
    <x v="41"/>
    <n v="20"/>
    <s v="Controles de Puños Calefactables"/>
    <n v="10"/>
    <x v="1"/>
    <n v="27"/>
    <n v="4500"/>
  </r>
  <r>
    <x v="787"/>
    <n v="728"/>
    <n v="1015"/>
    <x v="9"/>
    <x v="2"/>
    <n v="100022"/>
    <x v="33"/>
    <n v="24"/>
    <s v="Discos de Freno"/>
    <n v="5"/>
    <x v="2"/>
    <n v="6"/>
    <n v="2630"/>
  </r>
  <r>
    <x v="788"/>
    <n v="729"/>
    <n v="1012"/>
    <x v="0"/>
    <x v="0"/>
    <n v="100015"/>
    <x v="98"/>
    <n v="10"/>
    <s v="Neumáticos"/>
    <n v="8"/>
    <x v="8"/>
    <n v="32"/>
    <n v="4420"/>
  </r>
  <r>
    <x v="789"/>
    <n v="730"/>
    <n v="1004"/>
    <x v="5"/>
    <x v="0"/>
    <n v="100025"/>
    <x v="26"/>
    <n v="21"/>
    <s v="Tensores de Cadena"/>
    <n v="4"/>
    <x v="7"/>
    <n v="24"/>
    <n v="880"/>
  </r>
  <r>
    <x v="790"/>
    <n v="731"/>
    <n v="1005"/>
    <x v="8"/>
    <x v="1"/>
    <n v="100039"/>
    <x v="60"/>
    <n v="23"/>
    <s v="Carburadores"/>
    <n v="1"/>
    <x v="0"/>
    <n v="16"/>
    <n v="3550"/>
  </r>
  <r>
    <x v="791"/>
    <n v="732"/>
    <n v="1011"/>
    <x v="3"/>
    <x v="2"/>
    <n v="100009"/>
    <x v="35"/>
    <n v="5"/>
    <s v="Silenciadores"/>
    <n v="3"/>
    <x v="0"/>
    <n v="23"/>
    <n v="1600"/>
  </r>
  <r>
    <x v="792"/>
    <n v="733"/>
    <n v="1004"/>
    <x v="5"/>
    <x v="0"/>
    <n v="100053"/>
    <x v="51"/>
    <n v="25"/>
    <s v="Horquillas"/>
    <n v="6"/>
    <x v="5"/>
    <n v="28"/>
    <n v="5100"/>
  </r>
  <r>
    <x v="793"/>
    <n v="734"/>
    <n v="1011"/>
    <x v="3"/>
    <x v="2"/>
    <n v="100092"/>
    <x v="79"/>
    <n v="20"/>
    <s v="Controles de Puños Calefactables"/>
    <n v="10"/>
    <x v="1"/>
    <n v="34"/>
    <n v="4500"/>
  </r>
  <r>
    <x v="794"/>
    <n v="735"/>
    <n v="1015"/>
    <x v="9"/>
    <x v="2"/>
    <n v="100008"/>
    <x v="42"/>
    <n v="24"/>
    <s v="Discos de Freno"/>
    <n v="5"/>
    <x v="2"/>
    <n v="18"/>
    <n v="2630"/>
  </r>
  <r>
    <x v="795"/>
    <n v="736"/>
    <n v="1014"/>
    <x v="4"/>
    <x v="3"/>
    <n v="100036"/>
    <x v="49"/>
    <n v="9"/>
    <s v="Baterías"/>
    <n v="7"/>
    <x v="4"/>
    <n v="25"/>
    <n v="4800"/>
  </r>
  <r>
    <x v="796"/>
    <n v="737"/>
    <n v="1007"/>
    <x v="11"/>
    <x v="2"/>
    <n v="100089"/>
    <x v="63"/>
    <n v="10"/>
    <s v="Neumáticos"/>
    <n v="8"/>
    <x v="8"/>
    <n v="14"/>
    <n v="4420"/>
  </r>
  <r>
    <x v="797"/>
    <n v="738"/>
    <n v="1001"/>
    <x v="1"/>
    <x v="1"/>
    <n v="100091"/>
    <x v="40"/>
    <n v="24"/>
    <s v="Discos de Freno"/>
    <n v="5"/>
    <x v="2"/>
    <n v="29"/>
    <n v="2630"/>
  </r>
  <r>
    <x v="798"/>
    <n v="739"/>
    <n v="1011"/>
    <x v="3"/>
    <x v="2"/>
    <n v="100028"/>
    <x v="77"/>
    <n v="23"/>
    <s v="Carburadores"/>
    <n v="1"/>
    <x v="0"/>
    <n v="28"/>
    <n v="3550"/>
  </r>
  <r>
    <x v="799"/>
    <n v="740"/>
    <n v="1007"/>
    <x v="11"/>
    <x v="2"/>
    <n v="100019"/>
    <x v="32"/>
    <n v="18"/>
    <s v="Palancas de Freno"/>
    <n v="5"/>
    <x v="2"/>
    <n v="12"/>
    <n v="1000"/>
  </r>
  <r>
    <x v="800"/>
    <n v="741"/>
    <n v="1011"/>
    <x v="3"/>
    <x v="2"/>
    <n v="100069"/>
    <x v="20"/>
    <n v="7"/>
    <s v="Pastillas de Freno"/>
    <n v="5"/>
    <x v="2"/>
    <n v="23"/>
    <n v="900"/>
  </r>
  <r>
    <x v="801"/>
    <n v="742"/>
    <n v="1010"/>
    <x v="14"/>
    <x v="3"/>
    <n v="100026"/>
    <x v="73"/>
    <n v="15"/>
    <s v="Casco"/>
    <n v="10"/>
    <x v="1"/>
    <n v="18"/>
    <n v="2240"/>
  </r>
  <r>
    <x v="802"/>
    <n v="743"/>
    <n v="1012"/>
    <x v="0"/>
    <x v="0"/>
    <n v="100087"/>
    <x v="6"/>
    <n v="2"/>
    <s v="Pistones"/>
    <n v="1"/>
    <x v="0"/>
    <n v="27"/>
    <n v="2920"/>
  </r>
  <r>
    <x v="803"/>
    <n v="744"/>
    <n v="1012"/>
    <x v="0"/>
    <x v="0"/>
    <n v="100053"/>
    <x v="51"/>
    <n v="7"/>
    <s v="Pastillas de Freno"/>
    <n v="5"/>
    <x v="2"/>
    <n v="31"/>
    <n v="900"/>
  </r>
  <r>
    <x v="804"/>
    <n v="745"/>
    <n v="1006"/>
    <x v="10"/>
    <x v="3"/>
    <n v="100077"/>
    <x v="9"/>
    <n v="2"/>
    <s v="Pistones"/>
    <n v="1"/>
    <x v="0"/>
    <n v="24"/>
    <n v="2920"/>
  </r>
  <r>
    <x v="805"/>
    <n v="746"/>
    <n v="1010"/>
    <x v="14"/>
    <x v="3"/>
    <n v="100068"/>
    <x v="12"/>
    <n v="24"/>
    <s v="Discos de Freno"/>
    <n v="5"/>
    <x v="2"/>
    <n v="26"/>
    <n v="2630"/>
  </r>
  <r>
    <x v="806"/>
    <n v="747"/>
    <n v="1014"/>
    <x v="4"/>
    <x v="3"/>
    <n v="100005"/>
    <x v="65"/>
    <n v="2"/>
    <s v="Pistones"/>
    <n v="1"/>
    <x v="0"/>
    <n v="11"/>
    <n v="2920"/>
  </r>
  <r>
    <x v="807"/>
    <n v="748"/>
    <n v="1003"/>
    <x v="2"/>
    <x v="2"/>
    <n v="100017"/>
    <x v="16"/>
    <n v="1"/>
    <s v="Bujías"/>
    <n v="1"/>
    <x v="0"/>
    <n v="11"/>
    <n v="421"/>
  </r>
  <r>
    <x v="808"/>
    <n v="749"/>
    <n v="1014"/>
    <x v="4"/>
    <x v="3"/>
    <n v="100047"/>
    <x v="5"/>
    <n v="5"/>
    <s v="Silenciadores"/>
    <n v="3"/>
    <x v="0"/>
    <n v="6"/>
    <n v="1600"/>
  </r>
  <r>
    <x v="809"/>
    <n v="750"/>
    <n v="1003"/>
    <x v="2"/>
    <x v="2"/>
    <n v="100028"/>
    <x v="77"/>
    <n v="18"/>
    <s v="Palancas de Freno"/>
    <n v="5"/>
    <x v="2"/>
    <n v="16"/>
    <n v="1000"/>
  </r>
  <r>
    <x v="810"/>
    <n v="751"/>
    <n v="1010"/>
    <x v="14"/>
    <x v="3"/>
    <n v="100037"/>
    <x v="61"/>
    <n v="25"/>
    <s v="Horquillas"/>
    <n v="6"/>
    <x v="5"/>
    <n v="6"/>
    <n v="5100"/>
  </r>
  <r>
    <x v="811"/>
    <n v="752"/>
    <n v="1008"/>
    <x v="15"/>
    <x v="0"/>
    <n v="100010"/>
    <x v="69"/>
    <n v="24"/>
    <s v="Discos de Freno"/>
    <n v="5"/>
    <x v="2"/>
    <n v="9"/>
    <n v="2630"/>
  </r>
  <r>
    <x v="812"/>
    <n v="753"/>
    <n v="1001"/>
    <x v="1"/>
    <x v="1"/>
    <n v="100060"/>
    <x v="18"/>
    <n v="13"/>
    <s v="Manillares"/>
    <n v="9"/>
    <x v="3"/>
    <n v="11"/>
    <n v="1310"/>
  </r>
  <r>
    <x v="813"/>
    <n v="754"/>
    <n v="1002"/>
    <x v="13"/>
    <x v="3"/>
    <n v="100076"/>
    <x v="68"/>
    <n v="21"/>
    <s v="Tensores de Cadena"/>
    <n v="4"/>
    <x v="7"/>
    <n v="4"/>
    <n v="880"/>
  </r>
  <r>
    <x v="814"/>
    <n v="755"/>
    <n v="1009"/>
    <x v="6"/>
    <x v="1"/>
    <n v="100007"/>
    <x v="99"/>
    <n v="5"/>
    <s v="Silenciadores"/>
    <n v="3"/>
    <x v="0"/>
    <n v="3"/>
    <n v="1600"/>
  </r>
  <r>
    <x v="815"/>
    <n v="756"/>
    <n v="1011"/>
    <x v="3"/>
    <x v="2"/>
    <n v="100099"/>
    <x v="14"/>
    <n v="1"/>
    <s v="Bujías"/>
    <n v="1"/>
    <x v="0"/>
    <n v="5"/>
    <n v="421"/>
  </r>
  <r>
    <x v="816"/>
    <n v="757"/>
    <n v="1011"/>
    <x v="3"/>
    <x v="2"/>
    <n v="100036"/>
    <x v="49"/>
    <n v="23"/>
    <s v="Carburadores"/>
    <n v="1"/>
    <x v="0"/>
    <n v="7"/>
    <n v="3550"/>
  </r>
  <r>
    <x v="817"/>
    <n v="758"/>
    <n v="1004"/>
    <x v="5"/>
    <x v="0"/>
    <n v="100014"/>
    <x v="21"/>
    <n v="10"/>
    <s v="Neumáticos"/>
    <n v="8"/>
    <x v="8"/>
    <n v="6"/>
    <n v="4420"/>
  </r>
  <r>
    <x v="818"/>
    <n v="759"/>
    <n v="1015"/>
    <x v="9"/>
    <x v="2"/>
    <n v="100003"/>
    <x v="22"/>
    <n v="24"/>
    <s v="Discos de Freno"/>
    <n v="5"/>
    <x v="2"/>
    <n v="9"/>
    <n v="2630"/>
  </r>
  <r>
    <x v="819"/>
    <n v="760"/>
    <n v="1004"/>
    <x v="5"/>
    <x v="0"/>
    <n v="100032"/>
    <x v="82"/>
    <n v="18"/>
    <s v="Palancas de Freno"/>
    <n v="5"/>
    <x v="2"/>
    <n v="12"/>
    <n v="1000"/>
  </r>
  <r>
    <x v="820"/>
    <n v="761"/>
    <n v="1005"/>
    <x v="8"/>
    <x v="1"/>
    <n v="100081"/>
    <x v="29"/>
    <n v="15"/>
    <s v="Casco"/>
    <n v="10"/>
    <x v="1"/>
    <n v="8"/>
    <n v="2240"/>
  </r>
  <r>
    <x v="821"/>
    <n v="762"/>
    <n v="1009"/>
    <x v="6"/>
    <x v="1"/>
    <n v="100070"/>
    <x v="86"/>
    <n v="19"/>
    <s v="Cables de Acelerador"/>
    <n v="11"/>
    <x v="6"/>
    <n v="8"/>
    <n v="600"/>
  </r>
  <r>
    <x v="822"/>
    <n v="763"/>
    <n v="1000"/>
    <x v="7"/>
    <x v="0"/>
    <n v="100089"/>
    <x v="63"/>
    <n v="11"/>
    <s v="Guardabarros"/>
    <n v="9"/>
    <x v="3"/>
    <n v="33"/>
    <n v="1700"/>
  </r>
  <r>
    <x v="823"/>
    <n v="764"/>
    <n v="1004"/>
    <x v="5"/>
    <x v="0"/>
    <n v="100018"/>
    <x v="71"/>
    <n v="14"/>
    <s v="Espejos Retrovisores"/>
    <n v="9"/>
    <x v="3"/>
    <n v="5"/>
    <n v="700"/>
  </r>
  <r>
    <x v="824"/>
    <n v="765"/>
    <n v="1005"/>
    <x v="8"/>
    <x v="1"/>
    <n v="100022"/>
    <x v="33"/>
    <n v="3"/>
    <s v="Cilindros"/>
    <n v="1"/>
    <x v="0"/>
    <n v="7"/>
    <n v="3800"/>
  </r>
  <r>
    <x v="825"/>
    <n v="766"/>
    <n v="1008"/>
    <x v="15"/>
    <x v="0"/>
    <n v="100040"/>
    <x v="45"/>
    <n v="22"/>
    <s v="Protectores de Motor"/>
    <n v="9"/>
    <x v="3"/>
    <n v="17"/>
    <n v="3011"/>
  </r>
  <r>
    <x v="826"/>
    <n v="767"/>
    <n v="1013"/>
    <x v="12"/>
    <x v="1"/>
    <n v="100098"/>
    <x v="64"/>
    <n v="13"/>
    <s v="Manillares"/>
    <n v="9"/>
    <x v="3"/>
    <n v="7"/>
    <n v="1310"/>
  </r>
  <r>
    <x v="827"/>
    <n v="768"/>
    <n v="1011"/>
    <x v="3"/>
    <x v="2"/>
    <n v="100059"/>
    <x v="56"/>
    <n v="7"/>
    <s v="Pastillas de Freno"/>
    <n v="5"/>
    <x v="2"/>
    <n v="11"/>
    <n v="900"/>
  </r>
  <r>
    <x v="828"/>
    <n v="769"/>
    <n v="1000"/>
    <x v="7"/>
    <x v="0"/>
    <n v="100046"/>
    <x v="81"/>
    <n v="9"/>
    <s v="Baterías"/>
    <n v="7"/>
    <x v="4"/>
    <n v="23"/>
    <n v="4800"/>
  </r>
  <r>
    <x v="829"/>
    <n v="770"/>
    <n v="1001"/>
    <x v="1"/>
    <x v="1"/>
    <n v="100072"/>
    <x v="78"/>
    <n v="10"/>
    <s v="Neumáticos"/>
    <n v="8"/>
    <x v="8"/>
    <n v="27"/>
    <n v="4420"/>
  </r>
  <r>
    <x v="830"/>
    <n v="771"/>
    <n v="1004"/>
    <x v="5"/>
    <x v="0"/>
    <n v="100012"/>
    <x v="43"/>
    <n v="8"/>
    <s v="Amortiguadores"/>
    <n v="6"/>
    <x v="5"/>
    <n v="9"/>
    <n v="4010"/>
  </r>
  <r>
    <x v="831"/>
    <n v="772"/>
    <n v="1014"/>
    <x v="4"/>
    <x v="3"/>
    <n v="100088"/>
    <x v="91"/>
    <n v="2"/>
    <s v="Pistones"/>
    <n v="1"/>
    <x v="0"/>
    <n v="26"/>
    <n v="2920"/>
  </r>
  <r>
    <x v="832"/>
    <n v="773"/>
    <n v="1015"/>
    <x v="9"/>
    <x v="2"/>
    <n v="100075"/>
    <x v="3"/>
    <n v="1"/>
    <s v="Bujías"/>
    <n v="1"/>
    <x v="0"/>
    <n v="14"/>
    <n v="421"/>
  </r>
  <r>
    <x v="833"/>
    <n v="774"/>
    <n v="1010"/>
    <x v="14"/>
    <x v="3"/>
    <n v="100040"/>
    <x v="45"/>
    <n v="18"/>
    <s v="Palancas de Freno"/>
    <n v="5"/>
    <x v="2"/>
    <n v="5"/>
    <n v="1000"/>
  </r>
  <r>
    <x v="834"/>
    <n v="775"/>
    <n v="1004"/>
    <x v="5"/>
    <x v="0"/>
    <n v="100100"/>
    <x v="31"/>
    <n v="19"/>
    <s v="Cables de Acelerador"/>
    <n v="11"/>
    <x v="6"/>
    <n v="8"/>
    <n v="600"/>
  </r>
  <r>
    <x v="835"/>
    <n v="776"/>
    <n v="1013"/>
    <x v="12"/>
    <x v="1"/>
    <n v="100002"/>
    <x v="24"/>
    <n v="19"/>
    <s v="Cables de Acelerador"/>
    <n v="11"/>
    <x v="6"/>
    <n v="5"/>
    <n v="600"/>
  </r>
  <r>
    <x v="836"/>
    <n v="777"/>
    <n v="1006"/>
    <x v="10"/>
    <x v="3"/>
    <n v="100088"/>
    <x v="91"/>
    <n v="7"/>
    <s v="Pastillas de Freno"/>
    <n v="5"/>
    <x v="2"/>
    <n v="17"/>
    <n v="900"/>
  </r>
  <r>
    <x v="837"/>
    <n v="778"/>
    <n v="1001"/>
    <x v="1"/>
    <x v="1"/>
    <n v="100098"/>
    <x v="64"/>
    <n v="6"/>
    <s v="Cadenas"/>
    <n v="4"/>
    <x v="7"/>
    <n v="16"/>
    <n v="1800"/>
  </r>
  <r>
    <x v="838"/>
    <n v="779"/>
    <n v="1003"/>
    <x v="2"/>
    <x v="2"/>
    <n v="100042"/>
    <x v="75"/>
    <n v="21"/>
    <s v="Tensores de Cadena"/>
    <n v="4"/>
    <x v="7"/>
    <n v="33"/>
    <n v="880"/>
  </r>
  <r>
    <x v="839"/>
    <n v="780"/>
    <n v="1010"/>
    <x v="14"/>
    <x v="3"/>
    <n v="100034"/>
    <x v="57"/>
    <n v="24"/>
    <s v="Discos de Freno"/>
    <n v="5"/>
    <x v="2"/>
    <n v="5"/>
    <n v="2630"/>
  </r>
  <r>
    <x v="840"/>
    <n v="781"/>
    <n v="1003"/>
    <x v="2"/>
    <x v="2"/>
    <n v="100083"/>
    <x v="67"/>
    <n v="18"/>
    <s v="Palancas de Freno"/>
    <n v="5"/>
    <x v="2"/>
    <n v="22"/>
    <n v="1000"/>
  </r>
  <r>
    <x v="841"/>
    <n v="782"/>
    <n v="1008"/>
    <x v="15"/>
    <x v="0"/>
    <n v="100068"/>
    <x v="12"/>
    <n v="16"/>
    <s v="Guantes"/>
    <n v="10"/>
    <x v="1"/>
    <n v="27"/>
    <n v="820"/>
  </r>
  <r>
    <x v="842"/>
    <n v="783"/>
    <n v="1005"/>
    <x v="8"/>
    <x v="1"/>
    <n v="100048"/>
    <x v="0"/>
    <n v="5"/>
    <s v="Silenciadores"/>
    <n v="3"/>
    <x v="0"/>
    <n v="8"/>
    <n v="1600"/>
  </r>
  <r>
    <x v="843"/>
    <n v="784"/>
    <n v="1001"/>
    <x v="1"/>
    <x v="1"/>
    <n v="100015"/>
    <x v="98"/>
    <n v="9"/>
    <s v="Baterías"/>
    <n v="7"/>
    <x v="4"/>
    <n v="23"/>
    <n v="4800"/>
  </r>
  <r>
    <x v="844"/>
    <n v="785"/>
    <n v="1009"/>
    <x v="6"/>
    <x v="1"/>
    <n v="100010"/>
    <x v="69"/>
    <n v="3"/>
    <s v="Cilindros"/>
    <n v="1"/>
    <x v="0"/>
    <n v="9"/>
    <n v="3800"/>
  </r>
  <r>
    <x v="845"/>
    <n v="786"/>
    <n v="1008"/>
    <x v="15"/>
    <x v="0"/>
    <n v="100095"/>
    <x v="46"/>
    <n v="24"/>
    <s v="Discos de Freno"/>
    <n v="5"/>
    <x v="2"/>
    <n v="30"/>
    <n v="2630"/>
  </r>
  <r>
    <x v="846"/>
    <n v="787"/>
    <n v="1007"/>
    <x v="11"/>
    <x v="2"/>
    <n v="100010"/>
    <x v="69"/>
    <n v="6"/>
    <s v="Cadenas"/>
    <n v="4"/>
    <x v="7"/>
    <n v="27"/>
    <n v="1800"/>
  </r>
  <r>
    <x v="847"/>
    <n v="788"/>
    <n v="1013"/>
    <x v="12"/>
    <x v="1"/>
    <n v="100080"/>
    <x v="90"/>
    <n v="23"/>
    <s v="Carburadores"/>
    <n v="1"/>
    <x v="0"/>
    <n v="6"/>
    <n v="3550"/>
  </r>
  <r>
    <x v="848"/>
    <n v="789"/>
    <n v="1004"/>
    <x v="5"/>
    <x v="0"/>
    <n v="100093"/>
    <x v="54"/>
    <n v="21"/>
    <s v="Tensores de Cadena"/>
    <n v="4"/>
    <x v="7"/>
    <n v="32"/>
    <n v="880"/>
  </r>
  <r>
    <x v="849"/>
    <n v="790"/>
    <n v="1014"/>
    <x v="4"/>
    <x v="3"/>
    <n v="100087"/>
    <x v="6"/>
    <n v="23"/>
    <s v="Carburadores"/>
    <n v="1"/>
    <x v="0"/>
    <n v="24"/>
    <n v="3550"/>
  </r>
  <r>
    <x v="850"/>
    <n v="791"/>
    <n v="1015"/>
    <x v="9"/>
    <x v="2"/>
    <n v="100047"/>
    <x v="5"/>
    <n v="21"/>
    <s v="Tensores de Cadena"/>
    <n v="4"/>
    <x v="7"/>
    <n v="16"/>
    <n v="880"/>
  </r>
  <r>
    <x v="851"/>
    <n v="792"/>
    <n v="1001"/>
    <x v="1"/>
    <x v="1"/>
    <n v="100044"/>
    <x v="10"/>
    <n v="10"/>
    <s v="Neumáticos"/>
    <n v="8"/>
    <x v="8"/>
    <n v="23"/>
    <n v="4420"/>
  </r>
  <r>
    <x v="852"/>
    <n v="793"/>
    <n v="1012"/>
    <x v="0"/>
    <x v="0"/>
    <n v="100068"/>
    <x v="12"/>
    <n v="4"/>
    <s v="Filtros de Aceite"/>
    <n v="2"/>
    <x v="0"/>
    <n v="28"/>
    <n v="600"/>
  </r>
  <r>
    <x v="853"/>
    <n v="794"/>
    <n v="1007"/>
    <x v="11"/>
    <x v="2"/>
    <n v="100030"/>
    <x v="17"/>
    <n v="6"/>
    <s v="Cadenas"/>
    <n v="4"/>
    <x v="7"/>
    <n v="34"/>
    <n v="1800"/>
  </r>
  <r>
    <x v="854"/>
    <n v="795"/>
    <n v="1007"/>
    <x v="11"/>
    <x v="2"/>
    <n v="100094"/>
    <x v="1"/>
    <n v="20"/>
    <s v="Controles de Puños Calefactables"/>
    <n v="10"/>
    <x v="1"/>
    <n v="18"/>
    <n v="4500"/>
  </r>
  <r>
    <x v="855"/>
    <n v="796"/>
    <n v="1014"/>
    <x v="4"/>
    <x v="3"/>
    <n v="100075"/>
    <x v="3"/>
    <n v="23"/>
    <s v="Carburadores"/>
    <n v="1"/>
    <x v="0"/>
    <n v="25"/>
    <n v="3550"/>
  </r>
  <r>
    <x v="856"/>
    <n v="797"/>
    <n v="1011"/>
    <x v="3"/>
    <x v="2"/>
    <n v="100070"/>
    <x v="86"/>
    <n v="25"/>
    <s v="Horquillas"/>
    <n v="6"/>
    <x v="5"/>
    <n v="14"/>
    <n v="5100"/>
  </r>
  <r>
    <x v="857"/>
    <n v="798"/>
    <n v="1009"/>
    <x v="6"/>
    <x v="1"/>
    <n v="100003"/>
    <x v="22"/>
    <n v="8"/>
    <s v="Amortiguadores"/>
    <n v="6"/>
    <x v="5"/>
    <n v="29"/>
    <n v="4010"/>
  </r>
  <r>
    <x v="858"/>
    <n v="799"/>
    <n v="1012"/>
    <x v="0"/>
    <x v="0"/>
    <n v="100017"/>
    <x v="16"/>
    <n v="7"/>
    <s v="Pastillas de Freno"/>
    <n v="5"/>
    <x v="2"/>
    <n v="28"/>
    <n v="900"/>
  </r>
  <r>
    <x v="859"/>
    <n v="800"/>
    <n v="1000"/>
    <x v="7"/>
    <x v="0"/>
    <n v="100007"/>
    <x v="99"/>
    <n v="13"/>
    <s v="Manillares"/>
    <n v="9"/>
    <x v="3"/>
    <n v="12"/>
    <n v="1310"/>
  </r>
  <r>
    <x v="860"/>
    <n v="801"/>
    <n v="1001"/>
    <x v="1"/>
    <x v="1"/>
    <n v="100017"/>
    <x v="16"/>
    <n v="1"/>
    <s v="Bujías"/>
    <n v="1"/>
    <x v="0"/>
    <n v="23"/>
    <n v="421"/>
  </r>
  <r>
    <x v="861"/>
    <n v="802"/>
    <n v="1002"/>
    <x v="13"/>
    <x v="3"/>
    <n v="100032"/>
    <x v="82"/>
    <n v="17"/>
    <s v="Chaquetas de Protección"/>
    <n v="10"/>
    <x v="1"/>
    <n v="18"/>
    <n v="1117"/>
  </r>
  <r>
    <x v="862"/>
    <n v="803"/>
    <n v="1003"/>
    <x v="2"/>
    <x v="2"/>
    <n v="100076"/>
    <x v="68"/>
    <n v="14"/>
    <s v="Espejos Retrovisores"/>
    <n v="9"/>
    <x v="3"/>
    <n v="27"/>
    <n v="700"/>
  </r>
  <r>
    <x v="863"/>
    <n v="804"/>
    <n v="1002"/>
    <x v="13"/>
    <x v="3"/>
    <n v="100007"/>
    <x v="99"/>
    <n v="10"/>
    <s v="Neumáticos"/>
    <n v="8"/>
    <x v="8"/>
    <n v="31"/>
    <n v="4420"/>
  </r>
  <r>
    <x v="864"/>
    <n v="805"/>
    <n v="1015"/>
    <x v="9"/>
    <x v="2"/>
    <n v="100025"/>
    <x v="26"/>
    <n v="20"/>
    <s v="Controles de Puños Calefactables"/>
    <n v="10"/>
    <x v="1"/>
    <n v="24"/>
    <n v="4500"/>
  </r>
  <r>
    <x v="865"/>
    <n v="806"/>
    <n v="1001"/>
    <x v="1"/>
    <x v="1"/>
    <n v="100093"/>
    <x v="54"/>
    <n v="4"/>
    <s v="Filtros de Aceite"/>
    <n v="2"/>
    <x v="0"/>
    <n v="26"/>
    <n v="600"/>
  </r>
  <r>
    <x v="866"/>
    <n v="807"/>
    <n v="1008"/>
    <x v="15"/>
    <x v="0"/>
    <n v="100090"/>
    <x v="11"/>
    <n v="1"/>
    <s v="Bujías"/>
    <n v="1"/>
    <x v="0"/>
    <n v="11"/>
    <n v="421"/>
  </r>
  <r>
    <x v="867"/>
    <n v="808"/>
    <n v="1002"/>
    <x v="13"/>
    <x v="3"/>
    <n v="100069"/>
    <x v="20"/>
    <n v="16"/>
    <s v="Guantes"/>
    <n v="10"/>
    <x v="1"/>
    <n v="11"/>
    <n v="820"/>
  </r>
  <r>
    <x v="868"/>
    <n v="809"/>
    <n v="1014"/>
    <x v="4"/>
    <x v="3"/>
    <n v="100064"/>
    <x v="74"/>
    <n v="1"/>
    <s v="Bujías"/>
    <n v="1"/>
    <x v="0"/>
    <n v="6"/>
    <n v="421"/>
  </r>
  <r>
    <x v="869"/>
    <n v="810"/>
    <n v="1010"/>
    <x v="14"/>
    <x v="3"/>
    <n v="100089"/>
    <x v="63"/>
    <n v="11"/>
    <s v="Guardabarros"/>
    <n v="9"/>
    <x v="3"/>
    <n v="16"/>
    <n v="1700"/>
  </r>
  <r>
    <x v="870"/>
    <n v="811"/>
    <n v="1005"/>
    <x v="8"/>
    <x v="1"/>
    <n v="100089"/>
    <x v="63"/>
    <n v="22"/>
    <s v="Protectores de Motor"/>
    <n v="9"/>
    <x v="3"/>
    <n v="45"/>
    <n v="3011"/>
  </r>
  <r>
    <x v="871"/>
    <n v="812"/>
    <n v="1014"/>
    <x v="4"/>
    <x v="3"/>
    <n v="100063"/>
    <x v="50"/>
    <n v="18"/>
    <s v="Palancas de Freno"/>
    <n v="5"/>
    <x v="2"/>
    <n v="33"/>
    <n v="1000"/>
  </r>
  <r>
    <x v="872"/>
    <n v="813"/>
    <n v="1015"/>
    <x v="9"/>
    <x v="2"/>
    <n v="100097"/>
    <x v="95"/>
    <n v="14"/>
    <s v="Espejos Retrovisores"/>
    <n v="9"/>
    <x v="3"/>
    <n v="30"/>
    <n v="700"/>
  </r>
  <r>
    <x v="873"/>
    <n v="814"/>
    <n v="1007"/>
    <x v="11"/>
    <x v="2"/>
    <n v="100087"/>
    <x v="6"/>
    <n v="24"/>
    <s v="Discos de Freno"/>
    <n v="5"/>
    <x v="2"/>
    <n v="32"/>
    <n v="2630"/>
  </r>
  <r>
    <x v="874"/>
    <n v="815"/>
    <n v="1005"/>
    <x v="8"/>
    <x v="1"/>
    <n v="100088"/>
    <x v="91"/>
    <n v="9"/>
    <s v="Baterías"/>
    <n v="7"/>
    <x v="4"/>
    <n v="36"/>
    <n v="4800"/>
  </r>
  <r>
    <x v="875"/>
    <n v="816"/>
    <n v="1013"/>
    <x v="12"/>
    <x v="1"/>
    <n v="100098"/>
    <x v="64"/>
    <n v="5"/>
    <s v="Silenciadores"/>
    <n v="3"/>
    <x v="0"/>
    <n v="41"/>
    <n v="1600"/>
  </r>
  <r>
    <x v="876"/>
    <n v="817"/>
    <n v="1007"/>
    <x v="11"/>
    <x v="2"/>
    <n v="100081"/>
    <x v="29"/>
    <n v="10"/>
    <s v="Neumáticos"/>
    <n v="8"/>
    <x v="8"/>
    <n v="33"/>
    <n v="4420"/>
  </r>
  <r>
    <x v="877"/>
    <n v="818"/>
    <n v="1005"/>
    <x v="8"/>
    <x v="1"/>
    <n v="100068"/>
    <x v="12"/>
    <n v="10"/>
    <s v="Neumáticos"/>
    <n v="8"/>
    <x v="8"/>
    <n v="43"/>
    <n v="4420"/>
  </r>
  <r>
    <x v="878"/>
    <n v="819"/>
    <n v="1000"/>
    <x v="7"/>
    <x v="0"/>
    <n v="100088"/>
    <x v="91"/>
    <n v="24"/>
    <s v="Discos de Freno"/>
    <n v="5"/>
    <x v="2"/>
    <n v="32"/>
    <n v="2630"/>
  </r>
  <r>
    <x v="879"/>
    <n v="820"/>
    <n v="1013"/>
    <x v="12"/>
    <x v="1"/>
    <n v="100065"/>
    <x v="52"/>
    <n v="4"/>
    <s v="Filtros de Aceite"/>
    <n v="2"/>
    <x v="0"/>
    <n v="32"/>
    <n v="600"/>
  </r>
  <r>
    <x v="880"/>
    <n v="821"/>
    <n v="1003"/>
    <x v="2"/>
    <x v="2"/>
    <n v="100034"/>
    <x v="57"/>
    <n v="4"/>
    <s v="Filtros de Aceite"/>
    <n v="2"/>
    <x v="0"/>
    <n v="36"/>
    <n v="600"/>
  </r>
  <r>
    <x v="881"/>
    <n v="822"/>
    <n v="1013"/>
    <x v="12"/>
    <x v="1"/>
    <n v="100049"/>
    <x v="2"/>
    <n v="14"/>
    <s v="Espejos Retrovisores"/>
    <n v="9"/>
    <x v="3"/>
    <n v="34"/>
    <n v="700"/>
  </r>
  <r>
    <x v="882"/>
    <n v="823"/>
    <n v="1000"/>
    <x v="7"/>
    <x v="0"/>
    <n v="100094"/>
    <x v="1"/>
    <n v="15"/>
    <s v="Casco"/>
    <n v="10"/>
    <x v="1"/>
    <n v="34"/>
    <n v="2240"/>
  </r>
  <r>
    <x v="883"/>
    <n v="824"/>
    <n v="1004"/>
    <x v="5"/>
    <x v="0"/>
    <n v="100019"/>
    <x v="32"/>
    <n v="18"/>
    <s v="Palancas de Freno"/>
    <n v="5"/>
    <x v="2"/>
    <n v="37"/>
    <n v="1000"/>
  </r>
  <r>
    <x v="884"/>
    <n v="825"/>
    <n v="1014"/>
    <x v="4"/>
    <x v="3"/>
    <n v="100063"/>
    <x v="50"/>
    <n v="4"/>
    <s v="Filtros de Aceite"/>
    <n v="2"/>
    <x v="0"/>
    <n v="45"/>
    <n v="600"/>
  </r>
  <r>
    <x v="885"/>
    <n v="826"/>
    <n v="1002"/>
    <x v="13"/>
    <x v="3"/>
    <n v="100048"/>
    <x v="0"/>
    <n v="20"/>
    <s v="Controles de Puños Calefactables"/>
    <n v="10"/>
    <x v="1"/>
    <n v="45"/>
    <n v="4500"/>
  </r>
  <r>
    <x v="886"/>
    <n v="827"/>
    <n v="1004"/>
    <x v="5"/>
    <x v="0"/>
    <n v="100096"/>
    <x v="62"/>
    <n v="16"/>
    <s v="Guantes"/>
    <n v="10"/>
    <x v="1"/>
    <n v="40"/>
    <n v="820"/>
  </r>
  <r>
    <x v="887"/>
    <n v="828"/>
    <n v="1001"/>
    <x v="1"/>
    <x v="1"/>
    <n v="100015"/>
    <x v="98"/>
    <n v="24"/>
    <s v="Discos de Freno"/>
    <n v="5"/>
    <x v="2"/>
    <n v="42"/>
    <n v="2630"/>
  </r>
  <r>
    <x v="888"/>
    <n v="829"/>
    <n v="1003"/>
    <x v="2"/>
    <x v="2"/>
    <n v="100008"/>
    <x v="42"/>
    <n v="12"/>
    <s v="Asientos"/>
    <n v="9"/>
    <x v="3"/>
    <n v="30"/>
    <n v="3150"/>
  </r>
  <r>
    <x v="889"/>
    <n v="830"/>
    <n v="1002"/>
    <x v="13"/>
    <x v="3"/>
    <n v="100026"/>
    <x v="73"/>
    <n v="9"/>
    <s v="Baterías"/>
    <n v="7"/>
    <x v="4"/>
    <n v="33"/>
    <n v="4800"/>
  </r>
  <r>
    <x v="890"/>
    <n v="831"/>
    <n v="1006"/>
    <x v="10"/>
    <x v="3"/>
    <n v="100066"/>
    <x v="93"/>
    <n v="14"/>
    <s v="Espejos Retrovisores"/>
    <n v="9"/>
    <x v="3"/>
    <n v="45"/>
    <n v="700"/>
  </r>
  <r>
    <x v="891"/>
    <n v="832"/>
    <n v="1005"/>
    <x v="8"/>
    <x v="1"/>
    <n v="100045"/>
    <x v="30"/>
    <n v="25"/>
    <s v="Horquillas"/>
    <n v="6"/>
    <x v="5"/>
    <n v="36"/>
    <n v="5100"/>
  </r>
  <r>
    <x v="892"/>
    <n v="833"/>
    <n v="1006"/>
    <x v="10"/>
    <x v="3"/>
    <n v="100031"/>
    <x v="34"/>
    <n v="5"/>
    <s v="Silenciadores"/>
    <n v="3"/>
    <x v="0"/>
    <n v="41"/>
    <n v="1600"/>
  </r>
  <r>
    <x v="893"/>
    <n v="834"/>
    <n v="1007"/>
    <x v="11"/>
    <x v="2"/>
    <n v="100061"/>
    <x v="8"/>
    <n v="8"/>
    <s v="Amortiguadores"/>
    <n v="6"/>
    <x v="5"/>
    <n v="32"/>
    <n v="4010"/>
  </r>
  <r>
    <x v="894"/>
    <n v="835"/>
    <n v="1009"/>
    <x v="6"/>
    <x v="1"/>
    <n v="100022"/>
    <x v="33"/>
    <n v="5"/>
    <s v="Silenciadores"/>
    <n v="3"/>
    <x v="0"/>
    <n v="33"/>
    <n v="1600"/>
  </r>
  <r>
    <x v="895"/>
    <n v="836"/>
    <n v="1006"/>
    <x v="10"/>
    <x v="3"/>
    <n v="100085"/>
    <x v="100"/>
    <n v="20"/>
    <s v="Controles de Puños Calefactables"/>
    <n v="10"/>
    <x v="1"/>
    <n v="42"/>
    <n v="4500"/>
  </r>
  <r>
    <x v="896"/>
    <n v="837"/>
    <n v="1002"/>
    <x v="13"/>
    <x v="3"/>
    <n v="100091"/>
    <x v="40"/>
    <n v="18"/>
    <s v="Palancas de Freno"/>
    <n v="5"/>
    <x v="2"/>
    <n v="39"/>
    <n v="1000"/>
  </r>
  <r>
    <x v="897"/>
    <n v="838"/>
    <n v="1001"/>
    <x v="1"/>
    <x v="1"/>
    <n v="100055"/>
    <x v="38"/>
    <n v="17"/>
    <s v="Chaquetas de Protección"/>
    <n v="10"/>
    <x v="1"/>
    <n v="37"/>
    <n v="11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8">
  <r>
    <d v="2022-01-10T14:30:00"/>
    <n v="1"/>
    <n v="1012"/>
    <x v="0"/>
    <s v="Sur"/>
    <n v="100048"/>
    <s v="Luis Fernandez"/>
    <n v="3"/>
    <s v="Cilindros"/>
    <n v="1"/>
    <s v="Componentes del Motor"/>
    <n v="10"/>
    <n v="3800"/>
    <n v="38000"/>
  </r>
  <r>
    <d v="2022-01-11T00:00:00"/>
    <n v="2"/>
    <n v="1001"/>
    <x v="1"/>
    <s v="Este"/>
    <n v="100094"/>
    <s v="Hugo Acevedo"/>
    <n v="2"/>
    <s v="Pistones"/>
    <n v="1"/>
    <s v="Componentes del Motor"/>
    <n v="5"/>
    <n v="2920"/>
    <n v="14600"/>
  </r>
  <r>
    <d v="2022-01-12T00:00:00"/>
    <n v="3"/>
    <n v="1003"/>
    <x v="2"/>
    <s v="Cibao"/>
    <n v="100049"/>
    <s v="Ana Gomez"/>
    <n v="20"/>
    <s v="Controles de Puños Calefactables"/>
    <n v="10"/>
    <s v="Neumáticos"/>
    <n v="7"/>
    <n v="4500"/>
    <n v="31500"/>
  </r>
  <r>
    <d v="2022-01-13T00:00:00"/>
    <n v="4"/>
    <n v="1012"/>
    <x v="0"/>
    <s v="Sur"/>
    <n v="100075"/>
    <s v="Olga Montero"/>
    <n v="24"/>
    <s v="Discos de Freno"/>
    <n v="5"/>
    <s v="Sistema de Escape"/>
    <n v="3"/>
    <n v="2630"/>
    <n v="7890"/>
  </r>
  <r>
    <d v="2022-01-14T00:00:00"/>
    <n v="5"/>
    <n v="1011"/>
    <x v="3"/>
    <s v="Cibao"/>
    <n v="100050"/>
    <s v="Carlos Hernandez"/>
    <n v="11"/>
    <s v="Guardabarros"/>
    <n v="9"/>
    <s v="Sistema Eléctrico"/>
    <n v="12"/>
    <n v="1700"/>
    <n v="20400"/>
  </r>
  <r>
    <d v="2022-01-15T00:00:00"/>
    <n v="6"/>
    <n v="1001"/>
    <x v="1"/>
    <s v="Este"/>
    <n v="100047"/>
    <s v="Maria Martinez"/>
    <n v="2"/>
    <s v="Pistones"/>
    <n v="1"/>
    <s v="Componentes del Motor"/>
    <n v="6"/>
    <n v="2920"/>
    <n v="17520"/>
  </r>
  <r>
    <d v="2022-01-16T00:00:00"/>
    <n v="7"/>
    <n v="1014"/>
    <x v="4"/>
    <s v="Norte"/>
    <n v="100087"/>
    <s v="Lorena Brito"/>
    <n v="9"/>
    <s v="Baterías"/>
    <n v="7"/>
    <s v="Sistema de Frenos"/>
    <n v="8"/>
    <n v="4800"/>
    <n v="38400"/>
  </r>
  <r>
    <d v="2022-01-17T00:00:00"/>
    <n v="8"/>
    <n v="1004"/>
    <x v="5"/>
    <s v="Sur"/>
    <n v="100075"/>
    <s v="Olga Montero"/>
    <n v="3"/>
    <s v="Cilindros"/>
    <n v="1"/>
    <s v="Componentes del Motor"/>
    <n v="4"/>
    <n v="3800"/>
    <n v="15200"/>
  </r>
  <r>
    <d v="2022-01-18T00:00:00"/>
    <n v="9"/>
    <n v="1014"/>
    <x v="4"/>
    <s v="Norte"/>
    <n v="100033"/>
    <s v="Marta Ramirez"/>
    <n v="16"/>
    <s v="Guantes"/>
    <n v="10"/>
    <s v="Neumáticos"/>
    <n v="9"/>
    <n v="820"/>
    <n v="7380"/>
  </r>
  <r>
    <d v="2022-01-19T00:00:00"/>
    <n v="10"/>
    <n v="1011"/>
    <x v="3"/>
    <s v="Cibao"/>
    <n v="100061"/>
    <s v="Roberto Bertuchi"/>
    <n v="9"/>
    <s v="Baterías"/>
    <n v="7"/>
    <s v="Sistema de Frenos"/>
    <n v="5"/>
    <n v="4800"/>
    <n v="24000"/>
  </r>
  <r>
    <d v="2022-01-20T00:00:00"/>
    <n v="11"/>
    <n v="1009"/>
    <x v="6"/>
    <s v="Este"/>
    <n v="100077"/>
    <s v="Ismael Rojas"/>
    <n v="7"/>
    <s v="Pastillas de Freno"/>
    <n v="5"/>
    <s v="Sistema de Escape"/>
    <n v="3"/>
    <n v="900"/>
    <n v="2700"/>
  </r>
  <r>
    <d v="2022-01-21T00:00:00"/>
    <n v="12"/>
    <n v="1014"/>
    <x v="4"/>
    <s v="Norte"/>
    <n v="100044"/>
    <s v="Pedro Lopez"/>
    <n v="25"/>
    <s v="Horquillas"/>
    <n v="6"/>
    <s v="Sistema de Transmisión"/>
    <n v="7"/>
    <n v="5100"/>
    <n v="35700"/>
  </r>
  <r>
    <d v="2022-01-22T00:00:00"/>
    <n v="13"/>
    <n v="1000"/>
    <x v="7"/>
    <s v="Sur"/>
    <n v="100090"/>
    <s v="Santiago Escobar"/>
    <n v="23"/>
    <s v="Carburadores"/>
    <n v="1"/>
    <s v="Componentes del Motor"/>
    <n v="10"/>
    <n v="3550"/>
    <n v="35500"/>
  </r>
  <r>
    <d v="2022-01-23T00:00:00"/>
    <n v="14"/>
    <n v="1001"/>
    <x v="1"/>
    <s v="Este"/>
    <n v="100068"/>
    <s v="Julia Salas"/>
    <n v="19"/>
    <s v="Cables de Acelerador"/>
    <n v="11"/>
    <s v="Partes del Chasis"/>
    <n v="2"/>
    <n v="600"/>
    <n v="1200"/>
  </r>
  <r>
    <d v="2022-01-24T00:00:00"/>
    <n v="15"/>
    <n v="1004"/>
    <x v="5"/>
    <s v="Sur"/>
    <n v="100074"/>
    <s v="Felipe Pajaro"/>
    <n v="3"/>
    <s v="Cilindros"/>
    <n v="1"/>
    <s v="Componentes del Motor"/>
    <n v="8"/>
    <n v="3800"/>
    <n v="30400"/>
  </r>
  <r>
    <d v="2022-01-25T00:00:00"/>
    <n v="16"/>
    <n v="1005"/>
    <x v="8"/>
    <s v="Este"/>
    <n v="100099"/>
    <s v="Alejandra Torres"/>
    <n v="21"/>
    <s v="Tensores de Cadena"/>
    <n v="4"/>
    <s v="Filtros"/>
    <n v="6"/>
    <n v="880"/>
    <n v="5280"/>
  </r>
  <r>
    <d v="2022-01-26T00:00:00"/>
    <n v="17"/>
    <n v="1014"/>
    <x v="4"/>
    <s v="Norte"/>
    <n v="100082"/>
    <s v="Francisco Nunez"/>
    <n v="12"/>
    <s v="Asientos"/>
    <n v="9"/>
    <s v="Sistema Eléctrico"/>
    <n v="9"/>
    <n v="3150"/>
    <n v="28350"/>
  </r>
  <r>
    <d v="2022-01-27T00:00:00"/>
    <n v="18"/>
    <n v="1014"/>
    <x v="4"/>
    <s v="Norte"/>
    <n v="100017"/>
    <s v="José Fernandez"/>
    <n v="19"/>
    <s v="Cables de Acelerador"/>
    <n v="11"/>
    <s v="Partes del Chasis"/>
    <n v="11"/>
    <n v="600"/>
    <n v="6600"/>
  </r>
  <r>
    <d v="2022-01-28T00:00:00"/>
    <n v="19"/>
    <n v="1015"/>
    <x v="9"/>
    <s v="Cibao"/>
    <n v="100030"/>
    <s v="David Garcia"/>
    <n v="23"/>
    <s v="Carburadores"/>
    <n v="1"/>
    <s v="Componentes del Motor"/>
    <n v="4"/>
    <n v="3550"/>
    <n v="14200"/>
  </r>
  <r>
    <d v="2022-01-29T00:00:00"/>
    <n v="20"/>
    <n v="1000"/>
    <x v="7"/>
    <s v="Sur"/>
    <n v="100060"/>
    <s v="Jenny Almeida"/>
    <n v="2"/>
    <s v="Pistones"/>
    <n v="1"/>
    <s v="Componentes del Motor"/>
    <n v="3"/>
    <n v="2920"/>
    <n v="8760"/>
  </r>
  <r>
    <d v="2022-01-30T00:00:00"/>
    <n v="21"/>
    <n v="1006"/>
    <x v="10"/>
    <s v="Norte"/>
    <n v="100054"/>
    <s v="Miguel Bernal"/>
    <n v="21"/>
    <s v="Tensores de Cadena"/>
    <n v="4"/>
    <s v="Filtros"/>
    <n v="5"/>
    <n v="880"/>
    <n v="4400"/>
  </r>
  <r>
    <d v="2022-01-31T00:00:00"/>
    <n v="22"/>
    <n v="1001"/>
    <x v="1"/>
    <s v="Este"/>
    <n v="100069"/>
    <s v="Amanda Velasco"/>
    <n v="21"/>
    <s v="Tensores de Cadena"/>
    <n v="4"/>
    <s v="Filtros"/>
    <n v="7"/>
    <n v="880"/>
    <n v="6160"/>
  </r>
  <r>
    <d v="2022-02-01T00:00:00"/>
    <n v="23"/>
    <n v="1007"/>
    <x v="11"/>
    <s v="Cibao"/>
    <n v="100014"/>
    <s v="María Perez"/>
    <n v="20"/>
    <s v="Controles de Puños Calefactables"/>
    <n v="10"/>
    <s v="Neumáticos"/>
    <n v="6"/>
    <n v="4500"/>
    <n v="27000"/>
  </r>
  <r>
    <d v="2022-02-02T00:00:00"/>
    <n v="24"/>
    <n v="1012"/>
    <x v="0"/>
    <s v="Sur"/>
    <n v="100003"/>
    <s v="Luis Rodriguez"/>
    <n v="8"/>
    <s v="Amortiguadores"/>
    <n v="6"/>
    <s v="Sistema de Transmisión"/>
    <n v="9"/>
    <n v="4010"/>
    <n v="36090"/>
  </r>
  <r>
    <d v="2022-02-03T00:00:00"/>
    <n v="25"/>
    <n v="1000"/>
    <x v="7"/>
    <s v="Sur"/>
    <n v="100017"/>
    <s v="José Fernandez"/>
    <n v="5"/>
    <s v="Silenciadores"/>
    <n v="3"/>
    <s v="Componentes del Motor"/>
    <n v="12"/>
    <n v="1600"/>
    <n v="19200"/>
  </r>
  <r>
    <d v="2022-02-04T00:00:00"/>
    <n v="26"/>
    <n v="1015"/>
    <x v="9"/>
    <s v="Cibao"/>
    <n v="100011"/>
    <s v="Juan Martinez"/>
    <n v="13"/>
    <s v="Manillares"/>
    <n v="9"/>
    <s v="Sistema Eléctrico"/>
    <n v="10"/>
    <n v="1310"/>
    <n v="13100"/>
  </r>
  <r>
    <d v="2022-02-05T00:00:00"/>
    <n v="27"/>
    <n v="1013"/>
    <x v="12"/>
    <s v="Este"/>
    <n v="100002"/>
    <s v="Maria Garcia"/>
    <n v="19"/>
    <s v="Cables de Acelerador"/>
    <n v="11"/>
    <s v="Partes del Chasis"/>
    <n v="5"/>
    <n v="600"/>
    <n v="3000"/>
  </r>
  <r>
    <d v="2022-02-06T00:00:00"/>
    <n v="28"/>
    <n v="1001"/>
    <x v="1"/>
    <s v="Este"/>
    <n v="100001"/>
    <s v="Juan Pérez"/>
    <n v="9"/>
    <s v="Baterías"/>
    <n v="7"/>
    <s v="Sistema de Frenos"/>
    <n v="7"/>
    <n v="4800"/>
    <n v="33600"/>
  </r>
  <r>
    <d v="2022-02-07T00:00:00"/>
    <n v="29"/>
    <n v="1005"/>
    <x v="8"/>
    <s v="Este"/>
    <n v="100025"/>
    <s v="Carlos Fernandez"/>
    <n v="9"/>
    <s v="Baterías"/>
    <n v="7"/>
    <s v="Sistema de Frenos"/>
    <n v="3"/>
    <n v="4800"/>
    <n v="14400"/>
  </r>
  <r>
    <d v="2022-02-08T00:00:00"/>
    <n v="30"/>
    <n v="1012"/>
    <x v="0"/>
    <s v="Sur"/>
    <n v="100056"/>
    <s v="Carolina Navarro"/>
    <n v="3"/>
    <s v="Cilindros"/>
    <n v="1"/>
    <s v="Componentes del Motor"/>
    <n v="12"/>
    <n v="3800"/>
    <n v="45600"/>
  </r>
  <r>
    <d v="2022-02-09T00:00:00"/>
    <n v="31"/>
    <n v="1015"/>
    <x v="9"/>
    <s v="Cibao"/>
    <n v="100094"/>
    <s v="Hugo Acevedo"/>
    <n v="20"/>
    <s v="Controles de Puños Calefactables"/>
    <n v="10"/>
    <s v="Neumáticos"/>
    <n v="6"/>
    <n v="4500"/>
    <n v="27000"/>
  </r>
  <r>
    <d v="2022-02-10T00:00:00"/>
    <n v="32"/>
    <n v="1013"/>
    <x v="12"/>
    <s v="Este"/>
    <n v="100016"/>
    <s v="Sara Martinez"/>
    <n v="15"/>
    <s v="Casco"/>
    <n v="10"/>
    <s v="Neumáticos"/>
    <n v="8"/>
    <n v="2240"/>
    <n v="17920"/>
  </r>
  <r>
    <d v="2022-02-11T00:00:00"/>
    <n v="33"/>
    <n v="1013"/>
    <x v="12"/>
    <s v="Este"/>
    <n v="100081"/>
    <s v="Nicolas Sanchez"/>
    <n v="19"/>
    <s v="Cables de Acelerador"/>
    <n v="11"/>
    <s v="Partes del Chasis"/>
    <n v="4"/>
    <n v="600"/>
    <n v="2400"/>
  </r>
  <r>
    <d v="2022-02-12T00:00:00"/>
    <n v="34"/>
    <n v="1002"/>
    <x v="13"/>
    <s v="Norte"/>
    <n v="100045"/>
    <s v="Marta Rodriguez"/>
    <n v="21"/>
    <s v="Tensores de Cadena"/>
    <n v="4"/>
    <s v="Filtros"/>
    <n v="9"/>
    <n v="880"/>
    <n v="7920"/>
  </r>
  <r>
    <d v="2022-02-13T00:00:00"/>
    <n v="35"/>
    <n v="1000"/>
    <x v="7"/>
    <s v="Sur"/>
    <n v="100100"/>
    <s v="Jorge Hernandez"/>
    <n v="11"/>
    <s v="Guardabarros"/>
    <n v="9"/>
    <s v="Sistema Eléctrico"/>
    <n v="5"/>
    <n v="1700"/>
    <n v="8500"/>
  </r>
  <r>
    <d v="2022-02-14T00:00:00"/>
    <n v="36"/>
    <n v="1010"/>
    <x v="14"/>
    <s v="Norte"/>
    <n v="100019"/>
    <s v="David Hernandez"/>
    <n v="2"/>
    <s v="Pistones"/>
    <n v="1"/>
    <s v="Componentes del Motor"/>
    <n v="3"/>
    <n v="2920"/>
    <n v="8760"/>
  </r>
  <r>
    <d v="2022-02-15T00:00:00"/>
    <n v="37"/>
    <n v="1015"/>
    <x v="9"/>
    <s v="Cibao"/>
    <n v="100022"/>
    <s v="Marta Garcia"/>
    <n v="9"/>
    <s v="Baterías"/>
    <n v="7"/>
    <s v="Sistema de Frenos"/>
    <n v="7"/>
    <n v="4800"/>
    <n v="33600"/>
  </r>
  <r>
    <d v="2022-02-16T00:00:00"/>
    <n v="38"/>
    <n v="1001"/>
    <x v="1"/>
    <s v="Este"/>
    <n v="100082"/>
    <s v="Francisco Nunez"/>
    <n v="21"/>
    <s v="Tensores de Cadena"/>
    <n v="4"/>
    <s v="Filtros"/>
    <n v="10"/>
    <n v="880"/>
    <n v="8800"/>
  </r>
  <r>
    <d v="2022-02-17T00:00:00"/>
    <n v="39"/>
    <n v="1015"/>
    <x v="9"/>
    <s v="Cibao"/>
    <n v="100044"/>
    <s v="Pedro Lopez"/>
    <n v="21"/>
    <s v="Tensores de Cadena"/>
    <n v="4"/>
    <s v="Filtros"/>
    <n v="2"/>
    <n v="880"/>
    <n v="1760"/>
  </r>
  <r>
    <d v="2022-02-18T00:00:00"/>
    <n v="40"/>
    <n v="1007"/>
    <x v="11"/>
    <s v="Cibao"/>
    <n v="100031"/>
    <s v="Lorena Rodriguez"/>
    <n v="21"/>
    <s v="Tensores de Cadena"/>
    <n v="4"/>
    <s v="Filtros"/>
    <n v="8"/>
    <n v="880"/>
    <n v="7040"/>
  </r>
  <r>
    <d v="2022-02-19T00:00:00"/>
    <n v="41"/>
    <n v="1002"/>
    <x v="13"/>
    <s v="Norte"/>
    <n v="100016"/>
    <s v="Sara Martinez"/>
    <n v="20"/>
    <s v="Controles de Puños Calefactables"/>
    <n v="10"/>
    <s v="Neumáticos"/>
    <n v="6"/>
    <n v="4500"/>
    <n v="27000"/>
  </r>
  <r>
    <d v="2022-02-20T00:00:00"/>
    <n v="42"/>
    <n v="1001"/>
    <x v="1"/>
    <s v="Este"/>
    <n v="100025"/>
    <s v="Carlos Fernandez"/>
    <n v="23"/>
    <s v="Carburadores"/>
    <n v="1"/>
    <s v="Componentes del Motor"/>
    <n v="9"/>
    <n v="3550"/>
    <n v="31950"/>
  </r>
  <r>
    <d v="2022-02-21T00:00:00"/>
    <n v="43"/>
    <n v="1005"/>
    <x v="8"/>
    <s v="Este"/>
    <n v="100009"/>
    <s v="Pedro Gomez"/>
    <n v="16"/>
    <s v="Guantes"/>
    <n v="10"/>
    <s v="Neumáticos"/>
    <n v="11"/>
    <n v="820"/>
    <n v="9020"/>
  </r>
  <r>
    <d v="2022-02-22T00:00:00"/>
    <n v="44"/>
    <n v="1012"/>
    <x v="0"/>
    <s v="Sur"/>
    <n v="100020"/>
    <s v="Lorena Ramirez"/>
    <n v="4"/>
    <s v="Filtros de Aceite"/>
    <n v="2"/>
    <s v="Componentes del Motor"/>
    <n v="4"/>
    <n v="600"/>
    <n v="2400"/>
  </r>
  <r>
    <d v="2022-02-23T00:00:00"/>
    <n v="45"/>
    <n v="1013"/>
    <x v="12"/>
    <s v="Este"/>
    <n v="100052"/>
    <s v="Jose Martinez"/>
    <n v="3"/>
    <s v="Cilindros"/>
    <n v="1"/>
    <s v="Componentes del Motor"/>
    <n v="3"/>
    <n v="3800"/>
    <n v="11400"/>
  </r>
  <r>
    <d v="2022-02-24T00:00:00"/>
    <n v="46"/>
    <n v="1000"/>
    <x v="7"/>
    <s v="Sur"/>
    <n v="100001"/>
    <s v="Juan Pérez"/>
    <n v="2"/>
    <s v="Pistones"/>
    <n v="1"/>
    <s v="Componentes del Motor"/>
    <n v="5"/>
    <n v="2920"/>
    <n v="14600"/>
  </r>
  <r>
    <d v="2022-02-25T00:00:00"/>
    <n v="47"/>
    <n v="1011"/>
    <x v="3"/>
    <s v="Cibao"/>
    <n v="100044"/>
    <s v="Pedro Lopez"/>
    <n v="3"/>
    <s v="Cilindros"/>
    <n v="1"/>
    <s v="Componentes del Motor"/>
    <n v="7"/>
    <n v="3800"/>
    <n v="26600"/>
  </r>
  <r>
    <d v="2022-02-26T00:00:00"/>
    <n v="48"/>
    <n v="1011"/>
    <x v="3"/>
    <s v="Cibao"/>
    <n v="100055"/>
    <s v="Ricardo Farinas"/>
    <n v="8"/>
    <s v="Amortiguadores"/>
    <n v="6"/>
    <s v="Sistema de Transmisión"/>
    <n v="6"/>
    <n v="4010"/>
    <n v="24060"/>
  </r>
  <r>
    <d v="2022-02-27T00:00:00"/>
    <n v="49"/>
    <n v="1008"/>
    <x v="15"/>
    <s v="Sur"/>
    <n v="100013"/>
    <s v="Luis Garcia"/>
    <n v="16"/>
    <s v="Guantes"/>
    <n v="10"/>
    <s v="Neumáticos"/>
    <n v="9"/>
    <n v="820"/>
    <n v="7380"/>
  </r>
  <r>
    <d v="2022-02-28T00:00:00"/>
    <n v="50"/>
    <n v="1007"/>
    <x v="11"/>
    <s v="Cibao"/>
    <n v="100091"/>
    <s v="Ariadna Castro"/>
    <n v="22"/>
    <s v="Protectores de Motor"/>
    <n v="9"/>
    <s v="Sistema Eléctrico"/>
    <n v="12"/>
    <n v="3011"/>
    <n v="36132"/>
  </r>
  <r>
    <d v="2022-03-01T00:00:00"/>
    <n v="51"/>
    <n v="1000"/>
    <x v="7"/>
    <s v="Sur"/>
    <n v="100013"/>
    <s v="Luis Garcia"/>
    <n v="23"/>
    <s v="Carburadores"/>
    <n v="1"/>
    <s v="Componentes del Motor"/>
    <n v="10"/>
    <n v="3550"/>
    <n v="35500"/>
  </r>
  <r>
    <d v="2022-03-02T00:00:00"/>
    <n v="52"/>
    <n v="1014"/>
    <x v="4"/>
    <s v="Norte"/>
    <n v="100038"/>
    <s v="Carlos Martinez"/>
    <n v="2"/>
    <s v="Pistones"/>
    <n v="1"/>
    <s v="Componentes del Motor"/>
    <n v="5"/>
    <n v="2920"/>
    <n v="14600"/>
  </r>
  <r>
    <d v="2022-03-03T00:00:00"/>
    <n v="53"/>
    <n v="1004"/>
    <x v="5"/>
    <s v="Sur"/>
    <n v="100008"/>
    <s v="Lorena Martinez"/>
    <n v="11"/>
    <s v="Guardabarros"/>
    <n v="9"/>
    <s v="Sistema Eléctrico"/>
    <n v="7"/>
    <n v="1700"/>
    <n v="11900"/>
  </r>
  <r>
    <d v="2022-03-04T00:00:00"/>
    <n v="54"/>
    <n v="1004"/>
    <x v="5"/>
    <s v="Sur"/>
    <n v="100012"/>
    <s v="Ana Lopez"/>
    <n v="11"/>
    <s v="Guardabarros"/>
    <n v="9"/>
    <s v="Sistema Eléctrico"/>
    <n v="3"/>
    <n v="1700"/>
    <n v="5100"/>
  </r>
  <r>
    <d v="2022-03-05T00:00:00"/>
    <n v="55"/>
    <n v="1012"/>
    <x v="0"/>
    <s v="Sur"/>
    <n v="100020"/>
    <s v="Lorena Ramirez"/>
    <n v="15"/>
    <s v="Casco"/>
    <n v="10"/>
    <s v="Neumáticos"/>
    <n v="12"/>
    <n v="2240"/>
    <n v="26880"/>
  </r>
  <r>
    <d v="2022-03-06T00:00:00"/>
    <n v="56"/>
    <n v="1009"/>
    <x v="6"/>
    <s v="Este"/>
    <n v="100073"/>
    <s v="Roberta Fernandez"/>
    <n v="5"/>
    <s v="Silenciadores"/>
    <n v="3"/>
    <s v="Componentes del Motor"/>
    <n v="6"/>
    <n v="1600"/>
    <n v="9600"/>
  </r>
  <r>
    <d v="2022-03-07T00:00:00"/>
    <n v="57"/>
    <n v="1006"/>
    <x v="10"/>
    <s v="Norte"/>
    <n v="100094"/>
    <s v="Hugo Acevedo"/>
    <n v="15"/>
    <s v="Casco"/>
    <n v="10"/>
    <s v="Neumáticos"/>
    <n v="8"/>
    <n v="2240"/>
    <n v="17920"/>
  </r>
  <r>
    <d v="2022-03-08T00:00:00"/>
    <n v="58"/>
    <n v="1007"/>
    <x v="11"/>
    <s v="Cibao"/>
    <n v="100054"/>
    <s v="Miguel Bernal"/>
    <n v="6"/>
    <s v="Cadenas"/>
    <n v="4"/>
    <s v="Filtros"/>
    <n v="4"/>
    <n v="1800"/>
    <n v="7200"/>
  </r>
  <r>
    <d v="2022-03-09T00:00:00"/>
    <n v="59"/>
    <n v="1014"/>
    <x v="4"/>
    <s v="Norte"/>
    <n v="100040"/>
    <s v="Jose Garcia"/>
    <n v="2"/>
    <s v="Pistones"/>
    <n v="1"/>
    <s v="Componentes del Motor"/>
    <n v="9"/>
    <n v="2920"/>
    <n v="26280"/>
  </r>
  <r>
    <d v="2022-03-10T00:00:00"/>
    <n v="60"/>
    <n v="1013"/>
    <x v="12"/>
    <s v="Este"/>
    <n v="100095"/>
    <s v="Emilia Macias"/>
    <n v="8"/>
    <s v="Amortiguadores"/>
    <n v="6"/>
    <s v="Sistema de Transmisión"/>
    <n v="5"/>
    <n v="4010"/>
    <n v="20050"/>
  </r>
  <r>
    <d v="2022-03-11T00:00:00"/>
    <n v="61"/>
    <n v="1009"/>
    <x v="6"/>
    <s v="Este"/>
    <n v="100079"/>
    <s v="Elvira Reyes"/>
    <n v="9"/>
    <s v="Baterías"/>
    <n v="7"/>
    <s v="Sistema de Frenos"/>
    <n v="3"/>
    <n v="4800"/>
    <n v="14400"/>
  </r>
  <r>
    <d v="2022-03-12T00:00:00"/>
    <n v="62"/>
    <n v="1007"/>
    <x v="11"/>
    <s v="Cibao"/>
    <n v="100006"/>
    <s v="Sofía Hernandez"/>
    <n v="4"/>
    <s v="Filtros de Aceite"/>
    <n v="2"/>
    <s v="Componentes del Motor"/>
    <n v="7"/>
    <n v="600"/>
    <n v="4200"/>
  </r>
  <r>
    <d v="2022-03-13T00:00:00"/>
    <n v="63"/>
    <n v="1015"/>
    <x v="9"/>
    <s v="Cibao"/>
    <n v="100020"/>
    <s v="Lorena Ramirez"/>
    <n v="4"/>
    <s v="Filtros de Aceite"/>
    <n v="2"/>
    <s v="Componentes del Motor"/>
    <n v="10"/>
    <n v="600"/>
    <n v="6000"/>
  </r>
  <r>
    <d v="2022-03-14T00:00:00"/>
    <n v="64"/>
    <n v="1003"/>
    <x v="2"/>
    <s v="Cibao"/>
    <n v="100036"/>
    <s v="Luis Hernandez"/>
    <n v="13"/>
    <s v="Manillares"/>
    <n v="9"/>
    <s v="Sistema Eléctrico"/>
    <n v="2"/>
    <n v="1310"/>
    <n v="2620"/>
  </r>
  <r>
    <d v="2022-03-15T00:00:00"/>
    <n v="65"/>
    <n v="1001"/>
    <x v="1"/>
    <s v="Este"/>
    <n v="100049"/>
    <s v="Ana Gomez"/>
    <n v="17"/>
    <s v="Chaquetas de Protección"/>
    <n v="10"/>
    <s v="Neumáticos"/>
    <n v="8"/>
    <n v="1117"/>
    <n v="8936"/>
  </r>
  <r>
    <d v="2022-03-16T00:00:00"/>
    <n v="66"/>
    <n v="1007"/>
    <x v="11"/>
    <s v="Cibao"/>
    <n v="100049"/>
    <s v="Ana Gomez"/>
    <n v="22"/>
    <s v="Protectores de Motor"/>
    <n v="9"/>
    <s v="Sistema Eléctrico"/>
    <n v="6"/>
    <n v="3011"/>
    <n v="18066"/>
  </r>
  <r>
    <d v="2022-03-17T00:00:00"/>
    <n v="67"/>
    <n v="1006"/>
    <x v="10"/>
    <s v="Norte"/>
    <n v="100016"/>
    <s v="Sara Martinez"/>
    <n v="23"/>
    <s v="Carburadores"/>
    <n v="1"/>
    <s v="Componentes del Motor"/>
    <n v="9"/>
    <n v="3550"/>
    <n v="31950"/>
  </r>
  <r>
    <d v="2022-03-18T00:00:00"/>
    <n v="68"/>
    <n v="1004"/>
    <x v="5"/>
    <s v="Sur"/>
    <n v="100047"/>
    <s v="Maria Martinez"/>
    <n v="23"/>
    <s v="Carburadores"/>
    <n v="1"/>
    <s v="Componentes del Motor"/>
    <n v="11"/>
    <n v="3550"/>
    <n v="39050"/>
  </r>
  <r>
    <d v="2022-03-19T00:00:00"/>
    <n v="69"/>
    <n v="1014"/>
    <x v="4"/>
    <s v="Norte"/>
    <n v="100079"/>
    <s v="Elvira Reyes"/>
    <n v="11"/>
    <s v="Guardabarros"/>
    <n v="9"/>
    <s v="Sistema Eléctrico"/>
    <n v="4"/>
    <n v="1700"/>
    <n v="6800"/>
  </r>
  <r>
    <d v="2022-03-20T00:00:00"/>
    <n v="70"/>
    <n v="1005"/>
    <x v="8"/>
    <s v="Este"/>
    <n v="100006"/>
    <s v="Sofía Hernandez"/>
    <n v="19"/>
    <s v="Cables de Acelerador"/>
    <n v="11"/>
    <s v="Partes del Chasis"/>
    <n v="3"/>
    <n v="600"/>
    <n v="1800"/>
  </r>
  <r>
    <d v="2022-03-21T00:00:00"/>
    <n v="71"/>
    <n v="1003"/>
    <x v="2"/>
    <s v="Cibao"/>
    <n v="100017"/>
    <s v="José Fernandez"/>
    <n v="14"/>
    <s v="Espejos Retrovisores"/>
    <n v="9"/>
    <s v="Sistema Eléctrico"/>
    <n v="5"/>
    <n v="700"/>
    <n v="3500"/>
  </r>
  <r>
    <d v="2022-03-22T00:00:00"/>
    <n v="72"/>
    <n v="1005"/>
    <x v="8"/>
    <s v="Este"/>
    <n v="100044"/>
    <s v="Pedro Lopez"/>
    <n v="14"/>
    <s v="Espejos Retrovisores"/>
    <n v="9"/>
    <s v="Sistema Eléctrico"/>
    <n v="7"/>
    <n v="700"/>
    <n v="4900"/>
  </r>
  <r>
    <d v="2022-03-23T00:00:00"/>
    <n v="73"/>
    <n v="1002"/>
    <x v="13"/>
    <s v="Norte"/>
    <n v="100063"/>
    <s v="Pepe Alonso"/>
    <n v="25"/>
    <s v="Horquillas"/>
    <n v="6"/>
    <s v="Sistema de Transmisión"/>
    <n v="6"/>
    <n v="5100"/>
    <n v="30600"/>
  </r>
  <r>
    <d v="2022-03-24T00:00:00"/>
    <n v="74"/>
    <n v="1007"/>
    <x v="11"/>
    <s v="Cibao"/>
    <n v="100053"/>
    <s v="Luisa Lopez"/>
    <n v="14"/>
    <s v="Espejos Retrovisores"/>
    <n v="9"/>
    <s v="Sistema Eléctrico"/>
    <n v="9"/>
    <n v="700"/>
    <n v="6300"/>
  </r>
  <r>
    <d v="2022-03-25T00:00:00"/>
    <n v="75"/>
    <n v="1002"/>
    <x v="13"/>
    <s v="Norte"/>
    <n v="100045"/>
    <s v="Marta Rodriguez"/>
    <n v="6"/>
    <s v="Cadenas"/>
    <n v="4"/>
    <s v="Filtros"/>
    <n v="12"/>
    <n v="1800"/>
    <n v="21600"/>
  </r>
  <r>
    <d v="2022-03-26T00:00:00"/>
    <n v="76"/>
    <n v="1003"/>
    <x v="2"/>
    <s v="Cibao"/>
    <n v="100065"/>
    <s v="Armando Sosa"/>
    <n v="21"/>
    <s v="Tensores de Cadena"/>
    <n v="4"/>
    <s v="Filtros"/>
    <n v="8"/>
    <n v="880"/>
    <n v="7040"/>
  </r>
  <r>
    <d v="2022-03-27T00:00:00"/>
    <n v="77"/>
    <n v="1007"/>
    <x v="11"/>
    <s v="Cibao"/>
    <n v="100044"/>
    <s v="Pedro Lopez"/>
    <n v="11"/>
    <s v="Guardabarros"/>
    <n v="9"/>
    <s v="Sistema Eléctrico"/>
    <n v="8"/>
    <n v="1700"/>
    <n v="13600"/>
  </r>
  <r>
    <d v="2022-03-28T00:00:00"/>
    <n v="78"/>
    <n v="1013"/>
    <x v="12"/>
    <s v="Este"/>
    <n v="100071"/>
    <s v="Alberto Vega"/>
    <n v="4"/>
    <s v="Filtros de Aceite"/>
    <n v="2"/>
    <s v="Componentes del Motor"/>
    <n v="33"/>
    <n v="600"/>
    <n v="19800"/>
  </r>
  <r>
    <d v="2022-03-29T00:00:00"/>
    <n v="79"/>
    <n v="1006"/>
    <x v="10"/>
    <s v="Norte"/>
    <n v="100093"/>
    <s v="Yolanda Ventura"/>
    <n v="8"/>
    <s v="Amortiguadores"/>
    <n v="6"/>
    <s v="Sistema de Transmisión"/>
    <n v="5"/>
    <n v="4010"/>
    <n v="20050"/>
  </r>
  <r>
    <d v="2022-03-30T00:00:00"/>
    <n v="80"/>
    <n v="1002"/>
    <x v="13"/>
    <s v="Norte"/>
    <n v="100045"/>
    <s v="Marta Rodriguez"/>
    <n v="13"/>
    <s v="Manillares"/>
    <n v="9"/>
    <s v="Sistema Eléctrico"/>
    <n v="7"/>
    <n v="1310"/>
    <n v="9170"/>
  </r>
  <r>
    <d v="2022-03-31T00:00:00"/>
    <n v="81"/>
    <n v="1002"/>
    <x v="13"/>
    <s v="Norte"/>
    <n v="100021"/>
    <s v="Pedro Martinez"/>
    <n v="24"/>
    <s v="Discos de Freno"/>
    <n v="5"/>
    <s v="Sistema de Escape"/>
    <n v="17"/>
    <n v="2630"/>
    <n v="44710"/>
  </r>
  <r>
    <d v="2022-04-01T00:00:00"/>
    <n v="82"/>
    <n v="1012"/>
    <x v="0"/>
    <s v="Sur"/>
    <n v="100059"/>
    <s v="Samuel Gomez"/>
    <n v="11"/>
    <s v="Guardabarros"/>
    <n v="9"/>
    <s v="Sistema Eléctrico"/>
    <n v="7"/>
    <n v="1700"/>
    <n v="11900"/>
  </r>
  <r>
    <d v="2022-04-02T00:00:00"/>
    <n v="83"/>
    <n v="1015"/>
    <x v="9"/>
    <s v="Cibao"/>
    <n v="100012"/>
    <s v="Ana Lopez"/>
    <n v="1"/>
    <s v="Bujías"/>
    <n v="1"/>
    <s v="Componentes del Motor"/>
    <n v="11"/>
    <n v="421"/>
    <n v="4631"/>
  </r>
  <r>
    <d v="2022-04-03T00:00:00"/>
    <n v="84"/>
    <n v="1000"/>
    <x v="7"/>
    <s v="Sur"/>
    <n v="100034"/>
    <s v="Juan Fernandez"/>
    <n v="13"/>
    <s v="Manillares"/>
    <n v="9"/>
    <s v="Sistema Eléctrico"/>
    <n v="23"/>
    <n v="1310"/>
    <n v="30130"/>
  </r>
  <r>
    <d v="2022-04-04T00:00:00"/>
    <n v="85"/>
    <n v="1006"/>
    <x v="10"/>
    <s v="Norte"/>
    <n v="100058"/>
    <s v="Juan Castillo"/>
    <n v="25"/>
    <s v="Horquillas"/>
    <n v="6"/>
    <s v="Sistema de Transmisión"/>
    <n v="27"/>
    <n v="5100"/>
    <n v="137700"/>
  </r>
  <r>
    <d v="2022-04-05T00:00:00"/>
    <n v="86"/>
    <n v="1007"/>
    <x v="11"/>
    <s v="Cibao"/>
    <n v="100035"/>
    <s v="Maria Gomez"/>
    <n v="6"/>
    <s v="Cadenas"/>
    <n v="4"/>
    <s v="Filtros"/>
    <n v="9"/>
    <n v="1800"/>
    <n v="16200"/>
  </r>
  <r>
    <d v="2022-04-06T00:00:00"/>
    <n v="87"/>
    <n v="1001"/>
    <x v="1"/>
    <s v="Este"/>
    <n v="100039"/>
    <s v="Sara Lopez"/>
    <n v="2"/>
    <s v="Pistones"/>
    <n v="1"/>
    <s v="Componentes del Motor"/>
    <n v="26"/>
    <n v="2920"/>
    <n v="75920"/>
  </r>
  <r>
    <d v="2022-04-07T00:00:00"/>
    <n v="88"/>
    <n v="1004"/>
    <x v="5"/>
    <s v="Sur"/>
    <n v="100037"/>
    <s v="Ana Ramirez"/>
    <n v="3"/>
    <s v="Cilindros"/>
    <n v="1"/>
    <s v="Componentes del Motor"/>
    <n v="14"/>
    <n v="3800"/>
    <n v="53200"/>
  </r>
  <r>
    <d v="2022-04-08T00:00:00"/>
    <n v="89"/>
    <n v="1014"/>
    <x v="4"/>
    <s v="Norte"/>
    <n v="100075"/>
    <s v="Olga Montero"/>
    <n v="10"/>
    <s v="Neumáticos"/>
    <n v="8"/>
    <s v="Sistema de Suspensión"/>
    <n v="5"/>
    <n v="4420"/>
    <n v="22100"/>
  </r>
  <r>
    <d v="2022-04-09T00:00:00"/>
    <n v="90"/>
    <n v="1011"/>
    <x v="3"/>
    <s v="Cibao"/>
    <n v="100037"/>
    <s v="Ana Ramirez"/>
    <n v="16"/>
    <s v="Guantes"/>
    <n v="10"/>
    <s v="Neumáticos"/>
    <n v="8"/>
    <n v="820"/>
    <n v="6560"/>
  </r>
  <r>
    <d v="2022-04-10T00:00:00"/>
    <n v="91"/>
    <n v="1014"/>
    <x v="4"/>
    <s v="Norte"/>
    <n v="100096"/>
    <s v="Armando Palacios"/>
    <n v="22"/>
    <s v="Protectores de Motor"/>
    <n v="9"/>
    <s v="Sistema Eléctrico"/>
    <n v="5"/>
    <n v="3011"/>
    <n v="15055"/>
  </r>
  <r>
    <d v="2022-04-11T00:00:00"/>
    <n v="92"/>
    <n v="1004"/>
    <x v="5"/>
    <s v="Sur"/>
    <n v="100044"/>
    <s v="Pedro Lopez"/>
    <n v="25"/>
    <s v="Horquillas"/>
    <n v="6"/>
    <s v="Sistema de Transmisión"/>
    <n v="17"/>
    <n v="5100"/>
    <n v="86700"/>
  </r>
  <r>
    <d v="2022-04-12T00:00:00"/>
    <n v="93"/>
    <n v="1006"/>
    <x v="10"/>
    <s v="Norte"/>
    <n v="100001"/>
    <s v="Juan Pérez"/>
    <n v="7"/>
    <s v="Pastillas de Freno"/>
    <n v="5"/>
    <s v="Sistema de Escape"/>
    <n v="16"/>
    <n v="900"/>
    <n v="14400"/>
  </r>
  <r>
    <d v="2022-04-13T00:00:00"/>
    <n v="94"/>
    <n v="1007"/>
    <x v="11"/>
    <s v="Cibao"/>
    <n v="100082"/>
    <s v="Francisco Nunez"/>
    <n v="3"/>
    <s v="Cilindros"/>
    <n v="1"/>
    <s v="Componentes del Motor"/>
    <n v="33"/>
    <n v="3800"/>
    <n v="125400"/>
  </r>
  <r>
    <d v="2022-04-14T00:00:00"/>
    <n v="95"/>
    <n v="1003"/>
    <x v="2"/>
    <s v="Cibao"/>
    <n v="100075"/>
    <s v="Olga Montero"/>
    <n v="18"/>
    <s v="Palancas de Freno"/>
    <n v="5"/>
    <s v="Sistema de Escape"/>
    <n v="5"/>
    <n v="1000"/>
    <n v="5000"/>
  </r>
  <r>
    <d v="2022-04-15T00:00:00"/>
    <n v="96"/>
    <n v="1006"/>
    <x v="10"/>
    <s v="Norte"/>
    <n v="100047"/>
    <s v="Maria Martinez"/>
    <n v="6"/>
    <s v="Cadenas"/>
    <n v="4"/>
    <s v="Filtros"/>
    <n v="22"/>
    <n v="1800"/>
    <n v="39600"/>
  </r>
  <r>
    <d v="2022-04-16T00:00:00"/>
    <n v="97"/>
    <n v="1001"/>
    <x v="1"/>
    <s v="Este"/>
    <n v="100061"/>
    <s v="Roberto Bertuchi"/>
    <n v="19"/>
    <s v="Cables de Acelerador"/>
    <n v="11"/>
    <s v="Partes del Chasis"/>
    <n v="27"/>
    <n v="600"/>
    <n v="16200"/>
  </r>
  <r>
    <d v="2022-04-17T00:00:00"/>
    <n v="98"/>
    <n v="1009"/>
    <x v="6"/>
    <s v="Este"/>
    <n v="100021"/>
    <s v="Pedro Martinez"/>
    <n v="3"/>
    <s v="Cilindros"/>
    <n v="1"/>
    <s v="Componentes del Motor"/>
    <n v="8"/>
    <n v="3800"/>
    <n v="30400"/>
  </r>
  <r>
    <d v="2022-04-18T00:00:00"/>
    <n v="99"/>
    <n v="1014"/>
    <x v="4"/>
    <s v="Norte"/>
    <n v="100006"/>
    <s v="Sofía Hernandez"/>
    <n v="19"/>
    <s v="Cables de Acelerador"/>
    <n v="11"/>
    <s v="Partes del Chasis"/>
    <n v="23"/>
    <n v="600"/>
    <n v="13800"/>
  </r>
  <r>
    <d v="2022-04-19T00:00:00"/>
    <n v="100"/>
    <n v="1008"/>
    <x v="15"/>
    <s v="Sur"/>
    <n v="100095"/>
    <s v="Emilia Macias"/>
    <n v="21"/>
    <s v="Tensores de Cadena"/>
    <n v="4"/>
    <s v="Filtros"/>
    <n v="9"/>
    <n v="880"/>
    <n v="7920"/>
  </r>
  <r>
    <d v="2022-04-20T00:00:00"/>
    <n v="101"/>
    <n v="1004"/>
    <x v="5"/>
    <s v="Sur"/>
    <n v="100056"/>
    <s v="Carolina Navarro"/>
    <n v="25"/>
    <s v="Horquillas"/>
    <n v="6"/>
    <s v="Sistema de Transmisión"/>
    <n v="30"/>
    <n v="5100"/>
    <n v="153000"/>
  </r>
  <r>
    <d v="2022-04-21T00:00:00"/>
    <n v="102"/>
    <n v="1008"/>
    <x v="15"/>
    <s v="Sur"/>
    <n v="100040"/>
    <s v="Jose Garcia"/>
    <n v="1"/>
    <s v="Bujías"/>
    <n v="1"/>
    <s v="Componentes del Motor"/>
    <n v="27"/>
    <n v="421"/>
    <n v="11367"/>
  </r>
  <r>
    <d v="2022-04-22T00:00:00"/>
    <n v="103"/>
    <n v="1001"/>
    <x v="1"/>
    <s v="Este"/>
    <n v="100089"/>
    <s v="Andres Quiros"/>
    <n v="3"/>
    <s v="Cilindros"/>
    <n v="1"/>
    <s v="Componentes del Motor"/>
    <n v="6"/>
    <n v="3800"/>
    <n v="22800"/>
  </r>
  <r>
    <d v="2022-04-23T00:00:00"/>
    <n v="104"/>
    <n v="1012"/>
    <x v="0"/>
    <s v="Sur"/>
    <n v="100098"/>
    <s v="Gabriela Clavero"/>
    <n v="2"/>
    <s v="Pistones"/>
    <n v="1"/>
    <s v="Componentes del Motor"/>
    <n v="32"/>
    <n v="2920"/>
    <n v="93440"/>
  </r>
  <r>
    <d v="2022-04-24T00:00:00"/>
    <n v="105"/>
    <n v="1008"/>
    <x v="15"/>
    <s v="Sur"/>
    <n v="100061"/>
    <s v="Roberto Bertuchi"/>
    <n v="20"/>
    <s v="Controles de Puños Calefactables"/>
    <n v="10"/>
    <s v="Neumáticos"/>
    <n v="24"/>
    <n v="4500"/>
    <n v="108000"/>
  </r>
  <r>
    <d v="2022-04-25T00:00:00"/>
    <n v="106"/>
    <n v="1015"/>
    <x v="9"/>
    <s v="Cibao"/>
    <n v="100056"/>
    <s v="Carolina Navarro"/>
    <n v="20"/>
    <s v="Controles de Puños Calefactables"/>
    <n v="10"/>
    <s v="Neumáticos"/>
    <n v="16"/>
    <n v="4500"/>
    <n v="72000"/>
  </r>
  <r>
    <d v="2022-04-26T00:00:00"/>
    <n v="107"/>
    <n v="1005"/>
    <x v="8"/>
    <s v="Este"/>
    <n v="100005"/>
    <s v="Carlos Lopez"/>
    <n v="10"/>
    <s v="Neumáticos"/>
    <n v="8"/>
    <s v="Sistema de Suspensión"/>
    <n v="23"/>
    <n v="4420"/>
    <n v="101660"/>
  </r>
  <r>
    <d v="2022-04-27T00:00:00"/>
    <n v="108"/>
    <n v="1005"/>
    <x v="8"/>
    <s v="Este"/>
    <n v="100035"/>
    <s v="Maria Gomez"/>
    <n v="22"/>
    <s v="Protectores de Motor"/>
    <n v="9"/>
    <s v="Sistema Eléctrico"/>
    <n v="28"/>
    <n v="3011"/>
    <n v="84308"/>
  </r>
  <r>
    <d v="2022-04-28T00:00:00"/>
    <n v="109"/>
    <n v="1006"/>
    <x v="10"/>
    <s v="Norte"/>
    <n v="100071"/>
    <s v="Alberto Vega"/>
    <n v="7"/>
    <s v="Pastillas de Freno"/>
    <n v="5"/>
    <s v="Sistema de Escape"/>
    <n v="34"/>
    <n v="900"/>
    <n v="30600"/>
  </r>
  <r>
    <d v="2022-04-29T00:00:00"/>
    <n v="110"/>
    <n v="1000"/>
    <x v="7"/>
    <s v="Sur"/>
    <n v="100086"/>
    <s v="Cesar Trujillo"/>
    <n v="3"/>
    <s v="Cilindros"/>
    <n v="1"/>
    <s v="Componentes del Motor"/>
    <n v="18"/>
    <n v="3800"/>
    <n v="68400"/>
  </r>
  <r>
    <d v="2022-04-30T00:00:00"/>
    <n v="111"/>
    <n v="1006"/>
    <x v="10"/>
    <s v="Norte"/>
    <n v="100014"/>
    <s v="María Perez"/>
    <n v="21"/>
    <s v="Tensores de Cadena"/>
    <n v="4"/>
    <s v="Filtros"/>
    <n v="25"/>
    <n v="880"/>
    <n v="22000"/>
  </r>
  <r>
    <d v="2022-05-01T00:00:00"/>
    <n v="112"/>
    <n v="1010"/>
    <x v="14"/>
    <s v="Norte"/>
    <n v="100083"/>
    <s v="Sofia Araos"/>
    <n v="16"/>
    <s v="Guantes"/>
    <n v="10"/>
    <s v="Neumáticos"/>
    <n v="14"/>
    <n v="820"/>
    <n v="11480"/>
  </r>
  <r>
    <d v="2022-05-02T00:00:00"/>
    <n v="113"/>
    <n v="1009"/>
    <x v="6"/>
    <s v="Este"/>
    <n v="100055"/>
    <s v="Ricardo Farinas"/>
    <n v="2"/>
    <s v="Pistones"/>
    <n v="1"/>
    <s v="Componentes del Motor"/>
    <n v="29"/>
    <n v="2920"/>
    <n v="84680"/>
  </r>
  <r>
    <d v="2022-05-03T00:00:00"/>
    <n v="114"/>
    <n v="1011"/>
    <x v="3"/>
    <s v="Cibao"/>
    <n v="100076"/>
    <s v="Jorge Pineda"/>
    <n v="1"/>
    <s v="Bujías"/>
    <n v="1"/>
    <s v="Componentes del Motor"/>
    <n v="28"/>
    <n v="421"/>
    <n v="11788"/>
  </r>
  <r>
    <d v="2022-05-04T00:00:00"/>
    <n v="115"/>
    <n v="1000"/>
    <x v="7"/>
    <s v="Sur"/>
    <n v="100098"/>
    <s v="Gabriela Clavero"/>
    <n v="14"/>
    <s v="Espejos Retrovisores"/>
    <n v="9"/>
    <s v="Sistema Eléctrico"/>
    <n v="12"/>
    <n v="700"/>
    <n v="8400"/>
  </r>
  <r>
    <d v="2022-05-05T00:00:00"/>
    <n v="116"/>
    <n v="1010"/>
    <x v="14"/>
    <s v="Norte"/>
    <n v="100005"/>
    <s v="Carlos Lopez"/>
    <n v="16"/>
    <s v="Guantes"/>
    <n v="10"/>
    <s v="Neumáticos"/>
    <n v="23"/>
    <n v="820"/>
    <n v="18860"/>
  </r>
  <r>
    <d v="2022-05-06T00:00:00"/>
    <n v="117"/>
    <n v="1008"/>
    <x v="15"/>
    <s v="Sur"/>
    <n v="100059"/>
    <s v="Samuel Gomez"/>
    <n v="13"/>
    <s v="Manillares"/>
    <n v="9"/>
    <s v="Sistema Eléctrico"/>
    <n v="18"/>
    <n v="1310"/>
    <n v="23580"/>
  </r>
  <r>
    <d v="2022-05-07T00:00:00"/>
    <n v="118"/>
    <n v="1013"/>
    <x v="12"/>
    <s v="Este"/>
    <n v="100002"/>
    <s v="Maria Garcia"/>
    <n v="17"/>
    <s v="Chaquetas de Protección"/>
    <n v="10"/>
    <s v="Neumáticos"/>
    <n v="27"/>
    <n v="1117"/>
    <n v="30159"/>
  </r>
  <r>
    <d v="2022-05-08T00:00:00"/>
    <n v="119"/>
    <n v="1001"/>
    <x v="1"/>
    <s v="Este"/>
    <n v="100010"/>
    <s v="Marta Fernandez"/>
    <n v="16"/>
    <s v="Guantes"/>
    <n v="10"/>
    <s v="Neumáticos"/>
    <n v="31"/>
    <n v="820"/>
    <n v="25420"/>
  </r>
  <r>
    <d v="2022-05-09T00:00:00"/>
    <n v="120"/>
    <n v="1015"/>
    <x v="9"/>
    <s v="Cibao"/>
    <n v="100008"/>
    <s v="Lorena Martinez"/>
    <n v="17"/>
    <s v="Chaquetas de Protección"/>
    <n v="10"/>
    <s v="Neumáticos"/>
    <n v="24"/>
    <n v="1117"/>
    <n v="26808"/>
  </r>
  <r>
    <d v="2022-05-10T00:00:00"/>
    <n v="121"/>
    <n v="1001"/>
    <x v="1"/>
    <s v="Este"/>
    <n v="100024"/>
    <s v="Ana Rodriguez"/>
    <n v="10"/>
    <s v="Neumáticos"/>
    <n v="8"/>
    <s v="Sistema de Suspensión"/>
    <n v="26"/>
    <n v="4420"/>
    <n v="114920"/>
  </r>
  <r>
    <d v="2022-05-11T00:00:00"/>
    <n v="122"/>
    <n v="1006"/>
    <x v="10"/>
    <s v="Norte"/>
    <n v="100073"/>
    <s v="Roberta Fernandez"/>
    <n v="19"/>
    <s v="Cables de Acelerador"/>
    <n v="11"/>
    <s v="Partes del Chasis"/>
    <n v="11"/>
    <n v="600"/>
    <n v="6600"/>
  </r>
  <r>
    <d v="2022-05-12T00:00:00"/>
    <n v="123"/>
    <n v="1015"/>
    <x v="9"/>
    <s v="Cibao"/>
    <n v="100018"/>
    <s v="Luisa Gomez"/>
    <n v="24"/>
    <s v="Discos de Freno"/>
    <n v="5"/>
    <s v="Sistema de Escape"/>
    <n v="11"/>
    <n v="2630"/>
    <n v="28930"/>
  </r>
  <r>
    <d v="2022-05-13T00:00:00"/>
    <n v="124"/>
    <n v="1005"/>
    <x v="8"/>
    <s v="Este"/>
    <n v="100059"/>
    <s v="Samuel Gomez"/>
    <n v="2"/>
    <s v="Pistones"/>
    <n v="1"/>
    <s v="Componentes del Motor"/>
    <n v="6"/>
    <n v="2920"/>
    <n v="17520"/>
  </r>
  <r>
    <d v="2022-05-14T00:00:00"/>
    <n v="125"/>
    <n v="1005"/>
    <x v="8"/>
    <s v="Este"/>
    <n v="100044"/>
    <s v="Pedro Lopez"/>
    <n v="22"/>
    <s v="Protectores de Motor"/>
    <n v="9"/>
    <s v="Sistema Eléctrico"/>
    <n v="16"/>
    <n v="3011"/>
    <n v="48176"/>
  </r>
  <r>
    <d v="2022-05-15T00:00:00"/>
    <n v="126"/>
    <n v="1010"/>
    <x v="14"/>
    <s v="Norte"/>
    <n v="100100"/>
    <s v="Jorge Hernandez"/>
    <n v="10"/>
    <s v="Neumáticos"/>
    <n v="8"/>
    <s v="Sistema de Suspensión"/>
    <n v="10"/>
    <n v="4420"/>
    <n v="44200"/>
  </r>
  <r>
    <d v="2022-05-16T00:00:00"/>
    <n v="127"/>
    <n v="1015"/>
    <x v="9"/>
    <s v="Cibao"/>
    <n v="100054"/>
    <s v="Miguel Bernal"/>
    <n v="1"/>
    <s v="Bujías"/>
    <n v="1"/>
    <s v="Componentes del Motor"/>
    <n v="5"/>
    <n v="421"/>
    <n v="2105"/>
  </r>
  <r>
    <d v="2022-05-17T00:00:00"/>
    <n v="128"/>
    <n v="1013"/>
    <x v="12"/>
    <s v="Este"/>
    <n v="100011"/>
    <s v="Juan Martinez"/>
    <n v="9"/>
    <s v="Baterías"/>
    <n v="7"/>
    <s v="Sistema de Frenos"/>
    <n v="7"/>
    <n v="4800"/>
    <n v="33600"/>
  </r>
  <r>
    <d v="2022-05-18T00:00:00"/>
    <n v="129"/>
    <n v="1007"/>
    <x v="11"/>
    <s v="Cibao"/>
    <n v="100050"/>
    <s v="Carlos Hernandez"/>
    <n v="7"/>
    <s v="Pastillas de Freno"/>
    <n v="5"/>
    <s v="Sistema de Escape"/>
    <n v="3"/>
    <n v="900"/>
    <n v="2700"/>
  </r>
  <r>
    <d v="2022-05-19T00:00:00"/>
    <n v="130"/>
    <n v="1001"/>
    <x v="1"/>
    <s v="Este"/>
    <n v="100040"/>
    <s v="Jose Garcia"/>
    <n v="21"/>
    <s v="Tensores de Cadena"/>
    <n v="4"/>
    <s v="Filtros"/>
    <n v="12"/>
    <n v="880"/>
    <n v="10560"/>
  </r>
  <r>
    <d v="2022-05-20T00:00:00"/>
    <n v="131"/>
    <n v="1011"/>
    <x v="3"/>
    <s v="Cibao"/>
    <n v="100039"/>
    <s v="Sara Lopez"/>
    <n v="2"/>
    <s v="Pistones"/>
    <n v="1"/>
    <s v="Componentes del Motor"/>
    <n v="6"/>
    <n v="2920"/>
    <n v="17520"/>
  </r>
  <r>
    <d v="2022-05-21T00:00:00"/>
    <n v="132"/>
    <n v="1008"/>
    <x v="15"/>
    <s v="Sur"/>
    <n v="100036"/>
    <s v="Luis Hernandez"/>
    <n v="19"/>
    <s v="Cables de Acelerador"/>
    <n v="11"/>
    <s v="Partes del Chasis"/>
    <n v="8"/>
    <n v="600"/>
    <n v="4800"/>
  </r>
  <r>
    <d v="2022-05-22T00:00:00"/>
    <n v="133"/>
    <n v="1008"/>
    <x v="15"/>
    <s v="Sur"/>
    <n v="100040"/>
    <s v="Jose Garcia"/>
    <n v="10"/>
    <s v="Neumáticos"/>
    <n v="8"/>
    <s v="Sistema de Suspensión"/>
    <n v="4"/>
    <n v="4420"/>
    <n v="17680"/>
  </r>
  <r>
    <d v="2022-05-23T00:00:00"/>
    <n v="134"/>
    <n v="1000"/>
    <x v="7"/>
    <s v="Sur"/>
    <n v="100052"/>
    <s v="Jose Martinez"/>
    <n v="19"/>
    <s v="Cables de Acelerador"/>
    <n v="11"/>
    <s v="Partes del Chasis"/>
    <n v="9"/>
    <n v="600"/>
    <n v="5400"/>
  </r>
  <r>
    <d v="2022-05-24T00:00:00"/>
    <n v="135"/>
    <n v="1003"/>
    <x v="2"/>
    <s v="Cibao"/>
    <n v="100020"/>
    <s v="Lorena Ramirez"/>
    <n v="11"/>
    <s v="Guardabarros"/>
    <n v="9"/>
    <s v="Sistema Eléctrico"/>
    <n v="5"/>
    <n v="1700"/>
    <n v="8500"/>
  </r>
  <r>
    <d v="2022-05-25T00:00:00"/>
    <n v="136"/>
    <n v="1011"/>
    <x v="3"/>
    <s v="Cibao"/>
    <n v="100065"/>
    <s v="Armando Sosa"/>
    <n v="14"/>
    <s v="Espejos Retrovisores"/>
    <n v="9"/>
    <s v="Sistema Eléctrico"/>
    <n v="3"/>
    <n v="700"/>
    <n v="2100"/>
  </r>
  <r>
    <d v="2022-05-26T00:00:00"/>
    <n v="137"/>
    <n v="1001"/>
    <x v="1"/>
    <s v="Este"/>
    <n v="100049"/>
    <s v="Ana Gomez"/>
    <n v="18"/>
    <s v="Palancas de Freno"/>
    <n v="5"/>
    <s v="Sistema de Escape"/>
    <n v="7"/>
    <n v="1000"/>
    <n v="7000"/>
  </r>
  <r>
    <d v="2022-05-27T00:00:00"/>
    <n v="138"/>
    <n v="1015"/>
    <x v="9"/>
    <s v="Cibao"/>
    <n v="100013"/>
    <s v="Luis Garcia"/>
    <n v="19"/>
    <s v="Cables de Acelerador"/>
    <n v="11"/>
    <s v="Partes del Chasis"/>
    <n v="10"/>
    <n v="600"/>
    <n v="6000"/>
  </r>
  <r>
    <d v="2022-05-28T00:00:00"/>
    <n v="139"/>
    <n v="1009"/>
    <x v="6"/>
    <s v="Este"/>
    <n v="100057"/>
    <s v="Mario Carrera"/>
    <n v="25"/>
    <s v="Horquillas"/>
    <n v="6"/>
    <s v="Sistema de Transmisión"/>
    <n v="2"/>
    <n v="5100"/>
    <n v="10200"/>
  </r>
  <r>
    <d v="2022-05-29T00:00:00"/>
    <n v="140"/>
    <n v="1007"/>
    <x v="11"/>
    <s v="Cibao"/>
    <n v="100017"/>
    <s v="José Fernandez"/>
    <n v="6"/>
    <s v="Cadenas"/>
    <n v="4"/>
    <s v="Filtros"/>
    <n v="8"/>
    <n v="1800"/>
    <n v="14400"/>
  </r>
  <r>
    <d v="2022-05-30T00:00:00"/>
    <n v="141"/>
    <n v="1003"/>
    <x v="2"/>
    <s v="Cibao"/>
    <n v="100026"/>
    <s v="Sofia Hernandez"/>
    <n v="12"/>
    <s v="Asientos"/>
    <n v="9"/>
    <s v="Sistema Eléctrico"/>
    <n v="6"/>
    <n v="3150"/>
    <n v="18900"/>
  </r>
  <r>
    <d v="2022-05-31T00:00:00"/>
    <n v="142"/>
    <n v="1003"/>
    <x v="2"/>
    <s v="Cibao"/>
    <n v="100064"/>
    <s v="Pablo Rocha"/>
    <n v="23"/>
    <s v="Carburadores"/>
    <n v="1"/>
    <s v="Componentes del Motor"/>
    <n v="9"/>
    <n v="3550"/>
    <n v="31950"/>
  </r>
  <r>
    <d v="2022-06-01T00:00:00"/>
    <n v="143"/>
    <n v="1014"/>
    <x v="4"/>
    <s v="Norte"/>
    <n v="100050"/>
    <s v="Carlos Hernandez"/>
    <n v="8"/>
    <s v="Amortiguadores"/>
    <n v="6"/>
    <s v="Sistema de Transmisión"/>
    <n v="11"/>
    <n v="4010"/>
    <n v="44110"/>
  </r>
  <r>
    <d v="2022-06-02T00:00:00"/>
    <n v="144"/>
    <n v="1003"/>
    <x v="2"/>
    <s v="Cibao"/>
    <n v="100031"/>
    <s v="Lorena Rodriguez"/>
    <n v="24"/>
    <s v="Discos de Freno"/>
    <n v="5"/>
    <s v="Sistema de Escape"/>
    <n v="4"/>
    <n v="2630"/>
    <n v="10520"/>
  </r>
  <r>
    <d v="2022-06-03T00:00:00"/>
    <n v="145"/>
    <n v="1003"/>
    <x v="2"/>
    <s v="Cibao"/>
    <n v="100059"/>
    <s v="Samuel Gomez"/>
    <n v="11"/>
    <s v="Guardabarros"/>
    <n v="9"/>
    <s v="Sistema Eléctrico"/>
    <n v="3"/>
    <n v="1700"/>
    <n v="5100"/>
  </r>
  <r>
    <d v="2022-06-04T00:00:00"/>
    <n v="146"/>
    <n v="1005"/>
    <x v="8"/>
    <s v="Este"/>
    <n v="100060"/>
    <s v="Jenny Almeida"/>
    <n v="25"/>
    <s v="Horquillas"/>
    <n v="6"/>
    <s v="Sistema de Transmisión"/>
    <n v="5"/>
    <n v="5100"/>
    <n v="25500"/>
  </r>
  <r>
    <d v="2022-06-05T00:00:00"/>
    <n v="147"/>
    <n v="1011"/>
    <x v="3"/>
    <s v="Cibao"/>
    <n v="100035"/>
    <s v="Maria Gomez"/>
    <n v="24"/>
    <s v="Discos de Freno"/>
    <n v="5"/>
    <s v="Sistema de Escape"/>
    <n v="7"/>
    <n v="2630"/>
    <n v="18410"/>
  </r>
  <r>
    <d v="2022-06-06T00:00:00"/>
    <n v="148"/>
    <n v="1004"/>
    <x v="5"/>
    <s v="Sur"/>
    <n v="100089"/>
    <s v="Andres Quiros"/>
    <n v="18"/>
    <s v="Palancas de Freno"/>
    <n v="5"/>
    <s v="Sistema de Escape"/>
    <n v="6"/>
    <n v="1000"/>
    <n v="6000"/>
  </r>
  <r>
    <d v="2022-06-07T00:00:00"/>
    <n v="149"/>
    <n v="1007"/>
    <x v="11"/>
    <s v="Cibao"/>
    <n v="100011"/>
    <s v="Juan Martinez"/>
    <n v="16"/>
    <s v="Guantes"/>
    <n v="10"/>
    <s v="Neumáticos"/>
    <n v="9"/>
    <n v="820"/>
    <n v="7380"/>
  </r>
  <r>
    <d v="2022-06-08T00:00:00"/>
    <n v="150"/>
    <n v="1009"/>
    <x v="6"/>
    <s v="Este"/>
    <n v="100042"/>
    <s v="David Fernandez"/>
    <n v="15"/>
    <s v="Casco"/>
    <n v="10"/>
    <s v="Neumáticos"/>
    <n v="12"/>
    <n v="2240"/>
    <n v="26880"/>
  </r>
  <r>
    <d v="2022-06-09T00:00:00"/>
    <n v="151"/>
    <n v="1006"/>
    <x v="10"/>
    <s v="Norte"/>
    <n v="100029"/>
    <s v="Sofia Perez"/>
    <n v="18"/>
    <s v="Palancas de Freno"/>
    <n v="5"/>
    <s v="Sistema de Escape"/>
    <n v="10"/>
    <n v="1000"/>
    <n v="10000"/>
  </r>
  <r>
    <d v="2022-06-10T00:00:00"/>
    <n v="152"/>
    <n v="1010"/>
    <x v="14"/>
    <s v="Norte"/>
    <n v="100029"/>
    <s v="Sofia Perez"/>
    <n v="18"/>
    <s v="Palancas de Freno"/>
    <n v="5"/>
    <s v="Sistema de Escape"/>
    <n v="5"/>
    <n v="1000"/>
    <n v="5000"/>
  </r>
  <r>
    <d v="2022-06-11T00:00:00"/>
    <n v="153"/>
    <n v="1015"/>
    <x v="9"/>
    <s v="Cibao"/>
    <n v="100047"/>
    <s v="Maria Martinez"/>
    <n v="18"/>
    <s v="Palancas de Freno"/>
    <n v="5"/>
    <s v="Sistema de Escape"/>
    <n v="7"/>
    <n v="1000"/>
    <n v="7000"/>
  </r>
  <r>
    <d v="2022-06-12T00:00:00"/>
    <n v="154"/>
    <n v="1014"/>
    <x v="4"/>
    <s v="Norte"/>
    <n v="100028"/>
    <s v="Jose Fernandez"/>
    <n v="22"/>
    <s v="Protectores de Motor"/>
    <n v="9"/>
    <s v="Sistema Eléctrico"/>
    <n v="3"/>
    <n v="3011"/>
    <n v="9033"/>
  </r>
  <r>
    <d v="2022-06-13T00:00:00"/>
    <n v="155"/>
    <n v="1007"/>
    <x v="11"/>
    <s v="Cibao"/>
    <n v="100069"/>
    <s v="Amanda Velasco"/>
    <n v="6"/>
    <s v="Cadenas"/>
    <n v="4"/>
    <s v="Filtros"/>
    <n v="12"/>
    <n v="1800"/>
    <n v="21600"/>
  </r>
  <r>
    <d v="2022-06-14T00:00:00"/>
    <n v="156"/>
    <n v="1004"/>
    <x v="5"/>
    <s v="Sur"/>
    <n v="100072"/>
    <s v="Ana Borja"/>
    <n v="21"/>
    <s v="Tensores de Cadena"/>
    <n v="4"/>
    <s v="Filtros"/>
    <n v="6"/>
    <n v="880"/>
    <n v="5280"/>
  </r>
  <r>
    <d v="2022-06-15T00:00:00"/>
    <n v="157"/>
    <n v="1006"/>
    <x v="10"/>
    <s v="Norte"/>
    <n v="100008"/>
    <s v="Lorena Martinez"/>
    <n v="25"/>
    <s v="Horquillas"/>
    <n v="6"/>
    <s v="Sistema de Transmisión"/>
    <n v="8"/>
    <n v="5100"/>
    <n v="40800"/>
  </r>
  <r>
    <d v="2022-06-16T00:00:00"/>
    <n v="158"/>
    <n v="1007"/>
    <x v="11"/>
    <s v="Cibao"/>
    <n v="100049"/>
    <s v="Ana Gomez"/>
    <n v="7"/>
    <s v="Pastillas de Freno"/>
    <n v="5"/>
    <s v="Sistema de Escape"/>
    <n v="4"/>
    <n v="900"/>
    <n v="3600"/>
  </r>
  <r>
    <d v="2022-06-17T00:00:00"/>
    <n v="159"/>
    <n v="1012"/>
    <x v="0"/>
    <s v="Sur"/>
    <n v="100017"/>
    <s v="José Fernandez"/>
    <n v="5"/>
    <s v="Silenciadores"/>
    <n v="3"/>
    <s v="Componentes del Motor"/>
    <n v="9"/>
    <n v="1600"/>
    <n v="14400"/>
  </r>
  <r>
    <d v="2022-06-18T00:00:00"/>
    <n v="160"/>
    <n v="1008"/>
    <x v="15"/>
    <s v="Sur"/>
    <n v="100089"/>
    <s v="Andres Quiros"/>
    <n v="12"/>
    <s v="Asientos"/>
    <n v="9"/>
    <s v="Sistema Eléctrico"/>
    <n v="5"/>
    <n v="3150"/>
    <n v="15750"/>
  </r>
  <r>
    <d v="2022-06-19T00:00:00"/>
    <n v="161"/>
    <n v="1008"/>
    <x v="15"/>
    <s v="Sur"/>
    <n v="100021"/>
    <s v="Pedro Martinez"/>
    <n v="22"/>
    <s v="Protectores de Motor"/>
    <n v="9"/>
    <s v="Sistema Eléctrico"/>
    <n v="3"/>
    <n v="3011"/>
    <n v="9033"/>
  </r>
  <r>
    <d v="2022-06-20T00:00:00"/>
    <n v="162"/>
    <n v="1013"/>
    <x v="12"/>
    <s v="Este"/>
    <n v="100068"/>
    <s v="Julia Salas"/>
    <n v="16"/>
    <s v="Guantes"/>
    <n v="10"/>
    <s v="Neumáticos"/>
    <n v="7"/>
    <n v="820"/>
    <n v="5740"/>
  </r>
  <r>
    <d v="2022-06-21T00:00:00"/>
    <n v="163"/>
    <n v="1011"/>
    <x v="3"/>
    <s v="Cibao"/>
    <n v="100017"/>
    <s v="José Fernandez"/>
    <n v="22"/>
    <s v="Protectores de Motor"/>
    <n v="9"/>
    <s v="Sistema Eléctrico"/>
    <n v="10"/>
    <n v="3011"/>
    <n v="30110"/>
  </r>
  <r>
    <d v="2022-06-22T00:00:00"/>
    <n v="164"/>
    <n v="1002"/>
    <x v="13"/>
    <s v="Norte"/>
    <n v="100092"/>
    <s v="Maximo Negro"/>
    <n v="15"/>
    <s v="Casco"/>
    <n v="10"/>
    <s v="Neumáticos"/>
    <n v="2"/>
    <n v="2240"/>
    <n v="4480"/>
  </r>
  <r>
    <d v="2022-06-23T00:00:00"/>
    <n v="165"/>
    <n v="1011"/>
    <x v="3"/>
    <s v="Cibao"/>
    <n v="100030"/>
    <s v="David Garcia"/>
    <n v="12"/>
    <s v="Asientos"/>
    <n v="9"/>
    <s v="Sistema Eléctrico"/>
    <n v="8"/>
    <n v="3150"/>
    <n v="25200"/>
  </r>
  <r>
    <d v="2022-06-24T00:00:00"/>
    <n v="166"/>
    <n v="1003"/>
    <x v="2"/>
    <s v="Cibao"/>
    <n v="100033"/>
    <s v="Marta Ramirez"/>
    <n v="2"/>
    <s v="Pistones"/>
    <n v="1"/>
    <s v="Componentes del Motor"/>
    <n v="6"/>
    <n v="2920"/>
    <n v="17520"/>
  </r>
  <r>
    <d v="2022-06-25T00:00:00"/>
    <n v="167"/>
    <n v="1002"/>
    <x v="13"/>
    <s v="Norte"/>
    <n v="100056"/>
    <s v="Carolina Navarro"/>
    <n v="4"/>
    <s v="Filtros de Aceite"/>
    <n v="2"/>
    <s v="Componentes del Motor"/>
    <n v="9"/>
    <n v="600"/>
    <n v="5400"/>
  </r>
  <r>
    <d v="2022-06-26T00:00:00"/>
    <n v="168"/>
    <n v="1001"/>
    <x v="1"/>
    <s v="Este"/>
    <n v="100084"/>
    <s v="Juanma Borda"/>
    <n v="14"/>
    <s v="Espejos Retrovisores"/>
    <n v="9"/>
    <s v="Sistema Eléctrico"/>
    <n v="11"/>
    <n v="700"/>
    <n v="7700"/>
  </r>
  <r>
    <d v="2022-06-27T00:00:00"/>
    <n v="169"/>
    <n v="1002"/>
    <x v="13"/>
    <s v="Norte"/>
    <n v="100046"/>
    <s v="Juan Ramirez"/>
    <n v="16"/>
    <s v="Guantes"/>
    <n v="10"/>
    <s v="Neumáticos"/>
    <n v="4"/>
    <n v="820"/>
    <n v="3280"/>
  </r>
  <r>
    <d v="2022-06-28T00:00:00"/>
    <n v="170"/>
    <n v="1000"/>
    <x v="7"/>
    <s v="Sur"/>
    <n v="100032"/>
    <s v="Pedro Hernandez"/>
    <n v="22"/>
    <s v="Protectores de Motor"/>
    <n v="9"/>
    <s v="Sistema Eléctrico"/>
    <n v="3"/>
    <n v="3011"/>
    <n v="9033"/>
  </r>
  <r>
    <d v="2022-06-29T00:00:00"/>
    <n v="171"/>
    <n v="1014"/>
    <x v="4"/>
    <s v="Norte"/>
    <n v="100036"/>
    <s v="Luis Hernandez"/>
    <n v="8"/>
    <s v="Amortiguadores"/>
    <n v="6"/>
    <s v="Sistema de Transmisión"/>
    <n v="5"/>
    <n v="4010"/>
    <n v="20050"/>
  </r>
  <r>
    <d v="2022-06-30T00:00:00"/>
    <n v="172"/>
    <n v="1012"/>
    <x v="0"/>
    <s v="Sur"/>
    <n v="100063"/>
    <s v="Pepe Alonso"/>
    <n v="8"/>
    <s v="Amortiguadores"/>
    <n v="6"/>
    <s v="Sistema de Transmisión"/>
    <n v="7"/>
    <n v="4010"/>
    <n v="28070"/>
  </r>
  <r>
    <d v="2022-07-01T00:00:00"/>
    <n v="173"/>
    <n v="1011"/>
    <x v="3"/>
    <s v="Cibao"/>
    <n v="100019"/>
    <s v="David Hernandez"/>
    <n v="16"/>
    <s v="Guantes"/>
    <n v="10"/>
    <s v="Neumáticos"/>
    <n v="6"/>
    <n v="820"/>
    <n v="4920"/>
  </r>
  <r>
    <d v="2022-07-02T00:00:00"/>
    <n v="174"/>
    <n v="1003"/>
    <x v="2"/>
    <s v="Cibao"/>
    <n v="100065"/>
    <s v="Armando Sosa"/>
    <n v="4"/>
    <s v="Filtros de Aceite"/>
    <n v="2"/>
    <s v="Componentes del Motor"/>
    <n v="9"/>
    <n v="600"/>
    <n v="5400"/>
  </r>
  <r>
    <d v="2022-07-03T00:00:00"/>
    <n v="175"/>
    <n v="1004"/>
    <x v="5"/>
    <s v="Sur"/>
    <n v="100057"/>
    <s v="Mario Carrera"/>
    <n v="12"/>
    <s v="Asientos"/>
    <n v="9"/>
    <s v="Sistema Eléctrico"/>
    <n v="12"/>
    <n v="3150"/>
    <n v="37800"/>
  </r>
  <r>
    <d v="2022-07-04T00:00:00"/>
    <n v="176"/>
    <n v="1000"/>
    <x v="7"/>
    <s v="Sur"/>
    <n v="100041"/>
    <s v="Luisa Perez"/>
    <n v="24"/>
    <s v="Discos de Freno"/>
    <n v="5"/>
    <s v="Sistema de Escape"/>
    <n v="10"/>
    <n v="2630"/>
    <n v="26300"/>
  </r>
  <r>
    <d v="2022-07-05T00:00:00"/>
    <n v="177"/>
    <n v="1003"/>
    <x v="2"/>
    <s v="Cibao"/>
    <n v="100093"/>
    <s v="Yolanda Ventura"/>
    <n v="9"/>
    <s v="Baterías"/>
    <n v="7"/>
    <s v="Sistema de Frenos"/>
    <n v="5"/>
    <n v="4800"/>
    <n v="24000"/>
  </r>
  <r>
    <d v="2022-07-06T00:00:00"/>
    <n v="178"/>
    <n v="1013"/>
    <x v="12"/>
    <s v="Este"/>
    <n v="100044"/>
    <s v="Pedro Lopez"/>
    <n v="1"/>
    <s v="Bujías"/>
    <n v="1"/>
    <s v="Componentes del Motor"/>
    <n v="7"/>
    <n v="421"/>
    <n v="2947"/>
  </r>
  <r>
    <d v="2022-07-07T00:00:00"/>
    <n v="179"/>
    <n v="1005"/>
    <x v="8"/>
    <s v="Este"/>
    <n v="100100"/>
    <s v="Jorge Hernandez"/>
    <n v="7"/>
    <s v="Pastillas de Freno"/>
    <n v="5"/>
    <s v="Sistema de Escape"/>
    <n v="3"/>
    <n v="900"/>
    <n v="2700"/>
  </r>
  <r>
    <d v="2022-07-08T00:00:00"/>
    <n v="180"/>
    <n v="1009"/>
    <x v="6"/>
    <s v="Este"/>
    <n v="100021"/>
    <s v="Pedro Martinez"/>
    <n v="14"/>
    <s v="Espejos Retrovisores"/>
    <n v="9"/>
    <s v="Sistema Eléctrico"/>
    <n v="12"/>
    <n v="700"/>
    <n v="8400"/>
  </r>
  <r>
    <d v="2022-07-09T00:00:00"/>
    <n v="181"/>
    <n v="1008"/>
    <x v="15"/>
    <s v="Sur"/>
    <n v="100056"/>
    <s v="Carolina Navarro"/>
    <n v="11"/>
    <s v="Guardabarros"/>
    <n v="9"/>
    <s v="Sistema Eléctrico"/>
    <n v="6"/>
    <n v="1700"/>
    <n v="10200"/>
  </r>
  <r>
    <d v="2022-07-10T00:00:00"/>
    <n v="182"/>
    <n v="1003"/>
    <x v="2"/>
    <s v="Cibao"/>
    <n v="100075"/>
    <s v="Olga Montero"/>
    <n v="24"/>
    <s v="Discos de Freno"/>
    <n v="5"/>
    <s v="Sistema de Escape"/>
    <n v="8"/>
    <n v="2630"/>
    <n v="21040"/>
  </r>
  <r>
    <d v="2022-07-11T00:00:00"/>
    <n v="183"/>
    <n v="1012"/>
    <x v="0"/>
    <s v="Sur"/>
    <n v="100076"/>
    <s v="Jorge Pineda"/>
    <n v="24"/>
    <s v="Discos de Freno"/>
    <n v="5"/>
    <s v="Sistema de Escape"/>
    <n v="4"/>
    <n v="2630"/>
    <n v="10520"/>
  </r>
  <r>
    <d v="2022-07-12T00:00:00"/>
    <n v="184"/>
    <n v="1005"/>
    <x v="8"/>
    <s v="Este"/>
    <n v="100081"/>
    <s v="Nicolas Sanchez"/>
    <n v="2"/>
    <s v="Pistones"/>
    <n v="1"/>
    <s v="Componentes del Motor"/>
    <n v="9"/>
    <n v="2920"/>
    <n v="26280"/>
  </r>
  <r>
    <d v="2022-07-13T00:00:00"/>
    <n v="185"/>
    <n v="1001"/>
    <x v="1"/>
    <s v="Este"/>
    <n v="100086"/>
    <s v="Cesar Trujillo"/>
    <n v="13"/>
    <s v="Manillares"/>
    <n v="9"/>
    <s v="Sistema Eléctrico"/>
    <n v="5"/>
    <n v="1310"/>
    <n v="6550"/>
  </r>
  <r>
    <d v="2022-07-14T00:00:00"/>
    <n v="186"/>
    <n v="1007"/>
    <x v="11"/>
    <s v="Cibao"/>
    <n v="100058"/>
    <s v="Juan Castillo"/>
    <n v="19"/>
    <s v="Cables de Acelerador"/>
    <n v="11"/>
    <s v="Partes del Chasis"/>
    <n v="3"/>
    <n v="600"/>
    <n v="1800"/>
  </r>
  <r>
    <d v="2022-07-15T00:00:00"/>
    <n v="187"/>
    <n v="1014"/>
    <x v="4"/>
    <s v="Norte"/>
    <n v="100078"/>
    <s v="Adrian Quiroz"/>
    <n v="7"/>
    <s v="Pastillas de Freno"/>
    <n v="5"/>
    <s v="Sistema de Escape"/>
    <n v="7"/>
    <n v="900"/>
    <n v="6300"/>
  </r>
  <r>
    <d v="2022-07-16T00:00:00"/>
    <n v="188"/>
    <n v="1014"/>
    <x v="4"/>
    <s v="Norte"/>
    <n v="100086"/>
    <s v="Cesar Trujillo"/>
    <n v="24"/>
    <s v="Discos de Freno"/>
    <n v="5"/>
    <s v="Sistema de Escape"/>
    <n v="10"/>
    <n v="2630"/>
    <n v="26300"/>
  </r>
  <r>
    <d v="2022-07-17T00:00:00"/>
    <n v="189"/>
    <n v="1008"/>
    <x v="15"/>
    <s v="Sur"/>
    <n v="100082"/>
    <s v="Francisco Nunez"/>
    <n v="22"/>
    <s v="Protectores de Motor"/>
    <n v="9"/>
    <s v="Sistema Eléctrico"/>
    <n v="2"/>
    <n v="3011"/>
    <n v="6022"/>
  </r>
  <r>
    <d v="2022-07-18T00:00:00"/>
    <n v="190"/>
    <n v="1003"/>
    <x v="2"/>
    <s v="Cibao"/>
    <n v="100027"/>
    <s v="Maria Perez"/>
    <n v="8"/>
    <s v="Amortiguadores"/>
    <n v="6"/>
    <s v="Sistema de Transmisión"/>
    <n v="8"/>
    <n v="4010"/>
    <n v="32080"/>
  </r>
  <r>
    <d v="2022-07-19T00:00:00"/>
    <n v="191"/>
    <n v="1005"/>
    <x v="8"/>
    <s v="Este"/>
    <n v="100089"/>
    <s v="Andres Quiros"/>
    <n v="1"/>
    <s v="Bujías"/>
    <n v="1"/>
    <s v="Componentes del Motor"/>
    <n v="6"/>
    <n v="421"/>
    <n v="2526"/>
  </r>
  <r>
    <d v="2022-07-20T00:00:00"/>
    <n v="192"/>
    <n v="1011"/>
    <x v="3"/>
    <s v="Cibao"/>
    <n v="100049"/>
    <s v="Ana Gomez"/>
    <n v="24"/>
    <s v="Discos de Freno"/>
    <n v="5"/>
    <s v="Sistema de Escape"/>
    <n v="9"/>
    <n v="2630"/>
    <n v="23670"/>
  </r>
  <r>
    <d v="2022-07-21T00:00:00"/>
    <n v="193"/>
    <n v="1000"/>
    <x v="7"/>
    <s v="Sur"/>
    <n v="100093"/>
    <s v="Yolanda Ventura"/>
    <n v="6"/>
    <s v="Cadenas"/>
    <n v="4"/>
    <s v="Filtros"/>
    <n v="11"/>
    <n v="1800"/>
    <n v="19800"/>
  </r>
  <r>
    <d v="2022-07-22T00:00:00"/>
    <n v="194"/>
    <n v="1014"/>
    <x v="4"/>
    <s v="Norte"/>
    <n v="100083"/>
    <s v="Sofia Araos"/>
    <n v="15"/>
    <s v="Casco"/>
    <n v="10"/>
    <s v="Neumáticos"/>
    <n v="4"/>
    <n v="2240"/>
    <n v="8960"/>
  </r>
  <r>
    <d v="2022-07-23T00:00:00"/>
    <n v="195"/>
    <n v="1006"/>
    <x v="10"/>
    <s v="Norte"/>
    <n v="100095"/>
    <s v="Emilia Macias"/>
    <n v="15"/>
    <s v="Casco"/>
    <n v="10"/>
    <s v="Neumáticos"/>
    <n v="3"/>
    <n v="2240"/>
    <n v="6720"/>
  </r>
  <r>
    <d v="2022-07-24T00:00:00"/>
    <n v="196"/>
    <n v="1012"/>
    <x v="0"/>
    <s v="Sur"/>
    <n v="100046"/>
    <s v="Juan Ramirez"/>
    <n v="15"/>
    <s v="Casco"/>
    <n v="10"/>
    <s v="Neumáticos"/>
    <n v="5"/>
    <n v="2240"/>
    <n v="11200"/>
  </r>
  <r>
    <d v="2022-07-25T00:00:00"/>
    <n v="197"/>
    <n v="1011"/>
    <x v="3"/>
    <s v="Cibao"/>
    <n v="100070"/>
    <s v="Victor Carrillo"/>
    <n v="24"/>
    <s v="Discos de Freno"/>
    <n v="5"/>
    <s v="Sistema de Escape"/>
    <n v="7"/>
    <n v="2630"/>
    <n v="18410"/>
  </r>
  <r>
    <d v="2022-07-26T00:00:00"/>
    <n v="198"/>
    <n v="1004"/>
    <x v="5"/>
    <s v="Sur"/>
    <n v="100023"/>
    <s v="Juan Lopez"/>
    <n v="21"/>
    <s v="Tensores de Cadena"/>
    <n v="4"/>
    <s v="Filtros"/>
    <n v="6"/>
    <n v="880"/>
    <n v="5280"/>
  </r>
  <r>
    <d v="2022-07-27T00:00:00"/>
    <n v="199"/>
    <n v="1000"/>
    <x v="7"/>
    <s v="Sur"/>
    <n v="100042"/>
    <s v="David Fernandez"/>
    <n v="4"/>
    <s v="Filtros de Aceite"/>
    <n v="2"/>
    <s v="Componentes del Motor"/>
    <n v="9"/>
    <n v="600"/>
    <n v="5400"/>
  </r>
  <r>
    <d v="2022-07-28T00:00:00"/>
    <n v="200"/>
    <n v="1007"/>
    <x v="11"/>
    <s v="Cibao"/>
    <n v="100031"/>
    <s v="Lorena Rodriguez"/>
    <n v="21"/>
    <s v="Tensores de Cadena"/>
    <n v="4"/>
    <s v="Filtros"/>
    <n v="12"/>
    <n v="880"/>
    <n v="10560"/>
  </r>
  <r>
    <d v="2022-07-29T00:00:00"/>
    <n v="201"/>
    <n v="1008"/>
    <x v="15"/>
    <s v="Sur"/>
    <n v="100004"/>
    <s v="Ana Martinez"/>
    <n v="2"/>
    <s v="Pistones"/>
    <n v="1"/>
    <s v="Componentes del Motor"/>
    <n v="8"/>
    <n v="2920"/>
    <n v="23360"/>
  </r>
  <r>
    <d v="2022-07-30T00:00:00"/>
    <n v="202"/>
    <n v="1007"/>
    <x v="11"/>
    <s v="Cibao"/>
    <n v="100056"/>
    <s v="Carolina Navarro"/>
    <n v="7"/>
    <s v="Pastillas de Freno"/>
    <n v="5"/>
    <s v="Sistema de Escape"/>
    <n v="8"/>
    <n v="900"/>
    <n v="7200"/>
  </r>
  <r>
    <d v="2022-07-31T00:00:00"/>
    <n v="203"/>
    <n v="1000"/>
    <x v="7"/>
    <s v="Sur"/>
    <n v="100099"/>
    <s v="Alejandra Torres"/>
    <n v="24"/>
    <s v="Discos de Freno"/>
    <n v="5"/>
    <s v="Sistema de Escape"/>
    <n v="33"/>
    <n v="2630"/>
    <n v="86790"/>
  </r>
  <r>
    <d v="2022-08-01T00:00:00"/>
    <n v="204"/>
    <n v="1000"/>
    <x v="7"/>
    <s v="Sur"/>
    <n v="100068"/>
    <s v="Julia Salas"/>
    <n v="16"/>
    <s v="Guantes"/>
    <n v="10"/>
    <s v="Neumáticos"/>
    <n v="5"/>
    <n v="820"/>
    <n v="4100"/>
  </r>
  <r>
    <d v="2022-08-02T00:00:00"/>
    <n v="205"/>
    <n v="1007"/>
    <x v="11"/>
    <s v="Cibao"/>
    <n v="100069"/>
    <s v="Amanda Velasco"/>
    <n v="23"/>
    <s v="Carburadores"/>
    <n v="1"/>
    <s v="Componentes del Motor"/>
    <n v="7"/>
    <n v="3550"/>
    <n v="24850"/>
  </r>
  <r>
    <d v="2022-08-03T00:00:00"/>
    <n v="206"/>
    <n v="1000"/>
    <x v="7"/>
    <s v="Sur"/>
    <n v="100093"/>
    <s v="Yolanda Ventura"/>
    <n v="5"/>
    <s v="Silenciadores"/>
    <n v="3"/>
    <s v="Componentes del Motor"/>
    <n v="17"/>
    <n v="1600"/>
    <n v="27200"/>
  </r>
  <r>
    <d v="2022-08-04T00:00:00"/>
    <n v="207"/>
    <n v="1014"/>
    <x v="4"/>
    <s v="Norte"/>
    <n v="100033"/>
    <s v="Marta Ramirez"/>
    <n v="17"/>
    <s v="Chaquetas de Protección"/>
    <n v="10"/>
    <s v="Neumáticos"/>
    <n v="7"/>
    <n v="1117"/>
    <n v="7819"/>
  </r>
  <r>
    <d v="2022-08-05T00:00:00"/>
    <n v="208"/>
    <n v="1002"/>
    <x v="13"/>
    <s v="Norte"/>
    <n v="100063"/>
    <s v="Pepe Alonso"/>
    <n v="3"/>
    <s v="Cilindros"/>
    <n v="1"/>
    <s v="Componentes del Motor"/>
    <n v="11"/>
    <n v="3800"/>
    <n v="41800"/>
  </r>
  <r>
    <d v="2022-08-06T00:00:00"/>
    <n v="209"/>
    <n v="1005"/>
    <x v="8"/>
    <s v="Este"/>
    <n v="100100"/>
    <s v="Jorge Hernandez"/>
    <n v="20"/>
    <s v="Controles de Puños Calefactables"/>
    <n v="10"/>
    <s v="Neumáticos"/>
    <n v="23"/>
    <n v="4500"/>
    <n v="103500"/>
  </r>
  <r>
    <d v="2022-08-07T00:00:00"/>
    <n v="210"/>
    <n v="1001"/>
    <x v="1"/>
    <s v="Este"/>
    <n v="100037"/>
    <s v="Ana Ramirez"/>
    <n v="4"/>
    <s v="Filtros de Aceite"/>
    <n v="2"/>
    <s v="Componentes del Motor"/>
    <n v="27"/>
    <n v="600"/>
    <n v="16200"/>
  </r>
  <r>
    <d v="2022-08-08T00:00:00"/>
    <n v="211"/>
    <n v="1003"/>
    <x v="2"/>
    <s v="Cibao"/>
    <n v="100035"/>
    <s v="Maria Gomez"/>
    <n v="10"/>
    <s v="Neumáticos"/>
    <n v="8"/>
    <s v="Sistema de Suspensión"/>
    <n v="9"/>
    <n v="4420"/>
    <n v="39780"/>
  </r>
  <r>
    <d v="2022-08-09T00:00:00"/>
    <n v="212"/>
    <n v="1009"/>
    <x v="6"/>
    <s v="Este"/>
    <n v="100013"/>
    <s v="Luis Garcia"/>
    <n v="25"/>
    <s v="Horquillas"/>
    <n v="6"/>
    <s v="Sistema de Transmisión"/>
    <n v="26"/>
    <n v="5100"/>
    <n v="132600"/>
  </r>
  <r>
    <d v="2022-08-10T00:00:00"/>
    <n v="213"/>
    <n v="1003"/>
    <x v="2"/>
    <s v="Cibao"/>
    <n v="100039"/>
    <s v="Sara Lopez"/>
    <n v="11"/>
    <s v="Guardabarros"/>
    <n v="9"/>
    <s v="Sistema Eléctrico"/>
    <n v="14"/>
    <n v="1700"/>
    <n v="23800"/>
  </r>
  <r>
    <d v="2022-08-11T00:00:00"/>
    <n v="214"/>
    <n v="1007"/>
    <x v="11"/>
    <s v="Cibao"/>
    <n v="100019"/>
    <s v="David Hernandez"/>
    <n v="22"/>
    <s v="Protectores de Motor"/>
    <n v="9"/>
    <s v="Sistema Eléctrico"/>
    <n v="5"/>
    <n v="3011"/>
    <n v="15055"/>
  </r>
  <r>
    <d v="2022-08-12T00:00:00"/>
    <n v="215"/>
    <n v="1013"/>
    <x v="12"/>
    <s v="Este"/>
    <n v="100078"/>
    <s v="Adrian Quiroz"/>
    <n v="12"/>
    <s v="Asientos"/>
    <n v="9"/>
    <s v="Sistema Eléctrico"/>
    <n v="8"/>
    <n v="3150"/>
    <n v="25200"/>
  </r>
  <r>
    <d v="2022-08-13T00:00:00"/>
    <n v="216"/>
    <n v="1011"/>
    <x v="3"/>
    <s v="Cibao"/>
    <n v="100051"/>
    <s v="Sara Ramirez"/>
    <n v="5"/>
    <s v="Silenciadores"/>
    <n v="3"/>
    <s v="Componentes del Motor"/>
    <n v="5"/>
    <n v="1600"/>
    <n v="8000"/>
  </r>
  <r>
    <d v="2022-08-14T00:00:00"/>
    <n v="217"/>
    <n v="1002"/>
    <x v="13"/>
    <s v="Norte"/>
    <n v="100087"/>
    <s v="Lorena Brito"/>
    <n v="12"/>
    <s v="Asientos"/>
    <n v="9"/>
    <s v="Sistema Eléctrico"/>
    <n v="17"/>
    <n v="3150"/>
    <n v="53550"/>
  </r>
  <r>
    <d v="2022-08-15T00:00:00"/>
    <n v="218"/>
    <n v="1005"/>
    <x v="8"/>
    <s v="Este"/>
    <n v="100045"/>
    <s v="Marta Rodriguez"/>
    <n v="8"/>
    <s v="Amortiguadores"/>
    <n v="6"/>
    <s v="Sistema de Transmisión"/>
    <n v="16"/>
    <n v="4010"/>
    <n v="64160"/>
  </r>
  <r>
    <d v="2022-08-16T00:00:00"/>
    <n v="219"/>
    <n v="1013"/>
    <x v="12"/>
    <s v="Este"/>
    <n v="100024"/>
    <s v="Ana Rodriguez"/>
    <n v="2"/>
    <s v="Pistones"/>
    <n v="1"/>
    <s v="Componentes del Motor"/>
    <n v="33"/>
    <n v="2920"/>
    <n v="96360"/>
  </r>
  <r>
    <d v="2022-08-17T00:00:00"/>
    <n v="220"/>
    <n v="1012"/>
    <x v="0"/>
    <s v="Sur"/>
    <n v="100076"/>
    <s v="Jorge Pineda"/>
    <n v="18"/>
    <s v="Palancas de Freno"/>
    <n v="5"/>
    <s v="Sistema de Escape"/>
    <n v="5"/>
    <n v="1000"/>
    <n v="5000"/>
  </r>
  <r>
    <d v="2022-08-18T00:00:00"/>
    <n v="221"/>
    <n v="1010"/>
    <x v="14"/>
    <s v="Norte"/>
    <n v="100010"/>
    <s v="Marta Fernandez"/>
    <n v="14"/>
    <s v="Espejos Retrovisores"/>
    <n v="9"/>
    <s v="Sistema Eléctrico"/>
    <n v="22"/>
    <n v="700"/>
    <n v="15400"/>
  </r>
  <r>
    <d v="2022-08-19T00:00:00"/>
    <n v="222"/>
    <n v="1003"/>
    <x v="2"/>
    <s v="Cibao"/>
    <n v="100047"/>
    <s v="Maria Martinez"/>
    <n v="24"/>
    <s v="Discos de Freno"/>
    <n v="5"/>
    <s v="Sistema de Escape"/>
    <n v="27"/>
    <n v="2630"/>
    <n v="71010"/>
  </r>
  <r>
    <d v="2022-08-20T00:00:00"/>
    <n v="223"/>
    <n v="1007"/>
    <x v="11"/>
    <s v="Cibao"/>
    <n v="100060"/>
    <s v="Jenny Almeida"/>
    <n v="22"/>
    <s v="Protectores de Motor"/>
    <n v="9"/>
    <s v="Sistema Eléctrico"/>
    <n v="8"/>
    <n v="3011"/>
    <n v="24088"/>
  </r>
  <r>
    <d v="2022-08-21T00:00:00"/>
    <n v="224"/>
    <n v="1011"/>
    <x v="3"/>
    <s v="Cibao"/>
    <n v="100061"/>
    <s v="Roberto Bertuchi"/>
    <n v="3"/>
    <s v="Cilindros"/>
    <n v="1"/>
    <s v="Componentes del Motor"/>
    <n v="23"/>
    <n v="3800"/>
    <n v="87400"/>
  </r>
  <r>
    <d v="2022-08-22T00:00:00"/>
    <n v="225"/>
    <n v="1001"/>
    <x v="1"/>
    <s v="Este"/>
    <n v="100077"/>
    <s v="Ismael Rojas"/>
    <n v="11"/>
    <s v="Guardabarros"/>
    <n v="9"/>
    <s v="Sistema Eléctrico"/>
    <n v="9"/>
    <n v="1700"/>
    <n v="15300"/>
  </r>
  <r>
    <d v="2022-08-23T00:00:00"/>
    <n v="226"/>
    <n v="1014"/>
    <x v="4"/>
    <s v="Norte"/>
    <n v="100092"/>
    <s v="Maximo Negro"/>
    <n v="5"/>
    <s v="Silenciadores"/>
    <n v="3"/>
    <s v="Componentes del Motor"/>
    <n v="30"/>
    <n v="1600"/>
    <n v="48000"/>
  </r>
  <r>
    <d v="2022-08-24T00:00:00"/>
    <n v="227"/>
    <n v="1012"/>
    <x v="0"/>
    <s v="Sur"/>
    <n v="100080"/>
    <s v="Miguel Medina"/>
    <n v="20"/>
    <s v="Controles de Puños Calefactables"/>
    <n v="10"/>
    <s v="Neumáticos"/>
    <n v="27"/>
    <n v="4500"/>
    <n v="121500"/>
  </r>
  <r>
    <d v="2022-08-25T00:00:00"/>
    <n v="228"/>
    <n v="1001"/>
    <x v="1"/>
    <s v="Este"/>
    <n v="100091"/>
    <s v="Ariadna Castro"/>
    <n v="20"/>
    <s v="Controles de Puños Calefactables"/>
    <n v="10"/>
    <s v="Neumáticos"/>
    <n v="6"/>
    <n v="4500"/>
    <n v="27000"/>
  </r>
  <r>
    <d v="2022-08-26T00:00:00"/>
    <n v="229"/>
    <n v="1003"/>
    <x v="2"/>
    <s v="Cibao"/>
    <n v="100088"/>
    <s v="Martin Estrada"/>
    <n v="22"/>
    <s v="Protectores de Motor"/>
    <n v="9"/>
    <s v="Sistema Eléctrico"/>
    <n v="32"/>
    <n v="3011"/>
    <n v="96352"/>
  </r>
  <r>
    <d v="2022-08-27T00:00:00"/>
    <n v="230"/>
    <n v="1000"/>
    <x v="7"/>
    <s v="Sur"/>
    <n v="100002"/>
    <s v="Maria Garcia"/>
    <n v="22"/>
    <s v="Protectores de Motor"/>
    <n v="9"/>
    <s v="Sistema Eléctrico"/>
    <n v="24"/>
    <n v="3011"/>
    <n v="72264"/>
  </r>
  <r>
    <d v="2022-08-28T00:00:00"/>
    <n v="231"/>
    <n v="1009"/>
    <x v="6"/>
    <s v="Este"/>
    <n v="100051"/>
    <s v="Sara Ramirez"/>
    <n v="2"/>
    <s v="Pistones"/>
    <n v="1"/>
    <s v="Componentes del Motor"/>
    <n v="16"/>
    <n v="2920"/>
    <n v="46720"/>
  </r>
  <r>
    <d v="2022-08-29T00:00:00"/>
    <n v="232"/>
    <n v="1006"/>
    <x v="10"/>
    <s v="Norte"/>
    <n v="100025"/>
    <s v="Carlos Fernandez"/>
    <n v="1"/>
    <s v="Bujías"/>
    <n v="1"/>
    <s v="Componentes del Motor"/>
    <n v="23"/>
    <n v="421"/>
    <n v="9683"/>
  </r>
  <r>
    <d v="2022-08-30T00:00:00"/>
    <n v="233"/>
    <n v="1011"/>
    <x v="3"/>
    <s v="Cibao"/>
    <n v="100040"/>
    <s v="Jose Garcia"/>
    <n v="10"/>
    <s v="Neumáticos"/>
    <n v="8"/>
    <s v="Sistema de Suspensión"/>
    <n v="28"/>
    <n v="4420"/>
    <n v="123760"/>
  </r>
  <r>
    <d v="2022-08-31T00:00:00"/>
    <n v="234"/>
    <n v="1005"/>
    <x v="8"/>
    <s v="Este"/>
    <n v="100061"/>
    <s v="Roberto Bertuchi"/>
    <n v="6"/>
    <s v="Cadenas"/>
    <n v="4"/>
    <s v="Filtros"/>
    <n v="34"/>
    <n v="1800"/>
    <n v="61200"/>
  </r>
  <r>
    <d v="2022-09-01T00:00:00"/>
    <n v="235"/>
    <n v="1000"/>
    <x v="7"/>
    <s v="Sur"/>
    <n v="100067"/>
    <s v="Rafael Corona"/>
    <n v="11"/>
    <s v="Guardabarros"/>
    <n v="9"/>
    <s v="Sistema Eléctrico"/>
    <n v="18"/>
    <n v="1700"/>
    <n v="30600"/>
  </r>
  <r>
    <d v="2022-09-02T00:00:00"/>
    <n v="236"/>
    <n v="1009"/>
    <x v="6"/>
    <s v="Este"/>
    <n v="100093"/>
    <s v="Yolanda Ventura"/>
    <n v="2"/>
    <s v="Pistones"/>
    <n v="1"/>
    <s v="Componentes del Motor"/>
    <n v="25"/>
    <n v="2920"/>
    <n v="73000"/>
  </r>
  <r>
    <d v="2022-09-03T00:00:00"/>
    <n v="237"/>
    <n v="1002"/>
    <x v="13"/>
    <s v="Norte"/>
    <n v="100011"/>
    <s v="Juan Martinez"/>
    <n v="1"/>
    <s v="Bujías"/>
    <n v="1"/>
    <s v="Componentes del Motor"/>
    <n v="14"/>
    <n v="421"/>
    <n v="5894"/>
  </r>
  <r>
    <d v="2022-09-04T00:00:00"/>
    <n v="238"/>
    <n v="1013"/>
    <x v="12"/>
    <s v="Este"/>
    <n v="100028"/>
    <s v="Jose Fernandez"/>
    <n v="22"/>
    <s v="Protectores de Motor"/>
    <n v="9"/>
    <s v="Sistema Eléctrico"/>
    <n v="29"/>
    <n v="3011"/>
    <n v="87319"/>
  </r>
  <r>
    <d v="2022-09-05T00:00:00"/>
    <n v="239"/>
    <n v="1011"/>
    <x v="3"/>
    <s v="Cibao"/>
    <n v="100065"/>
    <s v="Armando Sosa"/>
    <n v="12"/>
    <s v="Asientos"/>
    <n v="9"/>
    <s v="Sistema Eléctrico"/>
    <n v="28"/>
    <n v="3150"/>
    <n v="88200"/>
  </r>
  <r>
    <d v="2022-09-06T00:00:00"/>
    <n v="240"/>
    <n v="1001"/>
    <x v="1"/>
    <s v="Este"/>
    <n v="100079"/>
    <s v="Elvira Reyes"/>
    <n v="4"/>
    <s v="Filtros de Aceite"/>
    <n v="2"/>
    <s v="Componentes del Motor"/>
    <n v="12"/>
    <n v="600"/>
    <n v="7200"/>
  </r>
  <r>
    <d v="2022-09-07T00:00:00"/>
    <n v="241"/>
    <n v="1010"/>
    <x v="14"/>
    <s v="Norte"/>
    <n v="100023"/>
    <s v="Juan Lopez"/>
    <n v="14"/>
    <s v="Espejos Retrovisores"/>
    <n v="9"/>
    <s v="Sistema Eléctrico"/>
    <n v="23"/>
    <n v="700"/>
    <n v="16100"/>
  </r>
  <r>
    <d v="2022-09-08T00:00:00"/>
    <n v="242"/>
    <n v="1006"/>
    <x v="10"/>
    <s v="Norte"/>
    <n v="100055"/>
    <s v="Ricardo Farinas"/>
    <n v="9"/>
    <s v="Baterías"/>
    <n v="7"/>
    <s v="Sistema de Frenos"/>
    <n v="18"/>
    <n v="4800"/>
    <n v="86400"/>
  </r>
  <r>
    <d v="2022-09-09T00:00:00"/>
    <n v="243"/>
    <n v="1005"/>
    <x v="8"/>
    <s v="Este"/>
    <n v="100063"/>
    <s v="Pepe Alonso"/>
    <n v="9"/>
    <s v="Baterías"/>
    <n v="7"/>
    <s v="Sistema de Frenos"/>
    <n v="27"/>
    <n v="4800"/>
    <n v="129600"/>
  </r>
  <r>
    <d v="2022-09-10T00:00:00"/>
    <n v="244"/>
    <n v="1008"/>
    <x v="15"/>
    <s v="Sur"/>
    <n v="100072"/>
    <s v="Ana Borja"/>
    <n v="7"/>
    <s v="Pastillas de Freno"/>
    <n v="5"/>
    <s v="Sistema de Escape"/>
    <n v="31"/>
    <n v="900"/>
    <n v="27900"/>
  </r>
  <r>
    <d v="2022-09-11T00:00:00"/>
    <n v="245"/>
    <n v="1004"/>
    <x v="5"/>
    <s v="Sur"/>
    <n v="100023"/>
    <s v="Juan Lopez"/>
    <n v="2"/>
    <s v="Pistones"/>
    <n v="1"/>
    <s v="Componentes del Motor"/>
    <n v="24"/>
    <n v="2920"/>
    <n v="70080"/>
  </r>
  <r>
    <d v="2022-09-12T00:00:00"/>
    <n v="246"/>
    <n v="1004"/>
    <x v="5"/>
    <s v="Sur"/>
    <n v="100036"/>
    <s v="Luis Hernandez"/>
    <n v="9"/>
    <s v="Baterías"/>
    <n v="7"/>
    <s v="Sistema de Frenos"/>
    <n v="26"/>
    <n v="4800"/>
    <n v="124800"/>
  </r>
  <r>
    <d v="2022-09-13T00:00:00"/>
    <n v="247"/>
    <n v="1014"/>
    <x v="4"/>
    <s v="Norte"/>
    <n v="100033"/>
    <s v="Marta Ramirez"/>
    <n v="16"/>
    <s v="Guantes"/>
    <n v="10"/>
    <s v="Neumáticos"/>
    <n v="11"/>
    <n v="820"/>
    <n v="9020"/>
  </r>
  <r>
    <d v="2022-09-14T00:00:00"/>
    <n v="248"/>
    <n v="1001"/>
    <x v="1"/>
    <s v="Este"/>
    <n v="100066"/>
    <s v="Fernando Vila"/>
    <n v="20"/>
    <s v="Controles de Puños Calefactables"/>
    <n v="10"/>
    <s v="Neumáticos"/>
    <n v="11"/>
    <n v="4500"/>
    <n v="49500"/>
  </r>
  <r>
    <d v="2022-09-15T00:00:00"/>
    <n v="249"/>
    <n v="1002"/>
    <x v="13"/>
    <s v="Norte"/>
    <n v="100034"/>
    <s v="Juan Fernandez"/>
    <n v="23"/>
    <s v="Carburadores"/>
    <n v="1"/>
    <s v="Componentes del Motor"/>
    <n v="6"/>
    <n v="3550"/>
    <n v="21300"/>
  </r>
  <r>
    <d v="2022-09-16T00:00:00"/>
    <n v="250"/>
    <n v="1009"/>
    <x v="6"/>
    <s v="Este"/>
    <n v="100055"/>
    <s v="Ricardo Farinas"/>
    <n v="6"/>
    <s v="Cadenas"/>
    <n v="4"/>
    <s v="Filtros"/>
    <n v="16"/>
    <n v="1800"/>
    <n v="28800"/>
  </r>
  <r>
    <d v="2022-09-17T00:00:00"/>
    <n v="251"/>
    <n v="1007"/>
    <x v="11"/>
    <s v="Cibao"/>
    <n v="100005"/>
    <s v="Carlos Lopez"/>
    <n v="16"/>
    <s v="Guantes"/>
    <n v="10"/>
    <s v="Neumáticos"/>
    <n v="10"/>
    <n v="820"/>
    <n v="8200"/>
  </r>
  <r>
    <d v="2022-09-18T00:00:00"/>
    <n v="252"/>
    <n v="1013"/>
    <x v="12"/>
    <s v="Este"/>
    <n v="100086"/>
    <s v="Cesar Trujillo"/>
    <n v="16"/>
    <s v="Guantes"/>
    <n v="10"/>
    <s v="Neumáticos"/>
    <n v="5"/>
    <n v="820"/>
    <n v="4100"/>
  </r>
  <r>
    <d v="2022-09-19T00:00:00"/>
    <n v="253"/>
    <n v="1009"/>
    <x v="6"/>
    <s v="Este"/>
    <n v="100057"/>
    <s v="Mario Carrera"/>
    <n v="13"/>
    <s v="Manillares"/>
    <n v="9"/>
    <s v="Sistema Eléctrico"/>
    <n v="7"/>
    <n v="1310"/>
    <n v="9170"/>
  </r>
  <r>
    <d v="2022-09-20T00:00:00"/>
    <n v="254"/>
    <n v="1000"/>
    <x v="7"/>
    <s v="Sur"/>
    <n v="100051"/>
    <s v="Sara Ramirez"/>
    <n v="23"/>
    <s v="Carburadores"/>
    <n v="1"/>
    <s v="Componentes del Motor"/>
    <n v="3"/>
    <n v="3550"/>
    <n v="10650"/>
  </r>
  <r>
    <d v="2022-09-21T00:00:00"/>
    <n v="255"/>
    <n v="1013"/>
    <x v="12"/>
    <s v="Este"/>
    <n v="100042"/>
    <s v="David Fernandez"/>
    <n v="17"/>
    <s v="Chaquetas de Protección"/>
    <n v="10"/>
    <s v="Neumáticos"/>
    <n v="12"/>
    <n v="1117"/>
    <n v="13404"/>
  </r>
  <r>
    <d v="2022-09-22T00:00:00"/>
    <n v="256"/>
    <n v="1001"/>
    <x v="1"/>
    <s v="Este"/>
    <n v="100089"/>
    <s v="Andres Quiros"/>
    <n v="1"/>
    <s v="Bujías"/>
    <n v="1"/>
    <s v="Componentes del Motor"/>
    <n v="6"/>
    <n v="421"/>
    <n v="2526"/>
  </r>
  <r>
    <d v="2022-09-23T00:00:00"/>
    <n v="257"/>
    <n v="1012"/>
    <x v="0"/>
    <s v="Sur"/>
    <n v="100065"/>
    <s v="Armando Sosa"/>
    <n v="1"/>
    <s v="Bujías"/>
    <n v="1"/>
    <s v="Componentes del Motor"/>
    <n v="8"/>
    <n v="421"/>
    <n v="3368"/>
  </r>
  <r>
    <d v="2022-09-24T00:00:00"/>
    <n v="258"/>
    <n v="1011"/>
    <x v="3"/>
    <s v="Cibao"/>
    <n v="100100"/>
    <s v="Jorge Hernandez"/>
    <n v="16"/>
    <s v="Guantes"/>
    <n v="10"/>
    <s v="Neumáticos"/>
    <n v="4"/>
    <n v="820"/>
    <n v="3280"/>
  </r>
  <r>
    <d v="2022-09-25T00:00:00"/>
    <n v="259"/>
    <n v="1001"/>
    <x v="1"/>
    <s v="Este"/>
    <n v="100006"/>
    <s v="Sofía Hernandez"/>
    <n v="3"/>
    <s v="Cilindros"/>
    <n v="1"/>
    <s v="Componentes del Motor"/>
    <n v="9"/>
    <n v="3800"/>
    <n v="34200"/>
  </r>
  <r>
    <d v="2022-09-26T00:00:00"/>
    <n v="260"/>
    <n v="1003"/>
    <x v="2"/>
    <s v="Cibao"/>
    <n v="100101"/>
    <s v="Ernesto Franco"/>
    <n v="7"/>
    <s v="Pastillas de Freno"/>
    <n v="5"/>
    <s v="Sistema de Escape"/>
    <n v="5"/>
    <n v="900"/>
    <n v="4500"/>
  </r>
  <r>
    <d v="2022-09-27T00:00:00"/>
    <n v="261"/>
    <n v="1015"/>
    <x v="9"/>
    <s v="Cibao"/>
    <n v="100059"/>
    <s v="Samuel Gomez"/>
    <n v="8"/>
    <s v="Amortiguadores"/>
    <n v="6"/>
    <s v="Sistema de Transmisión"/>
    <n v="3"/>
    <n v="4010"/>
    <n v="12030"/>
  </r>
  <r>
    <d v="2022-09-28T00:00:00"/>
    <n v="262"/>
    <n v="1011"/>
    <x v="3"/>
    <s v="Cibao"/>
    <n v="100016"/>
    <s v="Sara Martinez"/>
    <n v="16"/>
    <s v="Guantes"/>
    <n v="10"/>
    <s v="Neumáticos"/>
    <n v="7"/>
    <n v="820"/>
    <n v="5740"/>
  </r>
  <r>
    <d v="2022-09-29T00:00:00"/>
    <n v="263"/>
    <n v="1001"/>
    <x v="1"/>
    <s v="Este"/>
    <n v="100002"/>
    <s v="Maria Garcia"/>
    <n v="22"/>
    <s v="Protectores de Motor"/>
    <n v="9"/>
    <s v="Sistema Eléctrico"/>
    <n v="10"/>
    <n v="3011"/>
    <n v="30110"/>
  </r>
  <r>
    <d v="2022-09-30T00:00:00"/>
    <n v="264"/>
    <n v="1013"/>
    <x v="12"/>
    <s v="Este"/>
    <n v="100011"/>
    <s v="Juan Martinez"/>
    <n v="22"/>
    <s v="Protectores de Motor"/>
    <n v="9"/>
    <s v="Sistema Eléctrico"/>
    <n v="2"/>
    <n v="3011"/>
    <n v="6022"/>
  </r>
  <r>
    <d v="2022-10-01T00:00:00"/>
    <n v="265"/>
    <n v="1014"/>
    <x v="4"/>
    <s v="Norte"/>
    <n v="100022"/>
    <s v="Marta Garcia"/>
    <n v="7"/>
    <s v="Pastillas de Freno"/>
    <n v="5"/>
    <s v="Sistema de Escape"/>
    <n v="8"/>
    <n v="900"/>
    <n v="7200"/>
  </r>
  <r>
    <d v="2022-10-02T00:00:00"/>
    <n v="266"/>
    <n v="1014"/>
    <x v="4"/>
    <s v="Norte"/>
    <n v="100091"/>
    <s v="Ariadna Castro"/>
    <n v="3"/>
    <s v="Cilindros"/>
    <n v="1"/>
    <s v="Componentes del Motor"/>
    <n v="6"/>
    <n v="3800"/>
    <n v="22800"/>
  </r>
  <r>
    <d v="2022-10-03T00:00:00"/>
    <n v="267"/>
    <n v="1000"/>
    <x v="7"/>
    <s v="Sur"/>
    <n v="100026"/>
    <s v="Sofia Hernandez"/>
    <n v="25"/>
    <s v="Horquillas"/>
    <n v="6"/>
    <s v="Sistema de Transmisión"/>
    <n v="9"/>
    <n v="5100"/>
    <n v="45900"/>
  </r>
  <r>
    <d v="2022-10-04T00:00:00"/>
    <n v="268"/>
    <n v="1005"/>
    <x v="8"/>
    <s v="Este"/>
    <n v="100036"/>
    <s v="Luis Hernandez"/>
    <n v="2"/>
    <s v="Pistones"/>
    <n v="1"/>
    <s v="Componentes del Motor"/>
    <n v="11"/>
    <n v="2920"/>
    <n v="32120"/>
  </r>
  <r>
    <d v="2022-10-05T00:00:00"/>
    <n v="269"/>
    <n v="1009"/>
    <x v="6"/>
    <s v="Este"/>
    <n v="100036"/>
    <s v="Luis Hernandez"/>
    <n v="11"/>
    <s v="Guardabarros"/>
    <n v="9"/>
    <s v="Sistema Eléctrico"/>
    <n v="4"/>
    <n v="1700"/>
    <n v="6800"/>
  </r>
  <r>
    <d v="2022-10-06T00:00:00"/>
    <n v="270"/>
    <n v="1003"/>
    <x v="2"/>
    <s v="Cibao"/>
    <n v="100039"/>
    <s v="Sara Lopez"/>
    <n v="16"/>
    <s v="Guantes"/>
    <n v="10"/>
    <s v="Neumáticos"/>
    <n v="3"/>
    <n v="820"/>
    <n v="2460"/>
  </r>
  <r>
    <d v="2022-10-07T00:00:00"/>
    <n v="271"/>
    <n v="1000"/>
    <x v="7"/>
    <s v="Sur"/>
    <n v="100039"/>
    <s v="Sara Lopez"/>
    <n v="8"/>
    <s v="Amortiguadores"/>
    <n v="6"/>
    <s v="Sistema de Transmisión"/>
    <n v="5"/>
    <n v="4010"/>
    <n v="20050"/>
  </r>
  <r>
    <d v="2022-10-08T00:00:00"/>
    <n v="272"/>
    <n v="1008"/>
    <x v="15"/>
    <s v="Sur"/>
    <n v="100037"/>
    <s v="Ana Ramirez"/>
    <n v="16"/>
    <s v="Guantes"/>
    <n v="10"/>
    <s v="Neumáticos"/>
    <n v="7"/>
    <n v="820"/>
    <n v="5740"/>
  </r>
  <r>
    <d v="2022-10-09T00:00:00"/>
    <n v="273"/>
    <n v="1003"/>
    <x v="2"/>
    <s v="Cibao"/>
    <n v="100050"/>
    <s v="Carlos Hernandez"/>
    <n v="3"/>
    <s v="Cilindros"/>
    <n v="1"/>
    <s v="Componentes del Motor"/>
    <n v="6"/>
    <n v="3800"/>
    <n v="22800"/>
  </r>
  <r>
    <d v="2022-10-10T00:00:00"/>
    <n v="274"/>
    <n v="1014"/>
    <x v="4"/>
    <s v="Norte"/>
    <n v="100001"/>
    <s v="Juan Pérez"/>
    <n v="4"/>
    <s v="Filtros de Aceite"/>
    <n v="2"/>
    <s v="Componentes del Motor"/>
    <n v="9"/>
    <n v="600"/>
    <n v="5400"/>
  </r>
  <r>
    <d v="2022-10-11T00:00:00"/>
    <n v="275"/>
    <n v="1007"/>
    <x v="11"/>
    <s v="Cibao"/>
    <n v="100073"/>
    <s v="Roberta Fernandez"/>
    <n v="13"/>
    <s v="Manillares"/>
    <n v="9"/>
    <s v="Sistema Eléctrico"/>
    <n v="12"/>
    <n v="1310"/>
    <n v="15720"/>
  </r>
  <r>
    <d v="2022-10-12T00:00:00"/>
    <n v="276"/>
    <n v="1000"/>
    <x v="7"/>
    <s v="Sur"/>
    <n v="100097"/>
    <s v="Marta Ferrer"/>
    <n v="1"/>
    <s v="Bujías"/>
    <n v="1"/>
    <s v="Componentes del Motor"/>
    <n v="10"/>
    <n v="421"/>
    <n v="4210"/>
  </r>
  <r>
    <d v="2022-10-13T00:00:00"/>
    <n v="277"/>
    <n v="1002"/>
    <x v="13"/>
    <s v="Norte"/>
    <n v="100057"/>
    <s v="Mario Carrera"/>
    <n v="3"/>
    <s v="Cilindros"/>
    <n v="1"/>
    <s v="Componentes del Motor"/>
    <n v="5"/>
    <n v="3800"/>
    <n v="19000"/>
  </r>
  <r>
    <d v="2022-10-14T00:00:00"/>
    <n v="278"/>
    <n v="1005"/>
    <x v="8"/>
    <s v="Este"/>
    <n v="100054"/>
    <s v="Miguel Bernal"/>
    <n v="24"/>
    <s v="Discos de Freno"/>
    <n v="5"/>
    <s v="Sistema de Escape"/>
    <n v="7"/>
    <n v="2630"/>
    <n v="18410"/>
  </r>
  <r>
    <d v="2022-10-15T00:00:00"/>
    <n v="279"/>
    <n v="1002"/>
    <x v="13"/>
    <s v="Norte"/>
    <n v="100045"/>
    <s v="Marta Rodriguez"/>
    <n v="11"/>
    <s v="Guardabarros"/>
    <n v="9"/>
    <s v="Sistema Eléctrico"/>
    <n v="3"/>
    <n v="1700"/>
    <n v="5100"/>
  </r>
  <r>
    <d v="2022-10-16T00:00:00"/>
    <n v="280"/>
    <n v="1011"/>
    <x v="3"/>
    <s v="Cibao"/>
    <n v="100046"/>
    <s v="Juan Ramirez"/>
    <n v="23"/>
    <s v="Carburadores"/>
    <n v="1"/>
    <s v="Componentes del Motor"/>
    <n v="12"/>
    <n v="3550"/>
    <n v="42600"/>
  </r>
  <r>
    <d v="2022-10-17T00:00:00"/>
    <n v="281"/>
    <n v="1011"/>
    <x v="3"/>
    <s v="Cibao"/>
    <n v="100041"/>
    <s v="Luisa Perez"/>
    <n v="17"/>
    <s v="Chaquetas de Protección"/>
    <n v="10"/>
    <s v="Neumáticos"/>
    <n v="6"/>
    <n v="1117"/>
    <n v="6702"/>
  </r>
  <r>
    <d v="2022-10-18T00:00:00"/>
    <n v="282"/>
    <n v="1000"/>
    <x v="7"/>
    <s v="Sur"/>
    <n v="100082"/>
    <s v="Francisco Nunez"/>
    <n v="19"/>
    <s v="Cables de Acelerador"/>
    <n v="11"/>
    <s v="Partes del Chasis"/>
    <n v="8"/>
    <n v="600"/>
    <n v="4800"/>
  </r>
  <r>
    <d v="2022-10-19T00:00:00"/>
    <n v="283"/>
    <n v="1013"/>
    <x v="12"/>
    <s v="Este"/>
    <n v="100039"/>
    <s v="Sara Lopez"/>
    <n v="3"/>
    <s v="Cilindros"/>
    <n v="1"/>
    <s v="Componentes del Motor"/>
    <n v="4"/>
    <n v="3800"/>
    <n v="15200"/>
  </r>
  <r>
    <d v="2022-10-20T00:00:00"/>
    <n v="284"/>
    <n v="1005"/>
    <x v="8"/>
    <s v="Este"/>
    <n v="100041"/>
    <s v="Luisa Perez"/>
    <n v="1"/>
    <s v="Bujías"/>
    <n v="1"/>
    <s v="Componentes del Motor"/>
    <n v="9"/>
    <n v="421"/>
    <n v="3789"/>
  </r>
  <r>
    <d v="2022-10-21T00:00:00"/>
    <n v="285"/>
    <n v="1012"/>
    <x v="0"/>
    <s v="Sur"/>
    <n v="100058"/>
    <s v="Juan Castillo"/>
    <n v="8"/>
    <s v="Amortiguadores"/>
    <n v="6"/>
    <s v="Sistema de Transmisión"/>
    <n v="5"/>
    <n v="4010"/>
    <n v="20050"/>
  </r>
  <r>
    <d v="2022-10-22T00:00:00"/>
    <n v="286"/>
    <n v="1014"/>
    <x v="4"/>
    <s v="Norte"/>
    <n v="100036"/>
    <s v="Luis Hernandez"/>
    <n v="17"/>
    <s v="Chaquetas de Protección"/>
    <n v="10"/>
    <s v="Neumáticos"/>
    <n v="3"/>
    <n v="1117"/>
    <n v="3351"/>
  </r>
  <r>
    <d v="2022-10-23T00:00:00"/>
    <n v="287"/>
    <n v="1012"/>
    <x v="0"/>
    <s v="Sur"/>
    <n v="100046"/>
    <s v="Juan Ramirez"/>
    <n v="20"/>
    <s v="Controles de Puños Calefactables"/>
    <n v="10"/>
    <s v="Neumáticos"/>
    <n v="7"/>
    <n v="4500"/>
    <n v="31500"/>
  </r>
  <r>
    <d v="2022-10-24T00:00:00"/>
    <n v="288"/>
    <n v="1004"/>
    <x v="5"/>
    <s v="Sur"/>
    <n v="100081"/>
    <s v="Nicolas Sanchez"/>
    <n v="12"/>
    <s v="Asientos"/>
    <n v="9"/>
    <s v="Sistema Eléctrico"/>
    <n v="10"/>
    <n v="3150"/>
    <n v="31500"/>
  </r>
  <r>
    <d v="2022-10-25T00:00:00"/>
    <n v="289"/>
    <n v="1014"/>
    <x v="4"/>
    <s v="Norte"/>
    <n v="100006"/>
    <s v="Sofía Hernandez"/>
    <n v="18"/>
    <s v="Palancas de Freno"/>
    <n v="5"/>
    <s v="Sistema de Escape"/>
    <n v="2"/>
    <n v="1000"/>
    <n v="2000"/>
  </r>
  <r>
    <d v="2022-10-26T00:00:00"/>
    <n v="290"/>
    <n v="1012"/>
    <x v="0"/>
    <s v="Sur"/>
    <n v="100002"/>
    <s v="Maria Garcia"/>
    <n v="4"/>
    <s v="Filtros de Aceite"/>
    <n v="2"/>
    <s v="Componentes del Motor"/>
    <n v="8"/>
    <n v="600"/>
    <n v="4800"/>
  </r>
  <r>
    <d v="2022-10-27T00:00:00"/>
    <n v="291"/>
    <n v="1005"/>
    <x v="8"/>
    <s v="Este"/>
    <n v="100020"/>
    <s v="Lorena Ramirez"/>
    <n v="14"/>
    <s v="Espejos Retrovisores"/>
    <n v="9"/>
    <s v="Sistema Eléctrico"/>
    <n v="6"/>
    <n v="700"/>
    <n v="4200"/>
  </r>
  <r>
    <d v="2022-10-28T00:00:00"/>
    <n v="292"/>
    <n v="1008"/>
    <x v="15"/>
    <s v="Sur"/>
    <n v="100041"/>
    <s v="Luisa Perez"/>
    <n v="1"/>
    <s v="Bujías"/>
    <n v="1"/>
    <s v="Componentes del Motor"/>
    <n v="9"/>
    <n v="421"/>
    <n v="3789"/>
  </r>
  <r>
    <d v="2022-10-29T00:00:00"/>
    <n v="293"/>
    <n v="1013"/>
    <x v="12"/>
    <s v="Este"/>
    <n v="100057"/>
    <s v="Mario Carrera"/>
    <n v="18"/>
    <s v="Palancas de Freno"/>
    <n v="5"/>
    <s v="Sistema de Escape"/>
    <n v="11"/>
    <n v="1000"/>
    <n v="11000"/>
  </r>
  <r>
    <d v="2022-10-30T00:00:00"/>
    <n v="294"/>
    <n v="1014"/>
    <x v="4"/>
    <s v="Norte"/>
    <n v="100038"/>
    <s v="Carlos Martinez"/>
    <n v="18"/>
    <s v="Palancas de Freno"/>
    <n v="5"/>
    <s v="Sistema de Escape"/>
    <n v="4"/>
    <n v="1000"/>
    <n v="4000"/>
  </r>
  <r>
    <d v="2022-10-31T00:00:00"/>
    <n v="295"/>
    <n v="1003"/>
    <x v="2"/>
    <s v="Cibao"/>
    <n v="100089"/>
    <s v="Andres Quiros"/>
    <n v="25"/>
    <s v="Horquillas"/>
    <n v="6"/>
    <s v="Sistema de Transmisión"/>
    <n v="3"/>
    <n v="5100"/>
    <n v="15300"/>
  </r>
  <r>
    <d v="2022-11-01T00:00:00"/>
    <n v="296"/>
    <n v="1002"/>
    <x v="13"/>
    <s v="Norte"/>
    <n v="100041"/>
    <s v="Luisa Perez"/>
    <n v="6"/>
    <s v="Cadenas"/>
    <n v="4"/>
    <s v="Filtros"/>
    <n v="5"/>
    <n v="1800"/>
    <n v="9000"/>
  </r>
  <r>
    <d v="2022-11-02T00:00:00"/>
    <n v="297"/>
    <n v="1000"/>
    <x v="7"/>
    <s v="Sur"/>
    <n v="100006"/>
    <s v="Sofía Hernandez"/>
    <n v="9"/>
    <s v="Baterías"/>
    <n v="7"/>
    <s v="Sistema de Frenos"/>
    <n v="7"/>
    <n v="4800"/>
    <n v="33600"/>
  </r>
  <r>
    <d v="2022-11-03T00:00:00"/>
    <n v="298"/>
    <n v="1007"/>
    <x v="11"/>
    <s v="Cibao"/>
    <n v="100018"/>
    <s v="Luisa Gomez"/>
    <n v="20"/>
    <s v="Controles de Puños Calefactables"/>
    <n v="10"/>
    <s v="Neumáticos"/>
    <n v="6"/>
    <n v="4500"/>
    <n v="27000"/>
  </r>
  <r>
    <d v="2022-11-04T00:00:00"/>
    <n v="299"/>
    <n v="1005"/>
    <x v="8"/>
    <s v="Este"/>
    <n v="100010"/>
    <s v="Marta Fernandez"/>
    <n v="3"/>
    <s v="Cilindros"/>
    <n v="1"/>
    <s v="Componentes del Motor"/>
    <n v="9"/>
    <n v="3800"/>
    <n v="34200"/>
  </r>
  <r>
    <d v="2022-11-05T00:00:00"/>
    <n v="300"/>
    <n v="1014"/>
    <x v="4"/>
    <s v="Norte"/>
    <n v="100100"/>
    <s v="Jorge Hernandez"/>
    <n v="9"/>
    <s v="Baterías"/>
    <n v="7"/>
    <s v="Sistema de Frenos"/>
    <n v="12"/>
    <n v="4800"/>
    <n v="57600"/>
  </r>
  <r>
    <d v="2022-11-06T00:00:00"/>
    <n v="301"/>
    <n v="1008"/>
    <x v="15"/>
    <s v="Sur"/>
    <n v="100027"/>
    <s v="Maria Perez"/>
    <n v="24"/>
    <s v="Discos de Freno"/>
    <n v="5"/>
    <s v="Sistema de Escape"/>
    <n v="10"/>
    <n v="2630"/>
    <n v="26300"/>
  </r>
  <r>
    <d v="2022-11-07T00:00:00"/>
    <n v="302"/>
    <n v="1013"/>
    <x v="12"/>
    <s v="Este"/>
    <n v="100046"/>
    <s v="Juan Ramirez"/>
    <n v="20"/>
    <s v="Controles de Puños Calefactables"/>
    <n v="10"/>
    <s v="Neumáticos"/>
    <n v="5"/>
    <n v="4500"/>
    <n v="22500"/>
  </r>
  <r>
    <d v="2022-11-08T00:00:00"/>
    <n v="303"/>
    <n v="1007"/>
    <x v="11"/>
    <s v="Cibao"/>
    <n v="100017"/>
    <s v="José Fernandez"/>
    <n v="7"/>
    <s v="Pastillas de Freno"/>
    <n v="5"/>
    <s v="Sistema de Escape"/>
    <n v="7"/>
    <n v="900"/>
    <n v="6300"/>
  </r>
  <r>
    <d v="2022-11-09T00:00:00"/>
    <n v="304"/>
    <n v="1008"/>
    <x v="15"/>
    <s v="Sur"/>
    <n v="100029"/>
    <s v="Sofia Perez"/>
    <n v="14"/>
    <s v="Espejos Retrovisores"/>
    <n v="9"/>
    <s v="Sistema Eléctrico"/>
    <n v="3"/>
    <n v="700"/>
    <n v="2100"/>
  </r>
  <r>
    <d v="2022-11-10T00:00:00"/>
    <n v="305"/>
    <n v="1000"/>
    <x v="7"/>
    <s v="Sur"/>
    <n v="100043"/>
    <s v="Lorena Gomez"/>
    <n v="7"/>
    <s v="Pastillas de Freno"/>
    <n v="5"/>
    <s v="Sistema de Escape"/>
    <n v="12"/>
    <n v="900"/>
    <n v="10800"/>
  </r>
  <r>
    <d v="2022-11-11T00:00:00"/>
    <n v="306"/>
    <n v="1011"/>
    <x v="3"/>
    <s v="Cibao"/>
    <n v="100054"/>
    <s v="Miguel Bernal"/>
    <n v="24"/>
    <s v="Discos de Freno"/>
    <n v="5"/>
    <s v="Sistema de Escape"/>
    <n v="6"/>
    <n v="2630"/>
    <n v="15780"/>
  </r>
  <r>
    <d v="2022-11-12T00:00:00"/>
    <n v="307"/>
    <n v="1000"/>
    <x v="7"/>
    <s v="Sur"/>
    <n v="100081"/>
    <s v="Nicolas Sanchez"/>
    <n v="7"/>
    <s v="Pastillas de Freno"/>
    <n v="5"/>
    <s v="Sistema de Escape"/>
    <n v="8"/>
    <n v="900"/>
    <n v="7200"/>
  </r>
  <r>
    <d v="2022-11-13T00:00:00"/>
    <n v="308"/>
    <n v="1009"/>
    <x v="6"/>
    <s v="Este"/>
    <n v="100071"/>
    <s v="Alberto Vega"/>
    <n v="4"/>
    <s v="Filtros de Aceite"/>
    <n v="2"/>
    <s v="Componentes del Motor"/>
    <n v="4"/>
    <n v="600"/>
    <n v="2400"/>
  </r>
  <r>
    <d v="2022-11-14T00:00:00"/>
    <n v="309"/>
    <n v="1012"/>
    <x v="0"/>
    <s v="Sur"/>
    <n v="100030"/>
    <s v="David Garcia"/>
    <n v="16"/>
    <s v="Guantes"/>
    <n v="10"/>
    <s v="Neumáticos"/>
    <n v="9"/>
    <n v="820"/>
    <n v="7380"/>
  </r>
  <r>
    <d v="2022-11-15T00:00:00"/>
    <n v="310"/>
    <n v="1015"/>
    <x v="9"/>
    <s v="Cibao"/>
    <n v="100079"/>
    <s v="Elvira Reyes"/>
    <n v="11"/>
    <s v="Guardabarros"/>
    <n v="9"/>
    <s v="Sistema Eléctrico"/>
    <n v="5"/>
    <n v="1700"/>
    <n v="8500"/>
  </r>
  <r>
    <d v="2022-11-16T00:00:00"/>
    <n v="311"/>
    <n v="1008"/>
    <x v="15"/>
    <s v="Sur"/>
    <n v="100065"/>
    <s v="Armando Sosa"/>
    <n v="10"/>
    <s v="Neumáticos"/>
    <n v="8"/>
    <s v="Sistema de Suspensión"/>
    <n v="3"/>
    <n v="4420"/>
    <n v="13260"/>
  </r>
  <r>
    <d v="2022-11-17T00:00:00"/>
    <n v="312"/>
    <n v="1001"/>
    <x v="1"/>
    <s v="Este"/>
    <n v="100087"/>
    <s v="Lorena Brito"/>
    <n v="2"/>
    <s v="Pistones"/>
    <n v="1"/>
    <s v="Componentes del Motor"/>
    <n v="7"/>
    <n v="2920"/>
    <n v="20440"/>
  </r>
  <r>
    <d v="2022-11-18T00:00:00"/>
    <n v="313"/>
    <n v="1010"/>
    <x v="14"/>
    <s v="Norte"/>
    <n v="100010"/>
    <s v="Marta Fernandez"/>
    <n v="15"/>
    <s v="Casco"/>
    <n v="10"/>
    <s v="Neumáticos"/>
    <n v="10"/>
    <n v="2240"/>
    <n v="22400"/>
  </r>
  <r>
    <d v="2022-11-19T00:00:00"/>
    <n v="314"/>
    <n v="1009"/>
    <x v="6"/>
    <s v="Este"/>
    <n v="100080"/>
    <s v="Miguel Medina"/>
    <n v="22"/>
    <s v="Protectores de Motor"/>
    <n v="9"/>
    <s v="Sistema Eléctrico"/>
    <n v="2"/>
    <n v="3011"/>
    <n v="6022"/>
  </r>
  <r>
    <d v="2022-11-20T00:00:00"/>
    <n v="315"/>
    <n v="1010"/>
    <x v="14"/>
    <s v="Norte"/>
    <n v="100056"/>
    <s v="Carolina Navarro"/>
    <n v="16"/>
    <s v="Guantes"/>
    <n v="10"/>
    <s v="Neumáticos"/>
    <n v="8"/>
    <n v="820"/>
    <n v="6560"/>
  </r>
  <r>
    <d v="2022-11-21T00:00:00"/>
    <n v="316"/>
    <n v="1004"/>
    <x v="5"/>
    <s v="Sur"/>
    <n v="100096"/>
    <s v="Armando Palacios"/>
    <n v="17"/>
    <s v="Chaquetas de Protección"/>
    <n v="10"/>
    <s v="Neumáticos"/>
    <n v="6"/>
    <n v="1117"/>
    <n v="6702"/>
  </r>
  <r>
    <d v="2022-11-22T00:00:00"/>
    <n v="317"/>
    <n v="1010"/>
    <x v="14"/>
    <s v="Norte"/>
    <n v="100058"/>
    <s v="Juan Castillo"/>
    <n v="2"/>
    <s v="Pistones"/>
    <n v="1"/>
    <s v="Componentes del Motor"/>
    <n v="9"/>
    <n v="2920"/>
    <n v="26280"/>
  </r>
  <r>
    <d v="2022-11-23T00:00:00"/>
    <n v="318"/>
    <n v="1000"/>
    <x v="7"/>
    <s v="Sur"/>
    <n v="100065"/>
    <s v="Armando Sosa"/>
    <n v="23"/>
    <s v="Carburadores"/>
    <n v="1"/>
    <s v="Componentes del Motor"/>
    <n v="11"/>
    <n v="3550"/>
    <n v="39050"/>
  </r>
  <r>
    <d v="2022-11-24T00:00:00"/>
    <n v="319"/>
    <n v="1010"/>
    <x v="14"/>
    <s v="Norte"/>
    <n v="100065"/>
    <s v="Armando Sosa"/>
    <n v="22"/>
    <s v="Protectores de Motor"/>
    <n v="9"/>
    <s v="Sistema Eléctrico"/>
    <n v="4"/>
    <n v="3011"/>
    <n v="12044"/>
  </r>
  <r>
    <d v="2022-11-25T00:00:00"/>
    <n v="320"/>
    <n v="1013"/>
    <x v="12"/>
    <s v="Este"/>
    <n v="100014"/>
    <s v="María Perez"/>
    <n v="10"/>
    <s v="Neumáticos"/>
    <n v="8"/>
    <s v="Sistema de Suspensión"/>
    <n v="3"/>
    <n v="4420"/>
    <n v="13260"/>
  </r>
  <r>
    <d v="2022-11-26T00:00:00"/>
    <n v="321"/>
    <n v="1009"/>
    <x v="6"/>
    <s v="Este"/>
    <n v="100099"/>
    <s v="Alejandra Torres"/>
    <n v="14"/>
    <s v="Espejos Retrovisores"/>
    <n v="9"/>
    <s v="Sistema Eléctrico"/>
    <n v="5"/>
    <n v="700"/>
    <n v="3500"/>
  </r>
  <r>
    <d v="2022-11-27T00:00:00"/>
    <n v="322"/>
    <n v="1004"/>
    <x v="5"/>
    <s v="Sur"/>
    <n v="100005"/>
    <s v="Carlos Lopez"/>
    <n v="10"/>
    <s v="Neumáticos"/>
    <n v="8"/>
    <s v="Sistema de Suspensión"/>
    <n v="7"/>
    <n v="4420"/>
    <n v="30940"/>
  </r>
  <r>
    <d v="2022-11-28T00:00:00"/>
    <n v="323"/>
    <n v="1003"/>
    <x v="2"/>
    <s v="Cibao"/>
    <n v="100073"/>
    <s v="Roberta Fernandez"/>
    <n v="9"/>
    <s v="Baterías"/>
    <n v="7"/>
    <s v="Sistema de Frenos"/>
    <n v="6"/>
    <n v="4800"/>
    <n v="28800"/>
  </r>
  <r>
    <d v="2022-11-29T00:00:00"/>
    <n v="324"/>
    <n v="1006"/>
    <x v="10"/>
    <s v="Norte"/>
    <n v="100080"/>
    <s v="Miguel Medina"/>
    <n v="22"/>
    <s v="Protectores de Motor"/>
    <n v="9"/>
    <s v="Sistema Eléctrico"/>
    <n v="9"/>
    <n v="3011"/>
    <n v="27099"/>
  </r>
  <r>
    <d v="2022-11-30T00:00:00"/>
    <n v="325"/>
    <n v="1006"/>
    <x v="10"/>
    <s v="Norte"/>
    <n v="100064"/>
    <s v="Pablo Rocha"/>
    <n v="18"/>
    <s v="Palancas de Freno"/>
    <n v="5"/>
    <s v="Sistema de Escape"/>
    <n v="12"/>
    <n v="1000"/>
    <n v="12000"/>
  </r>
  <r>
    <d v="2022-12-01T00:00:00"/>
    <n v="326"/>
    <n v="1006"/>
    <x v="10"/>
    <s v="Norte"/>
    <n v="100006"/>
    <s v="Sofía Hernandez"/>
    <n v="2"/>
    <s v="Pistones"/>
    <n v="1"/>
    <s v="Componentes del Motor"/>
    <n v="8"/>
    <n v="2920"/>
    <n v="23360"/>
  </r>
  <r>
    <d v="2022-12-02T00:00:00"/>
    <n v="327"/>
    <n v="1010"/>
    <x v="14"/>
    <s v="Norte"/>
    <n v="100039"/>
    <s v="Sara Lopez"/>
    <n v="12"/>
    <s v="Asientos"/>
    <n v="9"/>
    <s v="Sistema Eléctrico"/>
    <n v="8"/>
    <n v="3150"/>
    <n v="25200"/>
  </r>
  <r>
    <d v="2022-12-03T00:00:00"/>
    <n v="328"/>
    <n v="1007"/>
    <x v="11"/>
    <s v="Cibao"/>
    <n v="100046"/>
    <s v="Juan Ramirez"/>
    <n v="18"/>
    <s v="Palancas de Freno"/>
    <n v="5"/>
    <s v="Sistema de Escape"/>
    <n v="33"/>
    <n v="1000"/>
    <n v="33000"/>
  </r>
  <r>
    <d v="2022-12-04T00:00:00"/>
    <n v="329"/>
    <n v="1004"/>
    <x v="5"/>
    <s v="Sur"/>
    <n v="100082"/>
    <s v="Francisco Nunez"/>
    <n v="18"/>
    <s v="Palancas de Freno"/>
    <n v="5"/>
    <s v="Sistema de Escape"/>
    <n v="5"/>
    <n v="1000"/>
    <n v="5000"/>
  </r>
  <r>
    <d v="2022-12-05T00:00:00"/>
    <n v="330"/>
    <n v="1011"/>
    <x v="3"/>
    <s v="Cibao"/>
    <n v="100009"/>
    <s v="Pedro Gomez"/>
    <n v="24"/>
    <s v="Discos de Freno"/>
    <n v="5"/>
    <s v="Sistema de Escape"/>
    <n v="7"/>
    <n v="2630"/>
    <n v="18410"/>
  </r>
  <r>
    <d v="2022-12-06T00:00:00"/>
    <n v="331"/>
    <n v="1003"/>
    <x v="2"/>
    <s v="Cibao"/>
    <n v="100035"/>
    <s v="Maria Gomez"/>
    <n v="18"/>
    <s v="Palancas de Freno"/>
    <n v="5"/>
    <s v="Sistema de Escape"/>
    <n v="17"/>
    <n v="1000"/>
    <n v="17000"/>
  </r>
  <r>
    <d v="2022-12-07T00:00:00"/>
    <n v="332"/>
    <n v="1009"/>
    <x v="6"/>
    <s v="Este"/>
    <n v="100057"/>
    <s v="Mario Carrera"/>
    <n v="19"/>
    <s v="Cables de Acelerador"/>
    <n v="11"/>
    <s v="Partes del Chasis"/>
    <n v="7"/>
    <n v="600"/>
    <n v="4200"/>
  </r>
  <r>
    <d v="2022-12-08T00:00:00"/>
    <n v="333"/>
    <n v="1002"/>
    <x v="13"/>
    <s v="Norte"/>
    <n v="100060"/>
    <s v="Jenny Almeida"/>
    <n v="20"/>
    <s v="Controles de Puños Calefactables"/>
    <n v="10"/>
    <s v="Neumáticos"/>
    <n v="11"/>
    <n v="4500"/>
    <n v="49500"/>
  </r>
  <r>
    <d v="2022-12-09T00:00:00"/>
    <n v="334"/>
    <n v="1001"/>
    <x v="1"/>
    <s v="Este"/>
    <n v="100035"/>
    <s v="Maria Gomez"/>
    <n v="10"/>
    <s v="Neumáticos"/>
    <n v="8"/>
    <s v="Sistema de Suspensión"/>
    <n v="23"/>
    <n v="4420"/>
    <n v="101660"/>
  </r>
  <r>
    <d v="2022-12-10T00:00:00"/>
    <n v="335"/>
    <n v="1005"/>
    <x v="8"/>
    <s v="Este"/>
    <n v="100087"/>
    <s v="Lorena Brito"/>
    <n v="15"/>
    <s v="Casco"/>
    <n v="10"/>
    <s v="Neumáticos"/>
    <n v="27"/>
    <n v="2240"/>
    <n v="60480"/>
  </r>
  <r>
    <d v="2022-12-11T00:00:00"/>
    <n v="336"/>
    <n v="1007"/>
    <x v="11"/>
    <s v="Cibao"/>
    <n v="100054"/>
    <s v="Miguel Bernal"/>
    <n v="17"/>
    <s v="Chaquetas de Protección"/>
    <n v="10"/>
    <s v="Neumáticos"/>
    <n v="9"/>
    <n v="1117"/>
    <n v="10053"/>
  </r>
  <r>
    <d v="2022-12-12T00:00:00"/>
    <n v="337"/>
    <n v="1001"/>
    <x v="1"/>
    <s v="Este"/>
    <n v="100064"/>
    <s v="Pablo Rocha"/>
    <n v="8"/>
    <s v="Amortiguadores"/>
    <n v="6"/>
    <s v="Sistema de Transmisión"/>
    <n v="26"/>
    <n v="4010"/>
    <n v="104260"/>
  </r>
  <r>
    <d v="2022-12-13T00:00:00"/>
    <n v="338"/>
    <n v="1013"/>
    <x v="12"/>
    <s v="Este"/>
    <n v="100092"/>
    <s v="Maximo Negro"/>
    <n v="2"/>
    <s v="Pistones"/>
    <n v="1"/>
    <s v="Componentes del Motor"/>
    <n v="14"/>
    <n v="2920"/>
    <n v="40880"/>
  </r>
  <r>
    <d v="2022-12-14T00:00:00"/>
    <n v="339"/>
    <n v="1010"/>
    <x v="14"/>
    <s v="Norte"/>
    <n v="100063"/>
    <s v="Pepe Alonso"/>
    <n v="6"/>
    <s v="Cadenas"/>
    <n v="4"/>
    <s v="Filtros"/>
    <n v="5"/>
    <n v="1800"/>
    <n v="9000"/>
  </r>
  <r>
    <d v="2022-12-15T00:00:00"/>
    <n v="340"/>
    <n v="1015"/>
    <x v="9"/>
    <s v="Cibao"/>
    <n v="100010"/>
    <s v="Marta Fernandez"/>
    <n v="12"/>
    <s v="Asientos"/>
    <n v="9"/>
    <s v="Sistema Eléctrico"/>
    <n v="8"/>
    <n v="3150"/>
    <n v="25200"/>
  </r>
  <r>
    <d v="2022-12-16T00:00:00"/>
    <n v="341"/>
    <n v="1015"/>
    <x v="9"/>
    <s v="Cibao"/>
    <n v="100049"/>
    <s v="Ana Gomez"/>
    <n v="11"/>
    <s v="Guardabarros"/>
    <n v="9"/>
    <s v="Sistema Eléctrico"/>
    <n v="5"/>
    <n v="1700"/>
    <n v="8500"/>
  </r>
  <r>
    <d v="2022-12-17T00:00:00"/>
    <n v="342"/>
    <n v="1001"/>
    <x v="1"/>
    <s v="Este"/>
    <n v="100051"/>
    <s v="Sara Ramirez"/>
    <n v="5"/>
    <s v="Silenciadores"/>
    <n v="3"/>
    <s v="Componentes del Motor"/>
    <n v="17"/>
    <n v="1600"/>
    <n v="27200"/>
  </r>
  <r>
    <d v="2022-12-18T00:00:00"/>
    <n v="343"/>
    <n v="1000"/>
    <x v="7"/>
    <s v="Sur"/>
    <n v="100011"/>
    <s v="Juan Martinez"/>
    <n v="6"/>
    <s v="Cadenas"/>
    <n v="4"/>
    <s v="Filtros"/>
    <n v="16"/>
    <n v="1800"/>
    <n v="28800"/>
  </r>
  <r>
    <d v="2022-12-19T00:00:00"/>
    <n v="344"/>
    <n v="1004"/>
    <x v="5"/>
    <s v="Sur"/>
    <n v="100048"/>
    <s v="Luis Fernandez"/>
    <n v="9"/>
    <s v="Baterías"/>
    <n v="7"/>
    <s v="Sistema de Frenos"/>
    <n v="33"/>
    <n v="4800"/>
    <n v="158400"/>
  </r>
  <r>
    <d v="2022-12-20T00:00:00"/>
    <n v="345"/>
    <n v="1008"/>
    <x v="15"/>
    <s v="Sur"/>
    <n v="100090"/>
    <s v="Santiago Escobar"/>
    <n v="4"/>
    <s v="Filtros de Aceite"/>
    <n v="2"/>
    <s v="Componentes del Motor"/>
    <n v="5"/>
    <n v="600"/>
    <n v="3000"/>
  </r>
  <r>
    <d v="2022-12-21T00:00:00"/>
    <n v="346"/>
    <n v="1004"/>
    <x v="5"/>
    <s v="Sur"/>
    <n v="100020"/>
    <s v="Lorena Ramirez"/>
    <n v="21"/>
    <s v="Tensores de Cadena"/>
    <n v="4"/>
    <s v="Filtros"/>
    <n v="22"/>
    <n v="880"/>
    <n v="19360"/>
  </r>
  <r>
    <d v="2022-12-22T00:00:00"/>
    <n v="347"/>
    <n v="1001"/>
    <x v="1"/>
    <s v="Este"/>
    <n v="100009"/>
    <s v="Pedro Gomez"/>
    <n v="11"/>
    <s v="Guardabarros"/>
    <n v="9"/>
    <s v="Sistema Eléctrico"/>
    <n v="27"/>
    <n v="1700"/>
    <n v="45900"/>
  </r>
  <r>
    <d v="2022-12-23T00:00:00"/>
    <n v="348"/>
    <n v="1000"/>
    <x v="7"/>
    <s v="Sur"/>
    <n v="100100"/>
    <s v="Jorge Hernandez"/>
    <n v="20"/>
    <s v="Controles de Puños Calefactables"/>
    <n v="10"/>
    <s v="Neumáticos"/>
    <n v="8"/>
    <n v="4500"/>
    <n v="36000"/>
  </r>
  <r>
    <d v="2022-12-24T00:00:00"/>
    <n v="349"/>
    <n v="1007"/>
    <x v="11"/>
    <s v="Cibao"/>
    <n v="100039"/>
    <s v="Sara Lopez"/>
    <n v="13"/>
    <s v="Manillares"/>
    <n v="9"/>
    <s v="Sistema Eléctrico"/>
    <n v="23"/>
    <n v="1310"/>
    <n v="30130"/>
  </r>
  <r>
    <d v="2022-12-25T00:00:00"/>
    <n v="350"/>
    <n v="1015"/>
    <x v="9"/>
    <s v="Cibao"/>
    <n v="100083"/>
    <s v="Sofia Araos"/>
    <n v="6"/>
    <s v="Cadenas"/>
    <n v="4"/>
    <s v="Filtros"/>
    <n v="9"/>
    <n v="1800"/>
    <n v="16200"/>
  </r>
  <r>
    <d v="2022-12-26T00:00:00"/>
    <n v="351"/>
    <n v="1000"/>
    <x v="7"/>
    <s v="Sur"/>
    <n v="100019"/>
    <s v="David Hernandez"/>
    <n v="22"/>
    <s v="Protectores de Motor"/>
    <n v="9"/>
    <s v="Sistema Eléctrico"/>
    <n v="30"/>
    <n v="3011"/>
    <n v="90330"/>
  </r>
  <r>
    <d v="2022-12-27T00:00:00"/>
    <n v="352"/>
    <n v="1011"/>
    <x v="3"/>
    <s v="Cibao"/>
    <n v="100012"/>
    <s v="Ana Lopez"/>
    <n v="22"/>
    <s v="Protectores de Motor"/>
    <n v="9"/>
    <s v="Sistema Eléctrico"/>
    <n v="27"/>
    <n v="3011"/>
    <n v="81297"/>
  </r>
  <r>
    <d v="2022-12-28T00:00:00"/>
    <n v="353"/>
    <n v="1015"/>
    <x v="9"/>
    <s v="Cibao"/>
    <n v="100003"/>
    <s v="Luis Rodriguez"/>
    <n v="20"/>
    <s v="Controles de Puños Calefactables"/>
    <n v="10"/>
    <s v="Neumáticos"/>
    <n v="6"/>
    <n v="4500"/>
    <n v="27000"/>
  </r>
  <r>
    <d v="2022-12-29T00:00:00"/>
    <n v="354"/>
    <n v="1001"/>
    <x v="1"/>
    <s v="Este"/>
    <n v="100063"/>
    <s v="Pepe Alonso"/>
    <n v="1"/>
    <s v="Bujías"/>
    <n v="1"/>
    <s v="Componentes del Motor"/>
    <n v="32"/>
    <n v="421"/>
    <n v="13472"/>
  </r>
  <r>
    <d v="2022-12-30T00:00:00"/>
    <n v="355"/>
    <n v="1005"/>
    <x v="8"/>
    <s v="Este"/>
    <n v="100029"/>
    <s v="Sofia Perez"/>
    <n v="15"/>
    <s v="Casco"/>
    <n v="10"/>
    <s v="Neumáticos"/>
    <n v="24"/>
    <n v="2240"/>
    <n v="53760"/>
  </r>
  <r>
    <d v="2022-12-31T00:00:00"/>
    <n v="356"/>
    <n v="1006"/>
    <x v="10"/>
    <s v="Norte"/>
    <n v="100088"/>
    <s v="Martin Estrada"/>
    <n v="11"/>
    <s v="Guardabarros"/>
    <n v="9"/>
    <s v="Sistema Eléctrico"/>
    <n v="16"/>
    <n v="1700"/>
    <n v="27200"/>
  </r>
  <r>
    <d v="2023-01-01T00:00:00"/>
    <n v="357"/>
    <n v="1013"/>
    <x v="12"/>
    <s v="Este"/>
    <n v="100080"/>
    <s v="Miguel Medina"/>
    <n v="7"/>
    <s v="Pastillas de Freno"/>
    <n v="5"/>
    <s v="Sistema de Escape"/>
    <n v="23"/>
    <n v="900"/>
    <n v="20700"/>
  </r>
  <r>
    <d v="2023-01-02T00:00:00"/>
    <n v="358"/>
    <n v="1011"/>
    <x v="3"/>
    <s v="Cibao"/>
    <n v="100057"/>
    <s v="Mario Carrera"/>
    <n v="25"/>
    <s v="Horquillas"/>
    <n v="6"/>
    <s v="Sistema de Transmisión"/>
    <n v="28"/>
    <n v="5100"/>
    <n v="142800"/>
  </r>
  <r>
    <d v="2023-01-03T00:00:00"/>
    <n v="359"/>
    <n v="1004"/>
    <x v="5"/>
    <s v="Sur"/>
    <n v="100040"/>
    <s v="Jose Garcia"/>
    <n v="11"/>
    <s v="Guardabarros"/>
    <n v="9"/>
    <s v="Sistema Eléctrico"/>
    <n v="34"/>
    <n v="1700"/>
    <n v="57800"/>
  </r>
  <r>
    <d v="2023-01-04T00:00:00"/>
    <n v="360"/>
    <n v="1010"/>
    <x v="14"/>
    <s v="Norte"/>
    <n v="100054"/>
    <s v="Miguel Bernal"/>
    <n v="2"/>
    <s v="Pistones"/>
    <n v="1"/>
    <s v="Componentes del Motor"/>
    <n v="18"/>
    <n v="2920"/>
    <n v="52560"/>
  </r>
  <r>
    <d v="2023-01-05T00:00:00"/>
    <n v="361"/>
    <n v="1014"/>
    <x v="4"/>
    <s v="Norte"/>
    <n v="100049"/>
    <s v="Ana Gomez"/>
    <n v="9"/>
    <s v="Baterías"/>
    <n v="7"/>
    <s v="Sistema de Frenos"/>
    <n v="25"/>
    <n v="4800"/>
    <n v="120000"/>
  </r>
  <r>
    <d v="2023-01-06T00:00:00"/>
    <n v="362"/>
    <n v="1015"/>
    <x v="9"/>
    <s v="Cibao"/>
    <n v="100048"/>
    <s v="Luis Fernandez"/>
    <n v="4"/>
    <s v="Filtros de Aceite"/>
    <n v="2"/>
    <s v="Componentes del Motor"/>
    <n v="14"/>
    <n v="600"/>
    <n v="8400"/>
  </r>
  <r>
    <d v="2023-01-07T00:00:00"/>
    <n v="363"/>
    <n v="1015"/>
    <x v="9"/>
    <s v="Cibao"/>
    <n v="100012"/>
    <s v="Ana Lopez"/>
    <n v="10"/>
    <s v="Neumáticos"/>
    <n v="8"/>
    <s v="Sistema de Suspensión"/>
    <n v="29"/>
    <n v="4420"/>
    <n v="128180"/>
  </r>
  <r>
    <d v="2023-01-08T00:00:00"/>
    <n v="364"/>
    <n v="1013"/>
    <x v="12"/>
    <s v="Este"/>
    <n v="100065"/>
    <s v="Armando Sosa"/>
    <n v="5"/>
    <s v="Silenciadores"/>
    <n v="3"/>
    <s v="Componentes del Motor"/>
    <n v="28"/>
    <n v="1600"/>
    <n v="44800"/>
  </r>
  <r>
    <d v="2023-01-09T00:00:00"/>
    <n v="365"/>
    <n v="1000"/>
    <x v="7"/>
    <s v="Sur"/>
    <n v="100023"/>
    <s v="Juan Lopez"/>
    <n v="15"/>
    <s v="Casco"/>
    <n v="10"/>
    <s v="Neumáticos"/>
    <n v="12"/>
    <n v="2240"/>
    <n v="26880"/>
  </r>
  <r>
    <d v="2023-01-10T00:00:00"/>
    <n v="366"/>
    <n v="1015"/>
    <x v="9"/>
    <s v="Cibao"/>
    <n v="100101"/>
    <s v="Ernesto Franco"/>
    <n v="18"/>
    <s v="Palancas de Freno"/>
    <n v="5"/>
    <s v="Sistema de Escape"/>
    <n v="23"/>
    <n v="1000"/>
    <n v="23000"/>
  </r>
  <r>
    <d v="2023-01-11T00:00:00"/>
    <n v="367"/>
    <n v="1007"/>
    <x v="11"/>
    <s v="Cibao"/>
    <n v="100086"/>
    <s v="Cesar Trujillo"/>
    <n v="1"/>
    <s v="Bujías"/>
    <n v="1"/>
    <s v="Componentes del Motor"/>
    <n v="18"/>
    <n v="421"/>
    <n v="7578"/>
  </r>
  <r>
    <d v="2023-01-12T00:00:00"/>
    <n v="368"/>
    <n v="1002"/>
    <x v="13"/>
    <s v="Norte"/>
    <n v="100029"/>
    <s v="Sofia Perez"/>
    <n v="2"/>
    <s v="Pistones"/>
    <n v="1"/>
    <s v="Componentes del Motor"/>
    <n v="27"/>
    <n v="2920"/>
    <n v="78840"/>
  </r>
  <r>
    <d v="2023-01-13T00:00:00"/>
    <n v="369"/>
    <n v="1006"/>
    <x v="10"/>
    <s v="Norte"/>
    <n v="100049"/>
    <s v="Ana Gomez"/>
    <n v="1"/>
    <s v="Bujías"/>
    <n v="1"/>
    <s v="Componentes del Motor"/>
    <n v="31"/>
    <n v="421"/>
    <n v="13051"/>
  </r>
  <r>
    <d v="2023-01-14T00:00:00"/>
    <n v="370"/>
    <n v="1007"/>
    <x v="11"/>
    <s v="Cibao"/>
    <n v="100076"/>
    <s v="Jorge Pineda"/>
    <n v="17"/>
    <s v="Chaquetas de Protección"/>
    <n v="10"/>
    <s v="Neumáticos"/>
    <n v="24"/>
    <n v="1117"/>
    <n v="26808"/>
  </r>
  <r>
    <d v="2023-01-15T00:00:00"/>
    <n v="371"/>
    <n v="1005"/>
    <x v="8"/>
    <s v="Este"/>
    <n v="100074"/>
    <s v="Felipe Pajaro"/>
    <n v="13"/>
    <s v="Manillares"/>
    <n v="9"/>
    <s v="Sistema Eléctrico"/>
    <n v="26"/>
    <n v="1310"/>
    <n v="34060"/>
  </r>
  <r>
    <d v="2023-01-16T00:00:00"/>
    <n v="372"/>
    <n v="1002"/>
    <x v="13"/>
    <s v="Norte"/>
    <n v="100061"/>
    <s v="Roberto Bertuchi"/>
    <n v="11"/>
    <s v="Guardabarros"/>
    <n v="9"/>
    <s v="Sistema Eléctrico"/>
    <n v="11"/>
    <n v="1700"/>
    <n v="18700"/>
  </r>
  <r>
    <d v="2023-01-17T00:00:00"/>
    <n v="373"/>
    <n v="1011"/>
    <x v="3"/>
    <s v="Cibao"/>
    <n v="100009"/>
    <s v="Pedro Gomez"/>
    <n v="10"/>
    <s v="Neumáticos"/>
    <n v="8"/>
    <s v="Sistema de Suspensión"/>
    <n v="11"/>
    <n v="4420"/>
    <n v="48620"/>
  </r>
  <r>
    <d v="2023-01-18T00:00:00"/>
    <n v="374"/>
    <n v="1000"/>
    <x v="7"/>
    <s v="Sur"/>
    <n v="100097"/>
    <s v="Marta Ferrer"/>
    <n v="3"/>
    <s v="Cilindros"/>
    <n v="1"/>
    <s v="Componentes del Motor"/>
    <n v="6"/>
    <n v="3800"/>
    <n v="22800"/>
  </r>
  <r>
    <d v="2023-01-19T00:00:00"/>
    <n v="375"/>
    <n v="1000"/>
    <x v="7"/>
    <s v="Sur"/>
    <n v="100045"/>
    <s v="Marta Rodriguez"/>
    <n v="17"/>
    <s v="Chaquetas de Protección"/>
    <n v="10"/>
    <s v="Neumáticos"/>
    <n v="16"/>
    <n v="1117"/>
    <n v="17872"/>
  </r>
  <r>
    <d v="2023-01-20T00:00:00"/>
    <n v="376"/>
    <n v="1004"/>
    <x v="5"/>
    <s v="Sur"/>
    <n v="100016"/>
    <s v="Sara Martinez"/>
    <n v="23"/>
    <s v="Carburadores"/>
    <n v="1"/>
    <s v="Componentes del Motor"/>
    <n v="10"/>
    <n v="3550"/>
    <n v="35500"/>
  </r>
  <r>
    <d v="2023-01-21T00:00:00"/>
    <n v="377"/>
    <n v="1010"/>
    <x v="14"/>
    <s v="Norte"/>
    <n v="100067"/>
    <s v="Rafael Corona"/>
    <n v="6"/>
    <s v="Cadenas"/>
    <n v="4"/>
    <s v="Filtros"/>
    <n v="5"/>
    <n v="1800"/>
    <n v="9000"/>
  </r>
  <r>
    <d v="2023-01-22T00:00:00"/>
    <n v="378"/>
    <n v="1002"/>
    <x v="13"/>
    <s v="Norte"/>
    <n v="100089"/>
    <s v="Andres Quiros"/>
    <n v="19"/>
    <s v="Cables de Acelerador"/>
    <n v="11"/>
    <s v="Partes del Chasis"/>
    <n v="7"/>
    <n v="600"/>
    <n v="4200"/>
  </r>
  <r>
    <d v="2023-01-23T00:00:00"/>
    <n v="379"/>
    <n v="1000"/>
    <x v="7"/>
    <s v="Sur"/>
    <n v="100017"/>
    <s v="José Fernandez"/>
    <n v="23"/>
    <s v="Carburadores"/>
    <n v="1"/>
    <s v="Componentes del Motor"/>
    <n v="3"/>
    <n v="3550"/>
    <n v="10650"/>
  </r>
  <r>
    <d v="2023-01-24T00:00:00"/>
    <n v="380"/>
    <n v="1007"/>
    <x v="11"/>
    <s v="Cibao"/>
    <n v="100068"/>
    <s v="Julia Salas"/>
    <n v="11"/>
    <s v="Guardabarros"/>
    <n v="9"/>
    <s v="Sistema Eléctrico"/>
    <n v="12"/>
    <n v="1700"/>
    <n v="20400"/>
  </r>
  <r>
    <d v="2023-01-25T00:00:00"/>
    <n v="381"/>
    <n v="1006"/>
    <x v="10"/>
    <s v="Norte"/>
    <n v="100088"/>
    <s v="Martin Estrada"/>
    <n v="25"/>
    <s v="Horquillas"/>
    <n v="6"/>
    <s v="Sistema de Transmisión"/>
    <n v="6"/>
    <n v="5100"/>
    <n v="30600"/>
  </r>
  <r>
    <d v="2023-01-26T00:00:00"/>
    <n v="382"/>
    <n v="1015"/>
    <x v="9"/>
    <s v="Cibao"/>
    <n v="100030"/>
    <s v="David Garcia"/>
    <n v="7"/>
    <s v="Pastillas de Freno"/>
    <n v="5"/>
    <s v="Sistema de Escape"/>
    <n v="8"/>
    <n v="900"/>
    <n v="7200"/>
  </r>
  <r>
    <d v="2023-01-27T00:00:00"/>
    <n v="383"/>
    <n v="1013"/>
    <x v="12"/>
    <s v="Este"/>
    <n v="100058"/>
    <s v="Juan Castillo"/>
    <n v="18"/>
    <s v="Palancas de Freno"/>
    <n v="5"/>
    <s v="Sistema de Escape"/>
    <n v="4"/>
    <n v="1000"/>
    <n v="4000"/>
  </r>
  <r>
    <d v="2023-01-28T00:00:00"/>
    <n v="384"/>
    <n v="1013"/>
    <x v="12"/>
    <s v="Este"/>
    <n v="100075"/>
    <s v="Olga Montero"/>
    <n v="21"/>
    <s v="Tensores de Cadena"/>
    <n v="4"/>
    <s v="Filtros"/>
    <n v="9"/>
    <n v="880"/>
    <n v="7920"/>
  </r>
  <r>
    <d v="2023-01-29T00:00:00"/>
    <n v="385"/>
    <n v="1001"/>
    <x v="1"/>
    <s v="Este"/>
    <n v="100009"/>
    <s v="Pedro Gomez"/>
    <n v="4"/>
    <s v="Filtros de Aceite"/>
    <n v="2"/>
    <s v="Componentes del Motor"/>
    <n v="5"/>
    <n v="600"/>
    <n v="3000"/>
  </r>
  <r>
    <d v="2023-01-30T00:00:00"/>
    <n v="386"/>
    <n v="1006"/>
    <x v="10"/>
    <s v="Norte"/>
    <n v="100101"/>
    <s v="Ernesto Franco"/>
    <n v="22"/>
    <s v="Protectores de Motor"/>
    <n v="9"/>
    <s v="Sistema Eléctrico"/>
    <n v="3"/>
    <n v="3011"/>
    <n v="9033"/>
  </r>
  <r>
    <d v="2023-01-31T00:00:00"/>
    <n v="387"/>
    <n v="1015"/>
    <x v="9"/>
    <s v="Cibao"/>
    <n v="100068"/>
    <s v="Julia Salas"/>
    <n v="24"/>
    <s v="Discos de Freno"/>
    <n v="5"/>
    <s v="Sistema de Escape"/>
    <n v="7"/>
    <n v="2630"/>
    <n v="18410"/>
  </r>
  <r>
    <d v="2023-02-01T00:00:00"/>
    <n v="388"/>
    <n v="1006"/>
    <x v="10"/>
    <s v="Norte"/>
    <n v="100031"/>
    <s v="Lorena Rodriguez"/>
    <n v="20"/>
    <s v="Controles de Puños Calefactables"/>
    <n v="10"/>
    <s v="Neumáticos"/>
    <n v="10"/>
    <n v="4500"/>
    <n v="45000"/>
  </r>
  <r>
    <d v="2023-02-02T00:00:00"/>
    <n v="389"/>
    <n v="1011"/>
    <x v="3"/>
    <s v="Cibao"/>
    <n v="100039"/>
    <s v="Sara Lopez"/>
    <n v="20"/>
    <s v="Controles de Puños Calefactables"/>
    <n v="10"/>
    <s v="Neumáticos"/>
    <n v="2"/>
    <n v="4500"/>
    <n v="9000"/>
  </r>
  <r>
    <d v="2023-02-03T00:00:00"/>
    <n v="390"/>
    <n v="1004"/>
    <x v="5"/>
    <s v="Sur"/>
    <n v="100046"/>
    <s v="Juan Ramirez"/>
    <n v="18"/>
    <s v="Palancas de Freno"/>
    <n v="5"/>
    <s v="Sistema de Escape"/>
    <n v="8"/>
    <n v="1000"/>
    <n v="8000"/>
  </r>
  <r>
    <d v="2023-02-04T00:00:00"/>
    <n v="391"/>
    <n v="1006"/>
    <x v="10"/>
    <s v="Norte"/>
    <n v="100081"/>
    <s v="Nicolas Sanchez"/>
    <n v="4"/>
    <s v="Filtros de Aceite"/>
    <n v="2"/>
    <s v="Componentes del Motor"/>
    <n v="6"/>
    <n v="600"/>
    <n v="3600"/>
  </r>
  <r>
    <d v="2023-02-05T00:00:00"/>
    <n v="392"/>
    <n v="1009"/>
    <x v="6"/>
    <s v="Este"/>
    <n v="100032"/>
    <s v="Pedro Hernandez"/>
    <n v="24"/>
    <s v="Discos de Freno"/>
    <n v="5"/>
    <s v="Sistema de Escape"/>
    <n v="9"/>
    <n v="2630"/>
    <n v="23670"/>
  </r>
  <r>
    <d v="2023-02-06T00:00:00"/>
    <n v="393"/>
    <n v="1014"/>
    <x v="4"/>
    <s v="Norte"/>
    <n v="100075"/>
    <s v="Olga Montero"/>
    <n v="10"/>
    <s v="Neumáticos"/>
    <n v="8"/>
    <s v="Sistema de Suspensión"/>
    <n v="11"/>
    <n v="4420"/>
    <n v="48620"/>
  </r>
  <r>
    <d v="2023-02-07T00:00:00"/>
    <n v="394"/>
    <n v="1010"/>
    <x v="14"/>
    <s v="Norte"/>
    <n v="100034"/>
    <s v="Juan Fernandez"/>
    <n v="25"/>
    <s v="Horquillas"/>
    <n v="6"/>
    <s v="Sistema de Transmisión"/>
    <n v="4"/>
    <n v="5100"/>
    <n v="20400"/>
  </r>
  <r>
    <d v="2023-02-08T00:00:00"/>
    <n v="395"/>
    <n v="1009"/>
    <x v="6"/>
    <s v="Este"/>
    <n v="100009"/>
    <s v="Pedro Gomez"/>
    <n v="2"/>
    <s v="Pistones"/>
    <n v="1"/>
    <s v="Componentes del Motor"/>
    <n v="3"/>
    <n v="2920"/>
    <n v="8760"/>
  </r>
  <r>
    <d v="2023-02-09T00:00:00"/>
    <n v="396"/>
    <n v="1012"/>
    <x v="0"/>
    <s v="Sur"/>
    <n v="100038"/>
    <s v="Carlos Martinez"/>
    <n v="18"/>
    <s v="Palancas de Freno"/>
    <n v="5"/>
    <s v="Sistema de Escape"/>
    <n v="5"/>
    <n v="1000"/>
    <n v="5000"/>
  </r>
  <r>
    <d v="2023-02-10T00:00:00"/>
    <n v="397"/>
    <n v="1006"/>
    <x v="10"/>
    <s v="Norte"/>
    <n v="100073"/>
    <s v="Roberta Fernandez"/>
    <n v="17"/>
    <s v="Chaquetas de Protección"/>
    <n v="10"/>
    <s v="Neumáticos"/>
    <n v="7"/>
    <n v="1117"/>
    <n v="7819"/>
  </r>
  <r>
    <d v="2023-02-11T00:00:00"/>
    <n v="398"/>
    <n v="1006"/>
    <x v="10"/>
    <s v="Norte"/>
    <n v="100028"/>
    <s v="Jose Fernandez"/>
    <n v="16"/>
    <s v="Guantes"/>
    <n v="10"/>
    <s v="Neumáticos"/>
    <n v="6"/>
    <n v="820"/>
    <n v="4920"/>
  </r>
  <r>
    <d v="2023-02-12T00:00:00"/>
    <n v="399"/>
    <n v="1001"/>
    <x v="1"/>
    <s v="Este"/>
    <n v="100086"/>
    <s v="Cesar Trujillo"/>
    <n v="22"/>
    <s v="Protectores de Motor"/>
    <n v="9"/>
    <s v="Sistema Eléctrico"/>
    <n v="9"/>
    <n v="3011"/>
    <n v="27099"/>
  </r>
  <r>
    <d v="2023-02-13T00:00:00"/>
    <n v="400"/>
    <n v="1010"/>
    <x v="14"/>
    <s v="Norte"/>
    <n v="100077"/>
    <s v="Ismael Rojas"/>
    <n v="21"/>
    <s v="Tensores de Cadena"/>
    <n v="4"/>
    <s v="Filtros"/>
    <n v="12"/>
    <n v="880"/>
    <n v="10560"/>
  </r>
  <r>
    <d v="2023-02-14T00:00:00"/>
    <n v="401"/>
    <n v="1012"/>
    <x v="0"/>
    <s v="Sur"/>
    <n v="100101"/>
    <s v="Ernesto Franco"/>
    <n v="23"/>
    <s v="Carburadores"/>
    <n v="1"/>
    <s v="Componentes del Motor"/>
    <n v="10"/>
    <n v="3550"/>
    <n v="35500"/>
  </r>
  <r>
    <d v="2023-02-15T00:00:00"/>
    <n v="402"/>
    <n v="1007"/>
    <x v="11"/>
    <s v="Cibao"/>
    <n v="100031"/>
    <s v="Lorena Rodriguez"/>
    <n v="10"/>
    <s v="Neumáticos"/>
    <n v="8"/>
    <s v="Sistema de Suspensión"/>
    <n v="5"/>
    <n v="4420"/>
    <n v="22100"/>
  </r>
  <r>
    <d v="2023-02-16T00:00:00"/>
    <n v="403"/>
    <n v="1014"/>
    <x v="4"/>
    <s v="Norte"/>
    <n v="100061"/>
    <s v="Roberto Bertuchi"/>
    <n v="12"/>
    <s v="Asientos"/>
    <n v="9"/>
    <s v="Sistema Eléctrico"/>
    <n v="7"/>
    <n v="3150"/>
    <n v="22050"/>
  </r>
  <r>
    <d v="2023-02-17T00:00:00"/>
    <n v="404"/>
    <n v="1006"/>
    <x v="10"/>
    <s v="Norte"/>
    <n v="100100"/>
    <s v="Jorge Hernandez"/>
    <n v="17"/>
    <s v="Chaquetas de Protección"/>
    <n v="10"/>
    <s v="Neumáticos"/>
    <n v="3"/>
    <n v="1117"/>
    <n v="3351"/>
  </r>
  <r>
    <d v="2023-02-18T00:00:00"/>
    <n v="405"/>
    <n v="1010"/>
    <x v="14"/>
    <s v="Norte"/>
    <n v="100044"/>
    <s v="Pedro Lopez"/>
    <n v="13"/>
    <s v="Manillares"/>
    <n v="9"/>
    <s v="Sistema Eléctrico"/>
    <n v="12"/>
    <n v="1310"/>
    <n v="15720"/>
  </r>
  <r>
    <d v="2023-02-19T00:00:00"/>
    <n v="406"/>
    <n v="1015"/>
    <x v="9"/>
    <s v="Cibao"/>
    <n v="100096"/>
    <s v="Armando Palacios"/>
    <n v="24"/>
    <s v="Discos de Freno"/>
    <n v="5"/>
    <s v="Sistema de Escape"/>
    <n v="6"/>
    <n v="2630"/>
    <n v="15780"/>
  </r>
  <r>
    <d v="2023-02-20T00:00:00"/>
    <n v="407"/>
    <n v="1006"/>
    <x v="10"/>
    <s v="Norte"/>
    <n v="100084"/>
    <s v="Juanma Borda"/>
    <n v="3"/>
    <s v="Cilindros"/>
    <n v="1"/>
    <s v="Componentes del Motor"/>
    <n v="8"/>
    <n v="3800"/>
    <n v="30400"/>
  </r>
  <r>
    <d v="2023-02-21T00:00:00"/>
    <n v="408"/>
    <n v="1011"/>
    <x v="3"/>
    <s v="Cibao"/>
    <n v="100077"/>
    <s v="Ismael Rojas"/>
    <n v="15"/>
    <s v="Casco"/>
    <n v="10"/>
    <s v="Neumáticos"/>
    <n v="4"/>
    <n v="2240"/>
    <n v="8960"/>
  </r>
  <r>
    <d v="2023-02-22T00:00:00"/>
    <n v="409"/>
    <n v="1004"/>
    <x v="5"/>
    <s v="Sur"/>
    <n v="100091"/>
    <s v="Ariadna Castro"/>
    <n v="1"/>
    <s v="Bujías"/>
    <n v="1"/>
    <s v="Componentes del Motor"/>
    <n v="9"/>
    <n v="421"/>
    <n v="3789"/>
  </r>
  <r>
    <d v="2023-02-23T00:00:00"/>
    <n v="410"/>
    <n v="1006"/>
    <x v="10"/>
    <s v="Norte"/>
    <n v="100001"/>
    <s v="Juan Pérez"/>
    <n v="20"/>
    <s v="Controles de Puños Calefactables"/>
    <n v="10"/>
    <s v="Neumáticos"/>
    <n v="5"/>
    <n v="4500"/>
    <n v="22500"/>
  </r>
  <r>
    <d v="2023-02-24T00:00:00"/>
    <n v="411"/>
    <n v="1000"/>
    <x v="7"/>
    <s v="Sur"/>
    <n v="100086"/>
    <s v="Cesar Trujillo"/>
    <n v="9"/>
    <s v="Baterías"/>
    <n v="7"/>
    <s v="Sistema de Frenos"/>
    <n v="3"/>
    <n v="4800"/>
    <n v="14400"/>
  </r>
  <r>
    <d v="2023-02-25T00:00:00"/>
    <n v="412"/>
    <n v="1015"/>
    <x v="9"/>
    <s v="Cibao"/>
    <n v="100065"/>
    <s v="Armando Sosa"/>
    <n v="7"/>
    <s v="Pastillas de Freno"/>
    <n v="5"/>
    <s v="Sistema de Escape"/>
    <n v="7"/>
    <n v="900"/>
    <n v="6300"/>
  </r>
  <r>
    <d v="2023-02-26T00:00:00"/>
    <n v="413"/>
    <n v="1014"/>
    <x v="4"/>
    <s v="Norte"/>
    <n v="100025"/>
    <s v="Carlos Fernandez"/>
    <n v="24"/>
    <s v="Discos de Freno"/>
    <n v="5"/>
    <s v="Sistema de Escape"/>
    <n v="10"/>
    <n v="2630"/>
    <n v="26300"/>
  </r>
  <r>
    <d v="2023-02-27T00:00:00"/>
    <n v="414"/>
    <n v="1011"/>
    <x v="3"/>
    <s v="Cibao"/>
    <n v="100044"/>
    <s v="Pedro Lopez"/>
    <n v="19"/>
    <s v="Cables de Acelerador"/>
    <n v="11"/>
    <s v="Partes del Chasis"/>
    <n v="2"/>
    <n v="600"/>
    <n v="1200"/>
  </r>
  <r>
    <d v="2023-02-28T00:00:00"/>
    <n v="415"/>
    <n v="1010"/>
    <x v="14"/>
    <s v="Norte"/>
    <n v="100071"/>
    <s v="Alberto Vega"/>
    <n v="20"/>
    <s v="Controles de Puños Calefactables"/>
    <n v="10"/>
    <s v="Neumáticos"/>
    <n v="8"/>
    <n v="4500"/>
    <n v="36000"/>
  </r>
  <r>
    <d v="2023-03-01T00:00:00"/>
    <n v="416"/>
    <n v="1000"/>
    <x v="7"/>
    <s v="Sur"/>
    <n v="100050"/>
    <s v="Carlos Hernandez"/>
    <n v="8"/>
    <s v="Amortiguadores"/>
    <n v="6"/>
    <s v="Sistema de Transmisión"/>
    <n v="6"/>
    <n v="4010"/>
    <n v="24060"/>
  </r>
  <r>
    <d v="2023-03-02T00:00:00"/>
    <n v="417"/>
    <n v="1015"/>
    <x v="9"/>
    <s v="Cibao"/>
    <n v="100039"/>
    <s v="Sara Lopez"/>
    <n v="21"/>
    <s v="Tensores de Cadena"/>
    <n v="4"/>
    <s v="Filtros"/>
    <n v="9"/>
    <n v="880"/>
    <n v="7920"/>
  </r>
  <r>
    <d v="2023-03-03T00:00:00"/>
    <n v="418"/>
    <n v="1004"/>
    <x v="5"/>
    <s v="Sur"/>
    <n v="100071"/>
    <s v="Alberto Vega"/>
    <n v="8"/>
    <s v="Amortiguadores"/>
    <n v="6"/>
    <s v="Sistema de Transmisión"/>
    <n v="11"/>
    <n v="4010"/>
    <n v="44110"/>
  </r>
  <r>
    <d v="2023-03-04T00:00:00"/>
    <n v="419"/>
    <n v="1015"/>
    <x v="9"/>
    <s v="Cibao"/>
    <n v="100059"/>
    <s v="Samuel Gomez"/>
    <n v="11"/>
    <s v="Guardabarros"/>
    <n v="9"/>
    <s v="Sistema Eléctrico"/>
    <n v="4"/>
    <n v="1700"/>
    <n v="6800"/>
  </r>
  <r>
    <d v="2023-03-05T00:00:00"/>
    <n v="420"/>
    <n v="1000"/>
    <x v="7"/>
    <s v="Sur"/>
    <n v="100049"/>
    <s v="Ana Gomez"/>
    <n v="25"/>
    <s v="Horquillas"/>
    <n v="6"/>
    <s v="Sistema de Transmisión"/>
    <n v="3"/>
    <n v="5100"/>
    <n v="15300"/>
  </r>
  <r>
    <d v="2023-03-06T00:00:00"/>
    <n v="421"/>
    <n v="1006"/>
    <x v="10"/>
    <s v="Norte"/>
    <n v="100048"/>
    <s v="Luis Fernandez"/>
    <n v="24"/>
    <s v="Discos de Freno"/>
    <n v="5"/>
    <s v="Sistema de Escape"/>
    <n v="5"/>
    <n v="2630"/>
    <n v="13150"/>
  </r>
  <r>
    <d v="2023-03-07T00:00:00"/>
    <n v="422"/>
    <n v="1002"/>
    <x v="13"/>
    <s v="Norte"/>
    <n v="100062"/>
    <s v="Belen Valverde"/>
    <n v="18"/>
    <s v="Palancas de Freno"/>
    <n v="5"/>
    <s v="Sistema de Escape"/>
    <n v="7"/>
    <n v="1000"/>
    <n v="7000"/>
  </r>
  <r>
    <d v="2023-03-08T00:00:00"/>
    <n v="423"/>
    <n v="1001"/>
    <x v="1"/>
    <s v="Este"/>
    <n v="100054"/>
    <s v="Miguel Bernal"/>
    <n v="8"/>
    <s v="Amortiguadores"/>
    <n v="6"/>
    <s v="Sistema de Transmisión"/>
    <n v="6"/>
    <n v="4010"/>
    <n v="24060"/>
  </r>
  <r>
    <d v="2023-03-09T00:00:00"/>
    <n v="424"/>
    <n v="1009"/>
    <x v="6"/>
    <s v="Este"/>
    <n v="100081"/>
    <s v="Nicolas Sanchez"/>
    <n v="7"/>
    <s v="Pastillas de Freno"/>
    <n v="5"/>
    <s v="Sistema de Escape"/>
    <n v="9"/>
    <n v="900"/>
    <n v="8100"/>
  </r>
  <r>
    <d v="2023-03-10T00:00:00"/>
    <n v="425"/>
    <n v="1011"/>
    <x v="3"/>
    <s v="Cibao"/>
    <n v="100069"/>
    <s v="Amanda Velasco"/>
    <n v="7"/>
    <s v="Pastillas de Freno"/>
    <n v="5"/>
    <s v="Sistema de Escape"/>
    <n v="12"/>
    <n v="900"/>
    <n v="10800"/>
  </r>
  <r>
    <d v="2023-03-11T00:00:00"/>
    <n v="426"/>
    <n v="1012"/>
    <x v="0"/>
    <s v="Sur"/>
    <n v="100043"/>
    <s v="Lorena Gomez"/>
    <n v="22"/>
    <s v="Protectores de Motor"/>
    <n v="9"/>
    <s v="Sistema Eléctrico"/>
    <n v="10"/>
    <n v="3011"/>
    <n v="30110"/>
  </r>
  <r>
    <d v="2023-03-12T00:00:00"/>
    <n v="427"/>
    <n v="1013"/>
    <x v="12"/>
    <s v="Este"/>
    <n v="100091"/>
    <s v="Ariadna Castro"/>
    <n v="3"/>
    <s v="Cilindros"/>
    <n v="1"/>
    <s v="Componentes del Motor"/>
    <n v="5"/>
    <n v="3800"/>
    <n v="19000"/>
  </r>
  <r>
    <d v="2023-03-13T00:00:00"/>
    <n v="428"/>
    <n v="1014"/>
    <x v="4"/>
    <s v="Norte"/>
    <n v="100046"/>
    <s v="Juan Ramirez"/>
    <n v="2"/>
    <s v="Pistones"/>
    <n v="1"/>
    <s v="Componentes del Motor"/>
    <n v="7"/>
    <n v="2920"/>
    <n v="20440"/>
  </r>
  <r>
    <d v="2023-03-14T00:00:00"/>
    <n v="429"/>
    <n v="1007"/>
    <x v="11"/>
    <s v="Cibao"/>
    <n v="100047"/>
    <s v="Maria Martinez"/>
    <n v="8"/>
    <s v="Amortiguadores"/>
    <n v="6"/>
    <s v="Sistema de Transmisión"/>
    <n v="3"/>
    <n v="4010"/>
    <n v="12030"/>
  </r>
  <r>
    <d v="2023-03-15T00:00:00"/>
    <n v="430"/>
    <n v="1000"/>
    <x v="7"/>
    <s v="Sur"/>
    <n v="100009"/>
    <s v="Pedro Gomez"/>
    <n v="22"/>
    <s v="Protectores de Motor"/>
    <n v="9"/>
    <s v="Sistema Eléctrico"/>
    <n v="12"/>
    <n v="3011"/>
    <n v="36132"/>
  </r>
  <r>
    <d v="2023-03-16T00:00:00"/>
    <n v="431"/>
    <n v="1013"/>
    <x v="12"/>
    <s v="Este"/>
    <n v="100090"/>
    <s v="Santiago Escobar"/>
    <n v="19"/>
    <s v="Cables de Acelerador"/>
    <n v="11"/>
    <s v="Partes del Chasis"/>
    <n v="6"/>
    <n v="600"/>
    <n v="3600"/>
  </r>
  <r>
    <d v="2023-03-17T00:00:00"/>
    <n v="432"/>
    <n v="1003"/>
    <x v="2"/>
    <s v="Cibao"/>
    <n v="100082"/>
    <s v="Francisco Nunez"/>
    <n v="11"/>
    <s v="Guardabarros"/>
    <n v="9"/>
    <s v="Sistema Eléctrico"/>
    <n v="8"/>
    <n v="1700"/>
    <n v="13600"/>
  </r>
  <r>
    <d v="2023-03-18T00:00:00"/>
    <n v="433"/>
    <n v="1007"/>
    <x v="11"/>
    <s v="Cibao"/>
    <n v="100046"/>
    <s v="Juan Ramirez"/>
    <n v="3"/>
    <s v="Cilindros"/>
    <n v="1"/>
    <s v="Componentes del Motor"/>
    <n v="4"/>
    <n v="3800"/>
    <n v="15200"/>
  </r>
  <r>
    <d v="2023-03-19T00:00:00"/>
    <n v="434"/>
    <n v="1013"/>
    <x v="12"/>
    <s v="Este"/>
    <n v="100020"/>
    <s v="Lorena Ramirez"/>
    <n v="11"/>
    <s v="Guardabarros"/>
    <n v="9"/>
    <s v="Sistema Eléctrico"/>
    <n v="9"/>
    <n v="1700"/>
    <n v="15300"/>
  </r>
  <r>
    <d v="2023-03-20T00:00:00"/>
    <n v="435"/>
    <n v="1003"/>
    <x v="2"/>
    <s v="Cibao"/>
    <n v="100017"/>
    <s v="José Fernandez"/>
    <n v="25"/>
    <s v="Horquillas"/>
    <n v="6"/>
    <s v="Sistema de Transmisión"/>
    <n v="5"/>
    <n v="5100"/>
    <n v="25500"/>
  </r>
  <r>
    <d v="2023-03-21T00:00:00"/>
    <n v="436"/>
    <n v="1015"/>
    <x v="9"/>
    <s v="Cibao"/>
    <n v="100040"/>
    <s v="Jose Garcia"/>
    <n v="18"/>
    <s v="Palancas de Freno"/>
    <n v="5"/>
    <s v="Sistema de Escape"/>
    <n v="3"/>
    <n v="1000"/>
    <n v="3000"/>
  </r>
  <r>
    <d v="2023-03-22T00:00:00"/>
    <n v="437"/>
    <n v="1009"/>
    <x v="6"/>
    <s v="Este"/>
    <n v="100038"/>
    <s v="Carlos Martinez"/>
    <n v="20"/>
    <s v="Controles de Puños Calefactables"/>
    <n v="10"/>
    <s v="Neumáticos"/>
    <n v="7"/>
    <n v="4500"/>
    <n v="31500"/>
  </r>
  <r>
    <d v="2023-03-23T00:00:00"/>
    <n v="438"/>
    <n v="1010"/>
    <x v="14"/>
    <s v="Norte"/>
    <n v="100093"/>
    <s v="Yolanda Ventura"/>
    <n v="12"/>
    <s v="Asientos"/>
    <n v="9"/>
    <s v="Sistema Eléctrico"/>
    <n v="10"/>
    <n v="3150"/>
    <n v="31500"/>
  </r>
  <r>
    <d v="2023-03-24T00:00:00"/>
    <n v="439"/>
    <n v="1004"/>
    <x v="5"/>
    <s v="Sur"/>
    <n v="100081"/>
    <s v="Nicolas Sanchez"/>
    <n v="24"/>
    <s v="Discos de Freno"/>
    <n v="5"/>
    <s v="Sistema de Escape"/>
    <n v="2"/>
    <n v="2630"/>
    <n v="5260"/>
  </r>
  <r>
    <d v="2023-03-25T00:00:00"/>
    <n v="440"/>
    <n v="1015"/>
    <x v="9"/>
    <s v="Cibao"/>
    <n v="100075"/>
    <s v="Olga Montero"/>
    <n v="25"/>
    <s v="Horquillas"/>
    <n v="6"/>
    <s v="Sistema de Transmisión"/>
    <n v="8"/>
    <n v="5100"/>
    <n v="40800"/>
  </r>
  <r>
    <d v="2023-03-26T00:00:00"/>
    <n v="441"/>
    <n v="1005"/>
    <x v="8"/>
    <s v="Este"/>
    <n v="100015"/>
    <s v="Carlos Rodriguez"/>
    <n v="9"/>
    <s v="Baterías"/>
    <n v="7"/>
    <s v="Sistema de Frenos"/>
    <n v="6"/>
    <n v="4800"/>
    <n v="28800"/>
  </r>
  <r>
    <d v="2023-03-27T00:00:00"/>
    <n v="442"/>
    <n v="1001"/>
    <x v="1"/>
    <s v="Este"/>
    <n v="100054"/>
    <s v="Miguel Bernal"/>
    <n v="17"/>
    <s v="Chaquetas de Protección"/>
    <n v="10"/>
    <s v="Neumáticos"/>
    <n v="9"/>
    <n v="1117"/>
    <n v="10053"/>
  </r>
  <r>
    <d v="2023-03-28T00:00:00"/>
    <n v="443"/>
    <n v="1005"/>
    <x v="8"/>
    <s v="Este"/>
    <n v="100086"/>
    <s v="Cesar Trujillo"/>
    <n v="22"/>
    <s v="Protectores de Motor"/>
    <n v="9"/>
    <s v="Sistema Eléctrico"/>
    <n v="11"/>
    <n v="3011"/>
    <n v="33121"/>
  </r>
  <r>
    <d v="2023-03-29T00:00:00"/>
    <n v="444"/>
    <n v="1004"/>
    <x v="5"/>
    <s v="Sur"/>
    <n v="100080"/>
    <s v="Miguel Medina"/>
    <n v="14"/>
    <s v="Espejos Retrovisores"/>
    <n v="9"/>
    <s v="Sistema Eléctrico"/>
    <n v="4"/>
    <n v="700"/>
    <n v="2800"/>
  </r>
  <r>
    <d v="2023-03-30T00:00:00"/>
    <n v="445"/>
    <n v="1010"/>
    <x v="14"/>
    <s v="Norte"/>
    <n v="100075"/>
    <s v="Olga Montero"/>
    <n v="19"/>
    <s v="Cables de Acelerador"/>
    <n v="11"/>
    <s v="Partes del Chasis"/>
    <n v="3"/>
    <n v="600"/>
    <n v="1800"/>
  </r>
  <r>
    <d v="2023-03-31T00:00:00"/>
    <n v="446"/>
    <n v="1004"/>
    <x v="5"/>
    <s v="Sur"/>
    <n v="100040"/>
    <s v="Jose Garcia"/>
    <n v="9"/>
    <s v="Baterías"/>
    <n v="7"/>
    <s v="Sistema de Frenos"/>
    <n v="5"/>
    <n v="4800"/>
    <n v="24000"/>
  </r>
  <r>
    <d v="2023-04-01T00:00:00"/>
    <n v="447"/>
    <n v="1004"/>
    <x v="5"/>
    <s v="Sur"/>
    <n v="100087"/>
    <s v="Lorena Brito"/>
    <n v="5"/>
    <s v="Silenciadores"/>
    <n v="3"/>
    <s v="Componentes del Motor"/>
    <n v="7"/>
    <n v="1600"/>
    <n v="11200"/>
  </r>
  <r>
    <d v="2023-04-02T00:00:00"/>
    <n v="448"/>
    <n v="1000"/>
    <x v="7"/>
    <s v="Sur"/>
    <n v="100095"/>
    <s v="Emilia Macias"/>
    <n v="14"/>
    <s v="Espejos Retrovisores"/>
    <n v="9"/>
    <s v="Sistema Eléctrico"/>
    <n v="6"/>
    <n v="700"/>
    <n v="4200"/>
  </r>
  <r>
    <d v="2023-04-03T00:00:00"/>
    <n v="449"/>
    <n v="1008"/>
    <x v="15"/>
    <s v="Sur"/>
    <n v="100039"/>
    <s v="Sara Lopez"/>
    <n v="7"/>
    <s v="Pastillas de Freno"/>
    <n v="5"/>
    <s v="Sistema de Escape"/>
    <n v="9"/>
    <n v="900"/>
    <n v="8100"/>
  </r>
  <r>
    <d v="2023-04-04T00:00:00"/>
    <n v="450"/>
    <n v="1000"/>
    <x v="7"/>
    <s v="Sur"/>
    <n v="100050"/>
    <s v="Carlos Hernandez"/>
    <n v="12"/>
    <s v="Asientos"/>
    <n v="9"/>
    <s v="Sistema Eléctrico"/>
    <n v="12"/>
    <n v="3150"/>
    <n v="37800"/>
  </r>
  <r>
    <d v="2023-04-05T00:00:00"/>
    <n v="451"/>
    <n v="1015"/>
    <x v="9"/>
    <s v="Cibao"/>
    <n v="100002"/>
    <s v="Maria Garcia"/>
    <n v="14"/>
    <s v="Espejos Retrovisores"/>
    <n v="9"/>
    <s v="Sistema Eléctrico"/>
    <n v="8"/>
    <n v="700"/>
    <n v="5600"/>
  </r>
  <r>
    <d v="2023-04-06T00:00:00"/>
    <n v="452"/>
    <n v="1003"/>
    <x v="2"/>
    <s v="Cibao"/>
    <n v="100062"/>
    <s v="Belen Valverde"/>
    <n v="7"/>
    <s v="Pastillas de Freno"/>
    <n v="5"/>
    <s v="Sistema de Escape"/>
    <n v="8"/>
    <n v="900"/>
    <n v="7200"/>
  </r>
  <r>
    <d v="2023-04-07T00:00:00"/>
    <n v="453"/>
    <n v="1013"/>
    <x v="12"/>
    <s v="Este"/>
    <n v="100011"/>
    <s v="Juan Martinez"/>
    <n v="11"/>
    <s v="Guardabarros"/>
    <n v="9"/>
    <s v="Sistema Eléctrico"/>
    <n v="33"/>
    <n v="1700"/>
    <n v="56100"/>
  </r>
  <r>
    <d v="2023-04-08T00:00:00"/>
    <n v="454"/>
    <n v="1007"/>
    <x v="11"/>
    <s v="Cibao"/>
    <n v="100099"/>
    <s v="Alejandra Torres"/>
    <n v="6"/>
    <s v="Cadenas"/>
    <n v="4"/>
    <s v="Filtros"/>
    <n v="5"/>
    <n v="1800"/>
    <n v="9000"/>
  </r>
  <r>
    <d v="2023-04-09T00:00:00"/>
    <n v="455"/>
    <n v="1011"/>
    <x v="3"/>
    <s v="Cibao"/>
    <n v="100096"/>
    <s v="Armando Palacios"/>
    <n v="2"/>
    <s v="Pistones"/>
    <n v="1"/>
    <s v="Componentes del Motor"/>
    <n v="7"/>
    <n v="2920"/>
    <n v="20440"/>
  </r>
  <r>
    <d v="2023-04-10T00:00:00"/>
    <n v="456"/>
    <n v="1009"/>
    <x v="6"/>
    <s v="Este"/>
    <n v="100038"/>
    <s v="Carlos Martinez"/>
    <n v="7"/>
    <s v="Pastillas de Freno"/>
    <n v="5"/>
    <s v="Sistema de Escape"/>
    <n v="17"/>
    <n v="900"/>
    <n v="15300"/>
  </r>
  <r>
    <d v="2023-04-11T00:00:00"/>
    <n v="457"/>
    <n v="1002"/>
    <x v="13"/>
    <s v="Norte"/>
    <n v="100018"/>
    <s v="Luisa Gomez"/>
    <n v="14"/>
    <s v="Espejos Retrovisores"/>
    <n v="9"/>
    <s v="Sistema Eléctrico"/>
    <n v="7"/>
    <n v="700"/>
    <n v="4900"/>
  </r>
  <r>
    <d v="2023-04-12T00:00:00"/>
    <n v="458"/>
    <n v="1002"/>
    <x v="13"/>
    <s v="Norte"/>
    <n v="100055"/>
    <s v="Ricardo Farinas"/>
    <n v="9"/>
    <s v="Baterías"/>
    <n v="7"/>
    <s v="Sistema de Frenos"/>
    <n v="11"/>
    <n v="4800"/>
    <n v="52800"/>
  </r>
  <r>
    <d v="2023-04-13T00:00:00"/>
    <n v="459"/>
    <n v="1012"/>
    <x v="0"/>
    <s v="Sur"/>
    <n v="100087"/>
    <s v="Lorena Brito"/>
    <n v="23"/>
    <s v="Carburadores"/>
    <n v="1"/>
    <s v="Componentes del Motor"/>
    <n v="23"/>
    <n v="3550"/>
    <n v="81650"/>
  </r>
  <r>
    <d v="2023-04-14T00:00:00"/>
    <n v="460"/>
    <n v="1009"/>
    <x v="6"/>
    <s v="Este"/>
    <n v="100054"/>
    <s v="Miguel Bernal"/>
    <n v="10"/>
    <s v="Neumáticos"/>
    <n v="8"/>
    <s v="Sistema de Suspensión"/>
    <n v="27"/>
    <n v="4420"/>
    <n v="119340"/>
  </r>
  <r>
    <d v="2023-04-15T00:00:00"/>
    <n v="461"/>
    <n v="1001"/>
    <x v="1"/>
    <s v="Este"/>
    <n v="100057"/>
    <s v="Mario Carrera"/>
    <n v="16"/>
    <s v="Guantes"/>
    <n v="10"/>
    <s v="Neumáticos"/>
    <n v="9"/>
    <n v="820"/>
    <n v="7380"/>
  </r>
  <r>
    <d v="2023-04-16T00:00:00"/>
    <n v="462"/>
    <n v="1008"/>
    <x v="15"/>
    <s v="Sur"/>
    <n v="100029"/>
    <s v="Sofia Perez"/>
    <n v="4"/>
    <s v="Filtros de Aceite"/>
    <n v="2"/>
    <s v="Componentes del Motor"/>
    <n v="26"/>
    <n v="600"/>
    <n v="15600"/>
  </r>
  <r>
    <d v="2023-04-17T00:00:00"/>
    <n v="463"/>
    <n v="1005"/>
    <x v="8"/>
    <s v="Este"/>
    <n v="100097"/>
    <s v="Marta Ferrer"/>
    <n v="10"/>
    <s v="Neumáticos"/>
    <n v="8"/>
    <s v="Sistema de Suspensión"/>
    <n v="14"/>
    <n v="4420"/>
    <n v="61880"/>
  </r>
  <r>
    <d v="2023-04-18T00:00:00"/>
    <n v="464"/>
    <n v="1003"/>
    <x v="2"/>
    <s v="Cibao"/>
    <n v="100007"/>
    <s v="David Ramirez"/>
    <n v="8"/>
    <s v="Amortiguadores"/>
    <n v="6"/>
    <s v="Sistema de Transmisión"/>
    <n v="5"/>
    <n v="4010"/>
    <n v="20050"/>
  </r>
  <r>
    <d v="2023-04-19T00:00:00"/>
    <n v="465"/>
    <n v="1011"/>
    <x v="3"/>
    <s v="Cibao"/>
    <n v="100097"/>
    <s v="Marta Ferrer"/>
    <n v="3"/>
    <s v="Cilindros"/>
    <n v="1"/>
    <s v="Componentes del Motor"/>
    <n v="8"/>
    <n v="3800"/>
    <n v="30400"/>
  </r>
  <r>
    <d v="2023-04-20T00:00:00"/>
    <n v="466"/>
    <n v="1015"/>
    <x v="9"/>
    <s v="Cibao"/>
    <n v="100085"/>
    <s v="Edgar Toledo"/>
    <n v="1"/>
    <s v="Bujías"/>
    <n v="1"/>
    <s v="Componentes del Motor"/>
    <n v="5"/>
    <n v="421"/>
    <n v="2105"/>
  </r>
  <r>
    <d v="2023-04-21T00:00:00"/>
    <n v="467"/>
    <n v="1007"/>
    <x v="11"/>
    <s v="Cibao"/>
    <n v="100028"/>
    <s v="Jose Fernandez"/>
    <n v="8"/>
    <s v="Amortiguadores"/>
    <n v="6"/>
    <s v="Sistema de Transmisión"/>
    <n v="17"/>
    <n v="4010"/>
    <n v="68170"/>
  </r>
  <r>
    <d v="2023-04-22T00:00:00"/>
    <n v="468"/>
    <n v="1000"/>
    <x v="7"/>
    <s v="Sur"/>
    <n v="100097"/>
    <s v="Marta Ferrer"/>
    <n v="6"/>
    <s v="Cadenas"/>
    <n v="4"/>
    <s v="Filtros"/>
    <n v="16"/>
    <n v="1800"/>
    <n v="28800"/>
  </r>
  <r>
    <d v="2023-04-23T00:00:00"/>
    <n v="469"/>
    <n v="1004"/>
    <x v="5"/>
    <s v="Sur"/>
    <n v="100028"/>
    <s v="Jose Fernandez"/>
    <n v="22"/>
    <s v="Protectores de Motor"/>
    <n v="9"/>
    <s v="Sistema Eléctrico"/>
    <n v="33"/>
    <n v="3011"/>
    <n v="99363"/>
  </r>
  <r>
    <d v="2023-04-24T00:00:00"/>
    <n v="470"/>
    <n v="1004"/>
    <x v="5"/>
    <s v="Sur"/>
    <n v="100016"/>
    <s v="Sara Martinez"/>
    <n v="13"/>
    <s v="Manillares"/>
    <n v="9"/>
    <s v="Sistema Eléctrico"/>
    <n v="5"/>
    <n v="1310"/>
    <n v="6550"/>
  </r>
  <r>
    <d v="2023-04-25T00:00:00"/>
    <n v="471"/>
    <n v="1008"/>
    <x v="15"/>
    <s v="Sur"/>
    <n v="100084"/>
    <s v="Juanma Borda"/>
    <n v="18"/>
    <s v="Palancas de Freno"/>
    <n v="5"/>
    <s v="Sistema de Escape"/>
    <n v="22"/>
    <n v="1000"/>
    <n v="22000"/>
  </r>
  <r>
    <d v="2023-04-26T00:00:00"/>
    <n v="472"/>
    <n v="1007"/>
    <x v="11"/>
    <s v="Cibao"/>
    <n v="100047"/>
    <s v="Maria Martinez"/>
    <n v="20"/>
    <s v="Controles de Puños Calefactables"/>
    <n v="10"/>
    <s v="Neumáticos"/>
    <n v="27"/>
    <n v="4500"/>
    <n v="121500"/>
  </r>
  <r>
    <d v="2023-04-27T00:00:00"/>
    <n v="473"/>
    <n v="1007"/>
    <x v="11"/>
    <s v="Cibao"/>
    <n v="100071"/>
    <s v="Alberto Vega"/>
    <n v="8"/>
    <s v="Amortiguadores"/>
    <n v="6"/>
    <s v="Sistema de Transmisión"/>
    <n v="8"/>
    <n v="4010"/>
    <n v="32080"/>
  </r>
  <r>
    <d v="2023-04-28T00:00:00"/>
    <n v="474"/>
    <n v="1005"/>
    <x v="8"/>
    <s v="Este"/>
    <n v="100002"/>
    <s v="Maria Garcia"/>
    <n v="25"/>
    <s v="Horquillas"/>
    <n v="6"/>
    <s v="Sistema de Transmisión"/>
    <n v="23"/>
    <n v="5100"/>
    <n v="117300"/>
  </r>
  <r>
    <d v="2023-04-29T00:00:00"/>
    <n v="475"/>
    <n v="1007"/>
    <x v="11"/>
    <s v="Cibao"/>
    <n v="100034"/>
    <s v="Juan Fernandez"/>
    <n v="21"/>
    <s v="Tensores de Cadena"/>
    <n v="4"/>
    <s v="Filtros"/>
    <n v="9"/>
    <n v="880"/>
    <n v="7920"/>
  </r>
  <r>
    <d v="2023-04-30T00:00:00"/>
    <n v="476"/>
    <n v="1008"/>
    <x v="15"/>
    <s v="Sur"/>
    <n v="100066"/>
    <s v="Fernando Vila"/>
    <n v="10"/>
    <s v="Neumáticos"/>
    <n v="8"/>
    <s v="Sistema de Suspensión"/>
    <n v="30"/>
    <n v="4420"/>
    <n v="132600"/>
  </r>
  <r>
    <d v="2023-05-01T00:00:00"/>
    <n v="477"/>
    <n v="1004"/>
    <x v="5"/>
    <s v="Sur"/>
    <n v="100097"/>
    <s v="Marta Ferrer"/>
    <n v="16"/>
    <s v="Guantes"/>
    <n v="10"/>
    <s v="Neumáticos"/>
    <n v="27"/>
    <n v="820"/>
    <n v="22140"/>
  </r>
  <r>
    <d v="2023-05-02T00:00:00"/>
    <n v="478"/>
    <n v="1014"/>
    <x v="4"/>
    <s v="Norte"/>
    <n v="100097"/>
    <s v="Marta Ferrer"/>
    <n v="15"/>
    <s v="Casco"/>
    <n v="10"/>
    <s v="Neumáticos"/>
    <n v="6"/>
    <n v="2240"/>
    <n v="13440"/>
  </r>
  <r>
    <d v="2023-05-03T00:00:00"/>
    <n v="479"/>
    <n v="1015"/>
    <x v="9"/>
    <s v="Cibao"/>
    <n v="100099"/>
    <s v="Alejandra Torres"/>
    <n v="16"/>
    <s v="Guantes"/>
    <n v="10"/>
    <s v="Neumáticos"/>
    <n v="32"/>
    <n v="820"/>
    <n v="26240"/>
  </r>
  <r>
    <d v="2023-05-04T00:00:00"/>
    <n v="480"/>
    <n v="1014"/>
    <x v="4"/>
    <s v="Norte"/>
    <n v="100011"/>
    <s v="Juan Martinez"/>
    <n v="13"/>
    <s v="Manillares"/>
    <n v="9"/>
    <s v="Sistema Eléctrico"/>
    <n v="24"/>
    <n v="1310"/>
    <n v="31440"/>
  </r>
  <r>
    <d v="2023-05-05T00:00:00"/>
    <n v="481"/>
    <n v="1015"/>
    <x v="9"/>
    <s v="Cibao"/>
    <n v="100057"/>
    <s v="Mario Carrera"/>
    <n v="22"/>
    <s v="Protectores de Motor"/>
    <n v="9"/>
    <s v="Sistema Eléctrico"/>
    <n v="16"/>
    <n v="3011"/>
    <n v="48176"/>
  </r>
  <r>
    <d v="2023-05-06T00:00:00"/>
    <n v="482"/>
    <n v="1005"/>
    <x v="8"/>
    <s v="Este"/>
    <n v="100048"/>
    <s v="Luis Fernandez"/>
    <n v="23"/>
    <s v="Carburadores"/>
    <n v="1"/>
    <s v="Componentes del Motor"/>
    <n v="23"/>
    <n v="3550"/>
    <n v="81650"/>
  </r>
  <r>
    <d v="2023-05-07T00:00:00"/>
    <n v="483"/>
    <n v="1009"/>
    <x v="6"/>
    <s v="Este"/>
    <n v="100012"/>
    <s v="Ana Lopez"/>
    <n v="9"/>
    <s v="Baterías"/>
    <n v="7"/>
    <s v="Sistema de Frenos"/>
    <n v="28"/>
    <n v="4800"/>
    <n v="134400"/>
  </r>
  <r>
    <d v="2023-05-08T00:00:00"/>
    <n v="484"/>
    <n v="1013"/>
    <x v="12"/>
    <s v="Este"/>
    <n v="100088"/>
    <s v="Martin Estrada"/>
    <n v="5"/>
    <s v="Silenciadores"/>
    <n v="3"/>
    <s v="Componentes del Motor"/>
    <n v="34"/>
    <n v="1600"/>
    <n v="54400"/>
  </r>
  <r>
    <d v="2023-05-09T00:00:00"/>
    <n v="485"/>
    <n v="1006"/>
    <x v="10"/>
    <s v="Norte"/>
    <n v="100038"/>
    <s v="Carlos Martinez"/>
    <n v="14"/>
    <s v="Espejos Retrovisores"/>
    <n v="9"/>
    <s v="Sistema Eléctrico"/>
    <n v="18"/>
    <n v="700"/>
    <n v="12600"/>
  </r>
  <r>
    <d v="2023-05-10T00:00:00"/>
    <n v="486"/>
    <n v="1004"/>
    <x v="5"/>
    <s v="Sur"/>
    <n v="100049"/>
    <s v="Ana Gomez"/>
    <n v="19"/>
    <s v="Cables de Acelerador"/>
    <n v="11"/>
    <s v="Partes del Chasis"/>
    <n v="25"/>
    <n v="600"/>
    <n v="15000"/>
  </r>
  <r>
    <d v="2023-05-11T00:00:00"/>
    <n v="487"/>
    <n v="1010"/>
    <x v="14"/>
    <s v="Norte"/>
    <n v="100001"/>
    <s v="Juan Pérez"/>
    <n v="6"/>
    <s v="Cadenas"/>
    <n v="4"/>
    <s v="Filtros"/>
    <n v="14"/>
    <n v="1800"/>
    <n v="25200"/>
  </r>
  <r>
    <d v="2023-05-12T00:00:00"/>
    <n v="488"/>
    <n v="1012"/>
    <x v="0"/>
    <s v="Sur"/>
    <n v="100056"/>
    <s v="Carolina Navarro"/>
    <n v="19"/>
    <s v="Cables de Acelerador"/>
    <n v="11"/>
    <s v="Partes del Chasis"/>
    <n v="29"/>
    <n v="600"/>
    <n v="17400"/>
  </r>
  <r>
    <d v="2023-05-13T00:00:00"/>
    <n v="489"/>
    <n v="1004"/>
    <x v="5"/>
    <s v="Sur"/>
    <n v="100007"/>
    <s v="David Ramirez"/>
    <n v="2"/>
    <s v="Pistones"/>
    <n v="1"/>
    <s v="Componentes del Motor"/>
    <n v="28"/>
    <n v="2920"/>
    <n v="81760"/>
  </r>
  <r>
    <d v="2023-05-14T00:00:00"/>
    <n v="490"/>
    <n v="1004"/>
    <x v="5"/>
    <s v="Sur"/>
    <n v="100070"/>
    <s v="Victor Carrillo"/>
    <n v="21"/>
    <s v="Tensores de Cadena"/>
    <n v="4"/>
    <s v="Filtros"/>
    <n v="12"/>
    <n v="880"/>
    <n v="10560"/>
  </r>
  <r>
    <d v="2023-05-15T00:00:00"/>
    <n v="491"/>
    <n v="1000"/>
    <x v="7"/>
    <s v="Sur"/>
    <n v="100039"/>
    <s v="Sara Lopez"/>
    <n v="22"/>
    <s v="Protectores de Motor"/>
    <n v="9"/>
    <s v="Sistema Eléctrico"/>
    <n v="23"/>
    <n v="3011"/>
    <n v="69253"/>
  </r>
  <r>
    <d v="2023-05-16T00:00:00"/>
    <n v="492"/>
    <n v="1012"/>
    <x v="0"/>
    <s v="Sur"/>
    <n v="100053"/>
    <s v="Luisa Lopez"/>
    <n v="1"/>
    <s v="Bujías"/>
    <n v="1"/>
    <s v="Componentes del Motor"/>
    <n v="18"/>
    <n v="421"/>
    <n v="7578"/>
  </r>
  <r>
    <d v="2023-05-17T00:00:00"/>
    <n v="493"/>
    <n v="1008"/>
    <x v="15"/>
    <s v="Sur"/>
    <n v="100035"/>
    <s v="Maria Gomez"/>
    <n v="6"/>
    <s v="Cadenas"/>
    <n v="4"/>
    <s v="Filtros"/>
    <n v="27"/>
    <n v="1800"/>
    <n v="48600"/>
  </r>
  <r>
    <d v="2023-05-18T00:00:00"/>
    <n v="494"/>
    <n v="1007"/>
    <x v="11"/>
    <s v="Cibao"/>
    <n v="100004"/>
    <s v="Ana Martinez"/>
    <n v="18"/>
    <s v="Palancas de Freno"/>
    <n v="5"/>
    <s v="Sistema de Escape"/>
    <n v="31"/>
    <n v="1000"/>
    <n v="31000"/>
  </r>
  <r>
    <d v="2023-05-19T00:00:00"/>
    <n v="495"/>
    <n v="1003"/>
    <x v="2"/>
    <s v="Cibao"/>
    <n v="100013"/>
    <s v="Luis Garcia"/>
    <n v="1"/>
    <s v="Bujías"/>
    <n v="1"/>
    <s v="Componentes del Motor"/>
    <n v="24"/>
    <n v="421"/>
    <n v="10104"/>
  </r>
  <r>
    <d v="2023-05-20T00:00:00"/>
    <n v="496"/>
    <n v="1006"/>
    <x v="10"/>
    <s v="Norte"/>
    <n v="100027"/>
    <s v="Maria Perez"/>
    <n v="17"/>
    <s v="Chaquetas de Protección"/>
    <n v="10"/>
    <s v="Neumáticos"/>
    <n v="26"/>
    <n v="1117"/>
    <n v="29042"/>
  </r>
  <r>
    <d v="2023-05-21T00:00:00"/>
    <n v="497"/>
    <n v="1012"/>
    <x v="0"/>
    <s v="Sur"/>
    <n v="100081"/>
    <s v="Nicolas Sanchez"/>
    <n v="12"/>
    <s v="Asientos"/>
    <n v="9"/>
    <s v="Sistema Eléctrico"/>
    <n v="11"/>
    <n v="3150"/>
    <n v="34650"/>
  </r>
  <r>
    <d v="2023-05-22T00:00:00"/>
    <n v="498"/>
    <n v="1013"/>
    <x v="12"/>
    <s v="Este"/>
    <n v="100006"/>
    <s v="Sofía Hernandez"/>
    <n v="4"/>
    <s v="Filtros de Aceite"/>
    <n v="2"/>
    <s v="Componentes del Motor"/>
    <n v="11"/>
    <n v="600"/>
    <n v="6600"/>
  </r>
  <r>
    <d v="2023-05-23T00:00:00"/>
    <n v="499"/>
    <n v="1007"/>
    <x v="11"/>
    <s v="Cibao"/>
    <n v="100018"/>
    <s v="Luisa Gomez"/>
    <n v="23"/>
    <s v="Carburadores"/>
    <n v="1"/>
    <s v="Componentes del Motor"/>
    <n v="6"/>
    <n v="3550"/>
    <n v="21300"/>
  </r>
  <r>
    <d v="2023-05-24T00:00:00"/>
    <n v="500"/>
    <n v="1006"/>
    <x v="10"/>
    <s v="Norte"/>
    <n v="100004"/>
    <s v="Ana Martinez"/>
    <n v="2"/>
    <s v="Pistones"/>
    <n v="1"/>
    <s v="Componentes del Motor"/>
    <n v="16"/>
    <n v="2920"/>
    <n v="46720"/>
  </r>
  <r>
    <d v="2023-05-25T00:00:00"/>
    <n v="501"/>
    <n v="1004"/>
    <x v="5"/>
    <s v="Sur"/>
    <n v="100069"/>
    <s v="Amanda Velasco"/>
    <n v="12"/>
    <s v="Asientos"/>
    <n v="9"/>
    <s v="Sistema Eléctrico"/>
    <n v="10"/>
    <n v="3150"/>
    <n v="31500"/>
  </r>
  <r>
    <d v="2023-05-26T00:00:00"/>
    <n v="502"/>
    <n v="1001"/>
    <x v="1"/>
    <s v="Este"/>
    <n v="100001"/>
    <s v="Juan Pérez"/>
    <n v="20"/>
    <s v="Controles de Puños Calefactables"/>
    <n v="10"/>
    <s v="Neumáticos"/>
    <n v="5"/>
    <n v="4500"/>
    <n v="22500"/>
  </r>
  <r>
    <d v="2023-05-27T00:00:00"/>
    <n v="503"/>
    <n v="1001"/>
    <x v="1"/>
    <s v="Este"/>
    <n v="100084"/>
    <s v="Juanma Borda"/>
    <n v="8"/>
    <s v="Amortiguadores"/>
    <n v="6"/>
    <s v="Sistema de Transmisión"/>
    <n v="7"/>
    <n v="4010"/>
    <n v="28070"/>
  </r>
  <r>
    <d v="2023-05-28T00:00:00"/>
    <n v="504"/>
    <n v="1003"/>
    <x v="2"/>
    <s v="Cibao"/>
    <n v="100093"/>
    <s v="Yolanda Ventura"/>
    <n v="9"/>
    <s v="Baterías"/>
    <n v="7"/>
    <s v="Sistema de Frenos"/>
    <n v="3"/>
    <n v="4800"/>
    <n v="14400"/>
  </r>
  <r>
    <d v="2023-05-29T00:00:00"/>
    <n v="505"/>
    <n v="1015"/>
    <x v="9"/>
    <s v="Cibao"/>
    <n v="100050"/>
    <s v="Carlos Hernandez"/>
    <n v="15"/>
    <s v="Casco"/>
    <n v="10"/>
    <s v="Neumáticos"/>
    <n v="12"/>
    <n v="2240"/>
    <n v="26880"/>
  </r>
  <r>
    <d v="2023-05-30T00:00:00"/>
    <n v="506"/>
    <n v="1002"/>
    <x v="13"/>
    <s v="Norte"/>
    <n v="100100"/>
    <s v="Jorge Hernandez"/>
    <n v="10"/>
    <s v="Neumáticos"/>
    <n v="8"/>
    <s v="Sistema de Suspensión"/>
    <n v="6"/>
    <n v="4420"/>
    <n v="26520"/>
  </r>
  <r>
    <d v="2023-05-31T00:00:00"/>
    <n v="507"/>
    <n v="1000"/>
    <x v="7"/>
    <s v="Sur"/>
    <n v="100085"/>
    <s v="Edgar Toledo"/>
    <n v="2"/>
    <s v="Pistones"/>
    <n v="1"/>
    <s v="Componentes del Motor"/>
    <n v="8"/>
    <n v="2920"/>
    <n v="23360"/>
  </r>
  <r>
    <d v="2023-06-01T00:00:00"/>
    <n v="508"/>
    <n v="1004"/>
    <x v="5"/>
    <s v="Sur"/>
    <n v="100066"/>
    <s v="Fernando Vila"/>
    <n v="5"/>
    <s v="Silenciadores"/>
    <n v="3"/>
    <s v="Componentes del Motor"/>
    <n v="4"/>
    <n v="1600"/>
    <n v="6400"/>
  </r>
  <r>
    <d v="2023-06-02T00:00:00"/>
    <n v="509"/>
    <n v="1008"/>
    <x v="15"/>
    <s v="Sur"/>
    <n v="100041"/>
    <s v="Luisa Perez"/>
    <n v="2"/>
    <s v="Pistones"/>
    <n v="1"/>
    <s v="Componentes del Motor"/>
    <n v="9"/>
    <n v="2920"/>
    <n v="26280"/>
  </r>
  <r>
    <d v="2023-06-03T00:00:00"/>
    <n v="510"/>
    <n v="1002"/>
    <x v="13"/>
    <s v="Norte"/>
    <n v="100054"/>
    <s v="Miguel Bernal"/>
    <n v="20"/>
    <s v="Controles de Puños Calefactables"/>
    <n v="10"/>
    <s v="Neumáticos"/>
    <n v="5"/>
    <n v="4500"/>
    <n v="22500"/>
  </r>
  <r>
    <d v="2023-06-04T00:00:00"/>
    <n v="511"/>
    <n v="1009"/>
    <x v="6"/>
    <s v="Este"/>
    <n v="100081"/>
    <s v="Nicolas Sanchez"/>
    <n v="21"/>
    <s v="Tensores de Cadena"/>
    <n v="4"/>
    <s v="Filtros"/>
    <n v="3"/>
    <n v="880"/>
    <n v="2640"/>
  </r>
  <r>
    <d v="2023-06-05T00:00:00"/>
    <n v="512"/>
    <n v="1012"/>
    <x v="0"/>
    <s v="Sur"/>
    <n v="100065"/>
    <s v="Armando Sosa"/>
    <n v="5"/>
    <s v="Silenciadores"/>
    <n v="3"/>
    <s v="Componentes del Motor"/>
    <n v="7"/>
    <n v="1600"/>
    <n v="11200"/>
  </r>
  <r>
    <d v="2023-06-06T00:00:00"/>
    <n v="513"/>
    <n v="1006"/>
    <x v="10"/>
    <s v="Norte"/>
    <n v="100082"/>
    <s v="Francisco Nunez"/>
    <n v="7"/>
    <s v="Pastillas de Freno"/>
    <n v="5"/>
    <s v="Sistema de Escape"/>
    <n v="10"/>
    <n v="900"/>
    <n v="9000"/>
  </r>
  <r>
    <d v="2023-06-07T00:00:00"/>
    <n v="514"/>
    <n v="1013"/>
    <x v="12"/>
    <s v="Este"/>
    <n v="100101"/>
    <s v="Ernesto Franco"/>
    <n v="13"/>
    <s v="Manillares"/>
    <n v="9"/>
    <s v="Sistema Eléctrico"/>
    <n v="2"/>
    <n v="1310"/>
    <n v="2620"/>
  </r>
  <r>
    <d v="2023-06-08T00:00:00"/>
    <n v="515"/>
    <n v="1003"/>
    <x v="2"/>
    <s v="Cibao"/>
    <n v="100013"/>
    <s v="Luis Garcia"/>
    <n v="4"/>
    <s v="Filtros de Aceite"/>
    <n v="2"/>
    <s v="Componentes del Motor"/>
    <n v="8"/>
    <n v="600"/>
    <n v="4800"/>
  </r>
  <r>
    <d v="2023-06-09T00:00:00"/>
    <n v="516"/>
    <n v="1001"/>
    <x v="1"/>
    <s v="Este"/>
    <n v="100080"/>
    <s v="Miguel Medina"/>
    <n v="22"/>
    <s v="Protectores de Motor"/>
    <n v="9"/>
    <s v="Sistema Eléctrico"/>
    <n v="6"/>
    <n v="3011"/>
    <n v="18066"/>
  </r>
  <r>
    <d v="2023-06-10T00:00:00"/>
    <n v="517"/>
    <n v="1015"/>
    <x v="9"/>
    <s v="Cibao"/>
    <n v="100065"/>
    <s v="Armando Sosa"/>
    <n v="11"/>
    <s v="Guardabarros"/>
    <n v="9"/>
    <s v="Sistema Eléctrico"/>
    <n v="9"/>
    <n v="1700"/>
    <n v="15300"/>
  </r>
  <r>
    <d v="2023-06-11T00:00:00"/>
    <n v="518"/>
    <n v="1002"/>
    <x v="13"/>
    <s v="Norte"/>
    <n v="100074"/>
    <s v="Felipe Pajaro"/>
    <n v="11"/>
    <s v="Guardabarros"/>
    <n v="9"/>
    <s v="Sistema Eléctrico"/>
    <n v="11"/>
    <n v="1700"/>
    <n v="18700"/>
  </r>
  <r>
    <d v="2023-06-12T00:00:00"/>
    <n v="519"/>
    <n v="1012"/>
    <x v="0"/>
    <s v="Sur"/>
    <n v="100039"/>
    <s v="Sara Lopez"/>
    <n v="10"/>
    <s v="Neumáticos"/>
    <n v="8"/>
    <s v="Sistema de Suspensión"/>
    <n v="4"/>
    <n v="4420"/>
    <n v="17680"/>
  </r>
  <r>
    <d v="2023-06-13T00:00:00"/>
    <n v="520"/>
    <n v="1003"/>
    <x v="2"/>
    <s v="Cibao"/>
    <n v="100042"/>
    <s v="David Fernandez"/>
    <n v="10"/>
    <s v="Neumáticos"/>
    <n v="8"/>
    <s v="Sistema de Suspensión"/>
    <n v="3"/>
    <n v="4420"/>
    <n v="13260"/>
  </r>
  <r>
    <d v="2023-06-14T00:00:00"/>
    <n v="521"/>
    <n v="1001"/>
    <x v="1"/>
    <s v="Este"/>
    <n v="100018"/>
    <s v="Luisa Gomez"/>
    <n v="3"/>
    <s v="Cilindros"/>
    <n v="1"/>
    <s v="Componentes del Motor"/>
    <n v="5"/>
    <n v="3800"/>
    <n v="19000"/>
  </r>
  <r>
    <d v="2023-06-15T00:00:00"/>
    <n v="522"/>
    <n v="1009"/>
    <x v="6"/>
    <s v="Este"/>
    <n v="100036"/>
    <s v="Luis Hernandez"/>
    <n v="3"/>
    <s v="Cilindros"/>
    <n v="1"/>
    <s v="Componentes del Motor"/>
    <n v="7"/>
    <n v="3800"/>
    <n v="26600"/>
  </r>
  <r>
    <d v="2023-06-16T00:00:00"/>
    <n v="523"/>
    <n v="1010"/>
    <x v="14"/>
    <s v="Norte"/>
    <n v="100024"/>
    <s v="Ana Rodriguez"/>
    <n v="6"/>
    <s v="Cadenas"/>
    <n v="4"/>
    <s v="Filtros"/>
    <n v="6"/>
    <n v="1800"/>
    <n v="10800"/>
  </r>
  <r>
    <d v="2023-06-17T00:00:00"/>
    <n v="524"/>
    <n v="1006"/>
    <x v="10"/>
    <s v="Norte"/>
    <n v="100045"/>
    <s v="Marta Rodriguez"/>
    <n v="13"/>
    <s v="Manillares"/>
    <n v="9"/>
    <s v="Sistema Eléctrico"/>
    <n v="9"/>
    <n v="1310"/>
    <n v="11790"/>
  </r>
  <r>
    <d v="2023-06-18T00:00:00"/>
    <n v="525"/>
    <n v="1003"/>
    <x v="2"/>
    <s v="Cibao"/>
    <n v="100031"/>
    <s v="Lorena Rodriguez"/>
    <n v="18"/>
    <s v="Palancas de Freno"/>
    <n v="5"/>
    <s v="Sistema de Escape"/>
    <n v="12"/>
    <n v="1000"/>
    <n v="12000"/>
  </r>
  <r>
    <d v="2023-06-19T00:00:00"/>
    <n v="526"/>
    <n v="1015"/>
    <x v="9"/>
    <s v="Cibao"/>
    <n v="100080"/>
    <s v="Miguel Medina"/>
    <n v="2"/>
    <s v="Pistones"/>
    <n v="1"/>
    <s v="Componentes del Motor"/>
    <n v="10"/>
    <n v="2920"/>
    <n v="29200"/>
  </r>
  <r>
    <d v="2023-06-20T00:00:00"/>
    <n v="527"/>
    <n v="1011"/>
    <x v="3"/>
    <s v="Cibao"/>
    <n v="100062"/>
    <s v="Belen Valverde"/>
    <n v="2"/>
    <s v="Pistones"/>
    <n v="1"/>
    <s v="Componentes del Motor"/>
    <n v="5"/>
    <n v="2920"/>
    <n v="14600"/>
  </r>
  <r>
    <d v="2023-06-21T00:00:00"/>
    <n v="528"/>
    <n v="1002"/>
    <x v="13"/>
    <s v="Norte"/>
    <n v="100009"/>
    <s v="Pedro Gomez"/>
    <n v="1"/>
    <s v="Bujías"/>
    <n v="1"/>
    <s v="Componentes del Motor"/>
    <n v="7"/>
    <n v="421"/>
    <n v="2947"/>
  </r>
  <r>
    <d v="2023-06-22T00:00:00"/>
    <n v="529"/>
    <n v="1012"/>
    <x v="0"/>
    <s v="Sur"/>
    <n v="100036"/>
    <s v="Luis Hernandez"/>
    <n v="15"/>
    <s v="Casco"/>
    <n v="10"/>
    <s v="Neumáticos"/>
    <n v="3"/>
    <n v="2240"/>
    <n v="6720"/>
  </r>
  <r>
    <d v="2023-06-23T00:00:00"/>
    <n v="530"/>
    <n v="1007"/>
    <x v="11"/>
    <s v="Cibao"/>
    <n v="100081"/>
    <s v="Nicolas Sanchez"/>
    <n v="2"/>
    <s v="Pistones"/>
    <n v="1"/>
    <s v="Componentes del Motor"/>
    <n v="12"/>
    <n v="2920"/>
    <n v="35040"/>
  </r>
  <r>
    <d v="2023-06-24T00:00:00"/>
    <n v="531"/>
    <n v="1011"/>
    <x v="3"/>
    <s v="Cibao"/>
    <n v="100088"/>
    <s v="Martin Estrada"/>
    <n v="22"/>
    <s v="Protectores de Motor"/>
    <n v="9"/>
    <s v="Sistema Eléctrico"/>
    <n v="6"/>
    <n v="3011"/>
    <n v="18066"/>
  </r>
  <r>
    <d v="2023-06-25T00:00:00"/>
    <n v="532"/>
    <n v="1001"/>
    <x v="1"/>
    <s v="Este"/>
    <n v="100048"/>
    <s v="Luis Fernandez"/>
    <n v="14"/>
    <s v="Espejos Retrovisores"/>
    <n v="9"/>
    <s v="Sistema Eléctrico"/>
    <n v="8"/>
    <n v="700"/>
    <n v="5600"/>
  </r>
  <r>
    <d v="2023-06-26T00:00:00"/>
    <n v="533"/>
    <n v="1003"/>
    <x v="2"/>
    <s v="Cibao"/>
    <n v="100052"/>
    <s v="Jose Martinez"/>
    <n v="12"/>
    <s v="Asientos"/>
    <n v="9"/>
    <s v="Sistema Eléctrico"/>
    <n v="4"/>
    <n v="3150"/>
    <n v="12600"/>
  </r>
  <r>
    <d v="2023-06-27T00:00:00"/>
    <n v="534"/>
    <n v="1006"/>
    <x v="10"/>
    <s v="Norte"/>
    <n v="100031"/>
    <s v="Lorena Rodriguez"/>
    <n v="13"/>
    <s v="Manillares"/>
    <n v="9"/>
    <s v="Sistema Eléctrico"/>
    <n v="9"/>
    <n v="1310"/>
    <n v="11790"/>
  </r>
  <r>
    <d v="2023-06-28T00:00:00"/>
    <n v="535"/>
    <n v="1015"/>
    <x v="9"/>
    <s v="Cibao"/>
    <n v="100018"/>
    <s v="Luisa Gomez"/>
    <n v="6"/>
    <s v="Cadenas"/>
    <n v="4"/>
    <s v="Filtros"/>
    <n v="5"/>
    <n v="1800"/>
    <n v="9000"/>
  </r>
  <r>
    <d v="2023-06-29T00:00:00"/>
    <n v="536"/>
    <n v="1010"/>
    <x v="14"/>
    <s v="Norte"/>
    <n v="100012"/>
    <s v="Ana Lopez"/>
    <n v="19"/>
    <s v="Cables de Acelerador"/>
    <n v="11"/>
    <s v="Partes del Chasis"/>
    <n v="3"/>
    <n v="600"/>
    <n v="1800"/>
  </r>
  <r>
    <d v="2023-06-30T00:00:00"/>
    <n v="537"/>
    <n v="1010"/>
    <x v="14"/>
    <s v="Norte"/>
    <n v="100084"/>
    <s v="Juanma Borda"/>
    <n v="12"/>
    <s v="Asientos"/>
    <n v="9"/>
    <s v="Sistema Eléctrico"/>
    <n v="7"/>
    <n v="3150"/>
    <n v="22050"/>
  </r>
  <r>
    <d v="2023-07-01T00:00:00"/>
    <n v="538"/>
    <n v="1007"/>
    <x v="11"/>
    <s v="Cibao"/>
    <n v="100004"/>
    <s v="Ana Martinez"/>
    <n v="7"/>
    <s v="Pastillas de Freno"/>
    <n v="5"/>
    <s v="Sistema de Escape"/>
    <n v="10"/>
    <n v="900"/>
    <n v="9000"/>
  </r>
  <r>
    <d v="2023-07-02T00:00:00"/>
    <n v="539"/>
    <n v="1001"/>
    <x v="1"/>
    <s v="Este"/>
    <n v="100048"/>
    <s v="Luis Fernandez"/>
    <n v="9"/>
    <s v="Baterías"/>
    <n v="7"/>
    <s v="Sistema de Frenos"/>
    <n v="2"/>
    <n v="4800"/>
    <n v="9600"/>
  </r>
  <r>
    <d v="2023-07-03T00:00:00"/>
    <n v="540"/>
    <n v="1011"/>
    <x v="3"/>
    <s v="Cibao"/>
    <n v="100016"/>
    <s v="Sara Martinez"/>
    <n v="2"/>
    <s v="Pistones"/>
    <n v="1"/>
    <s v="Componentes del Motor"/>
    <n v="8"/>
    <n v="2920"/>
    <n v="23360"/>
  </r>
  <r>
    <d v="2023-07-04T00:00:00"/>
    <n v="541"/>
    <n v="1012"/>
    <x v="0"/>
    <s v="Sur"/>
    <n v="100064"/>
    <s v="Pablo Rocha"/>
    <n v="10"/>
    <s v="Neumáticos"/>
    <n v="8"/>
    <s v="Sistema de Suspensión"/>
    <n v="6"/>
    <n v="4420"/>
    <n v="26520"/>
  </r>
  <r>
    <d v="2023-07-05T00:00:00"/>
    <n v="542"/>
    <n v="1010"/>
    <x v="14"/>
    <s v="Norte"/>
    <n v="100079"/>
    <s v="Elvira Reyes"/>
    <n v="12"/>
    <s v="Asientos"/>
    <n v="9"/>
    <s v="Sistema Eléctrico"/>
    <n v="9"/>
    <n v="3150"/>
    <n v="28350"/>
  </r>
  <r>
    <d v="2023-07-06T00:00:00"/>
    <n v="543"/>
    <n v="1001"/>
    <x v="1"/>
    <s v="Este"/>
    <n v="100073"/>
    <s v="Roberta Fernandez"/>
    <n v="24"/>
    <s v="Discos de Freno"/>
    <n v="5"/>
    <s v="Sistema de Escape"/>
    <n v="11"/>
    <n v="2630"/>
    <n v="28930"/>
  </r>
  <r>
    <d v="2023-07-07T00:00:00"/>
    <n v="544"/>
    <n v="1006"/>
    <x v="10"/>
    <s v="Norte"/>
    <n v="100035"/>
    <s v="Maria Gomez"/>
    <n v="20"/>
    <s v="Controles de Puños Calefactables"/>
    <n v="10"/>
    <s v="Neumáticos"/>
    <n v="4"/>
    <n v="4500"/>
    <n v="18000"/>
  </r>
  <r>
    <d v="2023-07-08T00:00:00"/>
    <n v="545"/>
    <n v="1011"/>
    <x v="3"/>
    <s v="Cibao"/>
    <n v="100013"/>
    <s v="Luis Garcia"/>
    <n v="25"/>
    <s v="Horquillas"/>
    <n v="6"/>
    <s v="Sistema de Transmisión"/>
    <n v="3"/>
    <n v="5100"/>
    <n v="15300"/>
  </r>
  <r>
    <d v="2023-07-09T00:00:00"/>
    <n v="546"/>
    <n v="1015"/>
    <x v="9"/>
    <s v="Cibao"/>
    <n v="100063"/>
    <s v="Pepe Alonso"/>
    <n v="23"/>
    <s v="Carburadores"/>
    <n v="1"/>
    <s v="Componentes del Motor"/>
    <n v="5"/>
    <n v="3550"/>
    <n v="17750"/>
  </r>
  <r>
    <d v="2023-07-10T00:00:00"/>
    <n v="547"/>
    <n v="1004"/>
    <x v="5"/>
    <s v="Sur"/>
    <n v="100077"/>
    <s v="Ismael Rojas"/>
    <n v="11"/>
    <s v="Guardabarros"/>
    <n v="9"/>
    <s v="Sistema Eléctrico"/>
    <n v="7"/>
    <n v="1700"/>
    <n v="11900"/>
  </r>
  <r>
    <d v="2023-07-11T00:00:00"/>
    <n v="548"/>
    <n v="1006"/>
    <x v="10"/>
    <s v="Norte"/>
    <n v="100083"/>
    <s v="Sofia Araos"/>
    <n v="23"/>
    <s v="Carburadores"/>
    <n v="1"/>
    <s v="Componentes del Motor"/>
    <n v="6"/>
    <n v="3550"/>
    <n v="21300"/>
  </r>
  <r>
    <d v="2023-07-12T00:00:00"/>
    <n v="549"/>
    <n v="1010"/>
    <x v="14"/>
    <s v="Norte"/>
    <n v="100090"/>
    <s v="Santiago Escobar"/>
    <n v="6"/>
    <s v="Cadenas"/>
    <n v="4"/>
    <s v="Filtros"/>
    <n v="9"/>
    <n v="1800"/>
    <n v="16200"/>
  </r>
  <r>
    <d v="2023-07-13T00:00:00"/>
    <n v="550"/>
    <n v="1003"/>
    <x v="2"/>
    <s v="Cibao"/>
    <n v="100048"/>
    <s v="Luis Fernandez"/>
    <n v="25"/>
    <s v="Horquillas"/>
    <n v="6"/>
    <s v="Sistema de Transmisión"/>
    <n v="12"/>
    <n v="5100"/>
    <n v="61200"/>
  </r>
  <r>
    <d v="2023-07-14T00:00:00"/>
    <n v="551"/>
    <n v="1007"/>
    <x v="11"/>
    <s v="Cibao"/>
    <n v="100001"/>
    <s v="Juan Pérez"/>
    <n v="9"/>
    <s v="Baterías"/>
    <n v="7"/>
    <s v="Sistema de Frenos"/>
    <n v="10"/>
    <n v="4800"/>
    <n v="48000"/>
  </r>
  <r>
    <d v="2023-07-15T00:00:00"/>
    <n v="552"/>
    <n v="1002"/>
    <x v="13"/>
    <s v="Norte"/>
    <n v="100020"/>
    <s v="Lorena Ramirez"/>
    <n v="2"/>
    <s v="Pistones"/>
    <n v="1"/>
    <s v="Componentes del Motor"/>
    <n v="5"/>
    <n v="2920"/>
    <n v="14600"/>
  </r>
  <r>
    <d v="2023-07-16T00:00:00"/>
    <n v="553"/>
    <n v="1011"/>
    <x v="3"/>
    <s v="Cibao"/>
    <n v="100051"/>
    <s v="Sara Ramirez"/>
    <n v="22"/>
    <s v="Protectores de Motor"/>
    <n v="9"/>
    <s v="Sistema Eléctrico"/>
    <n v="7"/>
    <n v="3011"/>
    <n v="21077"/>
  </r>
  <r>
    <d v="2023-07-17T00:00:00"/>
    <n v="554"/>
    <n v="1002"/>
    <x v="13"/>
    <s v="Norte"/>
    <n v="100051"/>
    <s v="Sara Ramirez"/>
    <n v="20"/>
    <s v="Controles de Puños Calefactables"/>
    <n v="10"/>
    <s v="Neumáticos"/>
    <n v="3"/>
    <n v="4500"/>
    <n v="13500"/>
  </r>
  <r>
    <d v="2023-07-18T00:00:00"/>
    <n v="555"/>
    <n v="1006"/>
    <x v="10"/>
    <s v="Norte"/>
    <n v="100084"/>
    <s v="Juanma Borda"/>
    <n v="18"/>
    <s v="Palancas de Freno"/>
    <n v="5"/>
    <s v="Sistema de Escape"/>
    <n v="12"/>
    <n v="1000"/>
    <n v="12000"/>
  </r>
  <r>
    <d v="2023-07-19T00:00:00"/>
    <n v="556"/>
    <n v="1001"/>
    <x v="1"/>
    <s v="Este"/>
    <n v="100019"/>
    <s v="David Hernandez"/>
    <n v="12"/>
    <s v="Asientos"/>
    <n v="9"/>
    <s v="Sistema Eléctrico"/>
    <n v="6"/>
    <n v="3150"/>
    <n v="18900"/>
  </r>
  <r>
    <d v="2023-07-20T00:00:00"/>
    <n v="557"/>
    <n v="1009"/>
    <x v="6"/>
    <s v="Este"/>
    <n v="100025"/>
    <s v="Carlos Fernandez"/>
    <n v="14"/>
    <s v="Espejos Retrovisores"/>
    <n v="9"/>
    <s v="Sistema Eléctrico"/>
    <n v="8"/>
    <n v="700"/>
    <n v="5600"/>
  </r>
  <r>
    <d v="2023-07-21T00:00:00"/>
    <n v="558"/>
    <n v="1001"/>
    <x v="1"/>
    <s v="Este"/>
    <n v="100011"/>
    <s v="Juan Martinez"/>
    <n v="16"/>
    <s v="Guantes"/>
    <n v="10"/>
    <s v="Neumáticos"/>
    <n v="4"/>
    <n v="820"/>
    <n v="3280"/>
  </r>
  <r>
    <d v="2023-07-22T00:00:00"/>
    <n v="559"/>
    <n v="1001"/>
    <x v="1"/>
    <s v="Este"/>
    <n v="100076"/>
    <s v="Jorge Pineda"/>
    <n v="5"/>
    <s v="Silenciadores"/>
    <n v="3"/>
    <s v="Componentes del Motor"/>
    <n v="9"/>
    <n v="1600"/>
    <n v="14400"/>
  </r>
  <r>
    <d v="2023-07-23T00:00:00"/>
    <n v="560"/>
    <n v="1010"/>
    <x v="14"/>
    <s v="Norte"/>
    <n v="100090"/>
    <s v="Santiago Escobar"/>
    <n v="17"/>
    <s v="Chaquetas de Protección"/>
    <n v="10"/>
    <s v="Neumáticos"/>
    <n v="5"/>
    <n v="1117"/>
    <n v="5585"/>
  </r>
  <r>
    <d v="2023-07-24T00:00:00"/>
    <n v="561"/>
    <n v="1006"/>
    <x v="10"/>
    <s v="Norte"/>
    <n v="100003"/>
    <s v="Luis Rodriguez"/>
    <n v="5"/>
    <s v="Silenciadores"/>
    <n v="3"/>
    <s v="Componentes del Motor"/>
    <n v="3"/>
    <n v="1600"/>
    <n v="4800"/>
  </r>
  <r>
    <d v="2023-07-25T00:00:00"/>
    <n v="562"/>
    <n v="1000"/>
    <x v="7"/>
    <s v="Sur"/>
    <n v="100024"/>
    <s v="Ana Rodriguez"/>
    <n v="5"/>
    <s v="Silenciadores"/>
    <n v="3"/>
    <s v="Componentes del Motor"/>
    <n v="7"/>
    <n v="1600"/>
    <n v="11200"/>
  </r>
  <r>
    <d v="2023-07-26T00:00:00"/>
    <n v="563"/>
    <n v="1015"/>
    <x v="9"/>
    <s v="Cibao"/>
    <n v="100082"/>
    <s v="Francisco Nunez"/>
    <n v="25"/>
    <s v="Horquillas"/>
    <n v="6"/>
    <s v="Sistema de Transmisión"/>
    <n v="10"/>
    <n v="5100"/>
    <n v="51000"/>
  </r>
  <r>
    <d v="2023-07-27T00:00:00"/>
    <n v="564"/>
    <n v="1002"/>
    <x v="13"/>
    <s v="Norte"/>
    <n v="100093"/>
    <s v="Yolanda Ventura"/>
    <n v="1"/>
    <s v="Bujías"/>
    <n v="1"/>
    <s v="Componentes del Motor"/>
    <n v="2"/>
    <n v="421"/>
    <n v="842"/>
  </r>
  <r>
    <d v="2023-07-28T00:00:00"/>
    <n v="565"/>
    <n v="1013"/>
    <x v="12"/>
    <s v="Este"/>
    <n v="100003"/>
    <s v="Luis Rodriguez"/>
    <n v="24"/>
    <s v="Discos de Freno"/>
    <n v="5"/>
    <s v="Sistema de Escape"/>
    <n v="8"/>
    <n v="2630"/>
    <n v="21040"/>
  </r>
  <r>
    <d v="2023-07-29T00:00:00"/>
    <n v="566"/>
    <n v="1002"/>
    <x v="13"/>
    <s v="Norte"/>
    <n v="100059"/>
    <s v="Samuel Gomez"/>
    <n v="5"/>
    <s v="Silenciadores"/>
    <n v="3"/>
    <s v="Componentes del Motor"/>
    <n v="6"/>
    <n v="1600"/>
    <n v="9600"/>
  </r>
  <r>
    <d v="2023-07-30T00:00:00"/>
    <n v="567"/>
    <n v="1003"/>
    <x v="2"/>
    <s v="Cibao"/>
    <n v="100024"/>
    <s v="Ana Rodriguez"/>
    <n v="12"/>
    <s v="Asientos"/>
    <n v="9"/>
    <s v="Sistema Eléctrico"/>
    <n v="9"/>
    <n v="3150"/>
    <n v="28350"/>
  </r>
  <r>
    <d v="2023-07-31T00:00:00"/>
    <n v="568"/>
    <n v="1011"/>
    <x v="3"/>
    <s v="Cibao"/>
    <n v="100078"/>
    <s v="Adrian Quiroz"/>
    <n v="14"/>
    <s v="Espejos Retrovisores"/>
    <n v="9"/>
    <s v="Sistema Eléctrico"/>
    <n v="11"/>
    <n v="700"/>
    <n v="7700"/>
  </r>
  <r>
    <d v="2023-08-01T00:00:00"/>
    <n v="569"/>
    <n v="1013"/>
    <x v="12"/>
    <s v="Este"/>
    <n v="100065"/>
    <s v="Armando Sosa"/>
    <n v="8"/>
    <s v="Amortiguadores"/>
    <n v="6"/>
    <s v="Sistema de Transmisión"/>
    <n v="4"/>
    <n v="4010"/>
    <n v="16040"/>
  </r>
  <r>
    <d v="2023-08-02T00:00:00"/>
    <n v="570"/>
    <n v="1011"/>
    <x v="3"/>
    <s v="Cibao"/>
    <n v="100071"/>
    <s v="Alberto Vega"/>
    <n v="2"/>
    <s v="Pistones"/>
    <n v="1"/>
    <s v="Componentes del Motor"/>
    <n v="3"/>
    <n v="2920"/>
    <n v="8760"/>
  </r>
  <r>
    <d v="2023-08-03T00:00:00"/>
    <n v="571"/>
    <n v="1009"/>
    <x v="6"/>
    <s v="Este"/>
    <n v="100086"/>
    <s v="Cesar Trujillo"/>
    <n v="2"/>
    <s v="Pistones"/>
    <n v="1"/>
    <s v="Componentes del Motor"/>
    <n v="5"/>
    <n v="2920"/>
    <n v="14600"/>
  </r>
  <r>
    <d v="2023-08-04T00:00:00"/>
    <n v="572"/>
    <n v="1006"/>
    <x v="10"/>
    <s v="Norte"/>
    <n v="100073"/>
    <s v="Roberta Fernandez"/>
    <n v="8"/>
    <s v="Amortiguadores"/>
    <n v="6"/>
    <s v="Sistema de Transmisión"/>
    <n v="7"/>
    <n v="4010"/>
    <n v="28070"/>
  </r>
  <r>
    <d v="2023-08-05T00:00:00"/>
    <n v="573"/>
    <n v="1001"/>
    <x v="1"/>
    <s v="Este"/>
    <n v="100038"/>
    <s v="Carlos Martinez"/>
    <n v="3"/>
    <s v="Cilindros"/>
    <n v="1"/>
    <s v="Componentes del Motor"/>
    <n v="6"/>
    <n v="3800"/>
    <n v="22800"/>
  </r>
  <r>
    <d v="2023-08-06T00:00:00"/>
    <n v="574"/>
    <n v="1008"/>
    <x v="15"/>
    <s v="Sur"/>
    <n v="100057"/>
    <s v="Mario Carrera"/>
    <n v="2"/>
    <s v="Pistones"/>
    <n v="1"/>
    <s v="Componentes del Motor"/>
    <n v="9"/>
    <n v="2920"/>
    <n v="26280"/>
  </r>
  <r>
    <d v="2023-08-07T00:00:00"/>
    <n v="575"/>
    <n v="1014"/>
    <x v="4"/>
    <s v="Norte"/>
    <n v="100042"/>
    <s v="David Fernandez"/>
    <n v="20"/>
    <s v="Controles de Puños Calefactables"/>
    <n v="10"/>
    <s v="Neumáticos"/>
    <n v="12"/>
    <n v="4500"/>
    <n v="54000"/>
  </r>
  <r>
    <d v="2023-08-08T00:00:00"/>
    <n v="576"/>
    <n v="1005"/>
    <x v="8"/>
    <s v="Este"/>
    <n v="100027"/>
    <s v="Maria Perez"/>
    <n v="13"/>
    <s v="Manillares"/>
    <n v="9"/>
    <s v="Sistema Eléctrico"/>
    <n v="8"/>
    <n v="1310"/>
    <n v="10480"/>
  </r>
  <r>
    <d v="2023-08-09T00:00:00"/>
    <n v="577"/>
    <n v="1000"/>
    <x v="7"/>
    <s v="Sur"/>
    <n v="100084"/>
    <s v="Juanma Borda"/>
    <n v="21"/>
    <s v="Tensores de Cadena"/>
    <n v="4"/>
    <s v="Filtros"/>
    <n v="8"/>
    <n v="880"/>
    <n v="7040"/>
  </r>
  <r>
    <d v="2023-08-10T00:00:00"/>
    <n v="578"/>
    <n v="1004"/>
    <x v="5"/>
    <s v="Sur"/>
    <n v="100019"/>
    <s v="David Hernandez"/>
    <n v="18"/>
    <s v="Palancas de Freno"/>
    <n v="5"/>
    <s v="Sistema de Escape"/>
    <n v="33"/>
    <n v="1000"/>
    <n v="33000"/>
  </r>
  <r>
    <d v="2023-08-11T00:00:00"/>
    <n v="579"/>
    <n v="1004"/>
    <x v="5"/>
    <s v="Sur"/>
    <n v="100065"/>
    <s v="Armando Sosa"/>
    <n v="24"/>
    <s v="Discos de Freno"/>
    <n v="5"/>
    <s v="Sistema de Escape"/>
    <n v="5"/>
    <n v="2630"/>
    <n v="13150"/>
  </r>
  <r>
    <d v="2023-08-12T00:00:00"/>
    <n v="580"/>
    <n v="1000"/>
    <x v="7"/>
    <s v="Sur"/>
    <n v="100075"/>
    <s v="Olga Montero"/>
    <n v="9"/>
    <s v="Baterías"/>
    <n v="7"/>
    <s v="Sistema de Frenos"/>
    <n v="7"/>
    <n v="4800"/>
    <n v="33600"/>
  </r>
  <r>
    <d v="2023-08-13T00:00:00"/>
    <n v="581"/>
    <n v="1015"/>
    <x v="9"/>
    <s v="Cibao"/>
    <n v="100025"/>
    <s v="Carlos Fernandez"/>
    <n v="6"/>
    <s v="Cadenas"/>
    <n v="4"/>
    <s v="Filtros"/>
    <n v="17"/>
    <n v="1800"/>
    <n v="30600"/>
  </r>
  <r>
    <d v="2023-08-14T00:00:00"/>
    <n v="582"/>
    <n v="1002"/>
    <x v="13"/>
    <s v="Norte"/>
    <n v="100019"/>
    <s v="David Hernandez"/>
    <n v="22"/>
    <s v="Protectores de Motor"/>
    <n v="9"/>
    <s v="Sistema Eléctrico"/>
    <n v="7"/>
    <n v="3011"/>
    <n v="21077"/>
  </r>
  <r>
    <d v="2023-08-15T00:00:00"/>
    <n v="583"/>
    <n v="1002"/>
    <x v="13"/>
    <s v="Norte"/>
    <n v="100086"/>
    <s v="Cesar Trujillo"/>
    <n v="11"/>
    <s v="Guardabarros"/>
    <n v="9"/>
    <s v="Sistema Eléctrico"/>
    <n v="11"/>
    <n v="1700"/>
    <n v="18700"/>
  </r>
  <r>
    <d v="2023-08-16T00:00:00"/>
    <n v="584"/>
    <n v="1013"/>
    <x v="12"/>
    <s v="Este"/>
    <n v="100056"/>
    <s v="Carolina Navarro"/>
    <n v="4"/>
    <s v="Filtros de Aceite"/>
    <n v="2"/>
    <s v="Componentes del Motor"/>
    <n v="23"/>
    <n v="600"/>
    <n v="13800"/>
  </r>
  <r>
    <d v="2023-08-17T00:00:00"/>
    <n v="585"/>
    <n v="1010"/>
    <x v="14"/>
    <s v="Norte"/>
    <n v="100017"/>
    <s v="José Fernandez"/>
    <n v="18"/>
    <s v="Palancas de Freno"/>
    <n v="5"/>
    <s v="Sistema de Escape"/>
    <n v="27"/>
    <n v="1000"/>
    <n v="27000"/>
  </r>
  <r>
    <d v="2023-08-18T00:00:00"/>
    <n v="586"/>
    <n v="1007"/>
    <x v="11"/>
    <s v="Cibao"/>
    <n v="100046"/>
    <s v="Juan Ramirez"/>
    <n v="2"/>
    <s v="Pistones"/>
    <n v="1"/>
    <s v="Componentes del Motor"/>
    <n v="9"/>
    <n v="2920"/>
    <n v="26280"/>
  </r>
  <r>
    <d v="2023-08-19T00:00:00"/>
    <n v="587"/>
    <n v="1007"/>
    <x v="11"/>
    <s v="Cibao"/>
    <n v="100077"/>
    <s v="Ismael Rojas"/>
    <n v="21"/>
    <s v="Tensores de Cadena"/>
    <n v="4"/>
    <s v="Filtros"/>
    <n v="26"/>
    <n v="880"/>
    <n v="22880"/>
  </r>
  <r>
    <d v="2023-08-20T00:00:00"/>
    <n v="588"/>
    <n v="1011"/>
    <x v="3"/>
    <s v="Cibao"/>
    <n v="100023"/>
    <s v="Juan Lopez"/>
    <n v="6"/>
    <s v="Cadenas"/>
    <n v="4"/>
    <s v="Filtros"/>
    <n v="14"/>
    <n v="1800"/>
    <n v="25200"/>
  </r>
  <r>
    <d v="2023-08-21T00:00:00"/>
    <n v="589"/>
    <n v="1004"/>
    <x v="5"/>
    <s v="Sur"/>
    <n v="100017"/>
    <s v="José Fernandez"/>
    <n v="2"/>
    <s v="Pistones"/>
    <n v="1"/>
    <s v="Componentes del Motor"/>
    <n v="5"/>
    <n v="2920"/>
    <n v="14600"/>
  </r>
  <r>
    <d v="2023-08-22T00:00:00"/>
    <n v="590"/>
    <n v="1002"/>
    <x v="13"/>
    <s v="Norte"/>
    <n v="100030"/>
    <s v="David Garcia"/>
    <n v="20"/>
    <s v="Controles de Puños Calefactables"/>
    <n v="10"/>
    <s v="Neumáticos"/>
    <n v="8"/>
    <n v="4500"/>
    <n v="36000"/>
  </r>
  <r>
    <d v="2023-08-23T00:00:00"/>
    <n v="591"/>
    <n v="1008"/>
    <x v="15"/>
    <s v="Sur"/>
    <n v="100062"/>
    <s v="Belen Valverde"/>
    <n v="16"/>
    <s v="Guantes"/>
    <n v="10"/>
    <s v="Neumáticos"/>
    <n v="5"/>
    <n v="820"/>
    <n v="4100"/>
  </r>
  <r>
    <d v="2023-08-24T00:00:00"/>
    <n v="592"/>
    <n v="1006"/>
    <x v="10"/>
    <s v="Norte"/>
    <n v="100026"/>
    <s v="Sofia Hernandez"/>
    <n v="18"/>
    <s v="Palancas de Freno"/>
    <n v="5"/>
    <s v="Sistema de Escape"/>
    <n v="17"/>
    <n v="1000"/>
    <n v="17000"/>
  </r>
  <r>
    <d v="2023-08-25T00:00:00"/>
    <n v="593"/>
    <n v="1013"/>
    <x v="12"/>
    <s v="Este"/>
    <n v="100007"/>
    <s v="David Ramirez"/>
    <n v="16"/>
    <s v="Guantes"/>
    <n v="10"/>
    <s v="Neumáticos"/>
    <n v="16"/>
    <n v="820"/>
    <n v="13120"/>
  </r>
  <r>
    <d v="2023-08-26T00:00:00"/>
    <n v="594"/>
    <n v="1007"/>
    <x v="11"/>
    <s v="Cibao"/>
    <n v="100014"/>
    <s v="María Perez"/>
    <n v="17"/>
    <s v="Chaquetas de Protección"/>
    <n v="10"/>
    <s v="Neumáticos"/>
    <n v="33"/>
    <n v="1117"/>
    <n v="36861"/>
  </r>
  <r>
    <d v="2023-08-27T00:00:00"/>
    <n v="595"/>
    <n v="1005"/>
    <x v="8"/>
    <s v="Este"/>
    <n v="100005"/>
    <s v="Carlos Lopez"/>
    <n v="5"/>
    <s v="Silenciadores"/>
    <n v="3"/>
    <s v="Componentes del Motor"/>
    <n v="5"/>
    <n v="1600"/>
    <n v="8000"/>
  </r>
  <r>
    <d v="2023-08-28T00:00:00"/>
    <n v="596"/>
    <n v="1013"/>
    <x v="12"/>
    <s v="Este"/>
    <n v="100047"/>
    <s v="Maria Martinez"/>
    <n v="18"/>
    <s v="Palancas de Freno"/>
    <n v="5"/>
    <s v="Sistema de Escape"/>
    <n v="22"/>
    <n v="1000"/>
    <n v="22000"/>
  </r>
  <r>
    <d v="2023-08-29T00:00:00"/>
    <n v="597"/>
    <n v="1005"/>
    <x v="8"/>
    <s v="Este"/>
    <n v="100055"/>
    <s v="Ricardo Farinas"/>
    <n v="14"/>
    <s v="Espejos Retrovisores"/>
    <n v="9"/>
    <s v="Sistema Eléctrico"/>
    <n v="27"/>
    <n v="700"/>
    <n v="18900"/>
  </r>
  <r>
    <d v="2023-08-30T00:00:00"/>
    <n v="598"/>
    <n v="1011"/>
    <x v="3"/>
    <s v="Cibao"/>
    <n v="100005"/>
    <s v="Carlos Lopez"/>
    <n v="11"/>
    <s v="Guardabarros"/>
    <n v="9"/>
    <s v="Sistema Eléctrico"/>
    <n v="8"/>
    <n v="1700"/>
    <n v="13600"/>
  </r>
  <r>
    <d v="2023-08-31T00:00:00"/>
    <n v="599"/>
    <n v="1013"/>
    <x v="12"/>
    <s v="Este"/>
    <n v="100004"/>
    <s v="Ana Martinez"/>
    <n v="22"/>
    <s v="Protectores de Motor"/>
    <n v="9"/>
    <s v="Sistema Eléctrico"/>
    <n v="23"/>
    <n v="3011"/>
    <n v="69253"/>
  </r>
  <r>
    <d v="2023-09-01T00:00:00"/>
    <n v="600"/>
    <n v="1012"/>
    <x v="0"/>
    <s v="Sur"/>
    <n v="100101"/>
    <s v="Ernesto Franco"/>
    <n v="23"/>
    <s v="Carburadores"/>
    <n v="1"/>
    <s v="Componentes del Motor"/>
    <n v="9"/>
    <n v="3550"/>
    <n v="31950"/>
  </r>
  <r>
    <d v="2023-09-02T00:00:00"/>
    <n v="601"/>
    <n v="1002"/>
    <x v="13"/>
    <s v="Norte"/>
    <n v="100011"/>
    <s v="Juan Martinez"/>
    <n v="3"/>
    <s v="Cilindros"/>
    <n v="1"/>
    <s v="Componentes del Motor"/>
    <n v="30"/>
    <n v="3800"/>
    <n v="114000"/>
  </r>
  <r>
    <d v="2023-09-03T00:00:00"/>
    <n v="602"/>
    <n v="1011"/>
    <x v="3"/>
    <s v="Cibao"/>
    <n v="100001"/>
    <s v="Juan Pérez"/>
    <n v="4"/>
    <s v="Filtros de Aceite"/>
    <n v="2"/>
    <s v="Componentes del Motor"/>
    <n v="27"/>
    <n v="600"/>
    <n v="16200"/>
  </r>
  <r>
    <d v="2023-09-04T00:00:00"/>
    <n v="603"/>
    <n v="1012"/>
    <x v="0"/>
    <s v="Sur"/>
    <n v="100028"/>
    <s v="Jose Fernandez"/>
    <n v="23"/>
    <s v="Carburadores"/>
    <n v="1"/>
    <s v="Componentes del Motor"/>
    <n v="6"/>
    <n v="3550"/>
    <n v="21300"/>
  </r>
  <r>
    <d v="2023-09-05T00:00:00"/>
    <n v="604"/>
    <n v="1006"/>
    <x v="10"/>
    <s v="Norte"/>
    <n v="100037"/>
    <s v="Ana Ramirez"/>
    <n v="16"/>
    <s v="Guantes"/>
    <n v="10"/>
    <s v="Neumáticos"/>
    <n v="32"/>
    <n v="820"/>
    <n v="26240"/>
  </r>
  <r>
    <d v="2023-09-06T00:00:00"/>
    <n v="605"/>
    <n v="1005"/>
    <x v="8"/>
    <s v="Este"/>
    <n v="100067"/>
    <s v="Rafael Corona"/>
    <n v="1"/>
    <s v="Bujías"/>
    <n v="1"/>
    <s v="Componentes del Motor"/>
    <n v="24"/>
    <n v="421"/>
    <n v="10104"/>
  </r>
  <r>
    <d v="2023-09-07T00:00:00"/>
    <n v="606"/>
    <n v="1012"/>
    <x v="0"/>
    <s v="Sur"/>
    <n v="100012"/>
    <s v="Ana Lopez"/>
    <n v="25"/>
    <s v="Horquillas"/>
    <n v="6"/>
    <s v="Sistema de Transmisión"/>
    <n v="16"/>
    <n v="5100"/>
    <n v="81600"/>
  </r>
  <r>
    <d v="2023-09-08T00:00:00"/>
    <n v="607"/>
    <n v="1004"/>
    <x v="5"/>
    <s v="Sur"/>
    <n v="100008"/>
    <s v="Lorena Martinez"/>
    <n v="25"/>
    <s v="Horquillas"/>
    <n v="6"/>
    <s v="Sistema de Transmisión"/>
    <n v="23"/>
    <n v="5100"/>
    <n v="117300"/>
  </r>
  <r>
    <d v="2023-09-09T00:00:00"/>
    <n v="608"/>
    <n v="1000"/>
    <x v="7"/>
    <s v="Sur"/>
    <n v="100070"/>
    <s v="Victor Carrillo"/>
    <n v="15"/>
    <s v="Casco"/>
    <n v="10"/>
    <s v="Neumáticos"/>
    <n v="28"/>
    <n v="2240"/>
    <n v="62720"/>
  </r>
  <r>
    <d v="2023-09-10T00:00:00"/>
    <n v="609"/>
    <n v="1010"/>
    <x v="14"/>
    <s v="Norte"/>
    <n v="100027"/>
    <s v="Maria Perez"/>
    <n v="3"/>
    <s v="Cilindros"/>
    <n v="1"/>
    <s v="Componentes del Motor"/>
    <n v="34"/>
    <n v="3800"/>
    <n v="129200"/>
  </r>
  <r>
    <d v="2023-09-11T00:00:00"/>
    <n v="610"/>
    <n v="1014"/>
    <x v="4"/>
    <s v="Norte"/>
    <n v="100095"/>
    <s v="Emilia Macias"/>
    <n v="11"/>
    <s v="Guardabarros"/>
    <n v="9"/>
    <s v="Sistema Eléctrico"/>
    <n v="18"/>
    <n v="1700"/>
    <n v="30600"/>
  </r>
  <r>
    <d v="2023-09-12T00:00:00"/>
    <n v="611"/>
    <n v="1000"/>
    <x v="7"/>
    <s v="Sur"/>
    <n v="100027"/>
    <s v="Maria Perez"/>
    <n v="7"/>
    <s v="Pastillas de Freno"/>
    <n v="5"/>
    <s v="Sistema de Escape"/>
    <n v="25"/>
    <n v="900"/>
    <n v="22500"/>
  </r>
  <r>
    <d v="2023-09-13T00:00:00"/>
    <n v="612"/>
    <n v="1000"/>
    <x v="7"/>
    <s v="Sur"/>
    <n v="100034"/>
    <s v="Juan Fernandez"/>
    <n v="4"/>
    <s v="Filtros de Aceite"/>
    <n v="2"/>
    <s v="Componentes del Motor"/>
    <n v="14"/>
    <n v="600"/>
    <n v="8400"/>
  </r>
  <r>
    <d v="2023-09-14T00:00:00"/>
    <n v="613"/>
    <n v="1007"/>
    <x v="11"/>
    <s v="Cibao"/>
    <n v="100077"/>
    <s v="Ismael Rojas"/>
    <n v="2"/>
    <s v="Pistones"/>
    <n v="1"/>
    <s v="Componentes del Motor"/>
    <n v="29"/>
    <n v="2920"/>
    <n v="84680"/>
  </r>
  <r>
    <d v="2023-09-15T00:00:00"/>
    <n v="614"/>
    <n v="1004"/>
    <x v="5"/>
    <s v="Sur"/>
    <n v="100061"/>
    <s v="Roberto Bertuchi"/>
    <n v="7"/>
    <s v="Pastillas de Freno"/>
    <n v="5"/>
    <s v="Sistema de Escape"/>
    <n v="28"/>
    <n v="900"/>
    <n v="25200"/>
  </r>
  <r>
    <d v="2023-09-16T00:00:00"/>
    <n v="615"/>
    <n v="1005"/>
    <x v="8"/>
    <s v="Este"/>
    <n v="100044"/>
    <s v="Pedro Lopez"/>
    <n v="25"/>
    <s v="Horquillas"/>
    <n v="6"/>
    <s v="Sistema de Transmisión"/>
    <n v="12"/>
    <n v="5100"/>
    <n v="61200"/>
  </r>
  <r>
    <d v="2023-09-17T00:00:00"/>
    <n v="616"/>
    <n v="1014"/>
    <x v="4"/>
    <s v="Norte"/>
    <n v="100036"/>
    <s v="Luis Hernandez"/>
    <n v="22"/>
    <s v="Protectores de Motor"/>
    <n v="9"/>
    <s v="Sistema Eléctrico"/>
    <n v="23"/>
    <n v="3011"/>
    <n v="69253"/>
  </r>
  <r>
    <d v="2023-09-18T00:00:00"/>
    <n v="617"/>
    <n v="1010"/>
    <x v="14"/>
    <s v="Norte"/>
    <n v="100008"/>
    <s v="Lorena Martinez"/>
    <n v="4"/>
    <s v="Filtros de Aceite"/>
    <n v="2"/>
    <s v="Componentes del Motor"/>
    <n v="18"/>
    <n v="600"/>
    <n v="10800"/>
  </r>
  <r>
    <d v="2023-09-19T00:00:00"/>
    <n v="618"/>
    <n v="1002"/>
    <x v="13"/>
    <s v="Norte"/>
    <n v="100081"/>
    <s v="Nicolas Sanchez"/>
    <n v="10"/>
    <s v="Neumáticos"/>
    <n v="8"/>
    <s v="Sistema de Suspensión"/>
    <n v="27"/>
    <n v="4420"/>
    <n v="119340"/>
  </r>
  <r>
    <d v="2023-09-20T00:00:00"/>
    <n v="619"/>
    <n v="1013"/>
    <x v="12"/>
    <s v="Este"/>
    <n v="100084"/>
    <s v="Juanma Borda"/>
    <n v="21"/>
    <s v="Tensores de Cadena"/>
    <n v="4"/>
    <s v="Filtros"/>
    <n v="31"/>
    <n v="880"/>
    <n v="27280"/>
  </r>
  <r>
    <d v="2023-09-21T00:00:00"/>
    <n v="620"/>
    <n v="1002"/>
    <x v="13"/>
    <s v="Norte"/>
    <n v="100016"/>
    <s v="Sara Martinez"/>
    <n v="14"/>
    <s v="Espejos Retrovisores"/>
    <n v="9"/>
    <s v="Sistema Eléctrico"/>
    <n v="24"/>
    <n v="700"/>
    <n v="16800"/>
  </r>
  <r>
    <d v="2023-09-22T00:00:00"/>
    <n v="621"/>
    <n v="1010"/>
    <x v="14"/>
    <s v="Norte"/>
    <n v="100010"/>
    <s v="Marta Fernandez"/>
    <n v="21"/>
    <s v="Tensores de Cadena"/>
    <n v="4"/>
    <s v="Filtros"/>
    <n v="26"/>
    <n v="880"/>
    <n v="22880"/>
  </r>
  <r>
    <d v="2023-09-23T00:00:00"/>
    <n v="622"/>
    <n v="1013"/>
    <x v="12"/>
    <s v="Este"/>
    <n v="100030"/>
    <s v="David Garcia"/>
    <n v="4"/>
    <s v="Filtros de Aceite"/>
    <n v="2"/>
    <s v="Componentes del Motor"/>
    <n v="11"/>
    <n v="600"/>
    <n v="6600"/>
  </r>
  <r>
    <d v="2023-09-24T00:00:00"/>
    <n v="623"/>
    <n v="1008"/>
    <x v="15"/>
    <s v="Sur"/>
    <n v="100035"/>
    <s v="Maria Gomez"/>
    <n v="8"/>
    <s v="Amortiguadores"/>
    <n v="6"/>
    <s v="Sistema de Transmisión"/>
    <n v="11"/>
    <n v="4010"/>
    <n v="44110"/>
  </r>
  <r>
    <d v="2023-09-25T00:00:00"/>
    <n v="624"/>
    <n v="1009"/>
    <x v="6"/>
    <s v="Este"/>
    <n v="100017"/>
    <s v="José Fernandez"/>
    <n v="11"/>
    <s v="Guardabarros"/>
    <n v="9"/>
    <s v="Sistema Eléctrico"/>
    <n v="6"/>
    <n v="1700"/>
    <n v="10200"/>
  </r>
  <r>
    <d v="2023-09-26T00:00:00"/>
    <n v="625"/>
    <n v="1015"/>
    <x v="9"/>
    <s v="Cibao"/>
    <n v="100094"/>
    <s v="Hugo Acevedo"/>
    <n v="24"/>
    <s v="Discos de Freno"/>
    <n v="5"/>
    <s v="Sistema de Escape"/>
    <n v="16"/>
    <n v="2630"/>
    <n v="42080"/>
  </r>
  <r>
    <d v="2023-09-27T00:00:00"/>
    <n v="626"/>
    <n v="1011"/>
    <x v="3"/>
    <s v="Cibao"/>
    <n v="100061"/>
    <s v="Roberto Bertuchi"/>
    <n v="7"/>
    <s v="Pastillas de Freno"/>
    <n v="5"/>
    <s v="Sistema de Escape"/>
    <n v="10"/>
    <n v="900"/>
    <n v="9000"/>
  </r>
  <r>
    <d v="2023-09-28T00:00:00"/>
    <n v="627"/>
    <n v="1003"/>
    <x v="2"/>
    <s v="Cibao"/>
    <n v="100077"/>
    <s v="Ismael Rojas"/>
    <n v="1"/>
    <s v="Bujías"/>
    <n v="1"/>
    <s v="Componentes del Motor"/>
    <n v="5"/>
    <n v="421"/>
    <n v="2105"/>
  </r>
  <r>
    <d v="2023-09-29T00:00:00"/>
    <n v="628"/>
    <n v="1010"/>
    <x v="14"/>
    <s v="Norte"/>
    <n v="100079"/>
    <s v="Elvira Reyes"/>
    <n v="7"/>
    <s v="Pastillas de Freno"/>
    <n v="5"/>
    <s v="Sistema de Escape"/>
    <n v="7"/>
    <n v="900"/>
    <n v="6300"/>
  </r>
  <r>
    <d v="2023-09-30T00:00:00"/>
    <n v="629"/>
    <n v="1001"/>
    <x v="1"/>
    <s v="Este"/>
    <n v="100042"/>
    <s v="David Fernandez"/>
    <n v="16"/>
    <s v="Guantes"/>
    <n v="10"/>
    <s v="Neumáticos"/>
    <n v="3"/>
    <n v="820"/>
    <n v="2460"/>
  </r>
  <r>
    <d v="2023-10-01T00:00:00"/>
    <n v="630"/>
    <n v="1011"/>
    <x v="3"/>
    <s v="Cibao"/>
    <n v="100080"/>
    <s v="Miguel Medina"/>
    <n v="8"/>
    <s v="Amortiguadores"/>
    <n v="6"/>
    <s v="Sistema de Transmisión"/>
    <n v="12"/>
    <n v="4010"/>
    <n v="48120"/>
  </r>
  <r>
    <d v="2023-10-02T00:00:00"/>
    <n v="631"/>
    <n v="1003"/>
    <x v="2"/>
    <s v="Cibao"/>
    <n v="100070"/>
    <s v="Victor Carrillo"/>
    <n v="14"/>
    <s v="Espejos Retrovisores"/>
    <n v="9"/>
    <s v="Sistema Eléctrico"/>
    <n v="6"/>
    <n v="700"/>
    <n v="4200"/>
  </r>
  <r>
    <d v="2023-10-03T00:00:00"/>
    <n v="632"/>
    <n v="1013"/>
    <x v="12"/>
    <s v="Este"/>
    <n v="100010"/>
    <s v="Marta Fernandez"/>
    <n v="1"/>
    <s v="Bujías"/>
    <n v="1"/>
    <s v="Componentes del Motor"/>
    <n v="8"/>
    <n v="421"/>
    <n v="3368"/>
  </r>
  <r>
    <d v="2023-10-04T00:00:00"/>
    <n v="633"/>
    <n v="1010"/>
    <x v="14"/>
    <s v="Norte"/>
    <n v="100060"/>
    <s v="Jenny Almeida"/>
    <n v="21"/>
    <s v="Tensores de Cadena"/>
    <n v="4"/>
    <s v="Filtros"/>
    <n v="4"/>
    <n v="880"/>
    <n v="3520"/>
  </r>
  <r>
    <d v="2023-10-05T00:00:00"/>
    <n v="634"/>
    <n v="1009"/>
    <x v="6"/>
    <s v="Este"/>
    <n v="100100"/>
    <s v="Jorge Hernandez"/>
    <n v="6"/>
    <s v="Cadenas"/>
    <n v="4"/>
    <s v="Filtros"/>
    <n v="9"/>
    <n v="1800"/>
    <n v="16200"/>
  </r>
  <r>
    <d v="2023-10-06T00:00:00"/>
    <n v="635"/>
    <n v="1013"/>
    <x v="12"/>
    <s v="Este"/>
    <n v="100017"/>
    <s v="José Fernandez"/>
    <n v="21"/>
    <s v="Tensores de Cadena"/>
    <n v="4"/>
    <s v="Filtros"/>
    <n v="5"/>
    <n v="880"/>
    <n v="4400"/>
  </r>
  <r>
    <d v="2023-10-07T00:00:00"/>
    <n v="636"/>
    <n v="1002"/>
    <x v="13"/>
    <s v="Norte"/>
    <n v="100063"/>
    <s v="Pepe Alonso"/>
    <n v="16"/>
    <s v="Guantes"/>
    <n v="10"/>
    <s v="Neumáticos"/>
    <n v="3"/>
    <n v="820"/>
    <n v="2460"/>
  </r>
  <r>
    <d v="2023-10-08T00:00:00"/>
    <n v="637"/>
    <n v="1000"/>
    <x v="7"/>
    <s v="Sur"/>
    <n v="100041"/>
    <s v="Luisa Perez"/>
    <n v="14"/>
    <s v="Espejos Retrovisores"/>
    <n v="9"/>
    <s v="Sistema Eléctrico"/>
    <n v="7"/>
    <n v="700"/>
    <n v="4900"/>
  </r>
  <r>
    <d v="2023-10-09T00:00:00"/>
    <n v="638"/>
    <n v="1005"/>
    <x v="8"/>
    <s v="Este"/>
    <n v="100098"/>
    <s v="Gabriela Clavero"/>
    <n v="13"/>
    <s v="Manillares"/>
    <n v="9"/>
    <s v="Sistema Eléctrico"/>
    <n v="10"/>
    <n v="1310"/>
    <n v="13100"/>
  </r>
  <r>
    <d v="2023-10-10T00:00:00"/>
    <n v="639"/>
    <n v="1008"/>
    <x v="15"/>
    <s v="Sur"/>
    <n v="100080"/>
    <s v="Miguel Medina"/>
    <n v="1"/>
    <s v="Bujías"/>
    <n v="1"/>
    <s v="Componentes del Motor"/>
    <n v="2"/>
    <n v="421"/>
    <n v="842"/>
  </r>
  <r>
    <d v="2023-10-11T00:00:00"/>
    <n v="640"/>
    <n v="1006"/>
    <x v="10"/>
    <s v="Norte"/>
    <n v="100054"/>
    <s v="Miguel Bernal"/>
    <n v="1"/>
    <s v="Bujías"/>
    <n v="1"/>
    <s v="Componentes del Motor"/>
    <n v="8"/>
    <n v="421"/>
    <n v="3368"/>
  </r>
  <r>
    <d v="2023-10-12T00:00:00"/>
    <n v="641"/>
    <n v="1004"/>
    <x v="5"/>
    <s v="Sur"/>
    <n v="100084"/>
    <s v="Juanma Borda"/>
    <n v="5"/>
    <s v="Silenciadores"/>
    <n v="3"/>
    <s v="Componentes del Motor"/>
    <n v="6"/>
    <n v="1600"/>
    <n v="9600"/>
  </r>
  <r>
    <d v="2023-10-13T00:00:00"/>
    <n v="642"/>
    <n v="1013"/>
    <x v="12"/>
    <s v="Este"/>
    <n v="100090"/>
    <s v="Santiago Escobar"/>
    <n v="21"/>
    <s v="Tensores de Cadena"/>
    <n v="4"/>
    <s v="Filtros"/>
    <n v="9"/>
    <n v="880"/>
    <n v="7920"/>
  </r>
  <r>
    <d v="2023-10-14T00:00:00"/>
    <n v="643"/>
    <n v="1013"/>
    <x v="12"/>
    <s v="Este"/>
    <n v="100003"/>
    <s v="Luis Rodriguez"/>
    <n v="14"/>
    <s v="Espejos Retrovisores"/>
    <n v="9"/>
    <s v="Sistema Eléctrico"/>
    <n v="11"/>
    <n v="700"/>
    <n v="7700"/>
  </r>
  <r>
    <d v="2023-10-15T00:00:00"/>
    <n v="644"/>
    <n v="1004"/>
    <x v="5"/>
    <s v="Sur"/>
    <n v="100002"/>
    <s v="Maria Garcia"/>
    <n v="19"/>
    <s v="Cables de Acelerador"/>
    <n v="11"/>
    <s v="Partes del Chasis"/>
    <n v="4"/>
    <n v="600"/>
    <n v="2400"/>
  </r>
  <r>
    <d v="2023-10-16T00:00:00"/>
    <n v="645"/>
    <n v="1003"/>
    <x v="2"/>
    <s v="Cibao"/>
    <n v="100021"/>
    <s v="Pedro Martinez"/>
    <n v="11"/>
    <s v="Guardabarros"/>
    <n v="9"/>
    <s v="Sistema Eléctrico"/>
    <n v="3"/>
    <n v="1700"/>
    <n v="5100"/>
  </r>
  <r>
    <d v="2023-10-17T00:00:00"/>
    <n v="646"/>
    <n v="1012"/>
    <x v="0"/>
    <s v="Sur"/>
    <n v="100074"/>
    <s v="Felipe Pajaro"/>
    <n v="15"/>
    <s v="Casco"/>
    <n v="10"/>
    <s v="Neumáticos"/>
    <n v="5"/>
    <n v="2240"/>
    <n v="11200"/>
  </r>
  <r>
    <d v="2023-10-18T00:00:00"/>
    <n v="647"/>
    <n v="1005"/>
    <x v="8"/>
    <s v="Este"/>
    <n v="100010"/>
    <s v="Marta Fernandez"/>
    <n v="24"/>
    <s v="Discos de Freno"/>
    <n v="5"/>
    <s v="Sistema de Escape"/>
    <n v="7"/>
    <n v="2630"/>
    <n v="18410"/>
  </r>
  <r>
    <d v="2023-10-19T00:00:00"/>
    <n v="648"/>
    <n v="1011"/>
    <x v="3"/>
    <s v="Cibao"/>
    <n v="100084"/>
    <s v="Juanma Borda"/>
    <n v="21"/>
    <s v="Tensores de Cadena"/>
    <n v="4"/>
    <s v="Filtros"/>
    <n v="6"/>
    <n v="880"/>
    <n v="5280"/>
  </r>
  <r>
    <d v="2023-10-20T00:00:00"/>
    <n v="649"/>
    <n v="1015"/>
    <x v="9"/>
    <s v="Cibao"/>
    <n v="100013"/>
    <s v="Luis Garcia"/>
    <n v="7"/>
    <s v="Pastillas de Freno"/>
    <n v="5"/>
    <s v="Sistema de Escape"/>
    <n v="9"/>
    <n v="900"/>
    <n v="8100"/>
  </r>
  <r>
    <d v="2023-10-21T00:00:00"/>
    <n v="650"/>
    <n v="1009"/>
    <x v="6"/>
    <s v="Este"/>
    <n v="100069"/>
    <s v="Amanda Velasco"/>
    <n v="7"/>
    <s v="Pastillas de Freno"/>
    <n v="5"/>
    <s v="Sistema de Escape"/>
    <n v="12"/>
    <n v="900"/>
    <n v="10800"/>
  </r>
  <r>
    <d v="2023-10-22T00:00:00"/>
    <n v="651"/>
    <n v="1013"/>
    <x v="12"/>
    <s v="Este"/>
    <n v="100016"/>
    <s v="Sara Martinez"/>
    <n v="6"/>
    <s v="Cadenas"/>
    <n v="4"/>
    <s v="Filtros"/>
    <n v="10"/>
    <n v="1800"/>
    <n v="18000"/>
  </r>
  <r>
    <d v="2023-10-23T00:00:00"/>
    <n v="652"/>
    <n v="1015"/>
    <x v="9"/>
    <s v="Cibao"/>
    <n v="100085"/>
    <s v="Edgar Toledo"/>
    <n v="18"/>
    <s v="Palancas de Freno"/>
    <n v="5"/>
    <s v="Sistema de Escape"/>
    <n v="5"/>
    <n v="1000"/>
    <n v="5000"/>
  </r>
  <r>
    <d v="2023-10-24T00:00:00"/>
    <n v="653"/>
    <n v="1000"/>
    <x v="7"/>
    <s v="Sur"/>
    <n v="100024"/>
    <s v="Ana Rodriguez"/>
    <n v="13"/>
    <s v="Manillares"/>
    <n v="9"/>
    <s v="Sistema Eléctrico"/>
    <n v="7"/>
    <n v="1310"/>
    <n v="9170"/>
  </r>
  <r>
    <d v="2023-10-25T00:00:00"/>
    <n v="654"/>
    <n v="1008"/>
    <x v="15"/>
    <s v="Sur"/>
    <n v="100075"/>
    <s v="Olga Montero"/>
    <n v="13"/>
    <s v="Manillares"/>
    <n v="9"/>
    <s v="Sistema Eléctrico"/>
    <n v="3"/>
    <n v="1310"/>
    <n v="3930"/>
  </r>
  <r>
    <d v="2023-10-26T00:00:00"/>
    <n v="655"/>
    <n v="1002"/>
    <x v="13"/>
    <s v="Norte"/>
    <n v="100045"/>
    <s v="Marta Rodriguez"/>
    <n v="23"/>
    <s v="Carburadores"/>
    <n v="1"/>
    <s v="Componentes del Motor"/>
    <n v="12"/>
    <n v="3550"/>
    <n v="42600"/>
  </r>
  <r>
    <d v="2023-10-27T00:00:00"/>
    <n v="656"/>
    <n v="1015"/>
    <x v="9"/>
    <s v="Cibao"/>
    <n v="100101"/>
    <s v="Ernesto Franco"/>
    <n v="25"/>
    <s v="Horquillas"/>
    <n v="6"/>
    <s v="Sistema de Transmisión"/>
    <n v="6"/>
    <n v="5100"/>
    <n v="30600"/>
  </r>
  <r>
    <d v="2023-10-28T00:00:00"/>
    <n v="657"/>
    <n v="1001"/>
    <x v="1"/>
    <s v="Este"/>
    <n v="100057"/>
    <s v="Mario Carrera"/>
    <n v="18"/>
    <s v="Palancas de Freno"/>
    <n v="5"/>
    <s v="Sistema de Escape"/>
    <n v="8"/>
    <n v="1000"/>
    <n v="8000"/>
  </r>
  <r>
    <d v="2023-10-29T00:00:00"/>
    <n v="658"/>
    <n v="1011"/>
    <x v="3"/>
    <s v="Cibao"/>
    <n v="100016"/>
    <s v="Sara Martinez"/>
    <n v="17"/>
    <s v="Chaquetas de Protección"/>
    <n v="10"/>
    <s v="Neumáticos"/>
    <n v="4"/>
    <n v="1117"/>
    <n v="4468"/>
  </r>
  <r>
    <d v="2023-10-30T00:00:00"/>
    <n v="659"/>
    <n v="1011"/>
    <x v="3"/>
    <s v="Cibao"/>
    <n v="100064"/>
    <s v="Pablo Rocha"/>
    <n v="21"/>
    <s v="Tensores de Cadena"/>
    <n v="4"/>
    <s v="Filtros"/>
    <n v="9"/>
    <n v="880"/>
    <n v="7920"/>
  </r>
  <r>
    <d v="2023-10-31T00:00:00"/>
    <n v="660"/>
    <n v="1001"/>
    <x v="1"/>
    <s v="Este"/>
    <n v="100095"/>
    <s v="Emilia Macias"/>
    <n v="21"/>
    <s v="Tensores de Cadena"/>
    <n v="4"/>
    <s v="Filtros"/>
    <n v="5"/>
    <n v="880"/>
    <n v="4400"/>
  </r>
  <r>
    <d v="2023-11-01T00:00:00"/>
    <n v="661"/>
    <n v="1014"/>
    <x v="4"/>
    <s v="Norte"/>
    <n v="100081"/>
    <s v="Nicolas Sanchez"/>
    <n v="3"/>
    <s v="Cilindros"/>
    <n v="1"/>
    <s v="Componentes del Motor"/>
    <n v="3"/>
    <n v="3800"/>
    <n v="11400"/>
  </r>
  <r>
    <d v="2023-11-02T00:00:00"/>
    <n v="662"/>
    <n v="1003"/>
    <x v="2"/>
    <s v="Cibao"/>
    <n v="100045"/>
    <s v="Marta Rodriguez"/>
    <n v="11"/>
    <s v="Guardabarros"/>
    <n v="9"/>
    <s v="Sistema Eléctrico"/>
    <n v="7"/>
    <n v="1700"/>
    <n v="11900"/>
  </r>
  <r>
    <d v="2023-11-03T00:00:00"/>
    <n v="663"/>
    <n v="1008"/>
    <x v="15"/>
    <s v="Sur"/>
    <n v="100071"/>
    <s v="Alberto Vega"/>
    <n v="9"/>
    <s v="Baterías"/>
    <n v="7"/>
    <s v="Sistema de Frenos"/>
    <n v="10"/>
    <n v="4800"/>
    <n v="48000"/>
  </r>
  <r>
    <d v="2023-11-04T00:00:00"/>
    <n v="664"/>
    <n v="1000"/>
    <x v="7"/>
    <s v="Sur"/>
    <n v="100020"/>
    <s v="Lorena Ramirez"/>
    <n v="6"/>
    <s v="Cadenas"/>
    <n v="4"/>
    <s v="Filtros"/>
    <n v="2"/>
    <n v="1800"/>
    <n v="3600"/>
  </r>
  <r>
    <d v="2023-11-05T00:00:00"/>
    <n v="665"/>
    <n v="1010"/>
    <x v="14"/>
    <s v="Norte"/>
    <n v="100097"/>
    <s v="Marta Ferrer"/>
    <n v="4"/>
    <s v="Filtros de Aceite"/>
    <n v="2"/>
    <s v="Componentes del Motor"/>
    <n v="8"/>
    <n v="600"/>
    <n v="4800"/>
  </r>
  <r>
    <d v="2023-11-06T00:00:00"/>
    <n v="666"/>
    <n v="1009"/>
    <x v="6"/>
    <s v="Este"/>
    <n v="100020"/>
    <s v="Lorena Ramirez"/>
    <n v="13"/>
    <s v="Manillares"/>
    <n v="9"/>
    <s v="Sistema Eléctrico"/>
    <n v="6"/>
    <n v="1310"/>
    <n v="7860"/>
  </r>
  <r>
    <d v="2023-11-07T00:00:00"/>
    <n v="667"/>
    <n v="1011"/>
    <x v="3"/>
    <s v="Cibao"/>
    <n v="100096"/>
    <s v="Armando Palacios"/>
    <n v="13"/>
    <s v="Manillares"/>
    <n v="9"/>
    <s v="Sistema Eléctrico"/>
    <n v="9"/>
    <n v="1310"/>
    <n v="11790"/>
  </r>
  <r>
    <d v="2023-11-08T00:00:00"/>
    <n v="668"/>
    <n v="1013"/>
    <x v="12"/>
    <s v="Este"/>
    <n v="100018"/>
    <s v="Luisa Gomez"/>
    <n v="23"/>
    <s v="Carburadores"/>
    <n v="1"/>
    <s v="Componentes del Motor"/>
    <n v="11"/>
    <n v="3550"/>
    <n v="39050"/>
  </r>
  <r>
    <d v="2023-11-09T00:00:00"/>
    <n v="669"/>
    <n v="1011"/>
    <x v="3"/>
    <s v="Cibao"/>
    <n v="100091"/>
    <s v="Ariadna Castro"/>
    <n v="1"/>
    <s v="Bujías"/>
    <n v="1"/>
    <s v="Componentes del Motor"/>
    <n v="4"/>
    <n v="421"/>
    <n v="1684"/>
  </r>
  <r>
    <d v="2023-11-10T00:00:00"/>
    <n v="670"/>
    <n v="1011"/>
    <x v="3"/>
    <s v="Cibao"/>
    <n v="100080"/>
    <s v="Miguel Medina"/>
    <n v="18"/>
    <s v="Palancas de Freno"/>
    <n v="5"/>
    <s v="Sistema de Escape"/>
    <n v="3"/>
    <n v="1000"/>
    <n v="3000"/>
  </r>
  <r>
    <d v="2023-11-11T00:00:00"/>
    <n v="671"/>
    <n v="1007"/>
    <x v="11"/>
    <s v="Cibao"/>
    <n v="100059"/>
    <s v="Samuel Gomez"/>
    <n v="11"/>
    <s v="Guardabarros"/>
    <n v="9"/>
    <s v="Sistema Eléctrico"/>
    <n v="5"/>
    <n v="1700"/>
    <n v="8500"/>
  </r>
  <r>
    <d v="2023-11-12T00:00:00"/>
    <n v="672"/>
    <n v="1015"/>
    <x v="9"/>
    <s v="Cibao"/>
    <n v="100077"/>
    <s v="Ismael Rojas"/>
    <n v="20"/>
    <s v="Controles de Puños Calefactables"/>
    <n v="10"/>
    <s v="Neumáticos"/>
    <n v="7"/>
    <n v="4500"/>
    <n v="31500"/>
  </r>
  <r>
    <d v="2023-11-13T00:00:00"/>
    <n v="673"/>
    <n v="1013"/>
    <x v="12"/>
    <s v="Este"/>
    <n v="100017"/>
    <s v="José Fernandez"/>
    <n v="8"/>
    <s v="Amortiguadores"/>
    <n v="6"/>
    <s v="Sistema de Transmisión"/>
    <n v="6"/>
    <n v="4010"/>
    <n v="24060"/>
  </r>
  <r>
    <d v="2023-11-14T00:00:00"/>
    <n v="674"/>
    <n v="1006"/>
    <x v="10"/>
    <s v="Norte"/>
    <n v="100088"/>
    <s v="Martin Estrada"/>
    <n v="1"/>
    <s v="Bujías"/>
    <n v="1"/>
    <s v="Componentes del Motor"/>
    <n v="9"/>
    <n v="421"/>
    <n v="3789"/>
  </r>
  <r>
    <d v="2023-11-15T00:00:00"/>
    <n v="675"/>
    <n v="1004"/>
    <x v="5"/>
    <s v="Sur"/>
    <n v="100031"/>
    <s v="Lorena Rodriguez"/>
    <n v="7"/>
    <s v="Pastillas de Freno"/>
    <n v="5"/>
    <s v="Sistema de Escape"/>
    <n v="12"/>
    <n v="900"/>
    <n v="10800"/>
  </r>
  <r>
    <d v="2023-11-16T00:00:00"/>
    <n v="676"/>
    <n v="1004"/>
    <x v="5"/>
    <s v="Sur"/>
    <n v="100039"/>
    <s v="Sara Lopez"/>
    <n v="6"/>
    <s v="Cadenas"/>
    <n v="4"/>
    <s v="Filtros"/>
    <n v="10"/>
    <n v="1800"/>
    <n v="18000"/>
  </r>
  <r>
    <d v="2023-11-17T00:00:00"/>
    <n v="677"/>
    <n v="1010"/>
    <x v="14"/>
    <s v="Norte"/>
    <n v="100032"/>
    <s v="Pedro Hernandez"/>
    <n v="8"/>
    <s v="Amortiguadores"/>
    <n v="6"/>
    <s v="Sistema de Transmisión"/>
    <n v="5"/>
    <n v="4010"/>
    <n v="20050"/>
  </r>
  <r>
    <d v="2023-11-18T00:00:00"/>
    <n v="678"/>
    <n v="1009"/>
    <x v="6"/>
    <s v="Este"/>
    <n v="100101"/>
    <s v="Ernesto Franco"/>
    <n v="1"/>
    <s v="Bujías"/>
    <n v="1"/>
    <s v="Componentes del Motor"/>
    <n v="7"/>
    <n v="421"/>
    <n v="2947"/>
  </r>
  <r>
    <d v="2023-11-19T00:00:00"/>
    <n v="679"/>
    <n v="1013"/>
    <x v="12"/>
    <s v="Este"/>
    <n v="100100"/>
    <s v="Jorge Hernandez"/>
    <n v="19"/>
    <s v="Cables de Acelerador"/>
    <n v="11"/>
    <s v="Partes del Chasis"/>
    <n v="3"/>
    <n v="600"/>
    <n v="1800"/>
  </r>
  <r>
    <d v="2023-11-20T00:00:00"/>
    <n v="680"/>
    <n v="1011"/>
    <x v="3"/>
    <s v="Cibao"/>
    <n v="100028"/>
    <s v="Jose Fernandez"/>
    <n v="6"/>
    <s v="Cadenas"/>
    <n v="4"/>
    <s v="Filtros"/>
    <n v="12"/>
    <n v="1800"/>
    <n v="21600"/>
  </r>
  <r>
    <d v="2023-11-21T00:00:00"/>
    <n v="681"/>
    <n v="1006"/>
    <x v="10"/>
    <s v="Norte"/>
    <n v="100030"/>
    <s v="David Garcia"/>
    <n v="22"/>
    <s v="Protectores de Motor"/>
    <n v="9"/>
    <s v="Sistema Eléctrico"/>
    <n v="6"/>
    <n v="3011"/>
    <n v="18066"/>
  </r>
  <r>
    <d v="2023-11-22T00:00:00"/>
    <n v="682"/>
    <n v="1012"/>
    <x v="0"/>
    <s v="Sur"/>
    <n v="100037"/>
    <s v="Ana Ramirez"/>
    <n v="7"/>
    <s v="Pastillas de Freno"/>
    <n v="5"/>
    <s v="Sistema de Escape"/>
    <n v="8"/>
    <n v="900"/>
    <n v="7200"/>
  </r>
  <r>
    <d v="2023-11-23T00:00:00"/>
    <n v="683"/>
    <n v="1000"/>
    <x v="7"/>
    <s v="Sur"/>
    <n v="100063"/>
    <s v="Pepe Alonso"/>
    <n v="15"/>
    <s v="Casco"/>
    <n v="10"/>
    <s v="Neumáticos"/>
    <n v="4"/>
    <n v="2240"/>
    <n v="8960"/>
  </r>
  <r>
    <d v="2023-11-24T00:00:00"/>
    <n v="684"/>
    <n v="1014"/>
    <x v="4"/>
    <s v="Norte"/>
    <n v="100071"/>
    <s v="Alberto Vega"/>
    <n v="20"/>
    <s v="Controles de Puños Calefactables"/>
    <n v="10"/>
    <s v="Neumáticos"/>
    <n v="9"/>
    <n v="4500"/>
    <n v="40500"/>
  </r>
  <r>
    <d v="2023-11-25T00:00:00"/>
    <n v="685"/>
    <n v="1006"/>
    <x v="10"/>
    <s v="Norte"/>
    <n v="100078"/>
    <s v="Adrian Quiroz"/>
    <n v="2"/>
    <s v="Pistones"/>
    <n v="1"/>
    <s v="Componentes del Motor"/>
    <n v="5"/>
    <n v="2920"/>
    <n v="14600"/>
  </r>
  <r>
    <d v="2023-11-26T00:00:00"/>
    <n v="686"/>
    <n v="1014"/>
    <x v="4"/>
    <s v="Norte"/>
    <n v="100012"/>
    <s v="Ana Lopez"/>
    <n v="11"/>
    <s v="Guardabarros"/>
    <n v="9"/>
    <s v="Sistema Eléctrico"/>
    <n v="3"/>
    <n v="1700"/>
    <n v="5100"/>
  </r>
  <r>
    <d v="2023-11-27T00:00:00"/>
    <n v="687"/>
    <n v="1012"/>
    <x v="0"/>
    <s v="Sur"/>
    <n v="100070"/>
    <s v="Victor Carrillo"/>
    <n v="9"/>
    <s v="Baterías"/>
    <n v="7"/>
    <s v="Sistema de Frenos"/>
    <n v="7"/>
    <n v="4800"/>
    <n v="33600"/>
  </r>
  <r>
    <d v="2023-11-28T00:00:00"/>
    <n v="688"/>
    <n v="1006"/>
    <x v="10"/>
    <s v="Norte"/>
    <n v="100002"/>
    <s v="Maria Garcia"/>
    <n v="23"/>
    <s v="Carburadores"/>
    <n v="1"/>
    <s v="Componentes del Motor"/>
    <n v="10"/>
    <n v="3550"/>
    <n v="35500"/>
  </r>
  <r>
    <d v="2023-11-29T00:00:00"/>
    <n v="689"/>
    <n v="1015"/>
    <x v="9"/>
    <s v="Cibao"/>
    <n v="100084"/>
    <s v="Juanma Borda"/>
    <n v="19"/>
    <s v="Cables de Acelerador"/>
    <n v="11"/>
    <s v="Partes del Chasis"/>
    <n v="2"/>
    <n v="600"/>
    <n v="1200"/>
  </r>
  <r>
    <d v="2023-11-30T00:00:00"/>
    <n v="690"/>
    <n v="1014"/>
    <x v="4"/>
    <s v="Norte"/>
    <n v="100067"/>
    <s v="Rafael Corona"/>
    <n v="3"/>
    <s v="Cilindros"/>
    <n v="1"/>
    <s v="Componentes del Motor"/>
    <n v="8"/>
    <n v="3800"/>
    <n v="30400"/>
  </r>
  <r>
    <d v="2023-12-01T00:00:00"/>
    <n v="691"/>
    <n v="1012"/>
    <x v="0"/>
    <s v="Sur"/>
    <n v="100007"/>
    <s v="David Ramirez"/>
    <n v="23"/>
    <s v="Carburadores"/>
    <n v="1"/>
    <s v="Componentes del Motor"/>
    <n v="6"/>
    <n v="3550"/>
    <n v="21300"/>
  </r>
  <r>
    <d v="2023-12-02T00:00:00"/>
    <n v="692"/>
    <n v="1015"/>
    <x v="9"/>
    <s v="Cibao"/>
    <n v="100051"/>
    <s v="Sara Ramirez"/>
    <n v="19"/>
    <s v="Cables de Acelerador"/>
    <n v="11"/>
    <s v="Partes del Chasis"/>
    <n v="9"/>
    <n v="600"/>
    <n v="5400"/>
  </r>
  <r>
    <d v="2023-12-03T00:00:00"/>
    <n v="693"/>
    <n v="1004"/>
    <x v="5"/>
    <s v="Sur"/>
    <n v="100046"/>
    <s v="Juan Ramirez"/>
    <n v="4"/>
    <s v="Filtros de Aceite"/>
    <n v="2"/>
    <s v="Componentes del Motor"/>
    <n v="11"/>
    <n v="600"/>
    <n v="6600"/>
  </r>
  <r>
    <d v="2023-12-04T00:00:00"/>
    <n v="694"/>
    <n v="1005"/>
    <x v="8"/>
    <s v="Este"/>
    <n v="100022"/>
    <s v="Marta Garcia"/>
    <n v="21"/>
    <s v="Tensores de Cadena"/>
    <n v="4"/>
    <s v="Filtros"/>
    <n v="4"/>
    <n v="880"/>
    <n v="3520"/>
  </r>
  <r>
    <d v="2023-12-05T00:00:00"/>
    <n v="695"/>
    <n v="1011"/>
    <x v="3"/>
    <s v="Cibao"/>
    <n v="100062"/>
    <s v="Belen Valverde"/>
    <n v="1"/>
    <s v="Bujías"/>
    <n v="1"/>
    <s v="Componentes del Motor"/>
    <n v="3"/>
    <n v="421"/>
    <n v="1263"/>
  </r>
  <r>
    <d v="2023-12-06T00:00:00"/>
    <n v="696"/>
    <n v="1006"/>
    <x v="10"/>
    <s v="Norte"/>
    <n v="100022"/>
    <s v="Marta Garcia"/>
    <n v="3"/>
    <s v="Cilindros"/>
    <n v="1"/>
    <s v="Componentes del Motor"/>
    <n v="5"/>
    <n v="3800"/>
    <n v="19000"/>
  </r>
  <r>
    <d v="2023-12-07T00:00:00"/>
    <n v="697"/>
    <n v="1009"/>
    <x v="6"/>
    <s v="Este"/>
    <n v="100037"/>
    <s v="Ana Ramirez"/>
    <n v="19"/>
    <s v="Cables de Acelerador"/>
    <n v="11"/>
    <s v="Partes del Chasis"/>
    <n v="7"/>
    <n v="600"/>
    <n v="4200"/>
  </r>
  <r>
    <d v="2023-12-08T00:00:00"/>
    <n v="698"/>
    <n v="1010"/>
    <x v="14"/>
    <s v="Norte"/>
    <n v="100042"/>
    <s v="David Fernandez"/>
    <n v="23"/>
    <s v="Carburadores"/>
    <n v="1"/>
    <s v="Componentes del Motor"/>
    <n v="6"/>
    <n v="3550"/>
    <n v="21300"/>
  </r>
  <r>
    <d v="2023-12-09T00:00:00"/>
    <n v="699"/>
    <n v="1005"/>
    <x v="8"/>
    <s v="Este"/>
    <n v="100045"/>
    <s v="Marta Rodriguez"/>
    <n v="1"/>
    <s v="Bujías"/>
    <n v="1"/>
    <s v="Componentes del Motor"/>
    <n v="9"/>
    <n v="421"/>
    <n v="3789"/>
  </r>
  <r>
    <d v="2023-12-10T00:00:00"/>
    <n v="700"/>
    <n v="1011"/>
    <x v="3"/>
    <s v="Cibao"/>
    <n v="100048"/>
    <s v="Luis Fernandez"/>
    <n v="1"/>
    <s v="Bujías"/>
    <n v="1"/>
    <s v="Componentes del Motor"/>
    <n v="12"/>
    <n v="421"/>
    <n v="5052"/>
  </r>
  <r>
    <d v="2023-12-11T00:00:00"/>
    <n v="701"/>
    <n v="1002"/>
    <x v="13"/>
    <s v="Norte"/>
    <n v="100025"/>
    <s v="Carlos Fernandez"/>
    <n v="19"/>
    <s v="Cables de Acelerador"/>
    <n v="11"/>
    <s v="Partes del Chasis"/>
    <n v="8"/>
    <n v="600"/>
    <n v="4800"/>
  </r>
  <r>
    <d v="2023-12-12T00:00:00"/>
    <n v="702"/>
    <n v="1006"/>
    <x v="10"/>
    <s v="Norte"/>
    <n v="100082"/>
    <s v="Francisco Nunez"/>
    <n v="3"/>
    <s v="Cilindros"/>
    <n v="1"/>
    <s v="Componentes del Motor"/>
    <n v="8"/>
    <n v="3800"/>
    <n v="30400"/>
  </r>
  <r>
    <d v="2023-12-13T00:00:00"/>
    <n v="703"/>
    <n v="1001"/>
    <x v="1"/>
    <s v="Este"/>
    <n v="100015"/>
    <s v="Carlos Rodriguez"/>
    <n v="5"/>
    <s v="Silenciadores"/>
    <n v="3"/>
    <s v="Componentes del Motor"/>
    <n v="33"/>
    <n v="1600"/>
    <n v="52800"/>
  </r>
  <r>
    <d v="2023-12-14T00:00:00"/>
    <n v="704"/>
    <n v="1003"/>
    <x v="2"/>
    <s v="Cibao"/>
    <n v="100084"/>
    <s v="Juanma Borda"/>
    <n v="7"/>
    <s v="Pastillas de Freno"/>
    <n v="5"/>
    <s v="Sistema de Escape"/>
    <n v="5"/>
    <n v="900"/>
    <n v="4500"/>
  </r>
  <r>
    <d v="2023-12-15T00:00:00"/>
    <n v="705"/>
    <n v="1002"/>
    <x v="13"/>
    <s v="Norte"/>
    <n v="100030"/>
    <s v="David Garcia"/>
    <n v="11"/>
    <s v="Guardabarros"/>
    <n v="9"/>
    <s v="Sistema Eléctrico"/>
    <n v="7"/>
    <n v="1700"/>
    <n v="11900"/>
  </r>
  <r>
    <d v="2023-12-16T00:00:00"/>
    <n v="706"/>
    <n v="1003"/>
    <x v="2"/>
    <s v="Cibao"/>
    <n v="100045"/>
    <s v="Marta Rodriguez"/>
    <n v="12"/>
    <s v="Asientos"/>
    <n v="9"/>
    <s v="Sistema Eléctrico"/>
    <n v="17"/>
    <n v="3150"/>
    <n v="53550"/>
  </r>
  <r>
    <d v="2023-12-17T00:00:00"/>
    <n v="707"/>
    <n v="1002"/>
    <x v="13"/>
    <s v="Norte"/>
    <n v="100018"/>
    <s v="Luisa Gomez"/>
    <n v="24"/>
    <s v="Discos de Freno"/>
    <n v="5"/>
    <s v="Sistema de Escape"/>
    <n v="7"/>
    <n v="2630"/>
    <n v="18410"/>
  </r>
  <r>
    <d v="2023-12-18T00:00:00"/>
    <n v="708"/>
    <n v="1005"/>
    <x v="8"/>
    <s v="Este"/>
    <n v="100065"/>
    <s v="Armando Sosa"/>
    <n v="5"/>
    <s v="Silenciadores"/>
    <n v="3"/>
    <s v="Componentes del Motor"/>
    <n v="11"/>
    <n v="1600"/>
    <n v="17600"/>
  </r>
  <r>
    <d v="2023-12-19T00:00:00"/>
    <n v="709"/>
    <n v="1008"/>
    <x v="15"/>
    <s v="Sur"/>
    <n v="100025"/>
    <s v="Carlos Fernandez"/>
    <n v="1"/>
    <s v="Bujías"/>
    <n v="1"/>
    <s v="Componentes del Motor"/>
    <n v="23"/>
    <n v="421"/>
    <n v="9683"/>
  </r>
  <r>
    <d v="2023-12-20T00:00:00"/>
    <n v="710"/>
    <n v="1012"/>
    <x v="0"/>
    <s v="Sur"/>
    <n v="100008"/>
    <s v="Lorena Martinez"/>
    <n v="19"/>
    <s v="Cables de Acelerador"/>
    <n v="11"/>
    <s v="Partes del Chasis"/>
    <n v="27"/>
    <n v="600"/>
    <n v="16200"/>
  </r>
  <r>
    <d v="2023-12-21T00:00:00"/>
    <n v="711"/>
    <n v="1004"/>
    <x v="5"/>
    <s v="Sur"/>
    <n v="100092"/>
    <s v="Maximo Negro"/>
    <n v="7"/>
    <s v="Pastillas de Freno"/>
    <n v="5"/>
    <s v="Sistema de Escape"/>
    <n v="9"/>
    <n v="900"/>
    <n v="8100"/>
  </r>
  <r>
    <d v="2023-12-22T00:00:00"/>
    <n v="712"/>
    <n v="1010"/>
    <x v="14"/>
    <s v="Norte"/>
    <n v="100031"/>
    <s v="Lorena Rodriguez"/>
    <n v="5"/>
    <s v="Silenciadores"/>
    <n v="3"/>
    <s v="Componentes del Motor"/>
    <n v="26"/>
    <n v="1600"/>
    <n v="41600"/>
  </r>
  <r>
    <d v="2023-12-23T00:00:00"/>
    <n v="713"/>
    <n v="1013"/>
    <x v="12"/>
    <s v="Este"/>
    <n v="100029"/>
    <s v="Sofia Perez"/>
    <n v="19"/>
    <s v="Cables de Acelerador"/>
    <n v="11"/>
    <s v="Partes del Chasis"/>
    <n v="14"/>
    <n v="600"/>
    <n v="8400"/>
  </r>
  <r>
    <d v="2023-12-24T00:00:00"/>
    <n v="714"/>
    <n v="1004"/>
    <x v="5"/>
    <s v="Sur"/>
    <n v="100014"/>
    <s v="María Perez"/>
    <n v="6"/>
    <s v="Cadenas"/>
    <n v="4"/>
    <s v="Filtros"/>
    <n v="5"/>
    <n v="1800"/>
    <n v="9000"/>
  </r>
  <r>
    <d v="2023-12-25T00:00:00"/>
    <n v="715"/>
    <n v="1013"/>
    <x v="12"/>
    <s v="Este"/>
    <n v="100029"/>
    <s v="Sofia Perez"/>
    <n v="4"/>
    <s v="Filtros de Aceite"/>
    <n v="2"/>
    <s v="Componentes del Motor"/>
    <n v="8"/>
    <n v="600"/>
    <n v="4800"/>
  </r>
  <r>
    <d v="2023-12-26T00:00:00"/>
    <n v="716"/>
    <n v="1003"/>
    <x v="2"/>
    <s v="Cibao"/>
    <n v="100087"/>
    <s v="Lorena Brito"/>
    <n v="4"/>
    <s v="Filtros de Aceite"/>
    <n v="2"/>
    <s v="Componentes del Motor"/>
    <n v="5"/>
    <n v="600"/>
    <n v="3000"/>
  </r>
  <r>
    <d v="2023-12-27T00:00:00"/>
    <n v="717"/>
    <n v="1006"/>
    <x v="10"/>
    <s v="Norte"/>
    <n v="100039"/>
    <s v="Sara Lopez"/>
    <n v="17"/>
    <s v="Chaquetas de Protección"/>
    <n v="10"/>
    <s v="Neumáticos"/>
    <n v="17"/>
    <n v="1117"/>
    <n v="18989"/>
  </r>
  <r>
    <d v="2023-12-28T00:00:00"/>
    <n v="718"/>
    <n v="1007"/>
    <x v="11"/>
    <s v="Cibao"/>
    <n v="100037"/>
    <s v="Ana Ramirez"/>
    <n v="10"/>
    <s v="Neumáticos"/>
    <n v="8"/>
    <s v="Sistema de Suspensión"/>
    <n v="16"/>
    <n v="4420"/>
    <n v="70720"/>
  </r>
  <r>
    <d v="2023-12-29T00:00:00"/>
    <n v="719"/>
    <n v="1003"/>
    <x v="2"/>
    <s v="Cibao"/>
    <n v="100012"/>
    <s v="Ana Lopez"/>
    <n v="12"/>
    <s v="Asientos"/>
    <n v="9"/>
    <s v="Sistema Eléctrico"/>
    <n v="33"/>
    <n v="3150"/>
    <n v="103950"/>
  </r>
  <r>
    <d v="2023-12-30T00:00:00"/>
    <n v="720"/>
    <n v="1014"/>
    <x v="4"/>
    <s v="Norte"/>
    <n v="100048"/>
    <s v="Luis Fernandez"/>
    <n v="25"/>
    <s v="Horquillas"/>
    <n v="6"/>
    <s v="Sistema de Transmisión"/>
    <n v="5"/>
    <n v="5100"/>
    <n v="25500"/>
  </r>
  <r>
    <d v="2023-12-31T00:00:00"/>
    <n v="721"/>
    <n v="1003"/>
    <x v="2"/>
    <s v="Cibao"/>
    <n v="100041"/>
    <s v="Luisa Perez"/>
    <n v="4"/>
    <s v="Filtros de Aceite"/>
    <n v="2"/>
    <s v="Componentes del Motor"/>
    <n v="22"/>
    <n v="600"/>
    <n v="13200"/>
  </r>
  <r>
    <d v="2024-01-01T00:00:00"/>
    <n v="722"/>
    <n v="1005"/>
    <x v="8"/>
    <s v="Este"/>
    <n v="100038"/>
    <s v="Carlos Martinez"/>
    <n v="24"/>
    <s v="Discos de Freno"/>
    <n v="5"/>
    <s v="Sistema de Escape"/>
    <n v="27"/>
    <n v="2630"/>
    <n v="71010"/>
  </r>
  <r>
    <d v="2024-01-02T00:00:00"/>
    <n v="723"/>
    <n v="1003"/>
    <x v="2"/>
    <s v="Cibao"/>
    <n v="100097"/>
    <s v="Marta Ferrer"/>
    <n v="12"/>
    <s v="Asientos"/>
    <n v="9"/>
    <s v="Sistema Eléctrico"/>
    <n v="8"/>
    <n v="3150"/>
    <n v="25200"/>
  </r>
  <r>
    <d v="2024-01-03T00:00:00"/>
    <n v="724"/>
    <n v="1004"/>
    <x v="5"/>
    <s v="Sur"/>
    <n v="100044"/>
    <s v="Pedro Lopez"/>
    <n v="4"/>
    <s v="Filtros de Aceite"/>
    <n v="2"/>
    <s v="Componentes del Motor"/>
    <n v="23"/>
    <n v="600"/>
    <n v="13800"/>
  </r>
  <r>
    <d v="2024-01-04T00:00:00"/>
    <n v="725"/>
    <n v="1000"/>
    <x v="7"/>
    <s v="Sur"/>
    <n v="100097"/>
    <s v="Marta Ferrer"/>
    <n v="4"/>
    <s v="Filtros de Aceite"/>
    <n v="2"/>
    <s v="Componentes del Motor"/>
    <n v="9"/>
    <n v="600"/>
    <n v="5400"/>
  </r>
  <r>
    <d v="2024-01-05T00:00:00"/>
    <n v="726"/>
    <n v="1012"/>
    <x v="0"/>
    <s v="Sur"/>
    <n v="100031"/>
    <s v="Lorena Rodriguez"/>
    <n v="7"/>
    <s v="Pastillas de Freno"/>
    <n v="5"/>
    <s v="Sistema de Escape"/>
    <n v="30"/>
    <n v="900"/>
    <n v="27000"/>
  </r>
  <r>
    <d v="2024-01-06T00:00:00"/>
    <n v="727"/>
    <n v="1011"/>
    <x v="3"/>
    <s v="Cibao"/>
    <n v="100038"/>
    <s v="Carlos Martinez"/>
    <n v="15"/>
    <s v="Casco"/>
    <n v="10"/>
    <s v="Neumáticos"/>
    <n v="27"/>
    <n v="2240"/>
    <n v="60480"/>
  </r>
  <r>
    <d v="2024-01-07T00:00:00"/>
    <n v="728"/>
    <n v="1009"/>
    <x v="6"/>
    <s v="Este"/>
    <n v="100080"/>
    <s v="Miguel Medina"/>
    <n v="1"/>
    <s v="Bujías"/>
    <n v="1"/>
    <s v="Componentes del Motor"/>
    <n v="6"/>
    <n v="421"/>
    <n v="2526"/>
  </r>
  <r>
    <d v="2024-01-08T00:00:00"/>
    <n v="729"/>
    <n v="1015"/>
    <x v="9"/>
    <s v="Cibao"/>
    <n v="100063"/>
    <s v="Pepe Alonso"/>
    <n v="5"/>
    <s v="Silenciadores"/>
    <n v="3"/>
    <s v="Componentes del Motor"/>
    <n v="32"/>
    <n v="1600"/>
    <n v="51200"/>
  </r>
  <r>
    <d v="2024-01-09T00:00:00"/>
    <n v="730"/>
    <n v="1005"/>
    <x v="8"/>
    <s v="Este"/>
    <n v="100048"/>
    <s v="Luis Fernandez"/>
    <n v="14"/>
    <s v="Espejos Retrovisores"/>
    <n v="9"/>
    <s v="Sistema Eléctrico"/>
    <n v="24"/>
    <n v="700"/>
    <n v="16800"/>
  </r>
  <r>
    <d v="2024-01-10T00:00:00"/>
    <n v="731"/>
    <n v="1003"/>
    <x v="2"/>
    <s v="Cibao"/>
    <n v="100096"/>
    <s v="Armando Palacios"/>
    <n v="5"/>
    <s v="Silenciadores"/>
    <n v="3"/>
    <s v="Componentes del Motor"/>
    <n v="16"/>
    <n v="1600"/>
    <n v="25600"/>
  </r>
  <r>
    <d v="2024-01-11T00:00:00"/>
    <n v="732"/>
    <n v="1009"/>
    <x v="6"/>
    <s v="Este"/>
    <n v="100078"/>
    <s v="Adrian Quiroz"/>
    <n v="19"/>
    <s v="Cables de Acelerador"/>
    <n v="11"/>
    <s v="Partes del Chasis"/>
    <n v="23"/>
    <n v="600"/>
    <n v="13800"/>
  </r>
  <r>
    <d v="2024-01-12T00:00:00"/>
    <n v="733"/>
    <n v="1001"/>
    <x v="1"/>
    <s v="Este"/>
    <n v="100051"/>
    <s v="Sara Ramirez"/>
    <n v="25"/>
    <s v="Horquillas"/>
    <n v="6"/>
    <s v="Sistema de Transmisión"/>
    <n v="28"/>
    <n v="5100"/>
    <n v="142800"/>
  </r>
  <r>
    <d v="2024-01-13T00:00:00"/>
    <n v="734"/>
    <n v="1004"/>
    <x v="5"/>
    <s v="Sur"/>
    <n v="100068"/>
    <s v="Julia Salas"/>
    <n v="1"/>
    <s v="Bujías"/>
    <n v="1"/>
    <s v="Componentes del Motor"/>
    <n v="34"/>
    <n v="421"/>
    <n v="14314"/>
  </r>
  <r>
    <d v="2024-01-14T00:00:00"/>
    <n v="735"/>
    <n v="1014"/>
    <x v="4"/>
    <s v="Norte"/>
    <n v="100097"/>
    <s v="Marta Ferrer"/>
    <n v="9"/>
    <s v="Baterías"/>
    <n v="7"/>
    <s v="Sistema de Frenos"/>
    <n v="18"/>
    <n v="4800"/>
    <n v="86400"/>
  </r>
  <r>
    <d v="2024-01-15T00:00:00"/>
    <n v="736"/>
    <n v="1006"/>
    <x v="10"/>
    <s v="Norte"/>
    <n v="100075"/>
    <s v="Olga Montero"/>
    <n v="13"/>
    <s v="Manillares"/>
    <n v="9"/>
    <s v="Sistema Eléctrico"/>
    <n v="25"/>
    <n v="1310"/>
    <n v="32750"/>
  </r>
  <r>
    <d v="2024-01-16T00:00:00"/>
    <n v="737"/>
    <n v="1012"/>
    <x v="0"/>
    <s v="Sur"/>
    <n v="100074"/>
    <s v="Felipe Pajaro"/>
    <n v="6"/>
    <s v="Cadenas"/>
    <n v="4"/>
    <s v="Filtros"/>
    <n v="14"/>
    <n v="1800"/>
    <n v="25200"/>
  </r>
  <r>
    <d v="2024-01-17T00:00:00"/>
    <n v="738"/>
    <n v="1003"/>
    <x v="2"/>
    <s v="Cibao"/>
    <n v="100060"/>
    <s v="Jenny Almeida"/>
    <n v="19"/>
    <s v="Cables de Acelerador"/>
    <n v="11"/>
    <s v="Partes del Chasis"/>
    <n v="29"/>
    <n v="600"/>
    <n v="17400"/>
  </r>
  <r>
    <d v="2024-01-18T00:00:00"/>
    <n v="739"/>
    <n v="1006"/>
    <x v="10"/>
    <s v="Norte"/>
    <n v="100030"/>
    <s v="David Garcia"/>
    <n v="17"/>
    <s v="Chaquetas de Protección"/>
    <n v="10"/>
    <s v="Neumáticos"/>
    <n v="28"/>
    <n v="1117"/>
    <n v="31276"/>
  </r>
  <r>
    <d v="2024-01-19T00:00:00"/>
    <n v="740"/>
    <n v="1013"/>
    <x v="12"/>
    <s v="Este"/>
    <n v="100040"/>
    <s v="Jose Garcia"/>
    <n v="16"/>
    <s v="Guantes"/>
    <n v="10"/>
    <s v="Neumáticos"/>
    <n v="12"/>
    <n v="820"/>
    <n v="9840"/>
  </r>
  <r>
    <d v="2024-01-20T00:00:00"/>
    <n v="741"/>
    <n v="1007"/>
    <x v="11"/>
    <s v="Cibao"/>
    <n v="100009"/>
    <s v="Pedro Gomez"/>
    <n v="16"/>
    <s v="Guantes"/>
    <n v="10"/>
    <s v="Neumáticos"/>
    <n v="23"/>
    <n v="820"/>
    <n v="18860"/>
  </r>
  <r>
    <d v="2024-01-21T00:00:00"/>
    <n v="742"/>
    <n v="1008"/>
    <x v="15"/>
    <s v="Sur"/>
    <n v="100018"/>
    <s v="Luisa Gomez"/>
    <n v="11"/>
    <s v="Guardabarros"/>
    <n v="9"/>
    <s v="Sistema Eléctrico"/>
    <n v="18"/>
    <n v="1700"/>
    <n v="30600"/>
  </r>
  <r>
    <d v="2024-01-22T00:00:00"/>
    <n v="743"/>
    <n v="1003"/>
    <x v="2"/>
    <s v="Cibao"/>
    <n v="100072"/>
    <s v="Ana Borja"/>
    <n v="22"/>
    <s v="Protectores de Motor"/>
    <n v="9"/>
    <s v="Sistema Eléctrico"/>
    <n v="27"/>
    <n v="3011"/>
    <n v="81297"/>
  </r>
  <r>
    <d v="2024-01-23T00:00:00"/>
    <n v="744"/>
    <n v="1002"/>
    <x v="13"/>
    <s v="Norte"/>
    <n v="100098"/>
    <s v="Gabriela Clavero"/>
    <n v="21"/>
    <s v="Tensores de Cadena"/>
    <n v="4"/>
    <s v="Filtros"/>
    <n v="31"/>
    <n v="880"/>
    <n v="27280"/>
  </r>
  <r>
    <d v="2024-01-24T00:00:00"/>
    <n v="745"/>
    <n v="1014"/>
    <x v="4"/>
    <s v="Norte"/>
    <n v="100009"/>
    <s v="Pedro Gomez"/>
    <n v="14"/>
    <s v="Espejos Retrovisores"/>
    <n v="9"/>
    <s v="Sistema Eléctrico"/>
    <n v="24"/>
    <n v="700"/>
    <n v="16800"/>
  </r>
  <r>
    <d v="2024-01-25T00:00:00"/>
    <n v="746"/>
    <n v="1011"/>
    <x v="3"/>
    <s v="Cibao"/>
    <n v="100094"/>
    <s v="Hugo Acevedo"/>
    <n v="9"/>
    <s v="Baterías"/>
    <n v="7"/>
    <s v="Sistema de Frenos"/>
    <n v="26"/>
    <n v="4800"/>
    <n v="124800"/>
  </r>
  <r>
    <d v="2024-01-26T00:00:00"/>
    <n v="747"/>
    <n v="1003"/>
    <x v="2"/>
    <s v="Cibao"/>
    <n v="100059"/>
    <s v="Samuel Gomez"/>
    <n v="17"/>
    <s v="Chaquetas de Protección"/>
    <n v="10"/>
    <s v="Neumáticos"/>
    <n v="11"/>
    <n v="1117"/>
    <n v="12287"/>
  </r>
  <r>
    <d v="2024-01-27T00:00:00"/>
    <n v="748"/>
    <n v="1011"/>
    <x v="3"/>
    <s v="Cibao"/>
    <n v="100002"/>
    <s v="Maria Garcia"/>
    <n v="7"/>
    <s v="Pastillas de Freno"/>
    <n v="5"/>
    <s v="Sistema de Escape"/>
    <n v="11"/>
    <n v="900"/>
    <n v="9900"/>
  </r>
  <r>
    <d v="2024-01-28T00:00:00"/>
    <n v="749"/>
    <n v="1009"/>
    <x v="6"/>
    <s v="Este"/>
    <n v="100045"/>
    <s v="Marta Rodriguez"/>
    <n v="3"/>
    <s v="Cilindros"/>
    <n v="1"/>
    <s v="Componentes del Motor"/>
    <n v="6"/>
    <n v="3800"/>
    <n v="22800"/>
  </r>
  <r>
    <d v="2024-01-29T00:00:00"/>
    <n v="750"/>
    <n v="1015"/>
    <x v="9"/>
    <s v="Cibao"/>
    <n v="100075"/>
    <s v="Olga Montero"/>
    <n v="19"/>
    <s v="Cables de Acelerador"/>
    <n v="11"/>
    <s v="Partes del Chasis"/>
    <n v="16"/>
    <n v="600"/>
    <n v="9600"/>
  </r>
  <r>
    <d v="2024-01-30T00:00:00"/>
    <n v="691"/>
    <n v="1001"/>
    <x v="1"/>
    <s v="Este"/>
    <n v="100075"/>
    <s v="Olga Montero"/>
    <n v="16"/>
    <s v="Guantes"/>
    <n v="10"/>
    <s v="Neumáticos"/>
    <n v="6"/>
    <n v="820"/>
    <n v="4920"/>
  </r>
  <r>
    <d v="2024-01-31T00:00:00"/>
    <n v="692"/>
    <n v="1004"/>
    <x v="5"/>
    <s v="Sur"/>
    <n v="100079"/>
    <s v="Elvira Reyes"/>
    <n v="3"/>
    <s v="Cilindros"/>
    <n v="1"/>
    <s v="Componentes del Motor"/>
    <n v="9"/>
    <n v="3800"/>
    <n v="34200"/>
  </r>
  <r>
    <d v="2024-02-01T00:00:00"/>
    <n v="693"/>
    <n v="1010"/>
    <x v="14"/>
    <s v="Norte"/>
    <n v="100058"/>
    <s v="Juan Castillo"/>
    <n v="22"/>
    <s v="Protectores de Motor"/>
    <n v="9"/>
    <s v="Sistema Eléctrico"/>
    <n v="11"/>
    <n v="3011"/>
    <n v="33121"/>
  </r>
  <r>
    <d v="2024-02-02T00:00:00"/>
    <n v="694"/>
    <n v="1005"/>
    <x v="8"/>
    <s v="Este"/>
    <n v="100043"/>
    <s v="Lorena Gomez"/>
    <n v="19"/>
    <s v="Cables de Acelerador"/>
    <n v="11"/>
    <s v="Partes del Chasis"/>
    <n v="4"/>
    <n v="600"/>
    <n v="2400"/>
  </r>
  <r>
    <d v="2024-02-03T00:00:00"/>
    <n v="695"/>
    <n v="1006"/>
    <x v="10"/>
    <s v="Norte"/>
    <n v="100033"/>
    <s v="Marta Ramirez"/>
    <n v="11"/>
    <s v="Guardabarros"/>
    <n v="9"/>
    <s v="Sistema Eléctrico"/>
    <n v="3"/>
    <n v="1700"/>
    <n v="5100"/>
  </r>
  <r>
    <d v="2024-02-04T00:00:00"/>
    <n v="696"/>
    <n v="1007"/>
    <x v="11"/>
    <s v="Cibao"/>
    <n v="100053"/>
    <s v="Luisa Lopez"/>
    <n v="20"/>
    <s v="Controles de Puños Calefactables"/>
    <n v="10"/>
    <s v="Neumáticos"/>
    <n v="5"/>
    <n v="4500"/>
    <n v="22500"/>
  </r>
  <r>
    <d v="2024-02-05T00:00:00"/>
    <n v="697"/>
    <n v="1006"/>
    <x v="10"/>
    <s v="Norte"/>
    <n v="100080"/>
    <s v="Miguel Medina"/>
    <n v="14"/>
    <s v="Espejos Retrovisores"/>
    <n v="9"/>
    <s v="Sistema Eléctrico"/>
    <n v="7"/>
    <n v="700"/>
    <n v="4900"/>
  </r>
  <r>
    <d v="2024-02-06T00:00:00"/>
    <n v="698"/>
    <n v="1015"/>
    <x v="9"/>
    <s v="Cibao"/>
    <n v="100061"/>
    <s v="Roberto Bertuchi"/>
    <n v="11"/>
    <s v="Guardabarros"/>
    <n v="9"/>
    <s v="Sistema Eléctrico"/>
    <n v="6"/>
    <n v="1700"/>
    <n v="10200"/>
  </r>
  <r>
    <d v="2024-02-07T00:00:00"/>
    <n v="699"/>
    <n v="1011"/>
    <x v="3"/>
    <s v="Cibao"/>
    <n v="100078"/>
    <s v="Adrian Quiroz"/>
    <n v="14"/>
    <s v="Espejos Retrovisores"/>
    <n v="9"/>
    <s v="Sistema Eléctrico"/>
    <n v="9"/>
    <n v="700"/>
    <n v="6300"/>
  </r>
  <r>
    <d v="2024-02-08T00:00:00"/>
    <n v="700"/>
    <n v="1015"/>
    <x v="9"/>
    <s v="Cibao"/>
    <n v="100054"/>
    <s v="Miguel Bernal"/>
    <n v="6"/>
    <s v="Cadenas"/>
    <n v="4"/>
    <s v="Filtros"/>
    <n v="12"/>
    <n v="1800"/>
    <n v="21600"/>
  </r>
  <r>
    <d v="2024-02-09T00:00:00"/>
    <n v="701"/>
    <n v="1011"/>
    <x v="3"/>
    <s v="Cibao"/>
    <n v="100054"/>
    <s v="Miguel Bernal"/>
    <n v="21"/>
    <s v="Tensores de Cadena"/>
    <n v="4"/>
    <s v="Filtros"/>
    <n v="8"/>
    <n v="880"/>
    <n v="7040"/>
  </r>
  <r>
    <d v="2024-02-10T00:00:00"/>
    <n v="702"/>
    <n v="1009"/>
    <x v="6"/>
    <s v="Este"/>
    <n v="100056"/>
    <s v="Carolina Navarro"/>
    <n v="21"/>
    <s v="Tensores de Cadena"/>
    <n v="4"/>
    <s v="Filtros"/>
    <n v="8"/>
    <n v="880"/>
    <n v="7040"/>
  </r>
  <r>
    <d v="2024-02-11T00:00:00"/>
    <n v="703"/>
    <n v="1010"/>
    <x v="14"/>
    <s v="Norte"/>
    <n v="100063"/>
    <s v="Pepe Alonso"/>
    <n v="8"/>
    <s v="Amortiguadores"/>
    <n v="6"/>
    <s v="Sistema de Transmisión"/>
    <n v="33"/>
    <n v="4010"/>
    <n v="132330"/>
  </r>
  <r>
    <d v="2024-02-12T00:00:00"/>
    <n v="704"/>
    <n v="1005"/>
    <x v="8"/>
    <s v="Este"/>
    <n v="100036"/>
    <s v="Luis Hernandez"/>
    <n v="11"/>
    <s v="Guardabarros"/>
    <n v="9"/>
    <s v="Sistema Eléctrico"/>
    <n v="5"/>
    <n v="1700"/>
    <n v="8500"/>
  </r>
  <r>
    <d v="2024-02-13T00:00:00"/>
    <n v="705"/>
    <n v="1008"/>
    <x v="15"/>
    <s v="Sur"/>
    <n v="100017"/>
    <s v="José Fernandez"/>
    <n v="12"/>
    <s v="Asientos"/>
    <n v="9"/>
    <s v="Sistema Eléctrico"/>
    <n v="7"/>
    <n v="3150"/>
    <n v="22050"/>
  </r>
  <r>
    <d v="2024-02-14T00:00:00"/>
    <n v="706"/>
    <n v="1009"/>
    <x v="6"/>
    <s v="Este"/>
    <n v="100021"/>
    <s v="Pedro Martinez"/>
    <n v="5"/>
    <s v="Silenciadores"/>
    <n v="3"/>
    <s v="Componentes del Motor"/>
    <n v="17"/>
    <n v="1600"/>
    <n v="27200"/>
  </r>
  <r>
    <d v="2024-02-15T00:00:00"/>
    <n v="707"/>
    <n v="1015"/>
    <x v="9"/>
    <s v="Cibao"/>
    <n v="100097"/>
    <s v="Marta Ferrer"/>
    <n v="24"/>
    <s v="Discos de Freno"/>
    <n v="5"/>
    <s v="Sistema de Escape"/>
    <n v="7"/>
    <n v="2630"/>
    <n v="18410"/>
  </r>
  <r>
    <d v="2024-02-16T00:00:00"/>
    <n v="708"/>
    <n v="1002"/>
    <x v="13"/>
    <s v="Norte"/>
    <n v="100034"/>
    <s v="Juan Fernandez"/>
    <n v="23"/>
    <s v="Carburadores"/>
    <n v="1"/>
    <s v="Componentes del Motor"/>
    <n v="11"/>
    <n v="3550"/>
    <n v="39050"/>
  </r>
  <r>
    <d v="2024-02-17T00:00:00"/>
    <n v="709"/>
    <n v="1001"/>
    <x v="1"/>
    <s v="Este"/>
    <n v="100002"/>
    <s v="Maria Garcia"/>
    <n v="1"/>
    <s v="Bujías"/>
    <n v="1"/>
    <s v="Componentes del Motor"/>
    <n v="23"/>
    <n v="421"/>
    <n v="9683"/>
  </r>
  <r>
    <d v="2024-02-18T00:00:00"/>
    <n v="710"/>
    <n v="1010"/>
    <x v="14"/>
    <s v="Norte"/>
    <n v="100078"/>
    <s v="Adrian Quiroz"/>
    <n v="11"/>
    <s v="Guardabarros"/>
    <n v="9"/>
    <s v="Sistema Eléctrico"/>
    <n v="27"/>
    <n v="1700"/>
    <n v="45900"/>
  </r>
  <r>
    <d v="2024-02-19T00:00:00"/>
    <n v="711"/>
    <n v="1001"/>
    <x v="1"/>
    <s v="Este"/>
    <n v="100095"/>
    <s v="Emilia Macias"/>
    <n v="24"/>
    <s v="Discos de Freno"/>
    <n v="5"/>
    <s v="Sistema de Escape"/>
    <n v="9"/>
    <n v="2630"/>
    <n v="23670"/>
  </r>
  <r>
    <d v="2024-02-20T00:00:00"/>
    <n v="712"/>
    <n v="1012"/>
    <x v="0"/>
    <s v="Sur"/>
    <n v="100085"/>
    <s v="Edgar Toledo"/>
    <n v="12"/>
    <s v="Asientos"/>
    <n v="9"/>
    <s v="Sistema Eléctrico"/>
    <n v="26"/>
    <n v="3150"/>
    <n v="81900"/>
  </r>
  <r>
    <d v="2024-02-21T00:00:00"/>
    <n v="713"/>
    <n v="1004"/>
    <x v="5"/>
    <s v="Sur"/>
    <n v="100054"/>
    <s v="Miguel Bernal"/>
    <n v="15"/>
    <s v="Casco"/>
    <n v="10"/>
    <s v="Neumáticos"/>
    <n v="14"/>
    <n v="2240"/>
    <n v="31360"/>
  </r>
  <r>
    <d v="2024-02-22T00:00:00"/>
    <n v="714"/>
    <n v="1012"/>
    <x v="0"/>
    <s v="Sur"/>
    <n v="100024"/>
    <s v="Ana Rodriguez"/>
    <n v="20"/>
    <s v="Controles de Puños Calefactables"/>
    <n v="10"/>
    <s v="Neumáticos"/>
    <n v="5"/>
    <n v="4500"/>
    <n v="22500"/>
  </r>
  <r>
    <d v="2024-02-23T00:00:00"/>
    <n v="715"/>
    <n v="1013"/>
    <x v="12"/>
    <s v="Este"/>
    <n v="100036"/>
    <s v="Luis Hernandez"/>
    <n v="20"/>
    <s v="Controles de Puños Calefactables"/>
    <n v="10"/>
    <s v="Neumáticos"/>
    <n v="8"/>
    <n v="4500"/>
    <n v="36000"/>
  </r>
  <r>
    <d v="2024-02-24T00:00:00"/>
    <n v="716"/>
    <n v="1003"/>
    <x v="2"/>
    <s v="Cibao"/>
    <n v="100052"/>
    <s v="Jose Martinez"/>
    <n v="16"/>
    <s v="Guantes"/>
    <n v="10"/>
    <s v="Neumáticos"/>
    <n v="5"/>
    <n v="820"/>
    <n v="4100"/>
  </r>
  <r>
    <d v="2024-02-25T00:00:00"/>
    <n v="717"/>
    <n v="1007"/>
    <x v="11"/>
    <s v="Cibao"/>
    <n v="100101"/>
    <s v="Ernesto Franco"/>
    <n v="16"/>
    <s v="Guantes"/>
    <n v="10"/>
    <s v="Neumáticos"/>
    <n v="17"/>
    <n v="820"/>
    <n v="13940"/>
  </r>
  <r>
    <d v="2024-02-26T00:00:00"/>
    <n v="718"/>
    <n v="1000"/>
    <x v="7"/>
    <s v="Sur"/>
    <n v="100049"/>
    <s v="Ana Gomez"/>
    <n v="15"/>
    <s v="Casco"/>
    <n v="10"/>
    <s v="Neumáticos"/>
    <n v="16"/>
    <n v="2240"/>
    <n v="35840"/>
  </r>
  <r>
    <d v="2024-02-27T00:00:00"/>
    <n v="719"/>
    <n v="1011"/>
    <x v="3"/>
    <s v="Cibao"/>
    <n v="100087"/>
    <s v="Lorena Brito"/>
    <n v="23"/>
    <s v="Carburadores"/>
    <n v="1"/>
    <s v="Componentes del Motor"/>
    <n v="33"/>
    <n v="3550"/>
    <n v="117150"/>
  </r>
  <r>
    <d v="2024-02-28T00:00:00"/>
    <n v="720"/>
    <n v="1007"/>
    <x v="11"/>
    <s v="Cibao"/>
    <n v="100029"/>
    <s v="Sofia Perez"/>
    <n v="17"/>
    <s v="Chaquetas de Protección"/>
    <n v="10"/>
    <s v="Neumáticos"/>
    <n v="5"/>
    <n v="1117"/>
    <n v="5585"/>
  </r>
  <r>
    <d v="2024-02-29T00:00:00"/>
    <n v="721"/>
    <n v="1012"/>
    <x v="0"/>
    <s v="Sur"/>
    <n v="100056"/>
    <s v="Carolina Navarro"/>
    <n v="13"/>
    <s v="Manillares"/>
    <n v="9"/>
    <s v="Sistema Eléctrico"/>
    <n v="22"/>
    <n v="1310"/>
    <n v="28820"/>
  </r>
  <r>
    <d v="2024-03-01T00:00:00"/>
    <n v="722"/>
    <n v="1010"/>
    <x v="14"/>
    <s v="Norte"/>
    <n v="100037"/>
    <s v="Ana Ramirez"/>
    <n v="22"/>
    <s v="Protectores de Motor"/>
    <n v="9"/>
    <s v="Sistema Eléctrico"/>
    <n v="27"/>
    <n v="3011"/>
    <n v="81297"/>
  </r>
  <r>
    <d v="2024-03-02T00:00:00"/>
    <n v="723"/>
    <n v="1000"/>
    <x v="7"/>
    <s v="Sur"/>
    <n v="100011"/>
    <s v="Juan Martinez"/>
    <n v="23"/>
    <s v="Carburadores"/>
    <n v="1"/>
    <s v="Componentes del Motor"/>
    <n v="8"/>
    <n v="3550"/>
    <n v="28400"/>
  </r>
  <r>
    <d v="2024-03-03T00:00:00"/>
    <n v="724"/>
    <n v="1009"/>
    <x v="6"/>
    <s v="Este"/>
    <n v="100072"/>
    <s v="Ana Borja"/>
    <n v="21"/>
    <s v="Tensores de Cadena"/>
    <n v="4"/>
    <s v="Filtros"/>
    <n v="23"/>
    <n v="880"/>
    <n v="20240"/>
  </r>
  <r>
    <d v="2024-03-04T00:00:00"/>
    <n v="725"/>
    <n v="1011"/>
    <x v="3"/>
    <s v="Cibao"/>
    <n v="100072"/>
    <s v="Ana Borja"/>
    <n v="7"/>
    <s v="Pastillas de Freno"/>
    <n v="5"/>
    <s v="Sistema de Escape"/>
    <n v="9"/>
    <n v="900"/>
    <n v="8100"/>
  </r>
  <r>
    <d v="2024-03-05T00:00:00"/>
    <n v="726"/>
    <n v="1005"/>
    <x v="8"/>
    <s v="Este"/>
    <n v="100075"/>
    <s v="Olga Montero"/>
    <n v="7"/>
    <s v="Pastillas de Freno"/>
    <n v="5"/>
    <s v="Sistema de Escape"/>
    <n v="30"/>
    <n v="900"/>
    <n v="27000"/>
  </r>
  <r>
    <d v="2024-03-06T00:00:00"/>
    <n v="727"/>
    <n v="1000"/>
    <x v="7"/>
    <s v="Sur"/>
    <n v="100038"/>
    <s v="Carlos Martinez"/>
    <n v="20"/>
    <s v="Controles de Puños Calefactables"/>
    <n v="10"/>
    <s v="Neumáticos"/>
    <n v="27"/>
    <n v="4500"/>
    <n v="121500"/>
  </r>
  <r>
    <d v="2024-03-07T00:00:00"/>
    <n v="728"/>
    <n v="1015"/>
    <x v="9"/>
    <s v="Cibao"/>
    <n v="100022"/>
    <s v="Marta Garcia"/>
    <n v="24"/>
    <s v="Discos de Freno"/>
    <n v="5"/>
    <s v="Sistema de Escape"/>
    <n v="6"/>
    <n v="2630"/>
    <n v="15780"/>
  </r>
  <r>
    <d v="2024-03-08T00:00:00"/>
    <n v="729"/>
    <n v="1012"/>
    <x v="0"/>
    <s v="Sur"/>
    <n v="100015"/>
    <s v="Carlos Rodriguez"/>
    <n v="10"/>
    <s v="Neumáticos"/>
    <n v="8"/>
    <s v="Sistema de Suspensión"/>
    <n v="32"/>
    <n v="4420"/>
    <n v="141440"/>
  </r>
  <r>
    <d v="2024-03-09T00:00:00"/>
    <n v="730"/>
    <n v="1004"/>
    <x v="5"/>
    <s v="Sur"/>
    <n v="100025"/>
    <s v="Carlos Fernandez"/>
    <n v="21"/>
    <s v="Tensores de Cadena"/>
    <n v="4"/>
    <s v="Filtros"/>
    <n v="24"/>
    <n v="880"/>
    <n v="21120"/>
  </r>
  <r>
    <d v="2024-03-10T00:00:00"/>
    <n v="731"/>
    <n v="1005"/>
    <x v="8"/>
    <s v="Este"/>
    <n v="100039"/>
    <s v="Sara Lopez"/>
    <n v="23"/>
    <s v="Carburadores"/>
    <n v="1"/>
    <s v="Componentes del Motor"/>
    <n v="16"/>
    <n v="3550"/>
    <n v="56800"/>
  </r>
  <r>
    <d v="2024-03-11T00:00:00"/>
    <n v="732"/>
    <n v="1011"/>
    <x v="3"/>
    <s v="Cibao"/>
    <n v="100009"/>
    <s v="Pedro Gomez"/>
    <n v="5"/>
    <s v="Silenciadores"/>
    <n v="3"/>
    <s v="Componentes del Motor"/>
    <n v="23"/>
    <n v="1600"/>
    <n v="36800"/>
  </r>
  <r>
    <d v="2024-03-12T00:00:00"/>
    <n v="733"/>
    <n v="1004"/>
    <x v="5"/>
    <s v="Sur"/>
    <n v="100053"/>
    <s v="Luisa Lopez"/>
    <n v="25"/>
    <s v="Horquillas"/>
    <n v="6"/>
    <s v="Sistema de Transmisión"/>
    <n v="28"/>
    <n v="5100"/>
    <n v="142800"/>
  </r>
  <r>
    <d v="2024-03-13T00:00:00"/>
    <n v="734"/>
    <n v="1011"/>
    <x v="3"/>
    <s v="Cibao"/>
    <n v="100092"/>
    <s v="Maximo Negro"/>
    <n v="20"/>
    <s v="Controles de Puños Calefactables"/>
    <n v="10"/>
    <s v="Neumáticos"/>
    <n v="34"/>
    <n v="4500"/>
    <n v="153000"/>
  </r>
  <r>
    <d v="2024-03-14T00:00:00"/>
    <n v="735"/>
    <n v="1015"/>
    <x v="9"/>
    <s v="Cibao"/>
    <n v="100008"/>
    <s v="Lorena Martinez"/>
    <n v="24"/>
    <s v="Discos de Freno"/>
    <n v="5"/>
    <s v="Sistema de Escape"/>
    <n v="18"/>
    <n v="2630"/>
    <n v="47340"/>
  </r>
  <r>
    <d v="2024-03-15T00:00:00"/>
    <n v="736"/>
    <n v="1014"/>
    <x v="4"/>
    <s v="Norte"/>
    <n v="100036"/>
    <s v="Luis Hernandez"/>
    <n v="9"/>
    <s v="Baterías"/>
    <n v="7"/>
    <s v="Sistema de Frenos"/>
    <n v="25"/>
    <n v="4800"/>
    <n v="120000"/>
  </r>
  <r>
    <d v="2024-03-16T00:00:00"/>
    <n v="737"/>
    <n v="1007"/>
    <x v="11"/>
    <s v="Cibao"/>
    <n v="100089"/>
    <s v="Andres Quiros"/>
    <n v="10"/>
    <s v="Neumáticos"/>
    <n v="8"/>
    <s v="Sistema de Suspensión"/>
    <n v="14"/>
    <n v="4420"/>
    <n v="61880"/>
  </r>
  <r>
    <d v="2024-03-17T00:00:00"/>
    <n v="738"/>
    <n v="1001"/>
    <x v="1"/>
    <s v="Este"/>
    <n v="100091"/>
    <s v="Ariadna Castro"/>
    <n v="24"/>
    <s v="Discos de Freno"/>
    <n v="5"/>
    <s v="Sistema de Escape"/>
    <n v="29"/>
    <n v="2630"/>
    <n v="76270"/>
  </r>
  <r>
    <d v="2024-03-18T00:00:00"/>
    <n v="739"/>
    <n v="1011"/>
    <x v="3"/>
    <s v="Cibao"/>
    <n v="100028"/>
    <s v="Jose Fernandez"/>
    <n v="23"/>
    <s v="Carburadores"/>
    <n v="1"/>
    <s v="Componentes del Motor"/>
    <n v="28"/>
    <n v="3550"/>
    <n v="99400"/>
  </r>
  <r>
    <d v="2024-03-19T00:00:00"/>
    <n v="740"/>
    <n v="1007"/>
    <x v="11"/>
    <s v="Cibao"/>
    <n v="100019"/>
    <s v="David Hernandez"/>
    <n v="18"/>
    <s v="Palancas de Freno"/>
    <n v="5"/>
    <s v="Sistema de Escape"/>
    <n v="12"/>
    <n v="1000"/>
    <n v="12000"/>
  </r>
  <r>
    <d v="2024-03-20T00:00:00"/>
    <n v="741"/>
    <n v="1011"/>
    <x v="3"/>
    <s v="Cibao"/>
    <n v="100069"/>
    <s v="Amanda Velasco"/>
    <n v="7"/>
    <s v="Pastillas de Freno"/>
    <n v="5"/>
    <s v="Sistema de Escape"/>
    <n v="23"/>
    <n v="900"/>
    <n v="20700"/>
  </r>
  <r>
    <d v="2024-03-21T00:00:00"/>
    <n v="742"/>
    <n v="1010"/>
    <x v="14"/>
    <s v="Norte"/>
    <n v="100026"/>
    <s v="Sofia Hernandez"/>
    <n v="15"/>
    <s v="Casco"/>
    <n v="10"/>
    <s v="Neumáticos"/>
    <n v="18"/>
    <n v="2240"/>
    <n v="40320"/>
  </r>
  <r>
    <d v="2024-03-22T00:00:00"/>
    <n v="743"/>
    <n v="1012"/>
    <x v="0"/>
    <s v="Sur"/>
    <n v="100087"/>
    <s v="Lorena Brito"/>
    <n v="2"/>
    <s v="Pistones"/>
    <n v="1"/>
    <s v="Componentes del Motor"/>
    <n v="27"/>
    <n v="2920"/>
    <n v="78840"/>
  </r>
  <r>
    <d v="2024-03-23T00:00:00"/>
    <n v="744"/>
    <n v="1012"/>
    <x v="0"/>
    <s v="Sur"/>
    <n v="100053"/>
    <s v="Luisa Lopez"/>
    <n v="7"/>
    <s v="Pastillas de Freno"/>
    <n v="5"/>
    <s v="Sistema de Escape"/>
    <n v="31"/>
    <n v="900"/>
    <n v="27900"/>
  </r>
  <r>
    <d v="2024-03-24T00:00:00"/>
    <n v="745"/>
    <n v="1006"/>
    <x v="10"/>
    <s v="Norte"/>
    <n v="100077"/>
    <s v="Ismael Rojas"/>
    <n v="2"/>
    <s v="Pistones"/>
    <n v="1"/>
    <s v="Componentes del Motor"/>
    <n v="24"/>
    <n v="2920"/>
    <n v="70080"/>
  </r>
  <r>
    <d v="2024-03-25T00:00:00"/>
    <n v="746"/>
    <n v="1010"/>
    <x v="14"/>
    <s v="Norte"/>
    <n v="100068"/>
    <s v="Julia Salas"/>
    <n v="24"/>
    <s v="Discos de Freno"/>
    <n v="5"/>
    <s v="Sistema de Escape"/>
    <n v="26"/>
    <n v="2630"/>
    <n v="68380"/>
  </r>
  <r>
    <d v="2024-03-26T00:00:00"/>
    <n v="747"/>
    <n v="1014"/>
    <x v="4"/>
    <s v="Norte"/>
    <n v="100005"/>
    <s v="Carlos Lopez"/>
    <n v="2"/>
    <s v="Pistones"/>
    <n v="1"/>
    <s v="Componentes del Motor"/>
    <n v="11"/>
    <n v="2920"/>
    <n v="32120"/>
  </r>
  <r>
    <d v="2024-03-27T00:00:00"/>
    <n v="748"/>
    <n v="1003"/>
    <x v="2"/>
    <s v="Cibao"/>
    <n v="100017"/>
    <s v="José Fernandez"/>
    <n v="1"/>
    <s v="Bujías"/>
    <n v="1"/>
    <s v="Componentes del Motor"/>
    <n v="11"/>
    <n v="421"/>
    <n v="4631"/>
  </r>
  <r>
    <d v="2024-03-28T00:00:00"/>
    <n v="749"/>
    <n v="1014"/>
    <x v="4"/>
    <s v="Norte"/>
    <n v="100047"/>
    <s v="Maria Martinez"/>
    <n v="5"/>
    <s v="Silenciadores"/>
    <n v="3"/>
    <s v="Componentes del Motor"/>
    <n v="6"/>
    <n v="1600"/>
    <n v="9600"/>
  </r>
  <r>
    <d v="2024-03-29T00:00:00"/>
    <n v="750"/>
    <n v="1003"/>
    <x v="2"/>
    <s v="Cibao"/>
    <n v="100028"/>
    <s v="Jose Fernandez"/>
    <n v="18"/>
    <s v="Palancas de Freno"/>
    <n v="5"/>
    <s v="Sistema de Escape"/>
    <n v="16"/>
    <n v="1000"/>
    <n v="16000"/>
  </r>
  <r>
    <d v="2024-03-30T00:00:00"/>
    <n v="751"/>
    <n v="1010"/>
    <x v="14"/>
    <s v="Norte"/>
    <n v="100037"/>
    <s v="Ana Ramirez"/>
    <n v="25"/>
    <s v="Horquillas"/>
    <n v="6"/>
    <s v="Sistema de Transmisión"/>
    <n v="6"/>
    <n v="5100"/>
    <n v="30600"/>
  </r>
  <r>
    <d v="2024-03-31T00:00:00"/>
    <n v="752"/>
    <n v="1008"/>
    <x v="15"/>
    <s v="Sur"/>
    <n v="100010"/>
    <s v="Marta Fernandez"/>
    <n v="24"/>
    <s v="Discos de Freno"/>
    <n v="5"/>
    <s v="Sistema de Escape"/>
    <n v="9"/>
    <n v="2630"/>
    <n v="23670"/>
  </r>
  <r>
    <d v="2024-04-01T00:00:00"/>
    <n v="753"/>
    <n v="1001"/>
    <x v="1"/>
    <s v="Este"/>
    <n v="100060"/>
    <s v="Jenny Almeida"/>
    <n v="13"/>
    <s v="Manillares"/>
    <n v="9"/>
    <s v="Sistema Eléctrico"/>
    <n v="11"/>
    <n v="1310"/>
    <n v="14410"/>
  </r>
  <r>
    <d v="2024-04-02T00:00:00"/>
    <n v="754"/>
    <n v="1002"/>
    <x v="13"/>
    <s v="Norte"/>
    <n v="100076"/>
    <s v="Jorge Pineda"/>
    <n v="21"/>
    <s v="Tensores de Cadena"/>
    <n v="4"/>
    <s v="Filtros"/>
    <n v="4"/>
    <n v="880"/>
    <n v="3520"/>
  </r>
  <r>
    <d v="2024-04-03T00:00:00"/>
    <n v="755"/>
    <n v="1009"/>
    <x v="6"/>
    <s v="Este"/>
    <n v="100007"/>
    <s v="David Ramirez"/>
    <n v="5"/>
    <s v="Silenciadores"/>
    <n v="3"/>
    <s v="Componentes del Motor"/>
    <n v="3"/>
    <n v="1600"/>
    <n v="4800"/>
  </r>
  <r>
    <d v="2024-04-04T00:00:00"/>
    <n v="756"/>
    <n v="1011"/>
    <x v="3"/>
    <s v="Cibao"/>
    <n v="100099"/>
    <s v="Alejandra Torres"/>
    <n v="1"/>
    <s v="Bujías"/>
    <n v="1"/>
    <s v="Componentes del Motor"/>
    <n v="5"/>
    <n v="421"/>
    <n v="2105"/>
  </r>
  <r>
    <d v="2024-04-05T00:00:00"/>
    <n v="757"/>
    <n v="1011"/>
    <x v="3"/>
    <s v="Cibao"/>
    <n v="100036"/>
    <s v="Luis Hernandez"/>
    <n v="23"/>
    <s v="Carburadores"/>
    <n v="1"/>
    <s v="Componentes del Motor"/>
    <n v="7"/>
    <n v="3550"/>
    <n v="24850"/>
  </r>
  <r>
    <d v="2024-04-06T00:00:00"/>
    <n v="758"/>
    <n v="1004"/>
    <x v="5"/>
    <s v="Sur"/>
    <n v="100014"/>
    <s v="María Perez"/>
    <n v="10"/>
    <s v="Neumáticos"/>
    <n v="8"/>
    <s v="Sistema de Suspensión"/>
    <n v="6"/>
    <n v="4420"/>
    <n v="26520"/>
  </r>
  <r>
    <d v="2024-04-07T00:00:00"/>
    <n v="759"/>
    <n v="1015"/>
    <x v="9"/>
    <s v="Cibao"/>
    <n v="100003"/>
    <s v="Luis Rodriguez"/>
    <n v="24"/>
    <s v="Discos de Freno"/>
    <n v="5"/>
    <s v="Sistema de Escape"/>
    <n v="9"/>
    <n v="2630"/>
    <n v="23670"/>
  </r>
  <r>
    <d v="2024-04-08T00:00:00"/>
    <n v="760"/>
    <n v="1004"/>
    <x v="5"/>
    <s v="Sur"/>
    <n v="100032"/>
    <s v="Pedro Hernandez"/>
    <n v="18"/>
    <s v="Palancas de Freno"/>
    <n v="5"/>
    <s v="Sistema de Escape"/>
    <n v="12"/>
    <n v="1000"/>
    <n v="12000"/>
  </r>
  <r>
    <d v="2024-04-09T00:00:00"/>
    <n v="761"/>
    <n v="1005"/>
    <x v="8"/>
    <s v="Este"/>
    <n v="100081"/>
    <s v="Nicolas Sanchez"/>
    <n v="15"/>
    <s v="Casco"/>
    <n v="10"/>
    <s v="Neumáticos"/>
    <n v="8"/>
    <n v="2240"/>
    <n v="17920"/>
  </r>
  <r>
    <d v="2024-04-10T00:00:00"/>
    <n v="762"/>
    <n v="1009"/>
    <x v="6"/>
    <s v="Este"/>
    <n v="100070"/>
    <s v="Victor Carrillo"/>
    <n v="19"/>
    <s v="Cables de Acelerador"/>
    <n v="11"/>
    <s v="Partes del Chasis"/>
    <n v="8"/>
    <n v="600"/>
    <n v="4800"/>
  </r>
  <r>
    <d v="2024-04-11T00:00:00"/>
    <n v="763"/>
    <n v="1000"/>
    <x v="7"/>
    <s v="Sur"/>
    <n v="100089"/>
    <s v="Andres Quiros"/>
    <n v="11"/>
    <s v="Guardabarros"/>
    <n v="9"/>
    <s v="Sistema Eléctrico"/>
    <n v="33"/>
    <n v="1700"/>
    <n v="56100"/>
  </r>
  <r>
    <d v="2024-04-12T00:00:00"/>
    <n v="764"/>
    <n v="1004"/>
    <x v="5"/>
    <s v="Sur"/>
    <n v="100018"/>
    <s v="Luisa Gomez"/>
    <n v="14"/>
    <s v="Espejos Retrovisores"/>
    <n v="9"/>
    <s v="Sistema Eléctrico"/>
    <n v="5"/>
    <n v="700"/>
    <n v="3500"/>
  </r>
  <r>
    <d v="2024-04-13T00:00:00"/>
    <n v="765"/>
    <n v="1005"/>
    <x v="8"/>
    <s v="Este"/>
    <n v="100022"/>
    <s v="Marta Garcia"/>
    <n v="3"/>
    <s v="Cilindros"/>
    <n v="1"/>
    <s v="Componentes del Motor"/>
    <n v="7"/>
    <n v="3800"/>
    <n v="26600"/>
  </r>
  <r>
    <d v="2024-04-14T00:00:00"/>
    <n v="766"/>
    <n v="1008"/>
    <x v="15"/>
    <s v="Sur"/>
    <n v="100040"/>
    <s v="Jose Garcia"/>
    <n v="22"/>
    <s v="Protectores de Motor"/>
    <n v="9"/>
    <s v="Sistema Eléctrico"/>
    <n v="17"/>
    <n v="3011"/>
    <n v="51187"/>
  </r>
  <r>
    <d v="2024-04-15T00:00:00"/>
    <n v="767"/>
    <n v="1013"/>
    <x v="12"/>
    <s v="Este"/>
    <n v="100098"/>
    <s v="Gabriela Clavero"/>
    <n v="13"/>
    <s v="Manillares"/>
    <n v="9"/>
    <s v="Sistema Eléctrico"/>
    <n v="7"/>
    <n v="1310"/>
    <n v="9170"/>
  </r>
  <r>
    <d v="2024-04-16T00:00:00"/>
    <n v="768"/>
    <n v="1011"/>
    <x v="3"/>
    <s v="Cibao"/>
    <n v="100059"/>
    <s v="Samuel Gomez"/>
    <n v="7"/>
    <s v="Pastillas de Freno"/>
    <n v="5"/>
    <s v="Sistema de Escape"/>
    <n v="11"/>
    <n v="900"/>
    <n v="9900"/>
  </r>
  <r>
    <d v="2024-04-17T00:00:00"/>
    <n v="769"/>
    <n v="1000"/>
    <x v="7"/>
    <s v="Sur"/>
    <n v="100046"/>
    <s v="Juan Ramirez"/>
    <n v="9"/>
    <s v="Baterías"/>
    <n v="7"/>
    <s v="Sistema de Frenos"/>
    <n v="23"/>
    <n v="4800"/>
    <n v="110400"/>
  </r>
  <r>
    <d v="2024-04-18T00:00:00"/>
    <n v="770"/>
    <n v="1001"/>
    <x v="1"/>
    <s v="Este"/>
    <n v="100072"/>
    <s v="Ana Borja"/>
    <n v="10"/>
    <s v="Neumáticos"/>
    <n v="8"/>
    <s v="Sistema de Suspensión"/>
    <n v="27"/>
    <n v="4420"/>
    <n v="119340"/>
  </r>
  <r>
    <d v="2024-04-19T00:00:00"/>
    <n v="771"/>
    <n v="1004"/>
    <x v="5"/>
    <s v="Sur"/>
    <n v="100012"/>
    <s v="Ana Lopez"/>
    <n v="8"/>
    <s v="Amortiguadores"/>
    <n v="6"/>
    <s v="Sistema de Transmisión"/>
    <n v="9"/>
    <n v="4010"/>
    <n v="36090"/>
  </r>
  <r>
    <d v="2024-04-20T00:00:00"/>
    <n v="772"/>
    <n v="1014"/>
    <x v="4"/>
    <s v="Norte"/>
    <n v="100088"/>
    <s v="Martin Estrada"/>
    <n v="2"/>
    <s v="Pistones"/>
    <n v="1"/>
    <s v="Componentes del Motor"/>
    <n v="26"/>
    <n v="2920"/>
    <n v="75920"/>
  </r>
  <r>
    <d v="2024-04-21T00:00:00"/>
    <n v="773"/>
    <n v="1015"/>
    <x v="9"/>
    <s v="Cibao"/>
    <n v="100075"/>
    <s v="Olga Montero"/>
    <n v="1"/>
    <s v="Bujías"/>
    <n v="1"/>
    <s v="Componentes del Motor"/>
    <n v="14"/>
    <n v="421"/>
    <n v="5894"/>
  </r>
  <r>
    <d v="2024-04-22T00:00:00"/>
    <n v="774"/>
    <n v="1010"/>
    <x v="14"/>
    <s v="Norte"/>
    <n v="100040"/>
    <s v="Jose Garcia"/>
    <n v="18"/>
    <s v="Palancas de Freno"/>
    <n v="5"/>
    <s v="Sistema de Escape"/>
    <n v="5"/>
    <n v="1000"/>
    <n v="5000"/>
  </r>
  <r>
    <d v="2024-04-23T00:00:00"/>
    <n v="775"/>
    <n v="1004"/>
    <x v="5"/>
    <s v="Sur"/>
    <n v="100100"/>
    <s v="Jorge Hernandez"/>
    <n v="19"/>
    <s v="Cables de Acelerador"/>
    <n v="11"/>
    <s v="Partes del Chasis"/>
    <n v="8"/>
    <n v="600"/>
    <n v="4800"/>
  </r>
  <r>
    <d v="2024-04-24T00:00:00"/>
    <n v="776"/>
    <n v="1013"/>
    <x v="12"/>
    <s v="Este"/>
    <n v="100002"/>
    <s v="Maria Garcia"/>
    <n v="19"/>
    <s v="Cables de Acelerador"/>
    <n v="11"/>
    <s v="Partes del Chasis"/>
    <n v="5"/>
    <n v="600"/>
    <n v="3000"/>
  </r>
  <r>
    <d v="2024-04-25T00:00:00"/>
    <n v="777"/>
    <n v="1006"/>
    <x v="10"/>
    <s v="Norte"/>
    <n v="100088"/>
    <s v="Martin Estrada"/>
    <n v="7"/>
    <s v="Pastillas de Freno"/>
    <n v="5"/>
    <s v="Sistema de Escape"/>
    <n v="17"/>
    <n v="900"/>
    <n v="15300"/>
  </r>
  <r>
    <d v="2024-04-26T00:00:00"/>
    <n v="778"/>
    <n v="1001"/>
    <x v="1"/>
    <s v="Este"/>
    <n v="100098"/>
    <s v="Gabriela Clavero"/>
    <n v="6"/>
    <s v="Cadenas"/>
    <n v="4"/>
    <s v="Filtros"/>
    <n v="16"/>
    <n v="1800"/>
    <n v="28800"/>
  </r>
  <r>
    <d v="2024-04-27T00:00:00"/>
    <n v="779"/>
    <n v="1003"/>
    <x v="2"/>
    <s v="Cibao"/>
    <n v="100042"/>
    <s v="David Fernandez"/>
    <n v="21"/>
    <s v="Tensores de Cadena"/>
    <n v="4"/>
    <s v="Filtros"/>
    <n v="33"/>
    <n v="880"/>
    <n v="29040"/>
  </r>
  <r>
    <d v="2024-04-28T00:00:00"/>
    <n v="780"/>
    <n v="1010"/>
    <x v="14"/>
    <s v="Norte"/>
    <n v="100034"/>
    <s v="Juan Fernandez"/>
    <n v="24"/>
    <s v="Discos de Freno"/>
    <n v="5"/>
    <s v="Sistema de Escape"/>
    <n v="5"/>
    <n v="2630"/>
    <n v="13150"/>
  </r>
  <r>
    <d v="2024-04-29T00:00:00"/>
    <n v="781"/>
    <n v="1003"/>
    <x v="2"/>
    <s v="Cibao"/>
    <n v="100083"/>
    <s v="Sofia Araos"/>
    <n v="18"/>
    <s v="Palancas de Freno"/>
    <n v="5"/>
    <s v="Sistema de Escape"/>
    <n v="22"/>
    <n v="1000"/>
    <n v="22000"/>
  </r>
  <r>
    <d v="2024-04-30T00:00:00"/>
    <n v="782"/>
    <n v="1008"/>
    <x v="15"/>
    <s v="Sur"/>
    <n v="100068"/>
    <s v="Julia Salas"/>
    <n v="16"/>
    <s v="Guantes"/>
    <n v="10"/>
    <s v="Neumáticos"/>
    <n v="27"/>
    <n v="820"/>
    <n v="22140"/>
  </r>
  <r>
    <d v="2024-05-01T00:00:00"/>
    <n v="783"/>
    <n v="1005"/>
    <x v="8"/>
    <s v="Este"/>
    <n v="100048"/>
    <s v="Luis Fernandez"/>
    <n v="5"/>
    <s v="Silenciadores"/>
    <n v="3"/>
    <s v="Componentes del Motor"/>
    <n v="8"/>
    <n v="1600"/>
    <n v="12800"/>
  </r>
  <r>
    <d v="2024-05-02T00:00:00"/>
    <n v="784"/>
    <n v="1001"/>
    <x v="1"/>
    <s v="Este"/>
    <n v="100015"/>
    <s v="Carlos Rodriguez"/>
    <n v="9"/>
    <s v="Baterías"/>
    <n v="7"/>
    <s v="Sistema de Frenos"/>
    <n v="23"/>
    <n v="4800"/>
    <n v="110400"/>
  </r>
  <r>
    <d v="2024-05-03T00:00:00"/>
    <n v="785"/>
    <n v="1009"/>
    <x v="6"/>
    <s v="Este"/>
    <n v="100010"/>
    <s v="Marta Fernandez"/>
    <n v="3"/>
    <s v="Cilindros"/>
    <n v="1"/>
    <s v="Componentes del Motor"/>
    <n v="9"/>
    <n v="3800"/>
    <n v="34200"/>
  </r>
  <r>
    <d v="2024-05-04T00:00:00"/>
    <n v="786"/>
    <n v="1008"/>
    <x v="15"/>
    <s v="Sur"/>
    <n v="100095"/>
    <s v="Emilia Macias"/>
    <n v="24"/>
    <s v="Discos de Freno"/>
    <n v="5"/>
    <s v="Sistema de Escape"/>
    <n v="30"/>
    <n v="2630"/>
    <n v="78900"/>
  </r>
  <r>
    <d v="2024-05-05T00:00:00"/>
    <n v="787"/>
    <n v="1007"/>
    <x v="11"/>
    <s v="Cibao"/>
    <n v="100010"/>
    <s v="Marta Fernandez"/>
    <n v="6"/>
    <s v="Cadenas"/>
    <n v="4"/>
    <s v="Filtros"/>
    <n v="27"/>
    <n v="1800"/>
    <n v="48600"/>
  </r>
  <r>
    <d v="2024-05-06T00:00:00"/>
    <n v="788"/>
    <n v="1013"/>
    <x v="12"/>
    <s v="Este"/>
    <n v="100080"/>
    <s v="Miguel Medina"/>
    <n v="23"/>
    <s v="Carburadores"/>
    <n v="1"/>
    <s v="Componentes del Motor"/>
    <n v="6"/>
    <n v="3550"/>
    <n v="21300"/>
  </r>
  <r>
    <d v="2024-05-07T00:00:00"/>
    <n v="789"/>
    <n v="1004"/>
    <x v="5"/>
    <s v="Sur"/>
    <n v="100093"/>
    <s v="Yolanda Ventura"/>
    <n v="21"/>
    <s v="Tensores de Cadena"/>
    <n v="4"/>
    <s v="Filtros"/>
    <n v="32"/>
    <n v="880"/>
    <n v="28160"/>
  </r>
  <r>
    <d v="2024-05-08T00:00:00"/>
    <n v="790"/>
    <n v="1014"/>
    <x v="4"/>
    <s v="Norte"/>
    <n v="100087"/>
    <s v="Lorena Brito"/>
    <n v="23"/>
    <s v="Carburadores"/>
    <n v="1"/>
    <s v="Componentes del Motor"/>
    <n v="24"/>
    <n v="3550"/>
    <n v="85200"/>
  </r>
  <r>
    <d v="2024-05-09T00:00:00"/>
    <n v="791"/>
    <n v="1015"/>
    <x v="9"/>
    <s v="Cibao"/>
    <n v="100047"/>
    <s v="Maria Martinez"/>
    <n v="21"/>
    <s v="Tensores de Cadena"/>
    <n v="4"/>
    <s v="Filtros"/>
    <n v="16"/>
    <n v="880"/>
    <n v="14080"/>
  </r>
  <r>
    <d v="2024-05-10T00:00:00"/>
    <n v="792"/>
    <n v="1001"/>
    <x v="1"/>
    <s v="Este"/>
    <n v="100044"/>
    <s v="Pedro Lopez"/>
    <n v="10"/>
    <s v="Neumáticos"/>
    <n v="8"/>
    <s v="Sistema de Suspensión"/>
    <n v="23"/>
    <n v="4420"/>
    <n v="101660"/>
  </r>
  <r>
    <d v="2024-05-11T00:00:00"/>
    <n v="793"/>
    <n v="1012"/>
    <x v="0"/>
    <s v="Sur"/>
    <n v="100068"/>
    <s v="Julia Salas"/>
    <n v="4"/>
    <s v="Filtros de Aceite"/>
    <n v="2"/>
    <s v="Componentes del Motor"/>
    <n v="28"/>
    <n v="600"/>
    <n v="16800"/>
  </r>
  <r>
    <d v="2024-05-12T00:00:00"/>
    <n v="794"/>
    <n v="1007"/>
    <x v="11"/>
    <s v="Cibao"/>
    <n v="100030"/>
    <s v="David Garcia"/>
    <n v="6"/>
    <s v="Cadenas"/>
    <n v="4"/>
    <s v="Filtros"/>
    <n v="34"/>
    <n v="1800"/>
    <n v="61200"/>
  </r>
  <r>
    <d v="2024-05-13T00:00:00"/>
    <n v="795"/>
    <n v="1007"/>
    <x v="11"/>
    <s v="Cibao"/>
    <n v="100094"/>
    <s v="Hugo Acevedo"/>
    <n v="20"/>
    <s v="Controles de Puños Calefactables"/>
    <n v="10"/>
    <s v="Neumáticos"/>
    <n v="18"/>
    <n v="4500"/>
    <n v="81000"/>
  </r>
  <r>
    <d v="2024-05-14T00:00:00"/>
    <n v="796"/>
    <n v="1014"/>
    <x v="4"/>
    <s v="Norte"/>
    <n v="100075"/>
    <s v="Olga Montero"/>
    <n v="23"/>
    <s v="Carburadores"/>
    <n v="1"/>
    <s v="Componentes del Motor"/>
    <n v="25"/>
    <n v="3550"/>
    <n v="88750"/>
  </r>
  <r>
    <d v="2024-05-15T00:00:00"/>
    <n v="797"/>
    <n v="1011"/>
    <x v="3"/>
    <s v="Cibao"/>
    <n v="100070"/>
    <s v="Victor Carrillo"/>
    <n v="25"/>
    <s v="Horquillas"/>
    <n v="6"/>
    <s v="Sistema de Transmisión"/>
    <n v="14"/>
    <n v="5100"/>
    <n v="71400"/>
  </r>
  <r>
    <d v="2024-05-16T00:00:00"/>
    <n v="798"/>
    <n v="1009"/>
    <x v="6"/>
    <s v="Este"/>
    <n v="100003"/>
    <s v="Luis Rodriguez"/>
    <n v="8"/>
    <s v="Amortiguadores"/>
    <n v="6"/>
    <s v="Sistema de Transmisión"/>
    <n v="29"/>
    <n v="4010"/>
    <n v="116290"/>
  </r>
  <r>
    <d v="2024-05-17T00:00:00"/>
    <n v="799"/>
    <n v="1012"/>
    <x v="0"/>
    <s v="Sur"/>
    <n v="100017"/>
    <s v="José Fernandez"/>
    <n v="7"/>
    <s v="Pastillas de Freno"/>
    <n v="5"/>
    <s v="Sistema de Escape"/>
    <n v="28"/>
    <n v="900"/>
    <n v="25200"/>
  </r>
  <r>
    <d v="2024-05-18T00:00:00"/>
    <n v="800"/>
    <n v="1000"/>
    <x v="7"/>
    <s v="Sur"/>
    <n v="100007"/>
    <s v="David Ramirez"/>
    <n v="13"/>
    <s v="Manillares"/>
    <n v="9"/>
    <s v="Sistema Eléctrico"/>
    <n v="12"/>
    <n v="1310"/>
    <n v="15720"/>
  </r>
  <r>
    <d v="2024-05-19T00:00:00"/>
    <n v="801"/>
    <n v="1001"/>
    <x v="1"/>
    <s v="Este"/>
    <n v="100017"/>
    <s v="José Fernandez"/>
    <n v="1"/>
    <s v="Bujías"/>
    <n v="1"/>
    <s v="Componentes del Motor"/>
    <n v="23"/>
    <n v="421"/>
    <n v="9683"/>
  </r>
  <r>
    <d v="2024-05-20T00:00:00"/>
    <n v="802"/>
    <n v="1002"/>
    <x v="13"/>
    <s v="Norte"/>
    <n v="100032"/>
    <s v="Pedro Hernandez"/>
    <n v="17"/>
    <s v="Chaquetas de Protección"/>
    <n v="10"/>
    <s v="Neumáticos"/>
    <n v="18"/>
    <n v="1117"/>
    <n v="20106"/>
  </r>
  <r>
    <d v="2024-05-21T00:00:00"/>
    <n v="803"/>
    <n v="1003"/>
    <x v="2"/>
    <s v="Cibao"/>
    <n v="100076"/>
    <s v="Jorge Pineda"/>
    <n v="14"/>
    <s v="Espejos Retrovisores"/>
    <n v="9"/>
    <s v="Sistema Eléctrico"/>
    <n v="27"/>
    <n v="700"/>
    <n v="18900"/>
  </r>
  <r>
    <d v="2024-05-22T00:00:00"/>
    <n v="804"/>
    <n v="1002"/>
    <x v="13"/>
    <s v="Norte"/>
    <n v="100007"/>
    <s v="David Ramirez"/>
    <n v="10"/>
    <s v="Neumáticos"/>
    <n v="8"/>
    <s v="Sistema de Suspensión"/>
    <n v="31"/>
    <n v="4420"/>
    <n v="137020"/>
  </r>
  <r>
    <d v="2024-05-23T00:00:00"/>
    <n v="805"/>
    <n v="1015"/>
    <x v="9"/>
    <s v="Cibao"/>
    <n v="100025"/>
    <s v="Carlos Fernandez"/>
    <n v="20"/>
    <s v="Controles de Puños Calefactables"/>
    <n v="10"/>
    <s v="Neumáticos"/>
    <n v="24"/>
    <n v="4500"/>
    <n v="108000"/>
  </r>
  <r>
    <d v="2024-05-24T00:00:00"/>
    <n v="806"/>
    <n v="1001"/>
    <x v="1"/>
    <s v="Este"/>
    <n v="100093"/>
    <s v="Yolanda Ventura"/>
    <n v="4"/>
    <s v="Filtros de Aceite"/>
    <n v="2"/>
    <s v="Componentes del Motor"/>
    <n v="26"/>
    <n v="600"/>
    <n v="15600"/>
  </r>
  <r>
    <d v="2024-05-25T00:00:00"/>
    <n v="807"/>
    <n v="1008"/>
    <x v="15"/>
    <s v="Sur"/>
    <n v="100090"/>
    <s v="Santiago Escobar"/>
    <n v="1"/>
    <s v="Bujías"/>
    <n v="1"/>
    <s v="Componentes del Motor"/>
    <n v="11"/>
    <n v="421"/>
    <n v="4631"/>
  </r>
  <r>
    <d v="2024-05-26T00:00:00"/>
    <n v="808"/>
    <n v="1002"/>
    <x v="13"/>
    <s v="Norte"/>
    <n v="100069"/>
    <s v="Amanda Velasco"/>
    <n v="16"/>
    <s v="Guantes"/>
    <n v="10"/>
    <s v="Neumáticos"/>
    <n v="11"/>
    <n v="820"/>
    <n v="9020"/>
  </r>
  <r>
    <d v="2024-05-27T00:00:00"/>
    <n v="809"/>
    <n v="1014"/>
    <x v="4"/>
    <s v="Norte"/>
    <n v="100064"/>
    <s v="Pablo Rocha"/>
    <n v="1"/>
    <s v="Bujías"/>
    <n v="1"/>
    <s v="Componentes del Motor"/>
    <n v="6"/>
    <n v="421"/>
    <n v="2526"/>
  </r>
  <r>
    <d v="2024-05-28T00:00:00"/>
    <n v="810"/>
    <n v="1010"/>
    <x v="14"/>
    <s v="Norte"/>
    <n v="100089"/>
    <s v="Andres Quiros"/>
    <n v="11"/>
    <s v="Guardabarros"/>
    <n v="9"/>
    <s v="Sistema Eléctrico"/>
    <n v="16"/>
    <n v="1700"/>
    <n v="27200"/>
  </r>
  <r>
    <d v="2024-05-29T00:00:00"/>
    <n v="811"/>
    <n v="1005"/>
    <x v="8"/>
    <s v="Este"/>
    <n v="100089"/>
    <s v="Andres Quiros"/>
    <n v="22"/>
    <s v="Protectores de Motor"/>
    <n v="9"/>
    <s v="Sistema Eléctrico"/>
    <n v="45"/>
    <n v="3011"/>
    <n v="135495"/>
  </r>
  <r>
    <d v="2024-05-30T00:00:00"/>
    <n v="812"/>
    <n v="1014"/>
    <x v="4"/>
    <s v="Norte"/>
    <n v="100063"/>
    <s v="Pepe Alonso"/>
    <n v="18"/>
    <s v="Palancas de Freno"/>
    <n v="5"/>
    <s v="Sistema de Escape"/>
    <n v="33"/>
    <n v="1000"/>
    <n v="33000"/>
  </r>
  <r>
    <d v="2024-05-31T00:00:00"/>
    <n v="813"/>
    <n v="1015"/>
    <x v="9"/>
    <s v="Cibao"/>
    <n v="100097"/>
    <s v="Marta Ferrer"/>
    <n v="14"/>
    <s v="Espejos Retrovisores"/>
    <n v="9"/>
    <s v="Sistema Eléctrico"/>
    <n v="30"/>
    <n v="700"/>
    <n v="21000"/>
  </r>
  <r>
    <d v="2024-06-01T00:00:00"/>
    <n v="814"/>
    <n v="1007"/>
    <x v="11"/>
    <s v="Cibao"/>
    <n v="100087"/>
    <s v="Lorena Brito"/>
    <n v="24"/>
    <s v="Discos de Freno"/>
    <n v="5"/>
    <s v="Sistema de Escape"/>
    <n v="32"/>
    <n v="2630"/>
    <n v="84160"/>
  </r>
  <r>
    <d v="2024-06-02T00:00:00"/>
    <n v="815"/>
    <n v="1005"/>
    <x v="8"/>
    <s v="Este"/>
    <n v="100088"/>
    <s v="Martin Estrada"/>
    <n v="9"/>
    <s v="Baterías"/>
    <n v="7"/>
    <s v="Sistema de Frenos"/>
    <n v="36"/>
    <n v="4800"/>
    <n v="172800"/>
  </r>
  <r>
    <d v="2024-06-03T00:00:00"/>
    <n v="816"/>
    <n v="1013"/>
    <x v="12"/>
    <s v="Este"/>
    <n v="100098"/>
    <s v="Gabriela Clavero"/>
    <n v="5"/>
    <s v="Silenciadores"/>
    <n v="3"/>
    <s v="Componentes del Motor"/>
    <n v="41"/>
    <n v="1600"/>
    <n v="65600"/>
  </r>
  <r>
    <d v="2024-06-04T00:00:00"/>
    <n v="817"/>
    <n v="1007"/>
    <x v="11"/>
    <s v="Cibao"/>
    <n v="100081"/>
    <s v="Nicolas Sanchez"/>
    <n v="10"/>
    <s v="Neumáticos"/>
    <n v="8"/>
    <s v="Sistema de Suspensión"/>
    <n v="33"/>
    <n v="4420"/>
    <n v="145860"/>
  </r>
  <r>
    <d v="2024-06-05T00:00:00"/>
    <n v="818"/>
    <n v="1005"/>
    <x v="8"/>
    <s v="Este"/>
    <n v="100068"/>
    <s v="Julia Salas"/>
    <n v="10"/>
    <s v="Neumáticos"/>
    <n v="8"/>
    <s v="Sistema de Suspensión"/>
    <n v="43"/>
    <n v="4420"/>
    <n v="190060"/>
  </r>
  <r>
    <d v="2024-06-06T00:00:00"/>
    <n v="819"/>
    <n v="1000"/>
    <x v="7"/>
    <s v="Sur"/>
    <n v="100088"/>
    <s v="Martin Estrada"/>
    <n v="24"/>
    <s v="Discos de Freno"/>
    <n v="5"/>
    <s v="Sistema de Escape"/>
    <n v="32"/>
    <n v="2630"/>
    <n v="84160"/>
  </r>
  <r>
    <d v="2024-06-07T00:00:00"/>
    <n v="820"/>
    <n v="1013"/>
    <x v="12"/>
    <s v="Este"/>
    <n v="100065"/>
    <s v="Armando Sosa"/>
    <n v="4"/>
    <s v="Filtros de Aceite"/>
    <n v="2"/>
    <s v="Componentes del Motor"/>
    <n v="32"/>
    <n v="600"/>
    <n v="19200"/>
  </r>
  <r>
    <d v="2024-06-08T00:00:00"/>
    <n v="821"/>
    <n v="1003"/>
    <x v="2"/>
    <s v="Cibao"/>
    <n v="100034"/>
    <s v="Juan Fernandez"/>
    <n v="4"/>
    <s v="Filtros de Aceite"/>
    <n v="2"/>
    <s v="Componentes del Motor"/>
    <n v="36"/>
    <n v="600"/>
    <n v="21600"/>
  </r>
  <r>
    <d v="2024-06-09T00:00:00"/>
    <n v="822"/>
    <n v="1013"/>
    <x v="12"/>
    <s v="Este"/>
    <n v="100049"/>
    <s v="Ana Gomez"/>
    <n v="14"/>
    <s v="Espejos Retrovisores"/>
    <n v="9"/>
    <s v="Sistema Eléctrico"/>
    <n v="34"/>
    <n v="700"/>
    <n v="23800"/>
  </r>
  <r>
    <d v="2024-06-10T00:00:00"/>
    <n v="823"/>
    <n v="1000"/>
    <x v="7"/>
    <s v="Sur"/>
    <n v="100094"/>
    <s v="Hugo Acevedo"/>
    <n v="15"/>
    <s v="Casco"/>
    <n v="10"/>
    <s v="Neumáticos"/>
    <n v="34"/>
    <n v="2240"/>
    <n v="76160"/>
  </r>
  <r>
    <d v="2024-06-11T00:00:00"/>
    <n v="824"/>
    <n v="1004"/>
    <x v="5"/>
    <s v="Sur"/>
    <n v="100019"/>
    <s v="David Hernandez"/>
    <n v="18"/>
    <s v="Palancas de Freno"/>
    <n v="5"/>
    <s v="Sistema de Escape"/>
    <n v="37"/>
    <n v="1000"/>
    <n v="37000"/>
  </r>
  <r>
    <d v="2024-06-12T00:00:00"/>
    <n v="825"/>
    <n v="1014"/>
    <x v="4"/>
    <s v="Norte"/>
    <n v="100063"/>
    <s v="Pepe Alonso"/>
    <n v="4"/>
    <s v="Filtros de Aceite"/>
    <n v="2"/>
    <s v="Componentes del Motor"/>
    <n v="45"/>
    <n v="600"/>
    <n v="27000"/>
  </r>
  <r>
    <d v="2024-06-13T00:00:00"/>
    <n v="826"/>
    <n v="1002"/>
    <x v="13"/>
    <s v="Norte"/>
    <n v="100048"/>
    <s v="Luis Fernandez"/>
    <n v="20"/>
    <s v="Controles de Puños Calefactables"/>
    <n v="10"/>
    <s v="Neumáticos"/>
    <n v="45"/>
    <n v="4500"/>
    <n v="202500"/>
  </r>
  <r>
    <d v="2024-06-14T00:00:00"/>
    <n v="827"/>
    <n v="1004"/>
    <x v="5"/>
    <s v="Sur"/>
    <n v="100096"/>
    <s v="Armando Palacios"/>
    <n v="16"/>
    <s v="Guantes"/>
    <n v="10"/>
    <s v="Neumáticos"/>
    <n v="40"/>
    <n v="820"/>
    <n v="32800"/>
  </r>
  <r>
    <d v="2024-06-15T00:00:00"/>
    <n v="828"/>
    <n v="1001"/>
    <x v="1"/>
    <s v="Este"/>
    <n v="100015"/>
    <s v="Carlos Rodriguez"/>
    <n v="24"/>
    <s v="Discos de Freno"/>
    <n v="5"/>
    <s v="Sistema de Escape"/>
    <n v="42"/>
    <n v="2630"/>
    <n v="110460"/>
  </r>
  <r>
    <d v="2024-06-16T00:00:00"/>
    <n v="829"/>
    <n v="1003"/>
    <x v="2"/>
    <s v="Cibao"/>
    <n v="100008"/>
    <s v="Lorena Martinez"/>
    <n v="12"/>
    <s v="Asientos"/>
    <n v="9"/>
    <s v="Sistema Eléctrico"/>
    <n v="30"/>
    <n v="3150"/>
    <n v="94500"/>
  </r>
  <r>
    <d v="2024-06-17T00:00:00"/>
    <n v="830"/>
    <n v="1002"/>
    <x v="13"/>
    <s v="Norte"/>
    <n v="100026"/>
    <s v="Sofia Hernandez"/>
    <n v="9"/>
    <s v="Baterías"/>
    <n v="7"/>
    <s v="Sistema de Frenos"/>
    <n v="33"/>
    <n v="4800"/>
    <n v="158400"/>
  </r>
  <r>
    <d v="2024-06-18T00:00:00"/>
    <n v="831"/>
    <n v="1006"/>
    <x v="10"/>
    <s v="Norte"/>
    <n v="100066"/>
    <s v="Fernando Vila"/>
    <n v="14"/>
    <s v="Espejos Retrovisores"/>
    <n v="9"/>
    <s v="Sistema Eléctrico"/>
    <n v="45"/>
    <n v="700"/>
    <n v="31500"/>
  </r>
  <r>
    <d v="2024-06-19T00:00:00"/>
    <n v="832"/>
    <n v="1005"/>
    <x v="8"/>
    <s v="Este"/>
    <n v="100045"/>
    <s v="Marta Rodriguez"/>
    <n v="25"/>
    <s v="Horquillas"/>
    <n v="6"/>
    <s v="Sistema de Transmisión"/>
    <n v="36"/>
    <n v="5100"/>
    <n v="183600"/>
  </r>
  <r>
    <d v="2024-06-20T00:00:00"/>
    <n v="833"/>
    <n v="1006"/>
    <x v="10"/>
    <s v="Norte"/>
    <n v="100031"/>
    <s v="Lorena Rodriguez"/>
    <n v="5"/>
    <s v="Silenciadores"/>
    <n v="3"/>
    <s v="Componentes del Motor"/>
    <n v="41"/>
    <n v="1600"/>
    <n v="65600"/>
  </r>
  <r>
    <d v="2024-06-21T00:00:00"/>
    <n v="834"/>
    <n v="1007"/>
    <x v="11"/>
    <s v="Cibao"/>
    <n v="100061"/>
    <s v="Roberto Bertuchi"/>
    <n v="8"/>
    <s v="Amortiguadores"/>
    <n v="6"/>
    <s v="Sistema de Transmisión"/>
    <n v="32"/>
    <n v="4010"/>
    <n v="128320"/>
  </r>
  <r>
    <d v="2024-06-22T00:00:00"/>
    <n v="835"/>
    <n v="1009"/>
    <x v="6"/>
    <s v="Este"/>
    <n v="100022"/>
    <s v="Marta Garcia"/>
    <n v="5"/>
    <s v="Silenciadores"/>
    <n v="3"/>
    <s v="Componentes del Motor"/>
    <n v="33"/>
    <n v="1600"/>
    <n v="52800"/>
  </r>
  <r>
    <d v="2024-06-23T00:00:00"/>
    <n v="836"/>
    <n v="1006"/>
    <x v="10"/>
    <s v="Norte"/>
    <n v="100085"/>
    <s v="Edgar Toledo"/>
    <n v="20"/>
    <s v="Controles de Puños Calefactables"/>
    <n v="10"/>
    <s v="Neumáticos"/>
    <n v="42"/>
    <n v="4500"/>
    <n v="189000"/>
  </r>
  <r>
    <d v="2024-06-24T00:00:00"/>
    <n v="837"/>
    <n v="1002"/>
    <x v="13"/>
    <s v="Norte"/>
    <n v="100091"/>
    <s v="Ariadna Castro"/>
    <n v="18"/>
    <s v="Palancas de Freno"/>
    <n v="5"/>
    <s v="Sistema de Escape"/>
    <n v="39"/>
    <n v="1000"/>
    <n v="39000"/>
  </r>
  <r>
    <d v="2024-06-25T00:00:00"/>
    <n v="838"/>
    <n v="1001"/>
    <x v="1"/>
    <s v="Este"/>
    <n v="100055"/>
    <s v="Ricardo Farinas"/>
    <n v="17"/>
    <s v="Chaquetas de Protección"/>
    <n v="10"/>
    <s v="Neumáticos"/>
    <n v="37"/>
    <n v="1117"/>
    <n v="413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31A16-E743-473D-816C-70B392DA01BC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6" firstHeaderRow="1" firstDataRow="1" firstDataCol="1"/>
  <pivotFields count="16">
    <pivotField numFmtId="14" showAll="0">
      <items count="8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t="default"/>
      </items>
    </pivotField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showAll="0"/>
    <pivotField showAll="0">
      <items count="102">
        <item x="84"/>
        <item x="53"/>
        <item x="14"/>
        <item x="20"/>
        <item x="78"/>
        <item x="2"/>
        <item x="43"/>
        <item x="88"/>
        <item x="61"/>
        <item x="70"/>
        <item x="63"/>
        <item x="40"/>
        <item x="62"/>
        <item x="52"/>
        <item x="97"/>
        <item x="26"/>
        <item x="4"/>
        <item x="65"/>
        <item x="41"/>
        <item x="98"/>
        <item x="27"/>
        <item x="66"/>
        <item x="75"/>
        <item x="17"/>
        <item x="32"/>
        <item x="99"/>
        <item x="100"/>
        <item x="47"/>
        <item x="46"/>
        <item x="94"/>
        <item x="13"/>
        <item x="93"/>
        <item x="15"/>
        <item x="64"/>
        <item x="1"/>
        <item x="9"/>
        <item x="18"/>
        <item x="31"/>
        <item x="68"/>
        <item x="77"/>
        <item x="16"/>
        <item x="45"/>
        <item x="37"/>
        <item x="58"/>
        <item x="57"/>
        <item x="87"/>
        <item x="23"/>
        <item x="25"/>
        <item x="81"/>
        <item x="80"/>
        <item x="12"/>
        <item x="6"/>
        <item x="96"/>
        <item x="42"/>
        <item x="36"/>
        <item x="34"/>
        <item x="0"/>
        <item x="39"/>
        <item x="49"/>
        <item x="22"/>
        <item x="71"/>
        <item x="51"/>
        <item x="83"/>
        <item x="24"/>
        <item x="59"/>
        <item x="5"/>
        <item x="85"/>
        <item x="21"/>
        <item x="72"/>
        <item x="69"/>
        <item x="95"/>
        <item x="33"/>
        <item x="7"/>
        <item x="30"/>
        <item x="91"/>
        <item x="79"/>
        <item x="19"/>
        <item x="90"/>
        <item x="29"/>
        <item x="3"/>
        <item x="74"/>
        <item x="35"/>
        <item x="82"/>
        <item x="10"/>
        <item x="55"/>
        <item x="50"/>
        <item x="92"/>
        <item x="38"/>
        <item x="44"/>
        <item x="8"/>
        <item x="56"/>
        <item x="11"/>
        <item x="60"/>
        <item x="28"/>
        <item x="89"/>
        <item x="67"/>
        <item x="73"/>
        <item x="48"/>
        <item x="76"/>
        <item x="86"/>
        <item x="54"/>
        <item t="default"/>
      </items>
    </pivotField>
    <pivotField showAll="0"/>
    <pivotField showAll="0"/>
    <pivotField showAll="0"/>
    <pivotField showAll="0">
      <items count="10">
        <item x="0"/>
        <item x="7"/>
        <item x="1"/>
        <item x="6"/>
        <item x="2"/>
        <item x="4"/>
        <item x="8"/>
        <item x="5"/>
        <item x="3"/>
        <item t="default"/>
      </items>
    </pivotField>
    <pivotField showAll="0"/>
    <pivotField dataField="1" numFmtId="4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PRECIO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CC33E-6224-4033-8116-9BBB2126823E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2:H7" firstHeaderRow="1" firstDataRow="1" firstDataCol="1"/>
  <pivotFields count="16">
    <pivotField numFmtId="14" showAll="0">
      <items count="8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t="default"/>
      </items>
    </pivotField>
    <pivotField showAll="0"/>
    <pivotField showAll="0"/>
    <pivotField showAll="0">
      <items count="17">
        <item x="10"/>
        <item x="14"/>
        <item x="8"/>
        <item x="4"/>
        <item x="5"/>
        <item x="9"/>
        <item x="0"/>
        <item x="15"/>
        <item x="7"/>
        <item x="2"/>
        <item x="12"/>
        <item x="6"/>
        <item x="1"/>
        <item x="11"/>
        <item x="13"/>
        <item x="3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/>
    <pivotField showAll="0">
      <items count="102">
        <item x="84"/>
        <item x="53"/>
        <item x="14"/>
        <item x="20"/>
        <item x="78"/>
        <item x="2"/>
        <item x="43"/>
        <item x="88"/>
        <item x="61"/>
        <item x="70"/>
        <item x="63"/>
        <item x="40"/>
        <item x="62"/>
        <item x="52"/>
        <item x="97"/>
        <item x="26"/>
        <item x="4"/>
        <item x="65"/>
        <item x="41"/>
        <item x="98"/>
        <item x="27"/>
        <item x="66"/>
        <item x="75"/>
        <item x="17"/>
        <item x="32"/>
        <item x="99"/>
        <item x="100"/>
        <item x="47"/>
        <item x="46"/>
        <item x="94"/>
        <item x="13"/>
        <item x="93"/>
        <item x="15"/>
        <item x="64"/>
        <item x="1"/>
        <item x="9"/>
        <item x="18"/>
        <item x="31"/>
        <item x="68"/>
        <item x="77"/>
        <item x="16"/>
        <item x="45"/>
        <item x="37"/>
        <item x="58"/>
        <item x="57"/>
        <item x="87"/>
        <item x="23"/>
        <item x="25"/>
        <item x="81"/>
        <item x="80"/>
        <item x="12"/>
        <item x="6"/>
        <item x="96"/>
        <item x="42"/>
        <item x="36"/>
        <item x="34"/>
        <item x="0"/>
        <item x="39"/>
        <item x="49"/>
        <item x="22"/>
        <item x="71"/>
        <item x="51"/>
        <item x="83"/>
        <item x="24"/>
        <item x="59"/>
        <item x="5"/>
        <item x="85"/>
        <item x="21"/>
        <item x="72"/>
        <item x="69"/>
        <item x="95"/>
        <item x="33"/>
        <item x="7"/>
        <item x="30"/>
        <item x="91"/>
        <item x="79"/>
        <item x="19"/>
        <item x="90"/>
        <item x="29"/>
        <item x="3"/>
        <item x="74"/>
        <item x="35"/>
        <item x="82"/>
        <item x="10"/>
        <item x="55"/>
        <item x="50"/>
        <item x="92"/>
        <item x="38"/>
        <item x="44"/>
        <item x="8"/>
        <item x="56"/>
        <item x="11"/>
        <item x="60"/>
        <item x="28"/>
        <item x="89"/>
        <item x="67"/>
        <item x="73"/>
        <item x="48"/>
        <item x="76"/>
        <item x="86"/>
        <item x="54"/>
        <item t="default"/>
      </items>
    </pivotField>
    <pivotField showAll="0"/>
    <pivotField showAll="0"/>
    <pivotField showAll="0"/>
    <pivotField showAll="0">
      <items count="10">
        <item x="0"/>
        <item x="7"/>
        <item x="1"/>
        <item x="6"/>
        <item x="2"/>
        <item x="4"/>
        <item x="8"/>
        <item x="5"/>
        <item x="3"/>
        <item t="default"/>
      </items>
    </pivotField>
    <pivotField showAll="0"/>
    <pivotField dataField="1"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PRECIO" fld="12" baseField="0" baseItem="0" numFmtId="44"/>
  </dataFields>
  <formats count="1"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8920A-8738-4AD8-A98A-F0FAC4BD1643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2:L19" firstHeaderRow="1" firstDataRow="1" firstDataCol="1"/>
  <pivotFields count="16">
    <pivotField numFmtId="14" showAll="0">
      <items count="8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t="default"/>
      </items>
    </pivotField>
    <pivotField showAll="0"/>
    <pivotField showAll="0"/>
    <pivotField axis="axisRow" showAll="0">
      <items count="17">
        <item x="10"/>
        <item x="14"/>
        <item x="8"/>
        <item x="4"/>
        <item x="5"/>
        <item x="9"/>
        <item x="0"/>
        <item x="15"/>
        <item x="7"/>
        <item x="2"/>
        <item x="12"/>
        <item x="6"/>
        <item x="1"/>
        <item x="11"/>
        <item x="13"/>
        <item x="3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>
      <items count="102">
        <item x="84"/>
        <item x="53"/>
        <item x="14"/>
        <item x="20"/>
        <item x="78"/>
        <item x="2"/>
        <item x="43"/>
        <item x="88"/>
        <item x="61"/>
        <item x="70"/>
        <item x="63"/>
        <item x="40"/>
        <item x="62"/>
        <item x="52"/>
        <item x="97"/>
        <item x="26"/>
        <item x="4"/>
        <item x="65"/>
        <item x="41"/>
        <item x="98"/>
        <item x="27"/>
        <item x="66"/>
        <item x="75"/>
        <item x="17"/>
        <item x="32"/>
        <item x="99"/>
        <item x="100"/>
        <item x="47"/>
        <item x="46"/>
        <item x="94"/>
        <item x="13"/>
        <item x="93"/>
        <item x="15"/>
        <item x="64"/>
        <item x="1"/>
        <item x="9"/>
        <item x="18"/>
        <item x="31"/>
        <item x="68"/>
        <item x="77"/>
        <item x="16"/>
        <item x="45"/>
        <item x="37"/>
        <item x="58"/>
        <item x="57"/>
        <item x="87"/>
        <item x="23"/>
        <item x="25"/>
        <item x="81"/>
        <item x="80"/>
        <item x="12"/>
        <item x="6"/>
        <item x="96"/>
        <item x="42"/>
        <item x="36"/>
        <item x="34"/>
        <item x="0"/>
        <item x="39"/>
        <item x="49"/>
        <item x="22"/>
        <item x="71"/>
        <item x="51"/>
        <item x="83"/>
        <item x="24"/>
        <item x="59"/>
        <item x="5"/>
        <item x="85"/>
        <item x="21"/>
        <item x="72"/>
        <item x="69"/>
        <item x="95"/>
        <item x="33"/>
        <item x="7"/>
        <item x="30"/>
        <item x="91"/>
        <item x="79"/>
        <item x="19"/>
        <item x="90"/>
        <item x="29"/>
        <item x="3"/>
        <item x="74"/>
        <item x="35"/>
        <item x="82"/>
        <item x="10"/>
        <item x="55"/>
        <item x="50"/>
        <item x="92"/>
        <item x="38"/>
        <item x="44"/>
        <item x="8"/>
        <item x="56"/>
        <item x="11"/>
        <item x="60"/>
        <item x="28"/>
        <item x="89"/>
        <item x="67"/>
        <item x="73"/>
        <item x="48"/>
        <item x="76"/>
        <item x="86"/>
        <item x="54"/>
        <item t="default"/>
      </items>
    </pivotField>
    <pivotField showAll="0"/>
    <pivotField showAll="0"/>
    <pivotField showAll="0"/>
    <pivotField showAll="0">
      <items count="10">
        <item x="0"/>
        <item x="7"/>
        <item x="1"/>
        <item x="6"/>
        <item x="2"/>
        <item x="4"/>
        <item x="8"/>
        <item x="5"/>
        <item x="3"/>
        <item t="default"/>
      </items>
    </pivotField>
    <pivotField showAll="0"/>
    <pivotField dataField="1"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a de PRECIO" fld="12" baseField="0" baseItem="0" numFmtId="44"/>
  </dataFields>
  <formats count="1"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AB6876-3BEE-4962-B2CD-464101C81861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8:B120" firstHeaderRow="1" firstDataRow="1" firstDataCol="1"/>
  <pivotFields count="16">
    <pivotField numFmtId="14" showAll="0">
      <items count="8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t="default"/>
      </items>
    </pivotField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showAll="0"/>
    <pivotField axis="axisRow" showAll="0">
      <items count="102">
        <item x="84"/>
        <item x="53"/>
        <item x="14"/>
        <item x="20"/>
        <item x="78"/>
        <item x="2"/>
        <item x="43"/>
        <item x="88"/>
        <item x="61"/>
        <item x="70"/>
        <item x="63"/>
        <item x="40"/>
        <item x="62"/>
        <item x="52"/>
        <item x="97"/>
        <item x="26"/>
        <item x="4"/>
        <item x="65"/>
        <item x="41"/>
        <item x="98"/>
        <item x="27"/>
        <item x="66"/>
        <item x="75"/>
        <item x="17"/>
        <item x="32"/>
        <item x="99"/>
        <item x="100"/>
        <item x="47"/>
        <item x="46"/>
        <item x="94"/>
        <item x="13"/>
        <item x="93"/>
        <item x="15"/>
        <item x="64"/>
        <item x="1"/>
        <item x="9"/>
        <item x="18"/>
        <item x="31"/>
        <item x="68"/>
        <item x="77"/>
        <item x="16"/>
        <item x="45"/>
        <item x="37"/>
        <item x="58"/>
        <item x="57"/>
        <item x="87"/>
        <item x="23"/>
        <item x="25"/>
        <item x="81"/>
        <item x="80"/>
        <item x="12"/>
        <item x="6"/>
        <item x="96"/>
        <item x="42"/>
        <item x="36"/>
        <item x="34"/>
        <item x="0"/>
        <item x="39"/>
        <item x="49"/>
        <item x="22"/>
        <item x="71"/>
        <item x="51"/>
        <item x="83"/>
        <item x="24"/>
        <item x="59"/>
        <item x="5"/>
        <item x="85"/>
        <item x="21"/>
        <item x="72"/>
        <item x="69"/>
        <item x="95"/>
        <item x="33"/>
        <item x="7"/>
        <item x="30"/>
        <item x="91"/>
        <item x="79"/>
        <item x="19"/>
        <item x="90"/>
        <item x="29"/>
        <item x="3"/>
        <item x="74"/>
        <item x="35"/>
        <item x="82"/>
        <item x="10"/>
        <item x="55"/>
        <item x="50"/>
        <item x="92"/>
        <item x="38"/>
        <item x="44"/>
        <item x="8"/>
        <item x="56"/>
        <item x="11"/>
        <item x="60"/>
        <item x="28"/>
        <item x="89"/>
        <item x="67"/>
        <item x="73"/>
        <item x="48"/>
        <item x="76"/>
        <item x="86"/>
        <item x="54"/>
        <item t="default"/>
      </items>
    </pivotField>
    <pivotField showAll="0"/>
    <pivotField showAll="0"/>
    <pivotField showAll="0"/>
    <pivotField showAll="0">
      <items count="10">
        <item x="0"/>
        <item x="7"/>
        <item x="1"/>
        <item x="6"/>
        <item x="2"/>
        <item x="4"/>
        <item x="8"/>
        <item x="5"/>
        <item x="3"/>
        <item t="default"/>
      </items>
    </pivotField>
    <pivotField showAll="0"/>
    <pivotField dataField="1"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6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Items count="1">
    <i/>
  </colItems>
  <dataFields count="1">
    <dataField name="Suma de PRECIO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BFB8C-494F-42C8-ADCA-178AB681BE5C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0" firstHeaderRow="1" firstDataRow="1" firstDataCol="1"/>
  <pivotFields count="14">
    <pivotField numFmtId="22" showAll="0"/>
    <pivotField showAll="0"/>
    <pivotField showAll="0"/>
    <pivotField axis="axisRow" showAll="0" sortType="descending">
      <items count="17">
        <item x="10"/>
        <item x="14"/>
        <item x="8"/>
        <item x="4"/>
        <item x="5"/>
        <item x="9"/>
        <item x="0"/>
        <item x="15"/>
        <item x="7"/>
        <item x="2"/>
        <item x="12"/>
        <item x="6"/>
        <item x="1"/>
        <item x="11"/>
        <item x="13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 v="2"/>
    </i>
    <i>
      <x v="4"/>
    </i>
    <i>
      <x v="12"/>
    </i>
    <i>
      <x v="15"/>
    </i>
    <i>
      <x v="13"/>
    </i>
    <i>
      <x v="8"/>
    </i>
    <i>
      <x v="14"/>
    </i>
    <i>
      <x v="3"/>
    </i>
    <i>
      <x/>
    </i>
    <i>
      <x v="6"/>
    </i>
    <i>
      <x v="9"/>
    </i>
    <i>
      <x v="5"/>
    </i>
    <i>
      <x v="1"/>
    </i>
    <i>
      <x v="11"/>
    </i>
    <i>
      <x v="10"/>
    </i>
    <i>
      <x v="7"/>
    </i>
    <i t="grand">
      <x/>
    </i>
  </rowItems>
  <colItems count="1">
    <i/>
  </colItems>
  <dataFields count="1">
    <dataField name="Suma de TOTAL INGRESOS" fld="13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3A92C4B-75BA-4D71-8FDE-96DD06ED2E58}" autoFormatId="16" applyNumberFormats="0" applyBorderFormats="0" applyFontFormats="0" applyPatternFormats="0" applyAlignmentFormats="0" applyWidthHeightFormats="0">
  <queryTableRefresh nextId="15">
    <queryTableFields count="14">
      <queryTableField id="1" name="FECHA_HORA" tableColumnId="1"/>
      <queryTableField id="2" name="ID_PEDIDO" tableColumnId="2"/>
      <queryTableField id="3" name="ID_VENDEDOR" tableColumnId="3"/>
      <queryTableField id="4" name="VENDEDOR" tableColumnId="4"/>
      <queryTableField id="5" name="REGION" tableColumnId="5"/>
      <queryTableField id="6" name="ID_CLIENTE" tableColumnId="6"/>
      <queryTableField id="7" name="CLIENTE" tableColumnId="7"/>
      <queryTableField id="8" name="ID_PRODUCTO" tableColumnId="8"/>
      <queryTableField id="9" name="PRODUCTOS" tableColumnId="9"/>
      <queryTableField id="10" name="ID_CATEGORIA2" tableColumnId="10"/>
      <queryTableField id="11" name="CATEGORIA" tableColumnId="11"/>
      <queryTableField id="12" name="CANTIDAD" tableColumnId="12"/>
      <queryTableField id="13" name="PRECIO" tableColumnId="13"/>
      <queryTableField id="14" name="TOTAL INGRESOS" tableColumnId="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IENTE" xr10:uid="{B2C9514B-1DCB-4D30-B8CD-71FD0845A0F7}" sourceName="CLIENTE">
  <pivotTables>
    <pivotTable tabId="8" name="TablaDinámica1"/>
    <pivotTable tabId="8" name="TablaDinámica2"/>
    <pivotTable tabId="8" name="TablaDinámica3"/>
    <pivotTable tabId="8" name="TablaDinámica4"/>
  </pivotTables>
  <data>
    <tabular pivotCacheId="725154480">
      <items count="101">
        <i x="84" s="1"/>
        <i x="53" s="1"/>
        <i x="14" s="1"/>
        <i x="20" s="1"/>
        <i x="78" s="1"/>
        <i x="2" s="1"/>
        <i x="43" s="1"/>
        <i x="88" s="1"/>
        <i x="61" s="1"/>
        <i x="70" s="1"/>
        <i x="63" s="1"/>
        <i x="40" s="1"/>
        <i x="62" s="1"/>
        <i x="52" s="1"/>
        <i x="97" s="1"/>
        <i x="26" s="1"/>
        <i x="4" s="1"/>
        <i x="65" s="1"/>
        <i x="41" s="1"/>
        <i x="98" s="1"/>
        <i x="27" s="1"/>
        <i x="66" s="1"/>
        <i x="75" s="1"/>
        <i x="17" s="1"/>
        <i x="32" s="1"/>
        <i x="99" s="1"/>
        <i x="100" s="1"/>
        <i x="47" s="1"/>
        <i x="46" s="1"/>
        <i x="94" s="1"/>
        <i x="13" s="1"/>
        <i x="93" s="1"/>
        <i x="15" s="1"/>
        <i x="64" s="1"/>
        <i x="1" s="1"/>
        <i x="9" s="1"/>
        <i x="18" s="1"/>
        <i x="31" s="1"/>
        <i x="68" s="1"/>
        <i x="77" s="1"/>
        <i x="16" s="1"/>
        <i x="45" s="1"/>
        <i x="37" s="1"/>
        <i x="58" s="1"/>
        <i x="57" s="1"/>
        <i x="87" s="1"/>
        <i x="23" s="1"/>
        <i x="25" s="1"/>
        <i x="81" s="1"/>
        <i x="80" s="1"/>
        <i x="12" s="1"/>
        <i x="6" s="1"/>
        <i x="96" s="1"/>
        <i x="42" s="1"/>
        <i x="36" s="1"/>
        <i x="34" s="1"/>
        <i x="0" s="1"/>
        <i x="39" s="1"/>
        <i x="49" s="1"/>
        <i x="22" s="1"/>
        <i x="71" s="1"/>
        <i x="51" s="1"/>
        <i x="83" s="1"/>
        <i x="24" s="1"/>
        <i x="59" s="1"/>
        <i x="5" s="1"/>
        <i x="85" s="1"/>
        <i x="21" s="1"/>
        <i x="72" s="1"/>
        <i x="69" s="1"/>
        <i x="95" s="1"/>
        <i x="33" s="1"/>
        <i x="7" s="1"/>
        <i x="30" s="1"/>
        <i x="91" s="1"/>
        <i x="79" s="1"/>
        <i x="19" s="1"/>
        <i x="90" s="1"/>
        <i x="29" s="1"/>
        <i x="3" s="1"/>
        <i x="74" s="1"/>
        <i x="35" s="1"/>
        <i x="82" s="1"/>
        <i x="10" s="1"/>
        <i x="55" s="1"/>
        <i x="50" s="1"/>
        <i x="92" s="1"/>
        <i x="38" s="1"/>
        <i x="44" s="1"/>
        <i x="8" s="1"/>
        <i x="56" s="1"/>
        <i x="11" s="1"/>
        <i x="60" s="1"/>
        <i x="28" s="1"/>
        <i x="89" s="1"/>
        <i x="67" s="1"/>
        <i x="73" s="1"/>
        <i x="48" s="1"/>
        <i x="76" s="1"/>
        <i x="86" s="1"/>
        <i x="5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IA" xr10:uid="{C4F4FFBF-28ED-48B9-8569-FD5A7E18BB35}" sourceName="CATEGORIA">
  <pivotTables>
    <pivotTable tabId="8" name="TablaDinámica1"/>
    <pivotTable tabId="8" name="TablaDinámica2"/>
    <pivotTable tabId="8" name="TablaDinámica3"/>
    <pivotTable tabId="8" name="TablaDinámica4"/>
  </pivotTables>
  <data>
    <tabular pivotCacheId="725154480">
      <items count="9">
        <i x="0" s="1"/>
        <i x="7" s="1"/>
        <i x="1" s="1"/>
        <i x="6" s="1"/>
        <i x="2" s="1"/>
        <i x="4" s="1"/>
        <i x="8" s="1"/>
        <i x="5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s__FECHA_HORA" xr10:uid="{256D92EC-D868-4C5A-9E75-44A924DBABCA}" sourceName="Años (FECHA_HORA)">
  <pivotTables>
    <pivotTable tabId="8" name="TablaDinámica1"/>
    <pivotTable tabId="8" name="TablaDinámica2"/>
    <pivotTable tabId="8" name="TablaDinámica3"/>
    <pivotTable tabId="8" name="TablaDinámica4"/>
  </pivotTables>
  <data>
    <tabular pivotCacheId="725154480">
      <items count="5">
        <i x="1" s="1"/>
        <i x="2" s="1"/>
        <i x="3" s="1"/>
        <i x="0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s__FECHA_HORA" xr10:uid="{268A0358-CF44-4332-B7B8-6F7A002BB8FC}" sourceName="Meses (FECHA_HORA)">
  <pivotTables>
    <pivotTable tabId="8" name="TablaDinámica1"/>
    <pivotTable tabId="8" name="TablaDinámica2"/>
    <pivotTable tabId="8" name="TablaDinámica3"/>
    <pivotTable tabId="8" name="TablaDinámica4"/>
  </pivotTables>
  <data>
    <tabular pivotCacheId="725154480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4B9B35D6-6BBD-4902-98EF-26A63834A073}" sourceName="REGION">
  <pivotTables>
    <pivotTable tabId="8" name="TablaDinámica4"/>
    <pivotTable tabId="8" name="TablaDinámica1"/>
    <pivotTable tabId="8" name="TablaDinámica2"/>
    <pivotTable tabId="8" name="TablaDinámica3"/>
  </pivotTables>
  <data>
    <tabular pivotCacheId="725154480">
      <items count="4">
        <i x="2" s="1"/>
        <i x="1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E3A2EE22-1B39-47F8-B2BE-6CB6E3718F96}" cache="SegmentaciónDeDatos_CLIENTE" caption="CLIENTE" rowHeight="257175"/>
  <slicer name="CATEGORIA" xr10:uid="{B4F00D1F-93F0-477A-8398-59768B8642DB}" cache="SegmentaciónDeDatos_CATEGORIA" caption="CATEGORIA" rowHeight="257175"/>
  <slicer name="Años (FECHA_HORA)" xr10:uid="{86133F88-58E0-4CA7-AA6C-245340948BC6}" cache="SegmentaciónDeDatos_Años__FECHA_HORA" caption="Años (FECHA_HORA)" rowHeight="257175"/>
  <slicer name="Meses (FECHA_HORA)" xr10:uid="{74E1C3BE-5D54-4917-81C9-B81E5D40969B}" cache="SegmentaciónDeDatos_Meses__FECHA_HORA" caption="Meses (FECHA_HORA)" rowHeight="257175"/>
  <slicer name="REGION" xr10:uid="{92B34546-57B0-4154-9DA3-09AC1F6D271C}" cache="SegmentaciónDeDatos_REGION" caption="REGION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7F9573-5513-4A30-9371-9D3BA80E2A72}" name="DATOS__2" displayName="DATOS__2" ref="A1:N899" tableType="queryTable" totalsRowShown="0">
  <autoFilter ref="A1:N899" xr:uid="{227F9573-5513-4A30-9371-9D3BA80E2A72}"/>
  <tableColumns count="14">
    <tableColumn id="1" xr3:uid="{69840D52-F7F3-490F-8B0D-66471034B7C5}" uniqueName="1" name="FECHA_HORA" queryTableFieldId="1" dataDxfId="7"/>
    <tableColumn id="2" xr3:uid="{073E4969-29E6-4DBA-9672-31F8A2466749}" uniqueName="2" name="ID_PEDIDO" queryTableFieldId="2"/>
    <tableColumn id="3" xr3:uid="{F24F997B-0C99-4F26-9771-CA4104C2BD86}" uniqueName="3" name="ID_VENDEDOR" queryTableFieldId="3"/>
    <tableColumn id="4" xr3:uid="{04CF547A-8C62-4266-8DB7-C3B38E05A435}" uniqueName="4" name="VENDEDOR" queryTableFieldId="4" dataDxfId="6"/>
    <tableColumn id="5" xr3:uid="{7AF4DC22-6478-4C50-B293-6B38013B1ACE}" uniqueName="5" name="REGION" queryTableFieldId="5" dataDxfId="5"/>
    <tableColumn id="6" xr3:uid="{23ADD7AE-FF46-4EA1-A7AC-6FBBC7956040}" uniqueName="6" name="ID_CLIENTE" queryTableFieldId="6"/>
    <tableColumn id="7" xr3:uid="{2D60246E-58EB-4281-9896-B5EA2BFCB0FB}" uniqueName="7" name="CLIENTE" queryTableFieldId="7" dataDxfId="4"/>
    <tableColumn id="8" xr3:uid="{B521A70F-FD87-4560-A9D1-F5C7146A556D}" uniqueName="8" name="ID_PRODUCTO" queryTableFieldId="8"/>
    <tableColumn id="9" xr3:uid="{2AC244EA-C19F-4ACB-A095-1865539A2E20}" uniqueName="9" name="PRODUCTOS" queryTableFieldId="9" dataDxfId="3"/>
    <tableColumn id="10" xr3:uid="{8F6F7531-6EC1-4769-BE15-143FCF2EB944}" uniqueName="10" name="ID_CATEGORIA2" queryTableFieldId="10"/>
    <tableColumn id="11" xr3:uid="{D2A34C93-C6AB-4B6B-A8AA-FB0FD562A314}" uniqueName="11" name="CATEGORIA" queryTableFieldId="11" dataDxfId="2"/>
    <tableColumn id="12" xr3:uid="{86B4365D-FF8A-46ED-9250-19B0C26ACE65}" uniqueName="12" name="CANTIDAD" queryTableFieldId="12"/>
    <tableColumn id="13" xr3:uid="{B96D0AE2-6C3C-43FB-8C8E-2A9F5FD1270C}" uniqueName="13" name="PRECIO" queryTableFieldId="13"/>
    <tableColumn id="14" xr3:uid="{B8B37B6D-8FAB-40FA-BBD6-7948DF0797E2}" uniqueName="14" name="TOTAL INGRESOS" queryTableField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7C9D01-462F-4990-892B-C243A6D1AAC6}" name="DATOS" displayName="DATOS" ref="A1:N899" totalsRowShown="0" headerRowCellStyle="Normal" dataCellStyle="Normal">
  <autoFilter ref="A1:N899" xr:uid="{EA7C9D01-462F-4990-892B-C243A6D1AAC6}"/>
  <tableColumns count="14">
    <tableColumn id="1" xr3:uid="{1406BC88-8FF1-482C-8503-487A2EEE7434}" name="FECHA_HORA" dataDxfId="30" dataCellStyle="Normal"/>
    <tableColumn id="2" xr3:uid="{67BF2BBB-FFA8-4AAC-8F6C-A40D107BB25B}" name="ID_PEDIDO" dataCellStyle="Normal"/>
    <tableColumn id="12" xr3:uid="{5DD2532D-E9F9-4E16-BB6E-B3F7E9618D62}" name="ID_VENDEDOR" dataDxfId="29"/>
    <tableColumn id="3" xr3:uid="{A5EFDE7D-FBED-46B4-982A-D1FB3D2F0B3B}" name="VENDEDOR" dataDxfId="8" dataCellStyle="Normal">
      <calculatedColumnFormula>VLOOKUP(DATOS[[#This Row],[ID_VENDEDOR]],VENDEDOR[#All],2,FALSE)</calculatedColumnFormula>
    </tableColumn>
    <tableColumn id="14" xr3:uid="{DA8DE89F-0D5E-4780-A454-C6DFBE240848}" name="REGION" dataDxfId="28">
      <calculatedColumnFormula>VLOOKUP(DATOS[[#This Row],[ID_VENDEDOR]],VENDEDOR[#All],5,FALSE)</calculatedColumnFormula>
    </tableColumn>
    <tableColumn id="13" xr3:uid="{29CCB6E0-12DD-4062-B230-5829F50B6937}" name="ID_CLIENTE" dataDxfId="27"/>
    <tableColumn id="4" xr3:uid="{AB6024E5-976A-4A84-9FCF-D69EFA34EE44}" name="CLIENTE" dataCellStyle="Normal"/>
    <tableColumn id="5" xr3:uid="{A94361CF-5EDD-4B89-9784-2249181F2F17}" name="ID_PRODUCTO" dataDxfId="26" dataCellStyle="Normal">
      <calculatedColumnFormula>RANDBETWEEN(#REF!,#REF!)</calculatedColumnFormula>
    </tableColumn>
    <tableColumn id="6" xr3:uid="{ED07A575-17EC-4381-BC68-74C35054ED00}" name="PRODUCTOS" dataCellStyle="Normal">
      <calculatedColumnFormula>VLOOKUP(DATOS[[#This Row],[ID_PRODUCTO]],PRODUCTOS[#All],2,FALSE)</calculatedColumnFormula>
    </tableColumn>
    <tableColumn id="9" xr3:uid="{DACB39A8-FBDF-40AF-8856-C7364F55698A}" name="ID_CATEGORIA2" dataDxfId="25">
      <calculatedColumnFormula>VLOOKUP(DATOS[[#This Row],[ID_PRODUCTO]],PRODUCTOS[#All],3,FALSE)</calculatedColumnFormula>
    </tableColumn>
    <tableColumn id="7" xr3:uid="{2443CAB5-7AA1-46FD-B2F6-2D6021372F6E}" name="CATEGORIA" dataCellStyle="Normal">
      <calculatedColumnFormula>VLOOKUP(DATOS[[#This Row],[ID_CATEGORIA2]],PRODUCTOS[#All],4,FALSE)</calculatedColumnFormula>
    </tableColumn>
    <tableColumn id="8" xr3:uid="{D4283A7A-4281-4C87-9E28-D8157E18FEE8}" name="CANTIDAD" dataCellStyle="Normal"/>
    <tableColumn id="11" xr3:uid="{02BAAA77-57AE-4D27-ACA5-D9A083F40086}" name="PRECIO_COMPRA" dataDxfId="0">
      <calculatedColumnFormula>VLOOKUP(DATOS[[#This Row],[ID_PRODUCTO]],PRODUCTOS[#All],6,FALSE)</calculatedColumnFormula>
    </tableColumn>
    <tableColumn id="10" xr3:uid="{3E8C32F1-C1DE-471C-ABEE-19FFF5284877}" name="PRECIO_VENTAS" dataDxfId="1" dataCellStyle="Moneda">
      <calculatedColumnFormula>VLOOKUP(DATOS[[#This Row],[ID_PRODUCTO]],PRODUCTOS[#All],8,FALSE)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43F023-DEF8-4A01-936F-780ED225A857}" name="VENDEDOR" displayName="VENDEDOR" ref="A1:E17" totalsRowShown="0" headerRowDxfId="24" dataDxfId="23">
  <autoFilter ref="A1:E17" xr:uid="{1443F023-DEF8-4A01-936F-780ED225A857}"/>
  <tableColumns count="5">
    <tableColumn id="1" xr3:uid="{4AC05FC8-475E-45EB-AD03-738B3ADD4B5D}" name="ID_CLIENTES" dataDxfId="22"/>
    <tableColumn id="2" xr3:uid="{C22816D9-077D-48E7-BCF9-89CDBDA9385C}" name="CLIENTES" dataDxfId="21"/>
    <tableColumn id="3" xr3:uid="{5DCE328E-FB4F-48F0-A6E1-D9EAE9DCD3D2}" name="TELEFONO" dataDxfId="20"/>
    <tableColumn id="4" xr3:uid="{DBD818E8-B97A-41AA-B77B-18AA0D466C8A}" name="EMAIL" dataDxfId="19"/>
    <tableColumn id="5" xr3:uid="{9E0AAA62-99C2-4DAD-AC68-7B8FFB76BC8E}" name="REGION" dataDxfId="1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4720A0-3E70-419B-8ECF-58B20D9B90C8}" name="CLIENTES" displayName="CLIENTES" ref="A1:D102" totalsRowShown="0" headerRowDxfId="17" dataDxfId="16">
  <autoFilter ref="A1:D102" xr:uid="{C14720A0-3E70-419B-8ECF-58B20D9B90C8}"/>
  <tableColumns count="4">
    <tableColumn id="1" xr3:uid="{F5C37DE7-0841-4853-BBE6-8A52B354CA4F}" name="ID_CLIENTES" dataDxfId="15"/>
    <tableColumn id="2" xr3:uid="{59FB529C-5029-40EF-A876-08441254B44B}" name="CLIENTES" dataDxfId="14"/>
    <tableColumn id="3" xr3:uid="{1C3B4BED-6FD8-4BB2-A640-37AEA7DDB0CE}" name="TELEFONO" dataDxfId="13"/>
    <tableColumn id="5" xr3:uid="{246529F3-4D14-4721-8F70-D62E8EA7A1C7}" name="REGION" dataDxfId="1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3F42FB-E4D0-4CDA-B0EF-1DF03AE5420F}" name="PRODUCTOS" displayName="PRODUCTOS" ref="A1:I26" totalsRowShown="0" headerRowCellStyle="Normal" dataCellStyle="Normal">
  <autoFilter ref="A1:I26" xr:uid="{5B3F42FB-E4D0-4CDA-B0EF-1DF03AE5420F}"/>
  <tableColumns count="9">
    <tableColumn id="1" xr3:uid="{E66EE573-299A-4BB9-B8EC-E6343275A109}" name="CODIGO_PRODUCTO" dataCellStyle="Normal"/>
    <tableColumn id="2" xr3:uid="{9A256F9D-0531-4654-BE82-20324A7EF2B4}" name="PRODUCTO" dataCellStyle="Normal"/>
    <tableColumn id="6" xr3:uid="{13348F3F-EB40-4786-9846-BDAF6F67F4D0}" name="ID_CATEGORIA" dataCellStyle="Normal"/>
    <tableColumn id="3" xr3:uid="{757CE995-61C9-4F3A-8911-6A1050248CB4}" name="CATEGORIA" dataCellStyle="Normal">
      <calculatedColumnFormula>VLOOKUP(PRODUCTOS[[#This Row],[ID_CATEGORIA]],CATEGORIA[#All],2,FALSE)</calculatedColumnFormula>
    </tableColumn>
    <tableColumn id="4" xr3:uid="{E8B4FDE1-9FF0-43D7-8CC3-C07FC8F971B0}" name="EXISTENCIA" dataCellStyle="Normal"/>
    <tableColumn id="7" xr3:uid="{A081383C-C4CF-410E-9F90-3782F7701110}" name="PRECIO_COMPRA" dataDxfId="11">
      <calculatedColumnFormula>PRODUCTOS[[#This Row],[PRECIO_VENTAS]]-G2</calculatedColumnFormula>
    </tableColumn>
    <tableColumn id="8" xr3:uid="{B062B970-0B3C-40AD-A204-37DED711F3D6}" name="MARGEN" dataDxfId="10" dataCellStyle="Moneda"/>
    <tableColumn id="5" xr3:uid="{B65BB019-E5B8-4F5E-A089-F8DDD6240109}" name="PRECIO_VENTAS" dataCellStyle="Moneda"/>
    <tableColumn id="9" xr3:uid="{E7E80308-5CEE-4D57-BBDE-A2A33632C497}" name="% MAREN" dataDxfId="9" dataCellStyle="Porcentaje">
      <calculatedColumnFormula>PRODUCTOS[[#This Row],[MARGEN]]/PRODUCTOS[[#This Row],[PRECIO_VENTAS]]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0B6CC3-386C-4719-B0FC-7B063C9DDE14}" name="CATEGORIA" displayName="CATEGORIA" ref="A1:B12" totalsRowShown="0" headerRowCellStyle="Normal" dataCellStyle="Normal">
  <autoFilter ref="A1:B12" xr:uid="{290B6CC3-386C-4719-B0FC-7B063C9DDE14}"/>
  <tableColumns count="2">
    <tableColumn id="1" xr3:uid="{24B0B198-6CE4-4E32-9C8B-14E8925EEB59}" name="ID_CATEGORIA" dataCellStyle="Normal"/>
    <tableColumn id="2" xr3:uid="{38AD8599-3080-4826-B17A-D594564C962F}" name="CATEGORIA" dataCellStyle="Norm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309C0-58FC-4EFE-A5E2-661596CB26E0}">
  <dimension ref="A2:L120"/>
  <sheetViews>
    <sheetView topLeftCell="A49" workbookViewId="0">
      <selection activeCell="A20" sqref="A19:A119"/>
      <pivotSelection pane="bottomRight" showHeader="1" axis="axisRow" activeRow="19" previousRow="19" click="1" r:id="rId4">
        <pivotArea dataOnly="0" labelOnly="1" fieldPosition="0">
          <references count="1">
            <reference field="6" count="0"/>
          </references>
        </pivotArea>
      </pivotSelection>
    </sheetView>
  </sheetViews>
  <sheetFormatPr baseColWidth="10" defaultRowHeight="15" x14ac:dyDescent="0.25"/>
  <cols>
    <col min="1" max="1" width="18.42578125" bestFit="1" customWidth="1"/>
    <col min="2" max="2" width="16.28515625" style="5" bestFit="1" customWidth="1"/>
    <col min="7" max="7" width="17.85546875" bestFit="1" customWidth="1"/>
    <col min="8" max="8" width="16.28515625" bestFit="1" customWidth="1"/>
    <col min="11" max="11" width="17.85546875" bestFit="1" customWidth="1"/>
    <col min="12" max="12" width="16.28515625" bestFit="1" customWidth="1"/>
  </cols>
  <sheetData>
    <row r="2" spans="1:12" x14ac:dyDescent="0.25">
      <c r="G2" s="2" t="s">
        <v>162</v>
      </c>
      <c r="H2" t="s">
        <v>163</v>
      </c>
      <c r="K2" s="2" t="s">
        <v>162</v>
      </c>
      <c r="L2" t="s">
        <v>163</v>
      </c>
    </row>
    <row r="3" spans="1:12" x14ac:dyDescent="0.25">
      <c r="A3" s="2" t="s">
        <v>162</v>
      </c>
      <c r="B3" t="s">
        <v>163</v>
      </c>
      <c r="G3" s="3" t="s">
        <v>315</v>
      </c>
      <c r="H3" s="4">
        <v>555610</v>
      </c>
      <c r="K3" s="3" t="s">
        <v>25</v>
      </c>
      <c r="L3" s="4">
        <v>129892</v>
      </c>
    </row>
    <row r="4" spans="1:12" x14ac:dyDescent="0.25">
      <c r="A4" s="3" t="s">
        <v>165</v>
      </c>
      <c r="B4">
        <v>181284</v>
      </c>
      <c r="G4" s="3" t="s">
        <v>313</v>
      </c>
      <c r="H4" s="4">
        <v>487148</v>
      </c>
      <c r="K4" s="3" t="s">
        <v>37</v>
      </c>
      <c r="L4" s="4">
        <v>103850</v>
      </c>
    </row>
    <row r="5" spans="1:12" x14ac:dyDescent="0.25">
      <c r="A5" s="3" t="s">
        <v>166</v>
      </c>
      <c r="B5">
        <v>208706</v>
      </c>
      <c r="G5" s="3" t="s">
        <v>314</v>
      </c>
      <c r="H5" s="4">
        <v>497981</v>
      </c>
      <c r="K5" s="3" t="s">
        <v>22</v>
      </c>
      <c r="L5" s="4">
        <v>133778</v>
      </c>
    </row>
    <row r="6" spans="1:12" x14ac:dyDescent="0.25">
      <c r="A6" s="3" t="s">
        <v>167</v>
      </c>
      <c r="B6">
        <v>233480</v>
      </c>
      <c r="G6" s="3" t="s">
        <v>312</v>
      </c>
      <c r="H6" s="4">
        <v>494234</v>
      </c>
      <c r="K6" s="3" t="s">
        <v>49</v>
      </c>
      <c r="L6" s="4">
        <v>140038</v>
      </c>
    </row>
    <row r="7" spans="1:12" x14ac:dyDescent="0.25">
      <c r="A7" s="3" t="s">
        <v>168</v>
      </c>
      <c r="B7">
        <v>207759</v>
      </c>
      <c r="G7" s="3" t="s">
        <v>161</v>
      </c>
      <c r="H7" s="4">
        <v>2034973</v>
      </c>
      <c r="K7" s="3" t="s">
        <v>19</v>
      </c>
      <c r="L7" s="4">
        <v>141170</v>
      </c>
    </row>
    <row r="8" spans="1:12" x14ac:dyDescent="0.25">
      <c r="A8" s="3" t="s">
        <v>322</v>
      </c>
      <c r="B8">
        <v>200379</v>
      </c>
      <c r="K8" s="3" t="s">
        <v>52</v>
      </c>
      <c r="L8" s="4">
        <v>127062</v>
      </c>
    </row>
    <row r="9" spans="1:12" x14ac:dyDescent="0.25">
      <c r="A9" s="3" t="s">
        <v>164</v>
      </c>
      <c r="B9">
        <v>196054</v>
      </c>
      <c r="K9" s="3" t="s">
        <v>43</v>
      </c>
      <c r="L9" s="4">
        <v>121683</v>
      </c>
    </row>
    <row r="10" spans="1:12" x14ac:dyDescent="0.25">
      <c r="A10" s="3" t="s">
        <v>323</v>
      </c>
      <c r="B10">
        <v>143912</v>
      </c>
      <c r="K10" s="3" t="s">
        <v>31</v>
      </c>
      <c r="L10" s="4">
        <v>77938</v>
      </c>
    </row>
    <row r="11" spans="1:12" x14ac:dyDescent="0.25">
      <c r="A11" s="3" t="s">
        <v>324</v>
      </c>
      <c r="B11">
        <v>152671</v>
      </c>
      <c r="K11" s="3" t="s">
        <v>7</v>
      </c>
      <c r="L11" s="4">
        <v>153443</v>
      </c>
    </row>
    <row r="12" spans="1:12" x14ac:dyDescent="0.25">
      <c r="A12" s="3" t="s">
        <v>325</v>
      </c>
      <c r="B12">
        <v>129796</v>
      </c>
      <c r="K12" s="3" t="s">
        <v>16</v>
      </c>
      <c r="L12" s="4">
        <v>129582</v>
      </c>
    </row>
    <row r="13" spans="1:12" x14ac:dyDescent="0.25">
      <c r="A13" s="3" t="s">
        <v>326</v>
      </c>
      <c r="B13">
        <v>109757</v>
      </c>
      <c r="K13" s="3" t="s">
        <v>46</v>
      </c>
      <c r="L13" s="4">
        <v>106639</v>
      </c>
    </row>
    <row r="14" spans="1:12" x14ac:dyDescent="0.25">
      <c r="A14" s="3" t="s">
        <v>327</v>
      </c>
      <c r="B14">
        <v>146814</v>
      </c>
      <c r="K14" s="3" t="s">
        <v>34</v>
      </c>
      <c r="L14" s="4">
        <v>98613</v>
      </c>
    </row>
    <row r="15" spans="1:12" x14ac:dyDescent="0.25">
      <c r="A15" s="3" t="s">
        <v>328</v>
      </c>
      <c r="B15">
        <v>124361</v>
      </c>
      <c r="K15" s="3" t="s">
        <v>10</v>
      </c>
      <c r="L15" s="4">
        <v>148118</v>
      </c>
    </row>
    <row r="16" spans="1:12" x14ac:dyDescent="0.25">
      <c r="A16" s="3" t="s">
        <v>161</v>
      </c>
      <c r="B16">
        <v>2034973</v>
      </c>
      <c r="K16" s="3" t="s">
        <v>28</v>
      </c>
      <c r="L16" s="4">
        <v>140563</v>
      </c>
    </row>
    <row r="17" spans="1:12" x14ac:dyDescent="0.25">
      <c r="K17" s="3" t="s">
        <v>13</v>
      </c>
      <c r="L17" s="4">
        <v>124201</v>
      </c>
    </row>
    <row r="18" spans="1:12" x14ac:dyDescent="0.25">
      <c r="A18" s="2" t="s">
        <v>162</v>
      </c>
      <c r="B18" t="s">
        <v>163</v>
      </c>
      <c r="K18" s="3" t="s">
        <v>40</v>
      </c>
      <c r="L18" s="4">
        <v>158403</v>
      </c>
    </row>
    <row r="19" spans="1:12" x14ac:dyDescent="0.25">
      <c r="A19" s="3" t="s">
        <v>125</v>
      </c>
      <c r="B19">
        <v>10670</v>
      </c>
      <c r="K19" s="3" t="s">
        <v>161</v>
      </c>
      <c r="L19" s="4">
        <v>2034973</v>
      </c>
    </row>
    <row r="20" spans="1:12" x14ac:dyDescent="0.25">
      <c r="A20" s="3" t="s">
        <v>118</v>
      </c>
      <c r="B20">
        <v>26840</v>
      </c>
    </row>
    <row r="21" spans="1:12" x14ac:dyDescent="0.25">
      <c r="A21" s="3" t="s">
        <v>146</v>
      </c>
      <c r="B21">
        <v>7251</v>
      </c>
    </row>
    <row r="22" spans="1:12" x14ac:dyDescent="0.25">
      <c r="A22" s="3" t="s">
        <v>116</v>
      </c>
      <c r="B22">
        <v>12900</v>
      </c>
    </row>
    <row r="23" spans="1:12" x14ac:dyDescent="0.25">
      <c r="A23" s="3" t="s">
        <v>119</v>
      </c>
      <c r="B23">
        <v>10991</v>
      </c>
    </row>
    <row r="24" spans="1:12" x14ac:dyDescent="0.25">
      <c r="A24" s="3" t="s">
        <v>96</v>
      </c>
      <c r="B24">
        <v>28719</v>
      </c>
    </row>
    <row r="25" spans="1:12" x14ac:dyDescent="0.25">
      <c r="A25" s="3" t="s">
        <v>41</v>
      </c>
      <c r="B25">
        <v>28912</v>
      </c>
    </row>
    <row r="26" spans="1:12" x14ac:dyDescent="0.25">
      <c r="A26" s="3" t="s">
        <v>17</v>
      </c>
      <c r="B26">
        <v>10751</v>
      </c>
    </row>
    <row r="27" spans="1:12" x14ac:dyDescent="0.25">
      <c r="A27" s="3" t="s">
        <v>84</v>
      </c>
      <c r="B27">
        <v>20891</v>
      </c>
    </row>
    <row r="28" spans="1:12" x14ac:dyDescent="0.25">
      <c r="A28" s="3" t="s">
        <v>69</v>
      </c>
      <c r="B28">
        <v>19700</v>
      </c>
    </row>
    <row r="29" spans="1:12" x14ac:dyDescent="0.25">
      <c r="A29" s="3" t="s">
        <v>136</v>
      </c>
      <c r="B29">
        <v>25323</v>
      </c>
    </row>
    <row r="30" spans="1:12" x14ac:dyDescent="0.25">
      <c r="A30" s="3" t="s">
        <v>138</v>
      </c>
      <c r="B30">
        <v>19583</v>
      </c>
    </row>
    <row r="31" spans="1:12" x14ac:dyDescent="0.25">
      <c r="A31" s="3" t="s">
        <v>143</v>
      </c>
      <c r="B31">
        <v>13408</v>
      </c>
    </row>
    <row r="32" spans="1:12" x14ac:dyDescent="0.25">
      <c r="A32" s="3" t="s">
        <v>112</v>
      </c>
      <c r="B32">
        <v>31372</v>
      </c>
    </row>
    <row r="33" spans="1:2" x14ac:dyDescent="0.25">
      <c r="A33" s="3" t="s">
        <v>109</v>
      </c>
      <c r="B33">
        <v>6061</v>
      </c>
    </row>
    <row r="34" spans="1:2" x14ac:dyDescent="0.25">
      <c r="A34" s="3" t="s">
        <v>71</v>
      </c>
      <c r="B34">
        <v>20302</v>
      </c>
    </row>
    <row r="35" spans="1:2" x14ac:dyDescent="0.25">
      <c r="A35" s="3" t="s">
        <v>97</v>
      </c>
      <c r="B35">
        <v>19810</v>
      </c>
    </row>
    <row r="36" spans="1:2" x14ac:dyDescent="0.25">
      <c r="A36" s="3" t="s">
        <v>20</v>
      </c>
      <c r="B36">
        <v>16700</v>
      </c>
    </row>
    <row r="37" spans="1:2" x14ac:dyDescent="0.25">
      <c r="A37" s="3" t="s">
        <v>85</v>
      </c>
      <c r="B37">
        <v>24190</v>
      </c>
    </row>
    <row r="38" spans="1:2" x14ac:dyDescent="0.25">
      <c r="A38" s="3" t="s">
        <v>50</v>
      </c>
      <c r="B38">
        <v>18250</v>
      </c>
    </row>
    <row r="39" spans="1:2" x14ac:dyDescent="0.25">
      <c r="A39" s="3" t="s">
        <v>103</v>
      </c>
      <c r="B39">
        <v>20810</v>
      </c>
    </row>
    <row r="40" spans="1:2" x14ac:dyDescent="0.25">
      <c r="A40" s="3" t="s">
        <v>133</v>
      </c>
      <c r="B40">
        <v>24423</v>
      </c>
    </row>
    <row r="41" spans="1:2" x14ac:dyDescent="0.25">
      <c r="A41" s="3" t="s">
        <v>89</v>
      </c>
      <c r="B41">
        <v>18127</v>
      </c>
    </row>
    <row r="42" spans="1:2" x14ac:dyDescent="0.25">
      <c r="A42" s="3" t="s">
        <v>77</v>
      </c>
      <c r="B42">
        <v>21148</v>
      </c>
    </row>
    <row r="43" spans="1:2" x14ac:dyDescent="0.25">
      <c r="A43" s="3" t="s">
        <v>59</v>
      </c>
      <c r="B43">
        <v>18923</v>
      </c>
    </row>
    <row r="44" spans="1:2" x14ac:dyDescent="0.25">
      <c r="A44" s="3" t="s">
        <v>26</v>
      </c>
      <c r="B44">
        <v>18630</v>
      </c>
    </row>
    <row r="45" spans="1:2" x14ac:dyDescent="0.25">
      <c r="A45" s="3" t="s">
        <v>132</v>
      </c>
      <c r="B45">
        <v>11991</v>
      </c>
    </row>
    <row r="46" spans="1:2" x14ac:dyDescent="0.25">
      <c r="A46" s="3" t="s">
        <v>126</v>
      </c>
      <c r="B46">
        <v>16650</v>
      </c>
    </row>
    <row r="47" spans="1:2" x14ac:dyDescent="0.25">
      <c r="A47" s="3" t="s">
        <v>142</v>
      </c>
      <c r="B47">
        <v>15670</v>
      </c>
    </row>
    <row r="48" spans="1:2" x14ac:dyDescent="0.25">
      <c r="A48" s="3" t="s">
        <v>148</v>
      </c>
      <c r="B48">
        <v>19662</v>
      </c>
    </row>
    <row r="49" spans="1:2" x14ac:dyDescent="0.25">
      <c r="A49" s="3" t="s">
        <v>121</v>
      </c>
      <c r="B49">
        <v>10850</v>
      </c>
    </row>
    <row r="50" spans="1:2" x14ac:dyDescent="0.25">
      <c r="A50" s="3" t="s">
        <v>113</v>
      </c>
      <c r="B50">
        <v>11220</v>
      </c>
    </row>
    <row r="51" spans="1:2" x14ac:dyDescent="0.25">
      <c r="A51" s="3" t="s">
        <v>129</v>
      </c>
      <c r="B51">
        <v>23941</v>
      </c>
    </row>
    <row r="52" spans="1:2" x14ac:dyDescent="0.25">
      <c r="A52" s="3" t="s">
        <v>145</v>
      </c>
      <c r="B52">
        <v>10520</v>
      </c>
    </row>
    <row r="53" spans="1:2" x14ac:dyDescent="0.25">
      <c r="A53" s="3" t="s">
        <v>141</v>
      </c>
      <c r="B53">
        <v>23830</v>
      </c>
    </row>
    <row r="54" spans="1:2" x14ac:dyDescent="0.25">
      <c r="A54" s="3" t="s">
        <v>124</v>
      </c>
      <c r="B54">
        <v>19061</v>
      </c>
    </row>
    <row r="55" spans="1:2" x14ac:dyDescent="0.25">
      <c r="A55" s="3" t="s">
        <v>107</v>
      </c>
      <c r="B55">
        <v>18321</v>
      </c>
    </row>
    <row r="56" spans="1:2" x14ac:dyDescent="0.25">
      <c r="A56" s="3" t="s">
        <v>147</v>
      </c>
      <c r="B56">
        <v>30177</v>
      </c>
    </row>
    <row r="57" spans="1:2" x14ac:dyDescent="0.25">
      <c r="A57" s="3" t="s">
        <v>123</v>
      </c>
      <c r="B57">
        <v>8348</v>
      </c>
    </row>
    <row r="58" spans="1:2" x14ac:dyDescent="0.25">
      <c r="A58" s="3" t="s">
        <v>75</v>
      </c>
      <c r="B58">
        <v>23763</v>
      </c>
    </row>
    <row r="59" spans="1:2" x14ac:dyDescent="0.25">
      <c r="A59" s="3" t="s">
        <v>55</v>
      </c>
      <c r="B59">
        <v>34263</v>
      </c>
    </row>
    <row r="60" spans="1:2" x14ac:dyDescent="0.25">
      <c r="A60" s="3" t="s">
        <v>87</v>
      </c>
      <c r="B60">
        <v>25392</v>
      </c>
    </row>
    <row r="61" spans="1:2" x14ac:dyDescent="0.25">
      <c r="A61" s="3" t="s">
        <v>99</v>
      </c>
      <c r="B61">
        <v>8370</v>
      </c>
    </row>
    <row r="62" spans="1:2" x14ac:dyDescent="0.25">
      <c r="A62" s="3" t="s">
        <v>105</v>
      </c>
      <c r="B62">
        <v>16641</v>
      </c>
    </row>
    <row r="63" spans="1:2" x14ac:dyDescent="0.25">
      <c r="A63" s="3" t="s">
        <v>81</v>
      </c>
      <c r="B63">
        <v>18220</v>
      </c>
    </row>
    <row r="64" spans="1:2" x14ac:dyDescent="0.25">
      <c r="A64" s="3" t="s">
        <v>67</v>
      </c>
      <c r="B64">
        <v>8540</v>
      </c>
    </row>
    <row r="65" spans="1:2" x14ac:dyDescent="0.25">
      <c r="A65" s="3" t="s">
        <v>38</v>
      </c>
      <c r="B65">
        <v>23342</v>
      </c>
    </row>
    <row r="66" spans="1:2" x14ac:dyDescent="0.25">
      <c r="A66" s="3" t="s">
        <v>8</v>
      </c>
      <c r="B66">
        <v>25420</v>
      </c>
    </row>
    <row r="67" spans="1:2" x14ac:dyDescent="0.25">
      <c r="A67" s="3" t="s">
        <v>93</v>
      </c>
      <c r="B67">
        <v>32650</v>
      </c>
    </row>
    <row r="68" spans="1:2" x14ac:dyDescent="0.25">
      <c r="A68" s="3" t="s">
        <v>131</v>
      </c>
      <c r="B68">
        <v>19400</v>
      </c>
    </row>
    <row r="69" spans="1:2" x14ac:dyDescent="0.25">
      <c r="A69" s="3" t="s">
        <v>115</v>
      </c>
      <c r="B69">
        <v>15461</v>
      </c>
    </row>
    <row r="70" spans="1:2" x14ac:dyDescent="0.25">
      <c r="A70" s="3" t="s">
        <v>134</v>
      </c>
      <c r="B70">
        <v>31510</v>
      </c>
    </row>
    <row r="71" spans="1:2" x14ac:dyDescent="0.25">
      <c r="A71" s="3" t="s">
        <v>90</v>
      </c>
      <c r="B71">
        <v>4511</v>
      </c>
    </row>
    <row r="72" spans="1:2" x14ac:dyDescent="0.25">
      <c r="A72" s="3" t="s">
        <v>29</v>
      </c>
      <c r="B72">
        <v>19997</v>
      </c>
    </row>
    <row r="73" spans="1:2" x14ac:dyDescent="0.25">
      <c r="A73" s="3" t="s">
        <v>61</v>
      </c>
      <c r="B73">
        <v>14450</v>
      </c>
    </row>
    <row r="74" spans="1:2" x14ac:dyDescent="0.25">
      <c r="A74" s="3" t="s">
        <v>78</v>
      </c>
      <c r="B74">
        <v>20620</v>
      </c>
    </row>
    <row r="75" spans="1:2" x14ac:dyDescent="0.25">
      <c r="A75" s="3" t="s">
        <v>95</v>
      </c>
      <c r="B75">
        <v>38301</v>
      </c>
    </row>
    <row r="76" spans="1:2" x14ac:dyDescent="0.25">
      <c r="A76" s="3" t="s">
        <v>44</v>
      </c>
      <c r="B76">
        <v>17091</v>
      </c>
    </row>
    <row r="77" spans="1:2" x14ac:dyDescent="0.25">
      <c r="A77" s="3" t="s">
        <v>83</v>
      </c>
      <c r="B77">
        <v>40058</v>
      </c>
    </row>
    <row r="78" spans="1:2" x14ac:dyDescent="0.25">
      <c r="A78" s="3" t="s">
        <v>14</v>
      </c>
      <c r="B78">
        <v>20080</v>
      </c>
    </row>
    <row r="79" spans="1:2" x14ac:dyDescent="0.25">
      <c r="A79" s="3" t="s">
        <v>57</v>
      </c>
      <c r="B79">
        <v>25560</v>
      </c>
    </row>
    <row r="80" spans="1:2" x14ac:dyDescent="0.25">
      <c r="A80" s="3" t="s">
        <v>100</v>
      </c>
      <c r="B80">
        <v>11621</v>
      </c>
    </row>
    <row r="81" spans="1:2" x14ac:dyDescent="0.25">
      <c r="A81" s="3" t="s">
        <v>88</v>
      </c>
      <c r="B81">
        <v>10609</v>
      </c>
    </row>
    <row r="82" spans="1:2" x14ac:dyDescent="0.25">
      <c r="A82" s="3" t="s">
        <v>11</v>
      </c>
      <c r="B82">
        <v>20210</v>
      </c>
    </row>
    <row r="83" spans="1:2" x14ac:dyDescent="0.25">
      <c r="A83" s="3" t="s">
        <v>82</v>
      </c>
      <c r="B83">
        <v>27591</v>
      </c>
    </row>
    <row r="84" spans="1:2" x14ac:dyDescent="0.25">
      <c r="A84" s="3" t="s">
        <v>94</v>
      </c>
      <c r="B84">
        <v>23890</v>
      </c>
    </row>
    <row r="85" spans="1:2" x14ac:dyDescent="0.25">
      <c r="A85" s="3" t="s">
        <v>74</v>
      </c>
      <c r="B85">
        <v>13767</v>
      </c>
    </row>
    <row r="86" spans="1:2" x14ac:dyDescent="0.25">
      <c r="A86" s="3" t="s">
        <v>47</v>
      </c>
      <c r="B86">
        <v>17137</v>
      </c>
    </row>
    <row r="87" spans="1:2" x14ac:dyDescent="0.25">
      <c r="A87" s="3" t="s">
        <v>104</v>
      </c>
      <c r="B87">
        <v>27811</v>
      </c>
    </row>
    <row r="88" spans="1:2" x14ac:dyDescent="0.25">
      <c r="A88" s="3" t="s">
        <v>35</v>
      </c>
      <c r="B88">
        <v>22871</v>
      </c>
    </row>
    <row r="89" spans="1:2" x14ac:dyDescent="0.25">
      <c r="A89" s="3" t="s">
        <v>144</v>
      </c>
      <c r="B89">
        <v>29781</v>
      </c>
    </row>
    <row r="90" spans="1:2" x14ac:dyDescent="0.25">
      <c r="A90" s="3" t="s">
        <v>65</v>
      </c>
      <c r="B90">
        <v>18410</v>
      </c>
    </row>
    <row r="91" spans="1:2" x14ac:dyDescent="0.25">
      <c r="A91" s="3" t="s">
        <v>80</v>
      </c>
      <c r="B91">
        <v>7377</v>
      </c>
    </row>
    <row r="92" spans="1:2" x14ac:dyDescent="0.25">
      <c r="A92" s="3" t="s">
        <v>92</v>
      </c>
      <c r="B92">
        <v>29848</v>
      </c>
    </row>
    <row r="93" spans="1:2" x14ac:dyDescent="0.25">
      <c r="A93" s="3" t="s">
        <v>135</v>
      </c>
      <c r="B93">
        <v>26093</v>
      </c>
    </row>
    <row r="94" spans="1:2" x14ac:dyDescent="0.25">
      <c r="A94" s="3" t="s">
        <v>139</v>
      </c>
      <c r="B94">
        <v>12160</v>
      </c>
    </row>
    <row r="95" spans="1:2" x14ac:dyDescent="0.25">
      <c r="A95" s="3" t="s">
        <v>101</v>
      </c>
      <c r="B95">
        <v>31786</v>
      </c>
    </row>
    <row r="96" spans="1:2" x14ac:dyDescent="0.25">
      <c r="A96" s="3" t="s">
        <v>127</v>
      </c>
      <c r="B96">
        <v>28155</v>
      </c>
    </row>
    <row r="97" spans="1:2" x14ac:dyDescent="0.25">
      <c r="A97" s="3" t="s">
        <v>128</v>
      </c>
      <c r="B97">
        <v>33530</v>
      </c>
    </row>
    <row r="98" spans="1:2" x14ac:dyDescent="0.25">
      <c r="A98" s="3" t="s">
        <v>122</v>
      </c>
      <c r="B98">
        <v>39191</v>
      </c>
    </row>
    <row r="99" spans="1:2" x14ac:dyDescent="0.25">
      <c r="A99" s="3" t="s">
        <v>111</v>
      </c>
      <c r="B99">
        <v>14281</v>
      </c>
    </row>
    <row r="100" spans="1:2" x14ac:dyDescent="0.25">
      <c r="A100" s="3" t="s">
        <v>32</v>
      </c>
      <c r="B100">
        <v>19642</v>
      </c>
    </row>
    <row r="101" spans="1:2" x14ac:dyDescent="0.25">
      <c r="A101" s="3" t="s">
        <v>79</v>
      </c>
      <c r="B101">
        <v>11768</v>
      </c>
    </row>
    <row r="102" spans="1:2" x14ac:dyDescent="0.25">
      <c r="A102" s="3" t="s">
        <v>91</v>
      </c>
      <c r="B102">
        <v>32742</v>
      </c>
    </row>
    <row r="103" spans="1:2" x14ac:dyDescent="0.25">
      <c r="A103" s="3" t="s">
        <v>63</v>
      </c>
      <c r="B103">
        <v>13441</v>
      </c>
    </row>
    <row r="104" spans="1:2" x14ac:dyDescent="0.25">
      <c r="A104" s="3" t="s">
        <v>110</v>
      </c>
      <c r="B104">
        <v>33751</v>
      </c>
    </row>
    <row r="105" spans="1:2" x14ac:dyDescent="0.25">
      <c r="A105" s="3" t="s">
        <v>114</v>
      </c>
      <c r="B105">
        <v>7721</v>
      </c>
    </row>
    <row r="106" spans="1:2" x14ac:dyDescent="0.25">
      <c r="A106" s="3" t="s">
        <v>102</v>
      </c>
      <c r="B106">
        <v>20147</v>
      </c>
    </row>
    <row r="107" spans="1:2" x14ac:dyDescent="0.25">
      <c r="A107" s="3" t="s">
        <v>120</v>
      </c>
      <c r="B107">
        <v>16067</v>
      </c>
    </row>
    <row r="108" spans="1:2" x14ac:dyDescent="0.25">
      <c r="A108" s="3" t="s">
        <v>108</v>
      </c>
      <c r="B108">
        <v>27860</v>
      </c>
    </row>
    <row r="109" spans="1:2" x14ac:dyDescent="0.25">
      <c r="A109" s="3" t="s">
        <v>106</v>
      </c>
      <c r="B109">
        <v>18657</v>
      </c>
    </row>
    <row r="110" spans="1:2" x14ac:dyDescent="0.25">
      <c r="A110" s="3" t="s">
        <v>137</v>
      </c>
      <c r="B110">
        <v>8968</v>
      </c>
    </row>
    <row r="111" spans="1:2" x14ac:dyDescent="0.25">
      <c r="A111" s="3" t="s">
        <v>86</v>
      </c>
      <c r="B111">
        <v>40808</v>
      </c>
    </row>
    <row r="112" spans="1:2" x14ac:dyDescent="0.25">
      <c r="A112" s="3" t="s">
        <v>53</v>
      </c>
      <c r="B112">
        <v>22507</v>
      </c>
    </row>
    <row r="113" spans="1:2" x14ac:dyDescent="0.25">
      <c r="A113" s="3" t="s">
        <v>98</v>
      </c>
      <c r="B113">
        <v>22881</v>
      </c>
    </row>
    <row r="114" spans="1:2" x14ac:dyDescent="0.25">
      <c r="A114" s="3" t="s">
        <v>130</v>
      </c>
      <c r="B114">
        <v>9410</v>
      </c>
    </row>
    <row r="115" spans="1:2" x14ac:dyDescent="0.25">
      <c r="A115" s="3" t="s">
        <v>73</v>
      </c>
      <c r="B115">
        <v>16290</v>
      </c>
    </row>
    <row r="116" spans="1:2" x14ac:dyDescent="0.25">
      <c r="A116" s="3" t="s">
        <v>23</v>
      </c>
      <c r="B116">
        <v>14920</v>
      </c>
    </row>
    <row r="117" spans="1:2" x14ac:dyDescent="0.25">
      <c r="A117" s="3" t="s">
        <v>76</v>
      </c>
      <c r="B117">
        <v>10777</v>
      </c>
    </row>
    <row r="118" spans="1:2" x14ac:dyDescent="0.25">
      <c r="A118" s="3" t="s">
        <v>117</v>
      </c>
      <c r="B118">
        <v>16950</v>
      </c>
    </row>
    <row r="119" spans="1:2" x14ac:dyDescent="0.25">
      <c r="A119" s="3" t="s">
        <v>140</v>
      </c>
      <c r="B119">
        <v>24981</v>
      </c>
    </row>
    <row r="120" spans="1:2" x14ac:dyDescent="0.25">
      <c r="A120" s="3" t="s">
        <v>161</v>
      </c>
      <c r="B120">
        <v>2034973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B09-1043-48D9-ADAB-40EDF0176CBC}">
  <dimension ref="A3:B20"/>
  <sheetViews>
    <sheetView workbookViewId="0">
      <selection activeCell="C3" sqref="C3:C20"/>
    </sheetView>
  </sheetViews>
  <sheetFormatPr baseColWidth="10" defaultRowHeight="15" x14ac:dyDescent="0.25"/>
  <cols>
    <col min="1" max="1" width="17.85546875" bestFit="1" customWidth="1"/>
    <col min="2" max="2" width="25" style="5" bestFit="1" customWidth="1"/>
    <col min="3" max="16" width="22.85546875" bestFit="1" customWidth="1"/>
    <col min="17" max="17" width="12.5703125" bestFit="1" customWidth="1"/>
  </cols>
  <sheetData>
    <row r="3" spans="1:2" x14ac:dyDescent="0.25">
      <c r="A3" s="2" t="s">
        <v>162</v>
      </c>
      <c r="B3" s="5" t="s">
        <v>451</v>
      </c>
    </row>
    <row r="4" spans="1:2" x14ac:dyDescent="0.25">
      <c r="A4" s="3" t="s">
        <v>357</v>
      </c>
      <c r="B4" s="5">
        <v>2353188</v>
      </c>
    </row>
    <row r="5" spans="1:2" x14ac:dyDescent="0.25">
      <c r="A5" s="3" t="s">
        <v>347</v>
      </c>
      <c r="B5" s="5">
        <v>2079538</v>
      </c>
    </row>
    <row r="6" spans="1:2" x14ac:dyDescent="0.25">
      <c r="A6" s="3" t="s">
        <v>334</v>
      </c>
      <c r="B6" s="5">
        <v>2044227</v>
      </c>
    </row>
    <row r="7" spans="1:2" x14ac:dyDescent="0.25">
      <c r="A7" s="3" t="s">
        <v>341</v>
      </c>
      <c r="B7" s="5">
        <v>2042102</v>
      </c>
    </row>
    <row r="8" spans="1:2" x14ac:dyDescent="0.25">
      <c r="A8" s="3" t="s">
        <v>367</v>
      </c>
      <c r="B8" s="5">
        <v>1945726</v>
      </c>
    </row>
    <row r="9" spans="1:2" x14ac:dyDescent="0.25">
      <c r="A9" s="3" t="s">
        <v>353</v>
      </c>
      <c r="B9" s="5">
        <v>1884544</v>
      </c>
    </row>
    <row r="10" spans="1:2" x14ac:dyDescent="0.25">
      <c r="A10" s="3" t="s">
        <v>377</v>
      </c>
      <c r="B10" s="5">
        <v>1676936</v>
      </c>
    </row>
    <row r="11" spans="1:2" x14ac:dyDescent="0.25">
      <c r="A11" s="3" t="s">
        <v>344</v>
      </c>
      <c r="B11" s="5">
        <v>1623367</v>
      </c>
    </row>
    <row r="12" spans="1:2" x14ac:dyDescent="0.25">
      <c r="A12" s="3" t="s">
        <v>364</v>
      </c>
      <c r="B12" s="5">
        <v>1589476</v>
      </c>
    </row>
    <row r="13" spans="1:2" x14ac:dyDescent="0.25">
      <c r="A13" s="3" t="s">
        <v>331</v>
      </c>
      <c r="B13" s="5">
        <v>1493946</v>
      </c>
    </row>
    <row r="14" spans="1:2" x14ac:dyDescent="0.25">
      <c r="A14" s="3" t="s">
        <v>337</v>
      </c>
      <c r="B14" s="5">
        <v>1343596</v>
      </c>
    </row>
    <row r="15" spans="1:2" x14ac:dyDescent="0.25">
      <c r="A15" s="3" t="s">
        <v>361</v>
      </c>
      <c r="B15" s="5">
        <v>1338859</v>
      </c>
    </row>
    <row r="16" spans="1:2" x14ac:dyDescent="0.25">
      <c r="A16" s="3" t="s">
        <v>380</v>
      </c>
      <c r="B16" s="5">
        <v>1273557</v>
      </c>
    </row>
    <row r="17" spans="1:2" x14ac:dyDescent="0.25">
      <c r="A17" s="3" t="s">
        <v>350</v>
      </c>
      <c r="B17" s="5">
        <v>1249685</v>
      </c>
    </row>
    <row r="18" spans="1:2" x14ac:dyDescent="0.25">
      <c r="A18" s="3" t="s">
        <v>371</v>
      </c>
      <c r="B18" s="5">
        <v>1213842</v>
      </c>
    </row>
    <row r="19" spans="1:2" x14ac:dyDescent="0.25">
      <c r="A19" s="3" t="s">
        <v>388</v>
      </c>
      <c r="B19" s="5">
        <v>950484</v>
      </c>
    </row>
    <row r="20" spans="1:2" x14ac:dyDescent="0.25">
      <c r="A20" s="3" t="s">
        <v>161</v>
      </c>
      <c r="B20" s="5">
        <v>26103073</v>
      </c>
    </row>
  </sheetData>
  <conditionalFormatting pivot="1" sqref="B4:B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3967-6B0A-483E-B472-7ACA9F6E61F1}">
  <dimension ref="A1:N899"/>
  <sheetViews>
    <sheetView topLeftCell="A2" workbookViewId="0">
      <selection activeCell="F896" sqref="F896"/>
    </sheetView>
  </sheetViews>
  <sheetFormatPr baseColWidth="10" defaultRowHeight="15" x14ac:dyDescent="0.25"/>
  <cols>
    <col min="1" max="1" width="15.5703125" bestFit="1" customWidth="1"/>
    <col min="2" max="2" width="13.28515625" bestFit="1" customWidth="1"/>
    <col min="3" max="3" width="16.5703125" bestFit="1" customWidth="1"/>
    <col min="4" max="4" width="16.140625" bestFit="1" customWidth="1"/>
    <col min="5" max="5" width="10.5703125" bestFit="1" customWidth="1"/>
    <col min="6" max="6" width="13.85546875" bestFit="1" customWidth="1"/>
    <col min="7" max="7" width="17.5703125" bestFit="1" customWidth="1"/>
    <col min="8" max="8" width="16.5703125" bestFit="1" customWidth="1"/>
    <col min="9" max="9" width="30.85546875" bestFit="1" customWidth="1"/>
    <col min="10" max="10" width="17.7109375" bestFit="1" customWidth="1"/>
    <col min="11" max="11" width="22.42578125" bestFit="1" customWidth="1"/>
    <col min="12" max="12" width="12.85546875" bestFit="1" customWidth="1"/>
    <col min="13" max="13" width="10.28515625" bestFit="1" customWidth="1"/>
    <col min="14" max="14" width="19" bestFit="1" customWidth="1"/>
  </cols>
  <sheetData>
    <row r="1" spans="1:14" x14ac:dyDescent="0.25">
      <c r="A1" t="s">
        <v>6</v>
      </c>
      <c r="B1" t="s">
        <v>0</v>
      </c>
      <c r="C1" t="s">
        <v>317</v>
      </c>
      <c r="D1" t="s">
        <v>1</v>
      </c>
      <c r="E1" t="s">
        <v>178</v>
      </c>
      <c r="F1" t="s">
        <v>316</v>
      </c>
      <c r="G1" t="s">
        <v>2</v>
      </c>
      <c r="H1" t="s">
        <v>172</v>
      </c>
      <c r="I1" t="s">
        <v>171</v>
      </c>
      <c r="J1" t="s">
        <v>170</v>
      </c>
      <c r="K1" t="s">
        <v>159</v>
      </c>
      <c r="L1" t="s">
        <v>4</v>
      </c>
      <c r="M1" t="s">
        <v>5</v>
      </c>
      <c r="N1" t="s">
        <v>330</v>
      </c>
    </row>
    <row r="2" spans="1:14" x14ac:dyDescent="0.25">
      <c r="A2" s="12">
        <v>44571.604166666664</v>
      </c>
      <c r="B2">
        <v>1</v>
      </c>
      <c r="C2">
        <v>1012</v>
      </c>
      <c r="D2" s="13" t="s">
        <v>331</v>
      </c>
      <c r="E2" s="13" t="s">
        <v>332</v>
      </c>
      <c r="F2">
        <v>100048</v>
      </c>
      <c r="G2" s="13" t="s">
        <v>333</v>
      </c>
      <c r="H2">
        <v>3</v>
      </c>
      <c r="I2" s="13" t="s">
        <v>15</v>
      </c>
      <c r="J2">
        <v>1</v>
      </c>
      <c r="K2" s="13" t="s">
        <v>149</v>
      </c>
      <c r="L2">
        <v>10</v>
      </c>
      <c r="M2">
        <v>3800</v>
      </c>
      <c r="N2">
        <v>38000</v>
      </c>
    </row>
    <row r="3" spans="1:14" x14ac:dyDescent="0.25">
      <c r="A3" s="12">
        <v>44572</v>
      </c>
      <c r="B3">
        <v>2</v>
      </c>
      <c r="C3">
        <v>1001</v>
      </c>
      <c r="D3" s="13" t="s">
        <v>334</v>
      </c>
      <c r="E3" s="13" t="s">
        <v>335</v>
      </c>
      <c r="F3">
        <v>100094</v>
      </c>
      <c r="G3" s="13" t="s">
        <v>336</v>
      </c>
      <c r="H3">
        <v>2</v>
      </c>
      <c r="I3" s="13" t="s">
        <v>12</v>
      </c>
      <c r="J3">
        <v>1</v>
      </c>
      <c r="K3" s="13" t="s">
        <v>149</v>
      </c>
      <c r="L3">
        <v>5</v>
      </c>
      <c r="M3">
        <v>2920</v>
      </c>
      <c r="N3">
        <v>14600</v>
      </c>
    </row>
    <row r="4" spans="1:14" x14ac:dyDescent="0.25">
      <c r="A4" s="12">
        <v>44573</v>
      </c>
      <c r="B4">
        <v>3</v>
      </c>
      <c r="C4">
        <v>1003</v>
      </c>
      <c r="D4" s="13" t="s">
        <v>337</v>
      </c>
      <c r="E4" s="13" t="s">
        <v>338</v>
      </c>
      <c r="F4">
        <v>100049</v>
      </c>
      <c r="G4" s="13" t="s">
        <v>339</v>
      </c>
      <c r="H4">
        <v>20</v>
      </c>
      <c r="I4" s="13" t="s">
        <v>62</v>
      </c>
      <c r="J4">
        <v>10</v>
      </c>
      <c r="K4" s="13" t="s">
        <v>36</v>
      </c>
      <c r="L4">
        <v>7</v>
      </c>
      <c r="M4">
        <v>4500</v>
      </c>
      <c r="N4">
        <v>31500</v>
      </c>
    </row>
    <row r="5" spans="1:14" x14ac:dyDescent="0.25">
      <c r="A5" s="12">
        <v>44574</v>
      </c>
      <c r="B5">
        <v>4</v>
      </c>
      <c r="C5">
        <v>1012</v>
      </c>
      <c r="D5" s="13" t="s">
        <v>331</v>
      </c>
      <c r="E5" s="13" t="s">
        <v>332</v>
      </c>
      <c r="F5">
        <v>100075</v>
      </c>
      <c r="G5" s="13" t="s">
        <v>340</v>
      </c>
      <c r="H5">
        <v>24</v>
      </c>
      <c r="I5" s="13" t="s">
        <v>70</v>
      </c>
      <c r="J5">
        <v>5</v>
      </c>
      <c r="K5" s="13" t="s">
        <v>151</v>
      </c>
      <c r="L5">
        <v>3</v>
      </c>
      <c r="M5">
        <v>2630</v>
      </c>
      <c r="N5">
        <v>7890</v>
      </c>
    </row>
    <row r="6" spans="1:14" x14ac:dyDescent="0.25">
      <c r="A6" s="12">
        <v>44575</v>
      </c>
      <c r="B6">
        <v>5</v>
      </c>
      <c r="C6">
        <v>1011</v>
      </c>
      <c r="D6" s="13" t="s">
        <v>341</v>
      </c>
      <c r="E6" s="13" t="s">
        <v>338</v>
      </c>
      <c r="F6">
        <v>100050</v>
      </c>
      <c r="G6" s="13" t="s">
        <v>342</v>
      </c>
      <c r="H6">
        <v>11</v>
      </c>
      <c r="I6" s="13" t="s">
        <v>39</v>
      </c>
      <c r="J6">
        <v>9</v>
      </c>
      <c r="K6" s="13" t="s">
        <v>155</v>
      </c>
      <c r="L6">
        <v>12</v>
      </c>
      <c r="M6">
        <v>1700</v>
      </c>
      <c r="N6">
        <v>20400</v>
      </c>
    </row>
    <row r="7" spans="1:14" x14ac:dyDescent="0.25">
      <c r="A7" s="12">
        <v>44576</v>
      </c>
      <c r="B7">
        <v>6</v>
      </c>
      <c r="C7">
        <v>1001</v>
      </c>
      <c r="D7" s="13" t="s">
        <v>334</v>
      </c>
      <c r="E7" s="13" t="s">
        <v>335</v>
      </c>
      <c r="F7">
        <v>100047</v>
      </c>
      <c r="G7" s="13" t="s">
        <v>343</v>
      </c>
      <c r="H7">
        <v>2</v>
      </c>
      <c r="I7" s="13" t="s">
        <v>12</v>
      </c>
      <c r="J7">
        <v>1</v>
      </c>
      <c r="K7" s="13" t="s">
        <v>149</v>
      </c>
      <c r="L7">
        <v>6</v>
      </c>
      <c r="M7">
        <v>2920</v>
      </c>
      <c r="N7">
        <v>17520</v>
      </c>
    </row>
    <row r="8" spans="1:14" x14ac:dyDescent="0.25">
      <c r="A8" s="12">
        <v>44577</v>
      </c>
      <c r="B8">
        <v>7</v>
      </c>
      <c r="C8">
        <v>1014</v>
      </c>
      <c r="D8" s="13" t="s">
        <v>344</v>
      </c>
      <c r="E8" s="13" t="s">
        <v>345</v>
      </c>
      <c r="F8">
        <v>100087</v>
      </c>
      <c r="G8" s="13" t="s">
        <v>346</v>
      </c>
      <c r="H8">
        <v>9</v>
      </c>
      <c r="I8" s="13" t="s">
        <v>33</v>
      </c>
      <c r="J8">
        <v>7</v>
      </c>
      <c r="K8" s="13" t="s">
        <v>153</v>
      </c>
      <c r="L8">
        <v>8</v>
      </c>
      <c r="M8">
        <v>4800</v>
      </c>
      <c r="N8">
        <v>38400</v>
      </c>
    </row>
    <row r="9" spans="1:14" x14ac:dyDescent="0.25">
      <c r="A9" s="12">
        <v>44578</v>
      </c>
      <c r="B9">
        <v>8</v>
      </c>
      <c r="C9">
        <v>1004</v>
      </c>
      <c r="D9" s="13" t="s">
        <v>347</v>
      </c>
      <c r="E9" s="13" t="s">
        <v>332</v>
      </c>
      <c r="F9">
        <v>100075</v>
      </c>
      <c r="G9" s="13" t="s">
        <v>340</v>
      </c>
      <c r="H9">
        <v>3</v>
      </c>
      <c r="I9" s="13" t="s">
        <v>15</v>
      </c>
      <c r="J9">
        <v>1</v>
      </c>
      <c r="K9" s="13" t="s">
        <v>149</v>
      </c>
      <c r="L9">
        <v>4</v>
      </c>
      <c r="M9">
        <v>3800</v>
      </c>
      <c r="N9">
        <v>15200</v>
      </c>
    </row>
    <row r="10" spans="1:14" x14ac:dyDescent="0.25">
      <c r="A10" s="12">
        <v>44579</v>
      </c>
      <c r="B10">
        <v>9</v>
      </c>
      <c r="C10">
        <v>1014</v>
      </c>
      <c r="D10" s="13" t="s">
        <v>344</v>
      </c>
      <c r="E10" s="13" t="s">
        <v>345</v>
      </c>
      <c r="F10">
        <v>100033</v>
      </c>
      <c r="G10" s="13" t="s">
        <v>348</v>
      </c>
      <c r="H10">
        <v>16</v>
      </c>
      <c r="I10" s="13" t="s">
        <v>54</v>
      </c>
      <c r="J10">
        <v>10</v>
      </c>
      <c r="K10" s="13" t="s">
        <v>36</v>
      </c>
      <c r="L10">
        <v>9</v>
      </c>
      <c r="M10">
        <v>820</v>
      </c>
      <c r="N10">
        <v>7380</v>
      </c>
    </row>
    <row r="11" spans="1:14" x14ac:dyDescent="0.25">
      <c r="A11" s="12">
        <v>44580</v>
      </c>
      <c r="B11">
        <v>10</v>
      </c>
      <c r="C11">
        <v>1011</v>
      </c>
      <c r="D11" s="13" t="s">
        <v>341</v>
      </c>
      <c r="E11" s="13" t="s">
        <v>338</v>
      </c>
      <c r="F11">
        <v>100061</v>
      </c>
      <c r="G11" s="13" t="s">
        <v>349</v>
      </c>
      <c r="H11">
        <v>9</v>
      </c>
      <c r="I11" s="13" t="s">
        <v>33</v>
      </c>
      <c r="J11">
        <v>7</v>
      </c>
      <c r="K11" s="13" t="s">
        <v>153</v>
      </c>
      <c r="L11">
        <v>5</v>
      </c>
      <c r="M11">
        <v>4800</v>
      </c>
      <c r="N11">
        <v>24000</v>
      </c>
    </row>
    <row r="12" spans="1:14" x14ac:dyDescent="0.25">
      <c r="A12" s="12">
        <v>44581</v>
      </c>
      <c r="B12">
        <v>11</v>
      </c>
      <c r="C12">
        <v>1009</v>
      </c>
      <c r="D12" s="13" t="s">
        <v>350</v>
      </c>
      <c r="E12" s="13" t="s">
        <v>335</v>
      </c>
      <c r="F12">
        <v>100077</v>
      </c>
      <c r="G12" s="13" t="s">
        <v>351</v>
      </c>
      <c r="H12">
        <v>7</v>
      </c>
      <c r="I12" s="13" t="s">
        <v>27</v>
      </c>
      <c r="J12">
        <v>5</v>
      </c>
      <c r="K12" s="13" t="s">
        <v>151</v>
      </c>
      <c r="L12">
        <v>3</v>
      </c>
      <c r="M12">
        <v>900</v>
      </c>
      <c r="N12">
        <v>2700</v>
      </c>
    </row>
    <row r="13" spans="1:14" x14ac:dyDescent="0.25">
      <c r="A13" s="12">
        <v>44582</v>
      </c>
      <c r="B13">
        <v>12</v>
      </c>
      <c r="C13">
        <v>1014</v>
      </c>
      <c r="D13" s="13" t="s">
        <v>344</v>
      </c>
      <c r="E13" s="13" t="s">
        <v>345</v>
      </c>
      <c r="F13">
        <v>100044</v>
      </c>
      <c r="G13" s="13" t="s">
        <v>352</v>
      </c>
      <c r="H13">
        <v>25</v>
      </c>
      <c r="I13" s="13" t="s">
        <v>72</v>
      </c>
      <c r="J13">
        <v>6</v>
      </c>
      <c r="K13" s="13" t="s">
        <v>152</v>
      </c>
      <c r="L13">
        <v>7</v>
      </c>
      <c r="M13">
        <v>5100</v>
      </c>
      <c r="N13">
        <v>35700</v>
      </c>
    </row>
    <row r="14" spans="1:14" x14ac:dyDescent="0.25">
      <c r="A14" s="12">
        <v>44583</v>
      </c>
      <c r="B14">
        <v>13</v>
      </c>
      <c r="C14">
        <v>1000</v>
      </c>
      <c r="D14" s="13" t="s">
        <v>353</v>
      </c>
      <c r="E14" s="13" t="s">
        <v>332</v>
      </c>
      <c r="F14">
        <v>100090</v>
      </c>
      <c r="G14" s="13" t="s">
        <v>354</v>
      </c>
      <c r="H14">
        <v>23</v>
      </c>
      <c r="I14" s="13" t="s">
        <v>68</v>
      </c>
      <c r="J14">
        <v>1</v>
      </c>
      <c r="K14" s="13" t="s">
        <v>149</v>
      </c>
      <c r="L14">
        <v>10</v>
      </c>
      <c r="M14">
        <v>3550</v>
      </c>
      <c r="N14">
        <v>35500</v>
      </c>
    </row>
    <row r="15" spans="1:14" x14ac:dyDescent="0.25">
      <c r="A15" s="12">
        <v>44584</v>
      </c>
      <c r="B15">
        <v>14</v>
      </c>
      <c r="C15">
        <v>1001</v>
      </c>
      <c r="D15" s="13" t="s">
        <v>334</v>
      </c>
      <c r="E15" s="13" t="s">
        <v>335</v>
      </c>
      <c r="F15">
        <v>100068</v>
      </c>
      <c r="G15" s="13" t="s">
        <v>355</v>
      </c>
      <c r="H15">
        <v>19</v>
      </c>
      <c r="I15" s="13" t="s">
        <v>60</v>
      </c>
      <c r="J15">
        <v>11</v>
      </c>
      <c r="K15" s="13" t="s">
        <v>156</v>
      </c>
      <c r="L15">
        <v>2</v>
      </c>
      <c r="M15">
        <v>600</v>
      </c>
      <c r="N15">
        <v>1200</v>
      </c>
    </row>
    <row r="16" spans="1:14" x14ac:dyDescent="0.25">
      <c r="A16" s="12">
        <v>44585</v>
      </c>
      <c r="B16">
        <v>15</v>
      </c>
      <c r="C16">
        <v>1004</v>
      </c>
      <c r="D16" s="13" t="s">
        <v>347</v>
      </c>
      <c r="E16" s="13" t="s">
        <v>332</v>
      </c>
      <c r="F16">
        <v>100074</v>
      </c>
      <c r="G16" s="13" t="s">
        <v>356</v>
      </c>
      <c r="H16">
        <v>3</v>
      </c>
      <c r="I16" s="13" t="s">
        <v>15</v>
      </c>
      <c r="J16">
        <v>1</v>
      </c>
      <c r="K16" s="13" t="s">
        <v>149</v>
      </c>
      <c r="L16">
        <v>8</v>
      </c>
      <c r="M16">
        <v>3800</v>
      </c>
      <c r="N16">
        <v>30400</v>
      </c>
    </row>
    <row r="17" spans="1:14" x14ac:dyDescent="0.25">
      <c r="A17" s="12">
        <v>44586</v>
      </c>
      <c r="B17">
        <v>16</v>
      </c>
      <c r="C17">
        <v>1005</v>
      </c>
      <c r="D17" s="13" t="s">
        <v>357</v>
      </c>
      <c r="E17" s="13" t="s">
        <v>335</v>
      </c>
      <c r="F17">
        <v>100099</v>
      </c>
      <c r="G17" s="13" t="s">
        <v>358</v>
      </c>
      <c r="H17">
        <v>21</v>
      </c>
      <c r="I17" s="13" t="s">
        <v>64</v>
      </c>
      <c r="J17">
        <v>4</v>
      </c>
      <c r="K17" s="13" t="s">
        <v>150</v>
      </c>
      <c r="L17">
        <v>6</v>
      </c>
      <c r="M17">
        <v>880</v>
      </c>
      <c r="N17">
        <v>5280</v>
      </c>
    </row>
    <row r="18" spans="1:14" x14ac:dyDescent="0.25">
      <c r="A18" s="12">
        <v>44587</v>
      </c>
      <c r="B18">
        <v>17</v>
      </c>
      <c r="C18">
        <v>1014</v>
      </c>
      <c r="D18" s="13" t="s">
        <v>344</v>
      </c>
      <c r="E18" s="13" t="s">
        <v>345</v>
      </c>
      <c r="F18">
        <v>100082</v>
      </c>
      <c r="G18" s="13" t="s">
        <v>359</v>
      </c>
      <c r="H18">
        <v>12</v>
      </c>
      <c r="I18" s="13" t="s">
        <v>42</v>
      </c>
      <c r="J18">
        <v>9</v>
      </c>
      <c r="K18" s="13" t="s">
        <v>155</v>
      </c>
      <c r="L18">
        <v>9</v>
      </c>
      <c r="M18">
        <v>3150</v>
      </c>
      <c r="N18">
        <v>28350</v>
      </c>
    </row>
    <row r="19" spans="1:14" x14ac:dyDescent="0.25">
      <c r="A19" s="12">
        <v>44588</v>
      </c>
      <c r="B19">
        <v>18</v>
      </c>
      <c r="C19">
        <v>1014</v>
      </c>
      <c r="D19" s="13" t="s">
        <v>344</v>
      </c>
      <c r="E19" s="13" t="s">
        <v>345</v>
      </c>
      <c r="F19">
        <v>100017</v>
      </c>
      <c r="G19" s="13" t="s">
        <v>360</v>
      </c>
      <c r="H19">
        <v>19</v>
      </c>
      <c r="I19" s="13" t="s">
        <v>60</v>
      </c>
      <c r="J19">
        <v>11</v>
      </c>
      <c r="K19" s="13" t="s">
        <v>156</v>
      </c>
      <c r="L19">
        <v>11</v>
      </c>
      <c r="M19">
        <v>600</v>
      </c>
      <c r="N19">
        <v>6600</v>
      </c>
    </row>
    <row r="20" spans="1:14" x14ac:dyDescent="0.25">
      <c r="A20" s="12">
        <v>44589</v>
      </c>
      <c r="B20">
        <v>19</v>
      </c>
      <c r="C20">
        <v>1015</v>
      </c>
      <c r="D20" s="13" t="s">
        <v>361</v>
      </c>
      <c r="E20" s="13" t="s">
        <v>338</v>
      </c>
      <c r="F20">
        <v>100030</v>
      </c>
      <c r="G20" s="13" t="s">
        <v>362</v>
      </c>
      <c r="H20">
        <v>23</v>
      </c>
      <c r="I20" s="13" t="s">
        <v>68</v>
      </c>
      <c r="J20">
        <v>1</v>
      </c>
      <c r="K20" s="13" t="s">
        <v>149</v>
      </c>
      <c r="L20">
        <v>4</v>
      </c>
      <c r="M20">
        <v>3550</v>
      </c>
      <c r="N20">
        <v>14200</v>
      </c>
    </row>
    <row r="21" spans="1:14" x14ac:dyDescent="0.25">
      <c r="A21" s="12">
        <v>44590</v>
      </c>
      <c r="B21">
        <v>20</v>
      </c>
      <c r="C21">
        <v>1000</v>
      </c>
      <c r="D21" s="13" t="s">
        <v>353</v>
      </c>
      <c r="E21" s="13" t="s">
        <v>332</v>
      </c>
      <c r="F21">
        <v>100060</v>
      </c>
      <c r="G21" s="13" t="s">
        <v>363</v>
      </c>
      <c r="H21">
        <v>2</v>
      </c>
      <c r="I21" s="13" t="s">
        <v>12</v>
      </c>
      <c r="J21">
        <v>1</v>
      </c>
      <c r="K21" s="13" t="s">
        <v>149</v>
      </c>
      <c r="L21">
        <v>3</v>
      </c>
      <c r="M21">
        <v>2920</v>
      </c>
      <c r="N21">
        <v>8760</v>
      </c>
    </row>
    <row r="22" spans="1:14" x14ac:dyDescent="0.25">
      <c r="A22" s="12">
        <v>44591</v>
      </c>
      <c r="B22">
        <v>21</v>
      </c>
      <c r="C22">
        <v>1006</v>
      </c>
      <c r="D22" s="13" t="s">
        <v>364</v>
      </c>
      <c r="E22" s="13" t="s">
        <v>345</v>
      </c>
      <c r="F22">
        <v>100054</v>
      </c>
      <c r="G22" s="13" t="s">
        <v>365</v>
      </c>
      <c r="H22">
        <v>21</v>
      </c>
      <c r="I22" s="13" t="s">
        <v>64</v>
      </c>
      <c r="J22">
        <v>4</v>
      </c>
      <c r="K22" s="13" t="s">
        <v>150</v>
      </c>
      <c r="L22">
        <v>5</v>
      </c>
      <c r="M22">
        <v>880</v>
      </c>
      <c r="N22">
        <v>4400</v>
      </c>
    </row>
    <row r="23" spans="1:14" x14ac:dyDescent="0.25">
      <c r="A23" s="12">
        <v>44592</v>
      </c>
      <c r="B23">
        <v>22</v>
      </c>
      <c r="C23">
        <v>1001</v>
      </c>
      <c r="D23" s="13" t="s">
        <v>334</v>
      </c>
      <c r="E23" s="13" t="s">
        <v>335</v>
      </c>
      <c r="F23">
        <v>100069</v>
      </c>
      <c r="G23" s="13" t="s">
        <v>366</v>
      </c>
      <c r="H23">
        <v>21</v>
      </c>
      <c r="I23" s="13" t="s">
        <v>64</v>
      </c>
      <c r="J23">
        <v>4</v>
      </c>
      <c r="K23" s="13" t="s">
        <v>150</v>
      </c>
      <c r="L23">
        <v>7</v>
      </c>
      <c r="M23">
        <v>880</v>
      </c>
      <c r="N23">
        <v>6160</v>
      </c>
    </row>
    <row r="24" spans="1:14" x14ac:dyDescent="0.25">
      <c r="A24" s="12">
        <v>44593</v>
      </c>
      <c r="B24">
        <v>23</v>
      </c>
      <c r="C24">
        <v>1007</v>
      </c>
      <c r="D24" s="13" t="s">
        <v>367</v>
      </c>
      <c r="E24" s="13" t="s">
        <v>338</v>
      </c>
      <c r="F24">
        <v>100014</v>
      </c>
      <c r="G24" s="13" t="s">
        <v>368</v>
      </c>
      <c r="H24">
        <v>20</v>
      </c>
      <c r="I24" s="13" t="s">
        <v>62</v>
      </c>
      <c r="J24">
        <v>10</v>
      </c>
      <c r="K24" s="13" t="s">
        <v>36</v>
      </c>
      <c r="L24">
        <v>6</v>
      </c>
      <c r="M24">
        <v>4500</v>
      </c>
      <c r="N24">
        <v>27000</v>
      </c>
    </row>
    <row r="25" spans="1:14" x14ac:dyDescent="0.25">
      <c r="A25" s="12">
        <v>44594</v>
      </c>
      <c r="B25">
        <v>24</v>
      </c>
      <c r="C25">
        <v>1012</v>
      </c>
      <c r="D25" s="13" t="s">
        <v>331</v>
      </c>
      <c r="E25" s="13" t="s">
        <v>332</v>
      </c>
      <c r="F25">
        <v>100003</v>
      </c>
      <c r="G25" s="13" t="s">
        <v>369</v>
      </c>
      <c r="H25">
        <v>8</v>
      </c>
      <c r="I25" s="13" t="s">
        <v>30</v>
      </c>
      <c r="J25">
        <v>6</v>
      </c>
      <c r="K25" s="13" t="s">
        <v>152</v>
      </c>
      <c r="L25">
        <v>9</v>
      </c>
      <c r="M25">
        <v>4010</v>
      </c>
      <c r="N25">
        <v>36090</v>
      </c>
    </row>
    <row r="26" spans="1:14" x14ac:dyDescent="0.25">
      <c r="A26" s="12">
        <v>44595</v>
      </c>
      <c r="B26">
        <v>25</v>
      </c>
      <c r="C26">
        <v>1000</v>
      </c>
      <c r="D26" s="13" t="s">
        <v>353</v>
      </c>
      <c r="E26" s="13" t="s">
        <v>332</v>
      </c>
      <c r="F26">
        <v>100017</v>
      </c>
      <c r="G26" s="13" t="s">
        <v>360</v>
      </c>
      <c r="H26">
        <v>5</v>
      </c>
      <c r="I26" s="13" t="s">
        <v>21</v>
      </c>
      <c r="J26">
        <v>3</v>
      </c>
      <c r="K26" s="13" t="s">
        <v>149</v>
      </c>
      <c r="L26">
        <v>12</v>
      </c>
      <c r="M26">
        <v>1600</v>
      </c>
      <c r="N26">
        <v>19200</v>
      </c>
    </row>
    <row r="27" spans="1:14" x14ac:dyDescent="0.25">
      <c r="A27" s="12">
        <v>44596</v>
      </c>
      <c r="B27">
        <v>26</v>
      </c>
      <c r="C27">
        <v>1015</v>
      </c>
      <c r="D27" s="13" t="s">
        <v>361</v>
      </c>
      <c r="E27" s="13" t="s">
        <v>338</v>
      </c>
      <c r="F27">
        <v>100011</v>
      </c>
      <c r="G27" s="13" t="s">
        <v>370</v>
      </c>
      <c r="H27">
        <v>13</v>
      </c>
      <c r="I27" s="13" t="s">
        <v>45</v>
      </c>
      <c r="J27">
        <v>9</v>
      </c>
      <c r="K27" s="13" t="s">
        <v>155</v>
      </c>
      <c r="L27">
        <v>10</v>
      </c>
      <c r="M27">
        <v>1310</v>
      </c>
      <c r="N27">
        <v>13100</v>
      </c>
    </row>
    <row r="28" spans="1:14" x14ac:dyDescent="0.25">
      <c r="A28" s="12">
        <v>44597</v>
      </c>
      <c r="B28">
        <v>27</v>
      </c>
      <c r="C28">
        <v>1013</v>
      </c>
      <c r="D28" s="13" t="s">
        <v>371</v>
      </c>
      <c r="E28" s="13" t="s">
        <v>335</v>
      </c>
      <c r="F28">
        <v>100002</v>
      </c>
      <c r="G28" s="13" t="s">
        <v>372</v>
      </c>
      <c r="H28">
        <v>19</v>
      </c>
      <c r="I28" s="13" t="s">
        <v>60</v>
      </c>
      <c r="J28">
        <v>11</v>
      </c>
      <c r="K28" s="13" t="s">
        <v>156</v>
      </c>
      <c r="L28">
        <v>5</v>
      </c>
      <c r="M28">
        <v>600</v>
      </c>
      <c r="N28">
        <v>3000</v>
      </c>
    </row>
    <row r="29" spans="1:14" x14ac:dyDescent="0.25">
      <c r="A29" s="12">
        <v>44598</v>
      </c>
      <c r="B29">
        <v>28</v>
      </c>
      <c r="C29">
        <v>1001</v>
      </c>
      <c r="D29" s="13" t="s">
        <v>334</v>
      </c>
      <c r="E29" s="13" t="s">
        <v>335</v>
      </c>
      <c r="F29">
        <v>100001</v>
      </c>
      <c r="G29" s="13" t="s">
        <v>8</v>
      </c>
      <c r="H29">
        <v>9</v>
      </c>
      <c r="I29" s="13" t="s">
        <v>33</v>
      </c>
      <c r="J29">
        <v>7</v>
      </c>
      <c r="K29" s="13" t="s">
        <v>153</v>
      </c>
      <c r="L29">
        <v>7</v>
      </c>
      <c r="M29">
        <v>4800</v>
      </c>
      <c r="N29">
        <v>33600</v>
      </c>
    </row>
    <row r="30" spans="1:14" x14ac:dyDescent="0.25">
      <c r="A30" s="12">
        <v>44599</v>
      </c>
      <c r="B30">
        <v>29</v>
      </c>
      <c r="C30">
        <v>1005</v>
      </c>
      <c r="D30" s="13" t="s">
        <v>357</v>
      </c>
      <c r="E30" s="13" t="s">
        <v>335</v>
      </c>
      <c r="F30">
        <v>100025</v>
      </c>
      <c r="G30" s="13" t="s">
        <v>373</v>
      </c>
      <c r="H30">
        <v>9</v>
      </c>
      <c r="I30" s="13" t="s">
        <v>33</v>
      </c>
      <c r="J30">
        <v>7</v>
      </c>
      <c r="K30" s="13" t="s">
        <v>153</v>
      </c>
      <c r="L30">
        <v>3</v>
      </c>
      <c r="M30">
        <v>4800</v>
      </c>
      <c r="N30">
        <v>14400</v>
      </c>
    </row>
    <row r="31" spans="1:14" x14ac:dyDescent="0.25">
      <c r="A31" s="12">
        <v>44600</v>
      </c>
      <c r="B31">
        <v>30</v>
      </c>
      <c r="C31">
        <v>1012</v>
      </c>
      <c r="D31" s="13" t="s">
        <v>331</v>
      </c>
      <c r="E31" s="13" t="s">
        <v>332</v>
      </c>
      <c r="F31">
        <v>100056</v>
      </c>
      <c r="G31" s="13" t="s">
        <v>374</v>
      </c>
      <c r="H31">
        <v>3</v>
      </c>
      <c r="I31" s="13" t="s">
        <v>15</v>
      </c>
      <c r="J31">
        <v>1</v>
      </c>
      <c r="K31" s="13" t="s">
        <v>149</v>
      </c>
      <c r="L31">
        <v>12</v>
      </c>
      <c r="M31">
        <v>3800</v>
      </c>
      <c r="N31">
        <v>45600</v>
      </c>
    </row>
    <row r="32" spans="1:14" x14ac:dyDescent="0.25">
      <c r="A32" s="12">
        <v>44601</v>
      </c>
      <c r="B32">
        <v>31</v>
      </c>
      <c r="C32">
        <v>1015</v>
      </c>
      <c r="D32" s="13" t="s">
        <v>361</v>
      </c>
      <c r="E32" s="13" t="s">
        <v>338</v>
      </c>
      <c r="F32">
        <v>100094</v>
      </c>
      <c r="G32" s="13" t="s">
        <v>336</v>
      </c>
      <c r="H32">
        <v>20</v>
      </c>
      <c r="I32" s="13" t="s">
        <v>62</v>
      </c>
      <c r="J32">
        <v>10</v>
      </c>
      <c r="K32" s="13" t="s">
        <v>36</v>
      </c>
      <c r="L32">
        <v>6</v>
      </c>
      <c r="M32">
        <v>4500</v>
      </c>
      <c r="N32">
        <v>27000</v>
      </c>
    </row>
    <row r="33" spans="1:14" x14ac:dyDescent="0.25">
      <c r="A33" s="12">
        <v>44602</v>
      </c>
      <c r="B33">
        <v>32</v>
      </c>
      <c r="C33">
        <v>1013</v>
      </c>
      <c r="D33" s="13" t="s">
        <v>371</v>
      </c>
      <c r="E33" s="13" t="s">
        <v>335</v>
      </c>
      <c r="F33">
        <v>100016</v>
      </c>
      <c r="G33" s="13" t="s">
        <v>375</v>
      </c>
      <c r="H33">
        <v>15</v>
      </c>
      <c r="I33" s="13" t="s">
        <v>51</v>
      </c>
      <c r="J33">
        <v>10</v>
      </c>
      <c r="K33" s="13" t="s">
        <v>36</v>
      </c>
      <c r="L33">
        <v>8</v>
      </c>
      <c r="M33">
        <v>2240</v>
      </c>
      <c r="N33">
        <v>17920</v>
      </c>
    </row>
    <row r="34" spans="1:14" x14ac:dyDescent="0.25">
      <c r="A34" s="12">
        <v>44603</v>
      </c>
      <c r="B34">
        <v>33</v>
      </c>
      <c r="C34">
        <v>1013</v>
      </c>
      <c r="D34" s="13" t="s">
        <v>371</v>
      </c>
      <c r="E34" s="13" t="s">
        <v>335</v>
      </c>
      <c r="F34">
        <v>100081</v>
      </c>
      <c r="G34" s="13" t="s">
        <v>376</v>
      </c>
      <c r="H34">
        <v>19</v>
      </c>
      <c r="I34" s="13" t="s">
        <v>60</v>
      </c>
      <c r="J34">
        <v>11</v>
      </c>
      <c r="K34" s="13" t="s">
        <v>156</v>
      </c>
      <c r="L34">
        <v>4</v>
      </c>
      <c r="M34">
        <v>600</v>
      </c>
      <c r="N34">
        <v>2400</v>
      </c>
    </row>
    <row r="35" spans="1:14" x14ac:dyDescent="0.25">
      <c r="A35" s="12">
        <v>44604</v>
      </c>
      <c r="B35">
        <v>34</v>
      </c>
      <c r="C35">
        <v>1002</v>
      </c>
      <c r="D35" s="13" t="s">
        <v>377</v>
      </c>
      <c r="E35" s="13" t="s">
        <v>345</v>
      </c>
      <c r="F35">
        <v>100045</v>
      </c>
      <c r="G35" s="13" t="s">
        <v>378</v>
      </c>
      <c r="H35">
        <v>21</v>
      </c>
      <c r="I35" s="13" t="s">
        <v>64</v>
      </c>
      <c r="J35">
        <v>4</v>
      </c>
      <c r="K35" s="13" t="s">
        <v>150</v>
      </c>
      <c r="L35">
        <v>9</v>
      </c>
      <c r="M35">
        <v>880</v>
      </c>
      <c r="N35">
        <v>7920</v>
      </c>
    </row>
    <row r="36" spans="1:14" x14ac:dyDescent="0.25">
      <c r="A36" s="12">
        <v>44605</v>
      </c>
      <c r="B36">
        <v>35</v>
      </c>
      <c r="C36">
        <v>1000</v>
      </c>
      <c r="D36" s="13" t="s">
        <v>353</v>
      </c>
      <c r="E36" s="13" t="s">
        <v>332</v>
      </c>
      <c r="F36">
        <v>100100</v>
      </c>
      <c r="G36" s="13" t="s">
        <v>379</v>
      </c>
      <c r="H36">
        <v>11</v>
      </c>
      <c r="I36" s="13" t="s">
        <v>39</v>
      </c>
      <c r="J36">
        <v>9</v>
      </c>
      <c r="K36" s="13" t="s">
        <v>155</v>
      </c>
      <c r="L36">
        <v>5</v>
      </c>
      <c r="M36">
        <v>1700</v>
      </c>
      <c r="N36">
        <v>8500</v>
      </c>
    </row>
    <row r="37" spans="1:14" x14ac:dyDescent="0.25">
      <c r="A37" s="12">
        <v>44606</v>
      </c>
      <c r="B37">
        <v>36</v>
      </c>
      <c r="C37">
        <v>1010</v>
      </c>
      <c r="D37" s="13" t="s">
        <v>380</v>
      </c>
      <c r="E37" s="13" t="s">
        <v>345</v>
      </c>
      <c r="F37">
        <v>100019</v>
      </c>
      <c r="G37" s="13" t="s">
        <v>381</v>
      </c>
      <c r="H37">
        <v>2</v>
      </c>
      <c r="I37" s="13" t="s">
        <v>12</v>
      </c>
      <c r="J37">
        <v>1</v>
      </c>
      <c r="K37" s="13" t="s">
        <v>149</v>
      </c>
      <c r="L37">
        <v>3</v>
      </c>
      <c r="M37">
        <v>2920</v>
      </c>
      <c r="N37">
        <v>8760</v>
      </c>
    </row>
    <row r="38" spans="1:14" x14ac:dyDescent="0.25">
      <c r="A38" s="12">
        <v>44607</v>
      </c>
      <c r="B38">
        <v>37</v>
      </c>
      <c r="C38">
        <v>1015</v>
      </c>
      <c r="D38" s="13" t="s">
        <v>361</v>
      </c>
      <c r="E38" s="13" t="s">
        <v>338</v>
      </c>
      <c r="F38">
        <v>100022</v>
      </c>
      <c r="G38" s="13" t="s">
        <v>382</v>
      </c>
      <c r="H38">
        <v>9</v>
      </c>
      <c r="I38" s="13" t="s">
        <v>33</v>
      </c>
      <c r="J38">
        <v>7</v>
      </c>
      <c r="K38" s="13" t="s">
        <v>153</v>
      </c>
      <c r="L38">
        <v>7</v>
      </c>
      <c r="M38">
        <v>4800</v>
      </c>
      <c r="N38">
        <v>33600</v>
      </c>
    </row>
    <row r="39" spans="1:14" x14ac:dyDescent="0.25">
      <c r="A39" s="12">
        <v>44608</v>
      </c>
      <c r="B39">
        <v>38</v>
      </c>
      <c r="C39">
        <v>1001</v>
      </c>
      <c r="D39" s="13" t="s">
        <v>334</v>
      </c>
      <c r="E39" s="13" t="s">
        <v>335</v>
      </c>
      <c r="F39">
        <v>100082</v>
      </c>
      <c r="G39" s="13" t="s">
        <v>359</v>
      </c>
      <c r="H39">
        <v>21</v>
      </c>
      <c r="I39" s="13" t="s">
        <v>64</v>
      </c>
      <c r="J39">
        <v>4</v>
      </c>
      <c r="K39" s="13" t="s">
        <v>150</v>
      </c>
      <c r="L39">
        <v>10</v>
      </c>
      <c r="M39">
        <v>880</v>
      </c>
      <c r="N39">
        <v>8800</v>
      </c>
    </row>
    <row r="40" spans="1:14" x14ac:dyDescent="0.25">
      <c r="A40" s="12">
        <v>44609</v>
      </c>
      <c r="B40">
        <v>39</v>
      </c>
      <c r="C40">
        <v>1015</v>
      </c>
      <c r="D40" s="13" t="s">
        <v>361</v>
      </c>
      <c r="E40" s="13" t="s">
        <v>338</v>
      </c>
      <c r="F40">
        <v>100044</v>
      </c>
      <c r="G40" s="13" t="s">
        <v>352</v>
      </c>
      <c r="H40">
        <v>21</v>
      </c>
      <c r="I40" s="13" t="s">
        <v>64</v>
      </c>
      <c r="J40">
        <v>4</v>
      </c>
      <c r="K40" s="13" t="s">
        <v>150</v>
      </c>
      <c r="L40">
        <v>2</v>
      </c>
      <c r="M40">
        <v>880</v>
      </c>
      <c r="N40">
        <v>1760</v>
      </c>
    </row>
    <row r="41" spans="1:14" x14ac:dyDescent="0.25">
      <c r="A41" s="12">
        <v>44610</v>
      </c>
      <c r="B41">
        <v>40</v>
      </c>
      <c r="C41">
        <v>1007</v>
      </c>
      <c r="D41" s="13" t="s">
        <v>367</v>
      </c>
      <c r="E41" s="13" t="s">
        <v>338</v>
      </c>
      <c r="F41">
        <v>100031</v>
      </c>
      <c r="G41" s="13" t="s">
        <v>383</v>
      </c>
      <c r="H41">
        <v>21</v>
      </c>
      <c r="I41" s="13" t="s">
        <v>64</v>
      </c>
      <c r="J41">
        <v>4</v>
      </c>
      <c r="K41" s="13" t="s">
        <v>150</v>
      </c>
      <c r="L41">
        <v>8</v>
      </c>
      <c r="M41">
        <v>880</v>
      </c>
      <c r="N41">
        <v>7040</v>
      </c>
    </row>
    <row r="42" spans="1:14" x14ac:dyDescent="0.25">
      <c r="A42" s="12">
        <v>44611</v>
      </c>
      <c r="B42">
        <v>41</v>
      </c>
      <c r="C42">
        <v>1002</v>
      </c>
      <c r="D42" s="13" t="s">
        <v>377</v>
      </c>
      <c r="E42" s="13" t="s">
        <v>345</v>
      </c>
      <c r="F42">
        <v>100016</v>
      </c>
      <c r="G42" s="13" t="s">
        <v>375</v>
      </c>
      <c r="H42">
        <v>20</v>
      </c>
      <c r="I42" s="13" t="s">
        <v>62</v>
      </c>
      <c r="J42">
        <v>10</v>
      </c>
      <c r="K42" s="13" t="s">
        <v>36</v>
      </c>
      <c r="L42">
        <v>6</v>
      </c>
      <c r="M42">
        <v>4500</v>
      </c>
      <c r="N42">
        <v>27000</v>
      </c>
    </row>
    <row r="43" spans="1:14" x14ac:dyDescent="0.25">
      <c r="A43" s="12">
        <v>44612</v>
      </c>
      <c r="B43">
        <v>42</v>
      </c>
      <c r="C43">
        <v>1001</v>
      </c>
      <c r="D43" s="13" t="s">
        <v>334</v>
      </c>
      <c r="E43" s="13" t="s">
        <v>335</v>
      </c>
      <c r="F43">
        <v>100025</v>
      </c>
      <c r="G43" s="13" t="s">
        <v>373</v>
      </c>
      <c r="H43">
        <v>23</v>
      </c>
      <c r="I43" s="13" t="s">
        <v>68</v>
      </c>
      <c r="J43">
        <v>1</v>
      </c>
      <c r="K43" s="13" t="s">
        <v>149</v>
      </c>
      <c r="L43">
        <v>9</v>
      </c>
      <c r="M43">
        <v>3550</v>
      </c>
      <c r="N43">
        <v>31950</v>
      </c>
    </row>
    <row r="44" spans="1:14" x14ac:dyDescent="0.25">
      <c r="A44" s="12">
        <v>44613</v>
      </c>
      <c r="B44">
        <v>43</v>
      </c>
      <c r="C44">
        <v>1005</v>
      </c>
      <c r="D44" s="13" t="s">
        <v>357</v>
      </c>
      <c r="E44" s="13" t="s">
        <v>335</v>
      </c>
      <c r="F44">
        <v>100009</v>
      </c>
      <c r="G44" s="13" t="s">
        <v>384</v>
      </c>
      <c r="H44">
        <v>16</v>
      </c>
      <c r="I44" s="13" t="s">
        <v>54</v>
      </c>
      <c r="J44">
        <v>10</v>
      </c>
      <c r="K44" s="13" t="s">
        <v>36</v>
      </c>
      <c r="L44">
        <v>11</v>
      </c>
      <c r="M44">
        <v>820</v>
      </c>
      <c r="N44">
        <v>9020</v>
      </c>
    </row>
    <row r="45" spans="1:14" x14ac:dyDescent="0.25">
      <c r="A45" s="12">
        <v>44614</v>
      </c>
      <c r="B45">
        <v>44</v>
      </c>
      <c r="C45">
        <v>1012</v>
      </c>
      <c r="D45" s="13" t="s">
        <v>331</v>
      </c>
      <c r="E45" s="13" t="s">
        <v>332</v>
      </c>
      <c r="F45">
        <v>100020</v>
      </c>
      <c r="G45" s="13" t="s">
        <v>385</v>
      </c>
      <c r="H45">
        <v>4</v>
      </c>
      <c r="I45" s="13" t="s">
        <v>18</v>
      </c>
      <c r="J45">
        <v>2</v>
      </c>
      <c r="K45" s="13" t="s">
        <v>149</v>
      </c>
      <c r="L45">
        <v>4</v>
      </c>
      <c r="M45">
        <v>600</v>
      </c>
      <c r="N45">
        <v>2400</v>
      </c>
    </row>
    <row r="46" spans="1:14" x14ac:dyDescent="0.25">
      <c r="A46" s="12">
        <v>44615</v>
      </c>
      <c r="B46">
        <v>45</v>
      </c>
      <c r="C46">
        <v>1013</v>
      </c>
      <c r="D46" s="13" t="s">
        <v>371</v>
      </c>
      <c r="E46" s="13" t="s">
        <v>335</v>
      </c>
      <c r="F46">
        <v>100052</v>
      </c>
      <c r="G46" s="13" t="s">
        <v>386</v>
      </c>
      <c r="H46">
        <v>3</v>
      </c>
      <c r="I46" s="13" t="s">
        <v>15</v>
      </c>
      <c r="J46">
        <v>1</v>
      </c>
      <c r="K46" s="13" t="s">
        <v>149</v>
      </c>
      <c r="L46">
        <v>3</v>
      </c>
      <c r="M46">
        <v>3800</v>
      </c>
      <c r="N46">
        <v>11400</v>
      </c>
    </row>
    <row r="47" spans="1:14" x14ac:dyDescent="0.25">
      <c r="A47" s="12">
        <v>44616</v>
      </c>
      <c r="B47">
        <v>46</v>
      </c>
      <c r="C47">
        <v>1000</v>
      </c>
      <c r="D47" s="13" t="s">
        <v>353</v>
      </c>
      <c r="E47" s="13" t="s">
        <v>332</v>
      </c>
      <c r="F47">
        <v>100001</v>
      </c>
      <c r="G47" s="13" t="s">
        <v>8</v>
      </c>
      <c r="H47">
        <v>2</v>
      </c>
      <c r="I47" s="13" t="s">
        <v>12</v>
      </c>
      <c r="J47">
        <v>1</v>
      </c>
      <c r="K47" s="13" t="s">
        <v>149</v>
      </c>
      <c r="L47">
        <v>5</v>
      </c>
      <c r="M47">
        <v>2920</v>
      </c>
      <c r="N47">
        <v>14600</v>
      </c>
    </row>
    <row r="48" spans="1:14" x14ac:dyDescent="0.25">
      <c r="A48" s="12">
        <v>44617</v>
      </c>
      <c r="B48">
        <v>47</v>
      </c>
      <c r="C48">
        <v>1011</v>
      </c>
      <c r="D48" s="13" t="s">
        <v>341</v>
      </c>
      <c r="E48" s="13" t="s">
        <v>338</v>
      </c>
      <c r="F48">
        <v>100044</v>
      </c>
      <c r="G48" s="13" t="s">
        <v>352</v>
      </c>
      <c r="H48">
        <v>3</v>
      </c>
      <c r="I48" s="13" t="s">
        <v>15</v>
      </c>
      <c r="J48">
        <v>1</v>
      </c>
      <c r="K48" s="13" t="s">
        <v>149</v>
      </c>
      <c r="L48">
        <v>7</v>
      </c>
      <c r="M48">
        <v>3800</v>
      </c>
      <c r="N48">
        <v>26600</v>
      </c>
    </row>
    <row r="49" spans="1:14" x14ac:dyDescent="0.25">
      <c r="A49" s="12">
        <v>44618</v>
      </c>
      <c r="B49">
        <v>48</v>
      </c>
      <c r="C49">
        <v>1011</v>
      </c>
      <c r="D49" s="13" t="s">
        <v>341</v>
      </c>
      <c r="E49" s="13" t="s">
        <v>338</v>
      </c>
      <c r="F49">
        <v>100055</v>
      </c>
      <c r="G49" s="13" t="s">
        <v>387</v>
      </c>
      <c r="H49">
        <v>8</v>
      </c>
      <c r="I49" s="13" t="s">
        <v>30</v>
      </c>
      <c r="J49">
        <v>6</v>
      </c>
      <c r="K49" s="13" t="s">
        <v>152</v>
      </c>
      <c r="L49">
        <v>6</v>
      </c>
      <c r="M49">
        <v>4010</v>
      </c>
      <c r="N49">
        <v>24060</v>
      </c>
    </row>
    <row r="50" spans="1:14" x14ac:dyDescent="0.25">
      <c r="A50" s="12">
        <v>44619</v>
      </c>
      <c r="B50">
        <v>49</v>
      </c>
      <c r="C50">
        <v>1008</v>
      </c>
      <c r="D50" s="13" t="s">
        <v>388</v>
      </c>
      <c r="E50" s="13" t="s">
        <v>332</v>
      </c>
      <c r="F50">
        <v>100013</v>
      </c>
      <c r="G50" s="13" t="s">
        <v>389</v>
      </c>
      <c r="H50">
        <v>16</v>
      </c>
      <c r="I50" s="13" t="s">
        <v>54</v>
      </c>
      <c r="J50">
        <v>10</v>
      </c>
      <c r="K50" s="13" t="s">
        <v>36</v>
      </c>
      <c r="L50">
        <v>9</v>
      </c>
      <c r="M50">
        <v>820</v>
      </c>
      <c r="N50">
        <v>7380</v>
      </c>
    </row>
    <row r="51" spans="1:14" x14ac:dyDescent="0.25">
      <c r="A51" s="12">
        <v>44620</v>
      </c>
      <c r="B51">
        <v>50</v>
      </c>
      <c r="C51">
        <v>1007</v>
      </c>
      <c r="D51" s="13" t="s">
        <v>367</v>
      </c>
      <c r="E51" s="13" t="s">
        <v>338</v>
      </c>
      <c r="F51">
        <v>100091</v>
      </c>
      <c r="G51" s="13" t="s">
        <v>390</v>
      </c>
      <c r="H51">
        <v>22</v>
      </c>
      <c r="I51" s="13" t="s">
        <v>66</v>
      </c>
      <c r="J51">
        <v>9</v>
      </c>
      <c r="K51" s="13" t="s">
        <v>155</v>
      </c>
      <c r="L51">
        <v>12</v>
      </c>
      <c r="M51">
        <v>3011</v>
      </c>
      <c r="N51">
        <v>36132</v>
      </c>
    </row>
    <row r="52" spans="1:14" x14ac:dyDescent="0.25">
      <c r="A52" s="12">
        <v>44621</v>
      </c>
      <c r="B52">
        <v>51</v>
      </c>
      <c r="C52">
        <v>1000</v>
      </c>
      <c r="D52" s="13" t="s">
        <v>353</v>
      </c>
      <c r="E52" s="13" t="s">
        <v>332</v>
      </c>
      <c r="F52">
        <v>100013</v>
      </c>
      <c r="G52" s="13" t="s">
        <v>389</v>
      </c>
      <c r="H52">
        <v>23</v>
      </c>
      <c r="I52" s="13" t="s">
        <v>68</v>
      </c>
      <c r="J52">
        <v>1</v>
      </c>
      <c r="K52" s="13" t="s">
        <v>149</v>
      </c>
      <c r="L52">
        <v>10</v>
      </c>
      <c r="M52">
        <v>3550</v>
      </c>
      <c r="N52">
        <v>35500</v>
      </c>
    </row>
    <row r="53" spans="1:14" x14ac:dyDescent="0.25">
      <c r="A53" s="12">
        <v>44622</v>
      </c>
      <c r="B53">
        <v>52</v>
      </c>
      <c r="C53">
        <v>1014</v>
      </c>
      <c r="D53" s="13" t="s">
        <v>344</v>
      </c>
      <c r="E53" s="13" t="s">
        <v>345</v>
      </c>
      <c r="F53">
        <v>100038</v>
      </c>
      <c r="G53" s="13" t="s">
        <v>391</v>
      </c>
      <c r="H53">
        <v>2</v>
      </c>
      <c r="I53" s="13" t="s">
        <v>12</v>
      </c>
      <c r="J53">
        <v>1</v>
      </c>
      <c r="K53" s="13" t="s">
        <v>149</v>
      </c>
      <c r="L53">
        <v>5</v>
      </c>
      <c r="M53">
        <v>2920</v>
      </c>
      <c r="N53">
        <v>14600</v>
      </c>
    </row>
    <row r="54" spans="1:14" x14ac:dyDescent="0.25">
      <c r="A54" s="12">
        <v>44623</v>
      </c>
      <c r="B54">
        <v>53</v>
      </c>
      <c r="C54">
        <v>1004</v>
      </c>
      <c r="D54" s="13" t="s">
        <v>347</v>
      </c>
      <c r="E54" s="13" t="s">
        <v>332</v>
      </c>
      <c r="F54">
        <v>100008</v>
      </c>
      <c r="G54" s="13" t="s">
        <v>392</v>
      </c>
      <c r="H54">
        <v>11</v>
      </c>
      <c r="I54" s="13" t="s">
        <v>39</v>
      </c>
      <c r="J54">
        <v>9</v>
      </c>
      <c r="K54" s="13" t="s">
        <v>155</v>
      </c>
      <c r="L54">
        <v>7</v>
      </c>
      <c r="M54">
        <v>1700</v>
      </c>
      <c r="N54">
        <v>11900</v>
      </c>
    </row>
    <row r="55" spans="1:14" x14ac:dyDescent="0.25">
      <c r="A55" s="12">
        <v>44624</v>
      </c>
      <c r="B55">
        <v>54</v>
      </c>
      <c r="C55">
        <v>1004</v>
      </c>
      <c r="D55" s="13" t="s">
        <v>347</v>
      </c>
      <c r="E55" s="13" t="s">
        <v>332</v>
      </c>
      <c r="F55">
        <v>100012</v>
      </c>
      <c r="G55" s="13" t="s">
        <v>393</v>
      </c>
      <c r="H55">
        <v>11</v>
      </c>
      <c r="I55" s="13" t="s">
        <v>39</v>
      </c>
      <c r="J55">
        <v>9</v>
      </c>
      <c r="K55" s="13" t="s">
        <v>155</v>
      </c>
      <c r="L55">
        <v>3</v>
      </c>
      <c r="M55">
        <v>1700</v>
      </c>
      <c r="N55">
        <v>5100</v>
      </c>
    </row>
    <row r="56" spans="1:14" x14ac:dyDescent="0.25">
      <c r="A56" s="12">
        <v>44625</v>
      </c>
      <c r="B56">
        <v>55</v>
      </c>
      <c r="C56">
        <v>1012</v>
      </c>
      <c r="D56" s="13" t="s">
        <v>331</v>
      </c>
      <c r="E56" s="13" t="s">
        <v>332</v>
      </c>
      <c r="F56">
        <v>100020</v>
      </c>
      <c r="G56" s="13" t="s">
        <v>385</v>
      </c>
      <c r="H56">
        <v>15</v>
      </c>
      <c r="I56" s="13" t="s">
        <v>51</v>
      </c>
      <c r="J56">
        <v>10</v>
      </c>
      <c r="K56" s="13" t="s">
        <v>36</v>
      </c>
      <c r="L56">
        <v>12</v>
      </c>
      <c r="M56">
        <v>2240</v>
      </c>
      <c r="N56">
        <v>26880</v>
      </c>
    </row>
    <row r="57" spans="1:14" x14ac:dyDescent="0.25">
      <c r="A57" s="12">
        <v>44626</v>
      </c>
      <c r="B57">
        <v>56</v>
      </c>
      <c r="C57">
        <v>1009</v>
      </c>
      <c r="D57" s="13" t="s">
        <v>350</v>
      </c>
      <c r="E57" s="13" t="s">
        <v>335</v>
      </c>
      <c r="F57">
        <v>100073</v>
      </c>
      <c r="G57" s="13" t="s">
        <v>394</v>
      </c>
      <c r="H57">
        <v>5</v>
      </c>
      <c r="I57" s="13" t="s">
        <v>21</v>
      </c>
      <c r="J57">
        <v>3</v>
      </c>
      <c r="K57" s="13" t="s">
        <v>149</v>
      </c>
      <c r="L57">
        <v>6</v>
      </c>
      <c r="M57">
        <v>1600</v>
      </c>
      <c r="N57">
        <v>9600</v>
      </c>
    </row>
    <row r="58" spans="1:14" x14ac:dyDescent="0.25">
      <c r="A58" s="12">
        <v>44627</v>
      </c>
      <c r="B58">
        <v>57</v>
      </c>
      <c r="C58">
        <v>1006</v>
      </c>
      <c r="D58" s="13" t="s">
        <v>364</v>
      </c>
      <c r="E58" s="13" t="s">
        <v>345</v>
      </c>
      <c r="F58">
        <v>100094</v>
      </c>
      <c r="G58" s="13" t="s">
        <v>336</v>
      </c>
      <c r="H58">
        <v>15</v>
      </c>
      <c r="I58" s="13" t="s">
        <v>51</v>
      </c>
      <c r="J58">
        <v>10</v>
      </c>
      <c r="K58" s="13" t="s">
        <v>36</v>
      </c>
      <c r="L58">
        <v>8</v>
      </c>
      <c r="M58">
        <v>2240</v>
      </c>
      <c r="N58">
        <v>17920</v>
      </c>
    </row>
    <row r="59" spans="1:14" x14ac:dyDescent="0.25">
      <c r="A59" s="12">
        <v>44628</v>
      </c>
      <c r="B59">
        <v>58</v>
      </c>
      <c r="C59">
        <v>1007</v>
      </c>
      <c r="D59" s="13" t="s">
        <v>367</v>
      </c>
      <c r="E59" s="13" t="s">
        <v>338</v>
      </c>
      <c r="F59">
        <v>100054</v>
      </c>
      <c r="G59" s="13" t="s">
        <v>365</v>
      </c>
      <c r="H59">
        <v>6</v>
      </c>
      <c r="I59" s="13" t="s">
        <v>24</v>
      </c>
      <c r="J59">
        <v>4</v>
      </c>
      <c r="K59" s="13" t="s">
        <v>150</v>
      </c>
      <c r="L59">
        <v>4</v>
      </c>
      <c r="M59">
        <v>1800</v>
      </c>
      <c r="N59">
        <v>7200</v>
      </c>
    </row>
    <row r="60" spans="1:14" x14ac:dyDescent="0.25">
      <c r="A60" s="12">
        <v>44629</v>
      </c>
      <c r="B60">
        <v>59</v>
      </c>
      <c r="C60">
        <v>1014</v>
      </c>
      <c r="D60" s="13" t="s">
        <v>344</v>
      </c>
      <c r="E60" s="13" t="s">
        <v>345</v>
      </c>
      <c r="F60">
        <v>100040</v>
      </c>
      <c r="G60" s="13" t="s">
        <v>395</v>
      </c>
      <c r="H60">
        <v>2</v>
      </c>
      <c r="I60" s="13" t="s">
        <v>12</v>
      </c>
      <c r="J60">
        <v>1</v>
      </c>
      <c r="K60" s="13" t="s">
        <v>149</v>
      </c>
      <c r="L60">
        <v>9</v>
      </c>
      <c r="M60">
        <v>2920</v>
      </c>
      <c r="N60">
        <v>26280</v>
      </c>
    </row>
    <row r="61" spans="1:14" x14ac:dyDescent="0.25">
      <c r="A61" s="12">
        <v>44630</v>
      </c>
      <c r="B61">
        <v>60</v>
      </c>
      <c r="C61">
        <v>1013</v>
      </c>
      <c r="D61" s="13" t="s">
        <v>371</v>
      </c>
      <c r="E61" s="13" t="s">
        <v>335</v>
      </c>
      <c r="F61">
        <v>100095</v>
      </c>
      <c r="G61" s="13" t="s">
        <v>396</v>
      </c>
      <c r="H61">
        <v>8</v>
      </c>
      <c r="I61" s="13" t="s">
        <v>30</v>
      </c>
      <c r="J61">
        <v>6</v>
      </c>
      <c r="K61" s="13" t="s">
        <v>152</v>
      </c>
      <c r="L61">
        <v>5</v>
      </c>
      <c r="M61">
        <v>4010</v>
      </c>
      <c r="N61">
        <v>20050</v>
      </c>
    </row>
    <row r="62" spans="1:14" x14ac:dyDescent="0.25">
      <c r="A62" s="12">
        <v>44631</v>
      </c>
      <c r="B62">
        <v>61</v>
      </c>
      <c r="C62">
        <v>1009</v>
      </c>
      <c r="D62" s="13" t="s">
        <v>350</v>
      </c>
      <c r="E62" s="13" t="s">
        <v>335</v>
      </c>
      <c r="F62">
        <v>100079</v>
      </c>
      <c r="G62" s="13" t="s">
        <v>397</v>
      </c>
      <c r="H62">
        <v>9</v>
      </c>
      <c r="I62" s="13" t="s">
        <v>33</v>
      </c>
      <c r="J62">
        <v>7</v>
      </c>
      <c r="K62" s="13" t="s">
        <v>153</v>
      </c>
      <c r="L62">
        <v>3</v>
      </c>
      <c r="M62">
        <v>4800</v>
      </c>
      <c r="N62">
        <v>14400</v>
      </c>
    </row>
    <row r="63" spans="1:14" x14ac:dyDescent="0.25">
      <c r="A63" s="12">
        <v>44632</v>
      </c>
      <c r="B63">
        <v>62</v>
      </c>
      <c r="C63">
        <v>1007</v>
      </c>
      <c r="D63" s="13" t="s">
        <v>367</v>
      </c>
      <c r="E63" s="13" t="s">
        <v>338</v>
      </c>
      <c r="F63">
        <v>100006</v>
      </c>
      <c r="G63" s="13" t="s">
        <v>398</v>
      </c>
      <c r="H63">
        <v>4</v>
      </c>
      <c r="I63" s="13" t="s">
        <v>18</v>
      </c>
      <c r="J63">
        <v>2</v>
      </c>
      <c r="K63" s="13" t="s">
        <v>149</v>
      </c>
      <c r="L63">
        <v>7</v>
      </c>
      <c r="M63">
        <v>600</v>
      </c>
      <c r="N63">
        <v>4200</v>
      </c>
    </row>
    <row r="64" spans="1:14" x14ac:dyDescent="0.25">
      <c r="A64" s="12">
        <v>44633</v>
      </c>
      <c r="B64">
        <v>63</v>
      </c>
      <c r="C64">
        <v>1015</v>
      </c>
      <c r="D64" s="13" t="s">
        <v>361</v>
      </c>
      <c r="E64" s="13" t="s">
        <v>338</v>
      </c>
      <c r="F64">
        <v>100020</v>
      </c>
      <c r="G64" s="13" t="s">
        <v>385</v>
      </c>
      <c r="H64">
        <v>4</v>
      </c>
      <c r="I64" s="13" t="s">
        <v>18</v>
      </c>
      <c r="J64">
        <v>2</v>
      </c>
      <c r="K64" s="13" t="s">
        <v>149</v>
      </c>
      <c r="L64">
        <v>10</v>
      </c>
      <c r="M64">
        <v>600</v>
      </c>
      <c r="N64">
        <v>6000</v>
      </c>
    </row>
    <row r="65" spans="1:14" x14ac:dyDescent="0.25">
      <c r="A65" s="12">
        <v>44634</v>
      </c>
      <c r="B65">
        <v>64</v>
      </c>
      <c r="C65">
        <v>1003</v>
      </c>
      <c r="D65" s="13" t="s">
        <v>337</v>
      </c>
      <c r="E65" s="13" t="s">
        <v>338</v>
      </c>
      <c r="F65">
        <v>100036</v>
      </c>
      <c r="G65" s="13" t="s">
        <v>399</v>
      </c>
      <c r="H65">
        <v>13</v>
      </c>
      <c r="I65" s="13" t="s">
        <v>45</v>
      </c>
      <c r="J65">
        <v>9</v>
      </c>
      <c r="K65" s="13" t="s">
        <v>155</v>
      </c>
      <c r="L65">
        <v>2</v>
      </c>
      <c r="M65">
        <v>1310</v>
      </c>
      <c r="N65">
        <v>2620</v>
      </c>
    </row>
    <row r="66" spans="1:14" x14ac:dyDescent="0.25">
      <c r="A66" s="12">
        <v>44635</v>
      </c>
      <c r="B66">
        <v>65</v>
      </c>
      <c r="C66">
        <v>1001</v>
      </c>
      <c r="D66" s="13" t="s">
        <v>334</v>
      </c>
      <c r="E66" s="13" t="s">
        <v>335</v>
      </c>
      <c r="F66">
        <v>100049</v>
      </c>
      <c r="G66" s="13" t="s">
        <v>339</v>
      </c>
      <c r="H66">
        <v>17</v>
      </c>
      <c r="I66" s="13" t="s">
        <v>56</v>
      </c>
      <c r="J66">
        <v>10</v>
      </c>
      <c r="K66" s="13" t="s">
        <v>36</v>
      </c>
      <c r="L66">
        <v>8</v>
      </c>
      <c r="M66">
        <v>1117</v>
      </c>
      <c r="N66">
        <v>8936</v>
      </c>
    </row>
    <row r="67" spans="1:14" x14ac:dyDescent="0.25">
      <c r="A67" s="12">
        <v>44636</v>
      </c>
      <c r="B67">
        <v>66</v>
      </c>
      <c r="C67">
        <v>1007</v>
      </c>
      <c r="D67" s="13" t="s">
        <v>367</v>
      </c>
      <c r="E67" s="13" t="s">
        <v>338</v>
      </c>
      <c r="F67">
        <v>100049</v>
      </c>
      <c r="G67" s="13" t="s">
        <v>339</v>
      </c>
      <c r="H67">
        <v>22</v>
      </c>
      <c r="I67" s="13" t="s">
        <v>66</v>
      </c>
      <c r="J67">
        <v>9</v>
      </c>
      <c r="K67" s="13" t="s">
        <v>155</v>
      </c>
      <c r="L67">
        <v>6</v>
      </c>
      <c r="M67">
        <v>3011</v>
      </c>
      <c r="N67">
        <v>18066</v>
      </c>
    </row>
    <row r="68" spans="1:14" x14ac:dyDescent="0.25">
      <c r="A68" s="12">
        <v>44637</v>
      </c>
      <c r="B68">
        <v>67</v>
      </c>
      <c r="C68">
        <v>1006</v>
      </c>
      <c r="D68" s="13" t="s">
        <v>364</v>
      </c>
      <c r="E68" s="13" t="s">
        <v>345</v>
      </c>
      <c r="F68">
        <v>100016</v>
      </c>
      <c r="G68" s="13" t="s">
        <v>375</v>
      </c>
      <c r="H68">
        <v>23</v>
      </c>
      <c r="I68" s="13" t="s">
        <v>68</v>
      </c>
      <c r="J68">
        <v>1</v>
      </c>
      <c r="K68" s="13" t="s">
        <v>149</v>
      </c>
      <c r="L68">
        <v>9</v>
      </c>
      <c r="M68">
        <v>3550</v>
      </c>
      <c r="N68">
        <v>31950</v>
      </c>
    </row>
    <row r="69" spans="1:14" x14ac:dyDescent="0.25">
      <c r="A69" s="12">
        <v>44638</v>
      </c>
      <c r="B69">
        <v>68</v>
      </c>
      <c r="C69">
        <v>1004</v>
      </c>
      <c r="D69" s="13" t="s">
        <v>347</v>
      </c>
      <c r="E69" s="13" t="s">
        <v>332</v>
      </c>
      <c r="F69">
        <v>100047</v>
      </c>
      <c r="G69" s="13" t="s">
        <v>343</v>
      </c>
      <c r="H69">
        <v>23</v>
      </c>
      <c r="I69" s="13" t="s">
        <v>68</v>
      </c>
      <c r="J69">
        <v>1</v>
      </c>
      <c r="K69" s="13" t="s">
        <v>149</v>
      </c>
      <c r="L69">
        <v>11</v>
      </c>
      <c r="M69">
        <v>3550</v>
      </c>
      <c r="N69">
        <v>39050</v>
      </c>
    </row>
    <row r="70" spans="1:14" x14ac:dyDescent="0.25">
      <c r="A70" s="12">
        <v>44639</v>
      </c>
      <c r="B70">
        <v>69</v>
      </c>
      <c r="C70">
        <v>1014</v>
      </c>
      <c r="D70" s="13" t="s">
        <v>344</v>
      </c>
      <c r="E70" s="13" t="s">
        <v>345</v>
      </c>
      <c r="F70">
        <v>100079</v>
      </c>
      <c r="G70" s="13" t="s">
        <v>397</v>
      </c>
      <c r="H70">
        <v>11</v>
      </c>
      <c r="I70" s="13" t="s">
        <v>39</v>
      </c>
      <c r="J70">
        <v>9</v>
      </c>
      <c r="K70" s="13" t="s">
        <v>155</v>
      </c>
      <c r="L70">
        <v>4</v>
      </c>
      <c r="M70">
        <v>1700</v>
      </c>
      <c r="N70">
        <v>6800</v>
      </c>
    </row>
    <row r="71" spans="1:14" x14ac:dyDescent="0.25">
      <c r="A71" s="12">
        <v>44640</v>
      </c>
      <c r="B71">
        <v>70</v>
      </c>
      <c r="C71">
        <v>1005</v>
      </c>
      <c r="D71" s="13" t="s">
        <v>357</v>
      </c>
      <c r="E71" s="13" t="s">
        <v>335</v>
      </c>
      <c r="F71">
        <v>100006</v>
      </c>
      <c r="G71" s="13" t="s">
        <v>398</v>
      </c>
      <c r="H71">
        <v>19</v>
      </c>
      <c r="I71" s="13" t="s">
        <v>60</v>
      </c>
      <c r="J71">
        <v>11</v>
      </c>
      <c r="K71" s="13" t="s">
        <v>156</v>
      </c>
      <c r="L71">
        <v>3</v>
      </c>
      <c r="M71">
        <v>600</v>
      </c>
      <c r="N71">
        <v>1800</v>
      </c>
    </row>
    <row r="72" spans="1:14" x14ac:dyDescent="0.25">
      <c r="A72" s="12">
        <v>44641</v>
      </c>
      <c r="B72">
        <v>71</v>
      </c>
      <c r="C72">
        <v>1003</v>
      </c>
      <c r="D72" s="13" t="s">
        <v>337</v>
      </c>
      <c r="E72" s="13" t="s">
        <v>338</v>
      </c>
      <c r="F72">
        <v>100017</v>
      </c>
      <c r="G72" s="13" t="s">
        <v>360</v>
      </c>
      <c r="H72">
        <v>14</v>
      </c>
      <c r="I72" s="13" t="s">
        <v>48</v>
      </c>
      <c r="J72">
        <v>9</v>
      </c>
      <c r="K72" s="13" t="s">
        <v>155</v>
      </c>
      <c r="L72">
        <v>5</v>
      </c>
      <c r="M72">
        <v>700</v>
      </c>
      <c r="N72">
        <v>3500</v>
      </c>
    </row>
    <row r="73" spans="1:14" x14ac:dyDescent="0.25">
      <c r="A73" s="12">
        <v>44642</v>
      </c>
      <c r="B73">
        <v>72</v>
      </c>
      <c r="C73">
        <v>1005</v>
      </c>
      <c r="D73" s="13" t="s">
        <v>357</v>
      </c>
      <c r="E73" s="13" t="s">
        <v>335</v>
      </c>
      <c r="F73">
        <v>100044</v>
      </c>
      <c r="G73" s="13" t="s">
        <v>352</v>
      </c>
      <c r="H73">
        <v>14</v>
      </c>
      <c r="I73" s="13" t="s">
        <v>48</v>
      </c>
      <c r="J73">
        <v>9</v>
      </c>
      <c r="K73" s="13" t="s">
        <v>155</v>
      </c>
      <c r="L73">
        <v>7</v>
      </c>
      <c r="M73">
        <v>700</v>
      </c>
      <c r="N73">
        <v>4900</v>
      </c>
    </row>
    <row r="74" spans="1:14" x14ac:dyDescent="0.25">
      <c r="A74" s="12">
        <v>44643</v>
      </c>
      <c r="B74">
        <v>73</v>
      </c>
      <c r="C74">
        <v>1002</v>
      </c>
      <c r="D74" s="13" t="s">
        <v>377</v>
      </c>
      <c r="E74" s="13" t="s">
        <v>345</v>
      </c>
      <c r="F74">
        <v>100063</v>
      </c>
      <c r="G74" s="13" t="s">
        <v>400</v>
      </c>
      <c r="H74">
        <v>25</v>
      </c>
      <c r="I74" s="13" t="s">
        <v>72</v>
      </c>
      <c r="J74">
        <v>6</v>
      </c>
      <c r="K74" s="13" t="s">
        <v>152</v>
      </c>
      <c r="L74">
        <v>6</v>
      </c>
      <c r="M74">
        <v>5100</v>
      </c>
      <c r="N74">
        <v>30600</v>
      </c>
    </row>
    <row r="75" spans="1:14" x14ac:dyDescent="0.25">
      <c r="A75" s="12">
        <v>44644</v>
      </c>
      <c r="B75">
        <v>74</v>
      </c>
      <c r="C75">
        <v>1007</v>
      </c>
      <c r="D75" s="13" t="s">
        <v>367</v>
      </c>
      <c r="E75" s="13" t="s">
        <v>338</v>
      </c>
      <c r="F75">
        <v>100053</v>
      </c>
      <c r="G75" s="13" t="s">
        <v>401</v>
      </c>
      <c r="H75">
        <v>14</v>
      </c>
      <c r="I75" s="13" t="s">
        <v>48</v>
      </c>
      <c r="J75">
        <v>9</v>
      </c>
      <c r="K75" s="13" t="s">
        <v>155</v>
      </c>
      <c r="L75">
        <v>9</v>
      </c>
      <c r="M75">
        <v>700</v>
      </c>
      <c r="N75">
        <v>6300</v>
      </c>
    </row>
    <row r="76" spans="1:14" x14ac:dyDescent="0.25">
      <c r="A76" s="12">
        <v>44645</v>
      </c>
      <c r="B76">
        <v>75</v>
      </c>
      <c r="C76">
        <v>1002</v>
      </c>
      <c r="D76" s="13" t="s">
        <v>377</v>
      </c>
      <c r="E76" s="13" t="s">
        <v>345</v>
      </c>
      <c r="F76">
        <v>100045</v>
      </c>
      <c r="G76" s="13" t="s">
        <v>378</v>
      </c>
      <c r="H76">
        <v>6</v>
      </c>
      <c r="I76" s="13" t="s">
        <v>24</v>
      </c>
      <c r="J76">
        <v>4</v>
      </c>
      <c r="K76" s="13" t="s">
        <v>150</v>
      </c>
      <c r="L76">
        <v>12</v>
      </c>
      <c r="M76">
        <v>1800</v>
      </c>
      <c r="N76">
        <v>21600</v>
      </c>
    </row>
    <row r="77" spans="1:14" x14ac:dyDescent="0.25">
      <c r="A77" s="12">
        <v>44646</v>
      </c>
      <c r="B77">
        <v>76</v>
      </c>
      <c r="C77">
        <v>1003</v>
      </c>
      <c r="D77" s="13" t="s">
        <v>337</v>
      </c>
      <c r="E77" s="13" t="s">
        <v>338</v>
      </c>
      <c r="F77">
        <v>100065</v>
      </c>
      <c r="G77" s="13" t="s">
        <v>402</v>
      </c>
      <c r="H77">
        <v>21</v>
      </c>
      <c r="I77" s="13" t="s">
        <v>64</v>
      </c>
      <c r="J77">
        <v>4</v>
      </c>
      <c r="K77" s="13" t="s">
        <v>150</v>
      </c>
      <c r="L77">
        <v>8</v>
      </c>
      <c r="M77">
        <v>880</v>
      </c>
      <c r="N77">
        <v>7040</v>
      </c>
    </row>
    <row r="78" spans="1:14" x14ac:dyDescent="0.25">
      <c r="A78" s="12">
        <v>44647</v>
      </c>
      <c r="B78">
        <v>77</v>
      </c>
      <c r="C78">
        <v>1007</v>
      </c>
      <c r="D78" s="13" t="s">
        <v>367</v>
      </c>
      <c r="E78" s="13" t="s">
        <v>338</v>
      </c>
      <c r="F78">
        <v>100044</v>
      </c>
      <c r="G78" s="13" t="s">
        <v>352</v>
      </c>
      <c r="H78">
        <v>11</v>
      </c>
      <c r="I78" s="13" t="s">
        <v>39</v>
      </c>
      <c r="J78">
        <v>9</v>
      </c>
      <c r="K78" s="13" t="s">
        <v>155</v>
      </c>
      <c r="L78">
        <v>8</v>
      </c>
      <c r="M78">
        <v>1700</v>
      </c>
      <c r="N78">
        <v>13600</v>
      </c>
    </row>
    <row r="79" spans="1:14" x14ac:dyDescent="0.25">
      <c r="A79" s="12">
        <v>44648</v>
      </c>
      <c r="B79">
        <v>78</v>
      </c>
      <c r="C79">
        <v>1013</v>
      </c>
      <c r="D79" s="13" t="s">
        <v>371</v>
      </c>
      <c r="E79" s="13" t="s">
        <v>335</v>
      </c>
      <c r="F79">
        <v>100071</v>
      </c>
      <c r="G79" s="13" t="s">
        <v>403</v>
      </c>
      <c r="H79">
        <v>4</v>
      </c>
      <c r="I79" s="13" t="s">
        <v>18</v>
      </c>
      <c r="J79">
        <v>2</v>
      </c>
      <c r="K79" s="13" t="s">
        <v>149</v>
      </c>
      <c r="L79">
        <v>33</v>
      </c>
      <c r="M79">
        <v>600</v>
      </c>
      <c r="N79">
        <v>19800</v>
      </c>
    </row>
    <row r="80" spans="1:14" x14ac:dyDescent="0.25">
      <c r="A80" s="12">
        <v>44649</v>
      </c>
      <c r="B80">
        <v>79</v>
      </c>
      <c r="C80">
        <v>1006</v>
      </c>
      <c r="D80" s="13" t="s">
        <v>364</v>
      </c>
      <c r="E80" s="13" t="s">
        <v>345</v>
      </c>
      <c r="F80">
        <v>100093</v>
      </c>
      <c r="G80" s="13" t="s">
        <v>404</v>
      </c>
      <c r="H80">
        <v>8</v>
      </c>
      <c r="I80" s="13" t="s">
        <v>30</v>
      </c>
      <c r="J80">
        <v>6</v>
      </c>
      <c r="K80" s="13" t="s">
        <v>152</v>
      </c>
      <c r="L80">
        <v>5</v>
      </c>
      <c r="M80">
        <v>4010</v>
      </c>
      <c r="N80">
        <v>20050</v>
      </c>
    </row>
    <row r="81" spans="1:14" x14ac:dyDescent="0.25">
      <c r="A81" s="12">
        <v>44650</v>
      </c>
      <c r="B81">
        <v>80</v>
      </c>
      <c r="C81">
        <v>1002</v>
      </c>
      <c r="D81" s="13" t="s">
        <v>377</v>
      </c>
      <c r="E81" s="13" t="s">
        <v>345</v>
      </c>
      <c r="F81">
        <v>100045</v>
      </c>
      <c r="G81" s="13" t="s">
        <v>378</v>
      </c>
      <c r="H81">
        <v>13</v>
      </c>
      <c r="I81" s="13" t="s">
        <v>45</v>
      </c>
      <c r="J81">
        <v>9</v>
      </c>
      <c r="K81" s="13" t="s">
        <v>155</v>
      </c>
      <c r="L81">
        <v>7</v>
      </c>
      <c r="M81">
        <v>1310</v>
      </c>
      <c r="N81">
        <v>9170</v>
      </c>
    </row>
    <row r="82" spans="1:14" x14ac:dyDescent="0.25">
      <c r="A82" s="12">
        <v>44651</v>
      </c>
      <c r="B82">
        <v>81</v>
      </c>
      <c r="C82">
        <v>1002</v>
      </c>
      <c r="D82" s="13" t="s">
        <v>377</v>
      </c>
      <c r="E82" s="13" t="s">
        <v>345</v>
      </c>
      <c r="F82">
        <v>100021</v>
      </c>
      <c r="G82" s="13" t="s">
        <v>405</v>
      </c>
      <c r="H82">
        <v>24</v>
      </c>
      <c r="I82" s="13" t="s">
        <v>70</v>
      </c>
      <c r="J82">
        <v>5</v>
      </c>
      <c r="K82" s="13" t="s">
        <v>151</v>
      </c>
      <c r="L82">
        <v>17</v>
      </c>
      <c r="M82">
        <v>2630</v>
      </c>
      <c r="N82">
        <v>44710</v>
      </c>
    </row>
    <row r="83" spans="1:14" x14ac:dyDescent="0.25">
      <c r="A83" s="12">
        <v>44652</v>
      </c>
      <c r="B83">
        <v>82</v>
      </c>
      <c r="C83">
        <v>1012</v>
      </c>
      <c r="D83" s="13" t="s">
        <v>331</v>
      </c>
      <c r="E83" s="13" t="s">
        <v>332</v>
      </c>
      <c r="F83">
        <v>100059</v>
      </c>
      <c r="G83" s="13" t="s">
        <v>406</v>
      </c>
      <c r="H83">
        <v>11</v>
      </c>
      <c r="I83" s="13" t="s">
        <v>39</v>
      </c>
      <c r="J83">
        <v>9</v>
      </c>
      <c r="K83" s="13" t="s">
        <v>155</v>
      </c>
      <c r="L83">
        <v>7</v>
      </c>
      <c r="M83">
        <v>1700</v>
      </c>
      <c r="N83">
        <v>11900</v>
      </c>
    </row>
    <row r="84" spans="1:14" x14ac:dyDescent="0.25">
      <c r="A84" s="12">
        <v>44653</v>
      </c>
      <c r="B84">
        <v>83</v>
      </c>
      <c r="C84">
        <v>1015</v>
      </c>
      <c r="D84" s="13" t="s">
        <v>361</v>
      </c>
      <c r="E84" s="13" t="s">
        <v>338</v>
      </c>
      <c r="F84">
        <v>100012</v>
      </c>
      <c r="G84" s="13" t="s">
        <v>393</v>
      </c>
      <c r="H84">
        <v>1</v>
      </c>
      <c r="I84" s="13" t="s">
        <v>9</v>
      </c>
      <c r="J84">
        <v>1</v>
      </c>
      <c r="K84" s="13" t="s">
        <v>149</v>
      </c>
      <c r="L84">
        <v>11</v>
      </c>
      <c r="M84">
        <v>421</v>
      </c>
      <c r="N84">
        <v>4631</v>
      </c>
    </row>
    <row r="85" spans="1:14" x14ac:dyDescent="0.25">
      <c r="A85" s="12">
        <v>44654</v>
      </c>
      <c r="B85">
        <v>84</v>
      </c>
      <c r="C85">
        <v>1000</v>
      </c>
      <c r="D85" s="13" t="s">
        <v>353</v>
      </c>
      <c r="E85" s="13" t="s">
        <v>332</v>
      </c>
      <c r="F85">
        <v>100034</v>
      </c>
      <c r="G85" s="13" t="s">
        <v>407</v>
      </c>
      <c r="H85">
        <v>13</v>
      </c>
      <c r="I85" s="13" t="s">
        <v>45</v>
      </c>
      <c r="J85">
        <v>9</v>
      </c>
      <c r="K85" s="13" t="s">
        <v>155</v>
      </c>
      <c r="L85">
        <v>23</v>
      </c>
      <c r="M85">
        <v>1310</v>
      </c>
      <c r="N85">
        <v>30130</v>
      </c>
    </row>
    <row r="86" spans="1:14" x14ac:dyDescent="0.25">
      <c r="A86" s="12">
        <v>44655</v>
      </c>
      <c r="B86">
        <v>85</v>
      </c>
      <c r="C86">
        <v>1006</v>
      </c>
      <c r="D86" s="13" t="s">
        <v>364</v>
      </c>
      <c r="E86" s="13" t="s">
        <v>345</v>
      </c>
      <c r="F86">
        <v>100058</v>
      </c>
      <c r="G86" s="13" t="s">
        <v>408</v>
      </c>
      <c r="H86">
        <v>25</v>
      </c>
      <c r="I86" s="13" t="s">
        <v>72</v>
      </c>
      <c r="J86">
        <v>6</v>
      </c>
      <c r="K86" s="13" t="s">
        <v>152</v>
      </c>
      <c r="L86">
        <v>27</v>
      </c>
      <c r="M86">
        <v>5100</v>
      </c>
      <c r="N86">
        <v>137700</v>
      </c>
    </row>
    <row r="87" spans="1:14" x14ac:dyDescent="0.25">
      <c r="A87" s="12">
        <v>44656</v>
      </c>
      <c r="B87">
        <v>86</v>
      </c>
      <c r="C87">
        <v>1007</v>
      </c>
      <c r="D87" s="13" t="s">
        <v>367</v>
      </c>
      <c r="E87" s="13" t="s">
        <v>338</v>
      </c>
      <c r="F87">
        <v>100035</v>
      </c>
      <c r="G87" s="13" t="s">
        <v>409</v>
      </c>
      <c r="H87">
        <v>6</v>
      </c>
      <c r="I87" s="13" t="s">
        <v>24</v>
      </c>
      <c r="J87">
        <v>4</v>
      </c>
      <c r="K87" s="13" t="s">
        <v>150</v>
      </c>
      <c r="L87">
        <v>9</v>
      </c>
      <c r="M87">
        <v>1800</v>
      </c>
      <c r="N87">
        <v>16200</v>
      </c>
    </row>
    <row r="88" spans="1:14" x14ac:dyDescent="0.25">
      <c r="A88" s="12">
        <v>44657</v>
      </c>
      <c r="B88">
        <v>87</v>
      </c>
      <c r="C88">
        <v>1001</v>
      </c>
      <c r="D88" s="13" t="s">
        <v>334</v>
      </c>
      <c r="E88" s="13" t="s">
        <v>335</v>
      </c>
      <c r="F88">
        <v>100039</v>
      </c>
      <c r="G88" s="13" t="s">
        <v>410</v>
      </c>
      <c r="H88">
        <v>2</v>
      </c>
      <c r="I88" s="13" t="s">
        <v>12</v>
      </c>
      <c r="J88">
        <v>1</v>
      </c>
      <c r="K88" s="13" t="s">
        <v>149</v>
      </c>
      <c r="L88">
        <v>26</v>
      </c>
      <c r="M88">
        <v>2920</v>
      </c>
      <c r="N88">
        <v>75920</v>
      </c>
    </row>
    <row r="89" spans="1:14" x14ac:dyDescent="0.25">
      <c r="A89" s="12">
        <v>44658</v>
      </c>
      <c r="B89">
        <v>88</v>
      </c>
      <c r="C89">
        <v>1004</v>
      </c>
      <c r="D89" s="13" t="s">
        <v>347</v>
      </c>
      <c r="E89" s="13" t="s">
        <v>332</v>
      </c>
      <c r="F89">
        <v>100037</v>
      </c>
      <c r="G89" s="13" t="s">
        <v>411</v>
      </c>
      <c r="H89">
        <v>3</v>
      </c>
      <c r="I89" s="13" t="s">
        <v>15</v>
      </c>
      <c r="J89">
        <v>1</v>
      </c>
      <c r="K89" s="13" t="s">
        <v>149</v>
      </c>
      <c r="L89">
        <v>14</v>
      </c>
      <c r="M89">
        <v>3800</v>
      </c>
      <c r="N89">
        <v>53200</v>
      </c>
    </row>
    <row r="90" spans="1:14" x14ac:dyDescent="0.25">
      <c r="A90" s="12">
        <v>44659</v>
      </c>
      <c r="B90">
        <v>89</v>
      </c>
      <c r="C90">
        <v>1014</v>
      </c>
      <c r="D90" s="13" t="s">
        <v>344</v>
      </c>
      <c r="E90" s="13" t="s">
        <v>345</v>
      </c>
      <c r="F90">
        <v>100075</v>
      </c>
      <c r="G90" s="13" t="s">
        <v>340</v>
      </c>
      <c r="H90">
        <v>10</v>
      </c>
      <c r="I90" s="13" t="s">
        <v>36</v>
      </c>
      <c r="J90">
        <v>8</v>
      </c>
      <c r="K90" s="13" t="s">
        <v>154</v>
      </c>
      <c r="L90">
        <v>5</v>
      </c>
      <c r="M90">
        <v>4420</v>
      </c>
      <c r="N90">
        <v>22100</v>
      </c>
    </row>
    <row r="91" spans="1:14" x14ac:dyDescent="0.25">
      <c r="A91" s="12">
        <v>44660</v>
      </c>
      <c r="B91">
        <v>90</v>
      </c>
      <c r="C91">
        <v>1011</v>
      </c>
      <c r="D91" s="13" t="s">
        <v>341</v>
      </c>
      <c r="E91" s="13" t="s">
        <v>338</v>
      </c>
      <c r="F91">
        <v>100037</v>
      </c>
      <c r="G91" s="13" t="s">
        <v>411</v>
      </c>
      <c r="H91">
        <v>16</v>
      </c>
      <c r="I91" s="13" t="s">
        <v>54</v>
      </c>
      <c r="J91">
        <v>10</v>
      </c>
      <c r="K91" s="13" t="s">
        <v>36</v>
      </c>
      <c r="L91">
        <v>8</v>
      </c>
      <c r="M91">
        <v>820</v>
      </c>
      <c r="N91">
        <v>6560</v>
      </c>
    </row>
    <row r="92" spans="1:14" x14ac:dyDescent="0.25">
      <c r="A92" s="12">
        <v>44661</v>
      </c>
      <c r="B92">
        <v>91</v>
      </c>
      <c r="C92">
        <v>1014</v>
      </c>
      <c r="D92" s="13" t="s">
        <v>344</v>
      </c>
      <c r="E92" s="13" t="s">
        <v>345</v>
      </c>
      <c r="F92">
        <v>100096</v>
      </c>
      <c r="G92" s="13" t="s">
        <v>412</v>
      </c>
      <c r="H92">
        <v>22</v>
      </c>
      <c r="I92" s="13" t="s">
        <v>66</v>
      </c>
      <c r="J92">
        <v>9</v>
      </c>
      <c r="K92" s="13" t="s">
        <v>155</v>
      </c>
      <c r="L92">
        <v>5</v>
      </c>
      <c r="M92">
        <v>3011</v>
      </c>
      <c r="N92">
        <v>15055</v>
      </c>
    </row>
    <row r="93" spans="1:14" x14ac:dyDescent="0.25">
      <c r="A93" s="12">
        <v>44662</v>
      </c>
      <c r="B93">
        <v>92</v>
      </c>
      <c r="C93">
        <v>1004</v>
      </c>
      <c r="D93" s="13" t="s">
        <v>347</v>
      </c>
      <c r="E93" s="13" t="s">
        <v>332</v>
      </c>
      <c r="F93">
        <v>100044</v>
      </c>
      <c r="G93" s="13" t="s">
        <v>352</v>
      </c>
      <c r="H93">
        <v>25</v>
      </c>
      <c r="I93" s="13" t="s">
        <v>72</v>
      </c>
      <c r="J93">
        <v>6</v>
      </c>
      <c r="K93" s="13" t="s">
        <v>152</v>
      </c>
      <c r="L93">
        <v>17</v>
      </c>
      <c r="M93">
        <v>5100</v>
      </c>
      <c r="N93">
        <v>86700</v>
      </c>
    </row>
    <row r="94" spans="1:14" x14ac:dyDescent="0.25">
      <c r="A94" s="12">
        <v>44663</v>
      </c>
      <c r="B94">
        <v>93</v>
      </c>
      <c r="C94">
        <v>1006</v>
      </c>
      <c r="D94" s="13" t="s">
        <v>364</v>
      </c>
      <c r="E94" s="13" t="s">
        <v>345</v>
      </c>
      <c r="F94">
        <v>100001</v>
      </c>
      <c r="G94" s="13" t="s">
        <v>8</v>
      </c>
      <c r="H94">
        <v>7</v>
      </c>
      <c r="I94" s="13" t="s">
        <v>27</v>
      </c>
      <c r="J94">
        <v>5</v>
      </c>
      <c r="K94" s="13" t="s">
        <v>151</v>
      </c>
      <c r="L94">
        <v>16</v>
      </c>
      <c r="M94">
        <v>900</v>
      </c>
      <c r="N94">
        <v>14400</v>
      </c>
    </row>
    <row r="95" spans="1:14" x14ac:dyDescent="0.25">
      <c r="A95" s="12">
        <v>44664</v>
      </c>
      <c r="B95">
        <v>94</v>
      </c>
      <c r="C95">
        <v>1007</v>
      </c>
      <c r="D95" s="13" t="s">
        <v>367</v>
      </c>
      <c r="E95" s="13" t="s">
        <v>338</v>
      </c>
      <c r="F95">
        <v>100082</v>
      </c>
      <c r="G95" s="13" t="s">
        <v>359</v>
      </c>
      <c r="H95">
        <v>3</v>
      </c>
      <c r="I95" s="13" t="s">
        <v>15</v>
      </c>
      <c r="J95">
        <v>1</v>
      </c>
      <c r="K95" s="13" t="s">
        <v>149</v>
      </c>
      <c r="L95">
        <v>33</v>
      </c>
      <c r="M95">
        <v>3800</v>
      </c>
      <c r="N95">
        <v>125400</v>
      </c>
    </row>
    <row r="96" spans="1:14" x14ac:dyDescent="0.25">
      <c r="A96" s="12">
        <v>44665</v>
      </c>
      <c r="B96">
        <v>95</v>
      </c>
      <c r="C96">
        <v>1003</v>
      </c>
      <c r="D96" s="13" t="s">
        <v>337</v>
      </c>
      <c r="E96" s="13" t="s">
        <v>338</v>
      </c>
      <c r="F96">
        <v>100075</v>
      </c>
      <c r="G96" s="13" t="s">
        <v>340</v>
      </c>
      <c r="H96">
        <v>18</v>
      </c>
      <c r="I96" s="13" t="s">
        <v>58</v>
      </c>
      <c r="J96">
        <v>5</v>
      </c>
      <c r="K96" s="13" t="s">
        <v>151</v>
      </c>
      <c r="L96">
        <v>5</v>
      </c>
      <c r="M96">
        <v>1000</v>
      </c>
      <c r="N96">
        <v>5000</v>
      </c>
    </row>
    <row r="97" spans="1:14" x14ac:dyDescent="0.25">
      <c r="A97" s="12">
        <v>44666</v>
      </c>
      <c r="B97">
        <v>96</v>
      </c>
      <c r="C97">
        <v>1006</v>
      </c>
      <c r="D97" s="13" t="s">
        <v>364</v>
      </c>
      <c r="E97" s="13" t="s">
        <v>345</v>
      </c>
      <c r="F97">
        <v>100047</v>
      </c>
      <c r="G97" s="13" t="s">
        <v>343</v>
      </c>
      <c r="H97">
        <v>6</v>
      </c>
      <c r="I97" s="13" t="s">
        <v>24</v>
      </c>
      <c r="J97">
        <v>4</v>
      </c>
      <c r="K97" s="13" t="s">
        <v>150</v>
      </c>
      <c r="L97">
        <v>22</v>
      </c>
      <c r="M97">
        <v>1800</v>
      </c>
      <c r="N97">
        <v>39600</v>
      </c>
    </row>
    <row r="98" spans="1:14" x14ac:dyDescent="0.25">
      <c r="A98" s="12">
        <v>44667</v>
      </c>
      <c r="B98">
        <v>97</v>
      </c>
      <c r="C98">
        <v>1001</v>
      </c>
      <c r="D98" s="13" t="s">
        <v>334</v>
      </c>
      <c r="E98" s="13" t="s">
        <v>335</v>
      </c>
      <c r="F98">
        <v>100061</v>
      </c>
      <c r="G98" s="13" t="s">
        <v>349</v>
      </c>
      <c r="H98">
        <v>19</v>
      </c>
      <c r="I98" s="13" t="s">
        <v>60</v>
      </c>
      <c r="J98">
        <v>11</v>
      </c>
      <c r="K98" s="13" t="s">
        <v>156</v>
      </c>
      <c r="L98">
        <v>27</v>
      </c>
      <c r="M98">
        <v>600</v>
      </c>
      <c r="N98">
        <v>16200</v>
      </c>
    </row>
    <row r="99" spans="1:14" x14ac:dyDescent="0.25">
      <c r="A99" s="12">
        <v>44668</v>
      </c>
      <c r="B99">
        <v>98</v>
      </c>
      <c r="C99">
        <v>1009</v>
      </c>
      <c r="D99" s="13" t="s">
        <v>350</v>
      </c>
      <c r="E99" s="13" t="s">
        <v>335</v>
      </c>
      <c r="F99">
        <v>100021</v>
      </c>
      <c r="G99" s="13" t="s">
        <v>405</v>
      </c>
      <c r="H99">
        <v>3</v>
      </c>
      <c r="I99" s="13" t="s">
        <v>15</v>
      </c>
      <c r="J99">
        <v>1</v>
      </c>
      <c r="K99" s="13" t="s">
        <v>149</v>
      </c>
      <c r="L99">
        <v>8</v>
      </c>
      <c r="M99">
        <v>3800</v>
      </c>
      <c r="N99">
        <v>30400</v>
      </c>
    </row>
    <row r="100" spans="1:14" x14ac:dyDescent="0.25">
      <c r="A100" s="12">
        <v>44669</v>
      </c>
      <c r="B100">
        <v>99</v>
      </c>
      <c r="C100">
        <v>1014</v>
      </c>
      <c r="D100" s="13" t="s">
        <v>344</v>
      </c>
      <c r="E100" s="13" t="s">
        <v>345</v>
      </c>
      <c r="F100">
        <v>100006</v>
      </c>
      <c r="G100" s="13" t="s">
        <v>398</v>
      </c>
      <c r="H100">
        <v>19</v>
      </c>
      <c r="I100" s="13" t="s">
        <v>60</v>
      </c>
      <c r="J100">
        <v>11</v>
      </c>
      <c r="K100" s="13" t="s">
        <v>156</v>
      </c>
      <c r="L100">
        <v>23</v>
      </c>
      <c r="M100">
        <v>600</v>
      </c>
      <c r="N100">
        <v>13800</v>
      </c>
    </row>
    <row r="101" spans="1:14" x14ac:dyDescent="0.25">
      <c r="A101" s="12">
        <v>44670</v>
      </c>
      <c r="B101">
        <v>100</v>
      </c>
      <c r="C101">
        <v>1008</v>
      </c>
      <c r="D101" s="13" t="s">
        <v>388</v>
      </c>
      <c r="E101" s="13" t="s">
        <v>332</v>
      </c>
      <c r="F101">
        <v>100095</v>
      </c>
      <c r="G101" s="13" t="s">
        <v>396</v>
      </c>
      <c r="H101">
        <v>21</v>
      </c>
      <c r="I101" s="13" t="s">
        <v>64</v>
      </c>
      <c r="J101">
        <v>4</v>
      </c>
      <c r="K101" s="13" t="s">
        <v>150</v>
      </c>
      <c r="L101">
        <v>9</v>
      </c>
      <c r="M101">
        <v>880</v>
      </c>
      <c r="N101">
        <v>7920</v>
      </c>
    </row>
    <row r="102" spans="1:14" x14ac:dyDescent="0.25">
      <c r="A102" s="12">
        <v>44671</v>
      </c>
      <c r="B102">
        <v>101</v>
      </c>
      <c r="C102">
        <v>1004</v>
      </c>
      <c r="D102" s="13" t="s">
        <v>347</v>
      </c>
      <c r="E102" s="13" t="s">
        <v>332</v>
      </c>
      <c r="F102">
        <v>100056</v>
      </c>
      <c r="G102" s="13" t="s">
        <v>374</v>
      </c>
      <c r="H102">
        <v>25</v>
      </c>
      <c r="I102" s="13" t="s">
        <v>72</v>
      </c>
      <c r="J102">
        <v>6</v>
      </c>
      <c r="K102" s="13" t="s">
        <v>152</v>
      </c>
      <c r="L102">
        <v>30</v>
      </c>
      <c r="M102">
        <v>5100</v>
      </c>
      <c r="N102">
        <v>153000</v>
      </c>
    </row>
    <row r="103" spans="1:14" x14ac:dyDescent="0.25">
      <c r="A103" s="12">
        <v>44672</v>
      </c>
      <c r="B103">
        <v>102</v>
      </c>
      <c r="C103">
        <v>1008</v>
      </c>
      <c r="D103" s="13" t="s">
        <v>388</v>
      </c>
      <c r="E103" s="13" t="s">
        <v>332</v>
      </c>
      <c r="F103">
        <v>100040</v>
      </c>
      <c r="G103" s="13" t="s">
        <v>395</v>
      </c>
      <c r="H103">
        <v>1</v>
      </c>
      <c r="I103" s="13" t="s">
        <v>9</v>
      </c>
      <c r="J103">
        <v>1</v>
      </c>
      <c r="K103" s="13" t="s">
        <v>149</v>
      </c>
      <c r="L103">
        <v>27</v>
      </c>
      <c r="M103">
        <v>421</v>
      </c>
      <c r="N103">
        <v>11367</v>
      </c>
    </row>
    <row r="104" spans="1:14" x14ac:dyDescent="0.25">
      <c r="A104" s="12">
        <v>44673</v>
      </c>
      <c r="B104">
        <v>103</v>
      </c>
      <c r="C104">
        <v>1001</v>
      </c>
      <c r="D104" s="13" t="s">
        <v>334</v>
      </c>
      <c r="E104" s="13" t="s">
        <v>335</v>
      </c>
      <c r="F104">
        <v>100089</v>
      </c>
      <c r="G104" s="13" t="s">
        <v>413</v>
      </c>
      <c r="H104">
        <v>3</v>
      </c>
      <c r="I104" s="13" t="s">
        <v>15</v>
      </c>
      <c r="J104">
        <v>1</v>
      </c>
      <c r="K104" s="13" t="s">
        <v>149</v>
      </c>
      <c r="L104">
        <v>6</v>
      </c>
      <c r="M104">
        <v>3800</v>
      </c>
      <c r="N104">
        <v>22800</v>
      </c>
    </row>
    <row r="105" spans="1:14" x14ac:dyDescent="0.25">
      <c r="A105" s="12">
        <v>44674</v>
      </c>
      <c r="B105">
        <v>104</v>
      </c>
      <c r="C105">
        <v>1012</v>
      </c>
      <c r="D105" s="13" t="s">
        <v>331</v>
      </c>
      <c r="E105" s="13" t="s">
        <v>332</v>
      </c>
      <c r="F105">
        <v>100098</v>
      </c>
      <c r="G105" s="13" t="s">
        <v>414</v>
      </c>
      <c r="H105">
        <v>2</v>
      </c>
      <c r="I105" s="13" t="s">
        <v>12</v>
      </c>
      <c r="J105">
        <v>1</v>
      </c>
      <c r="K105" s="13" t="s">
        <v>149</v>
      </c>
      <c r="L105">
        <v>32</v>
      </c>
      <c r="M105">
        <v>2920</v>
      </c>
      <c r="N105">
        <v>93440</v>
      </c>
    </row>
    <row r="106" spans="1:14" x14ac:dyDescent="0.25">
      <c r="A106" s="12">
        <v>44675</v>
      </c>
      <c r="B106">
        <v>105</v>
      </c>
      <c r="C106">
        <v>1008</v>
      </c>
      <c r="D106" s="13" t="s">
        <v>388</v>
      </c>
      <c r="E106" s="13" t="s">
        <v>332</v>
      </c>
      <c r="F106">
        <v>100061</v>
      </c>
      <c r="G106" s="13" t="s">
        <v>349</v>
      </c>
      <c r="H106">
        <v>20</v>
      </c>
      <c r="I106" s="13" t="s">
        <v>62</v>
      </c>
      <c r="J106">
        <v>10</v>
      </c>
      <c r="K106" s="13" t="s">
        <v>36</v>
      </c>
      <c r="L106">
        <v>24</v>
      </c>
      <c r="M106">
        <v>4500</v>
      </c>
      <c r="N106">
        <v>108000</v>
      </c>
    </row>
    <row r="107" spans="1:14" x14ac:dyDescent="0.25">
      <c r="A107" s="12">
        <v>44676</v>
      </c>
      <c r="B107">
        <v>106</v>
      </c>
      <c r="C107">
        <v>1015</v>
      </c>
      <c r="D107" s="13" t="s">
        <v>361</v>
      </c>
      <c r="E107" s="13" t="s">
        <v>338</v>
      </c>
      <c r="F107">
        <v>100056</v>
      </c>
      <c r="G107" s="13" t="s">
        <v>374</v>
      </c>
      <c r="H107">
        <v>20</v>
      </c>
      <c r="I107" s="13" t="s">
        <v>62</v>
      </c>
      <c r="J107">
        <v>10</v>
      </c>
      <c r="K107" s="13" t="s">
        <v>36</v>
      </c>
      <c r="L107">
        <v>16</v>
      </c>
      <c r="M107">
        <v>4500</v>
      </c>
      <c r="N107">
        <v>72000</v>
      </c>
    </row>
    <row r="108" spans="1:14" x14ac:dyDescent="0.25">
      <c r="A108" s="12">
        <v>44677</v>
      </c>
      <c r="B108">
        <v>107</v>
      </c>
      <c r="C108">
        <v>1005</v>
      </c>
      <c r="D108" s="13" t="s">
        <v>357</v>
      </c>
      <c r="E108" s="13" t="s">
        <v>335</v>
      </c>
      <c r="F108">
        <v>100005</v>
      </c>
      <c r="G108" s="13" t="s">
        <v>415</v>
      </c>
      <c r="H108">
        <v>10</v>
      </c>
      <c r="I108" s="13" t="s">
        <v>36</v>
      </c>
      <c r="J108">
        <v>8</v>
      </c>
      <c r="K108" s="13" t="s">
        <v>154</v>
      </c>
      <c r="L108">
        <v>23</v>
      </c>
      <c r="M108">
        <v>4420</v>
      </c>
      <c r="N108">
        <v>101660</v>
      </c>
    </row>
    <row r="109" spans="1:14" x14ac:dyDescent="0.25">
      <c r="A109" s="12">
        <v>44678</v>
      </c>
      <c r="B109">
        <v>108</v>
      </c>
      <c r="C109">
        <v>1005</v>
      </c>
      <c r="D109" s="13" t="s">
        <v>357</v>
      </c>
      <c r="E109" s="13" t="s">
        <v>335</v>
      </c>
      <c r="F109">
        <v>100035</v>
      </c>
      <c r="G109" s="13" t="s">
        <v>409</v>
      </c>
      <c r="H109">
        <v>22</v>
      </c>
      <c r="I109" s="13" t="s">
        <v>66</v>
      </c>
      <c r="J109">
        <v>9</v>
      </c>
      <c r="K109" s="13" t="s">
        <v>155</v>
      </c>
      <c r="L109">
        <v>28</v>
      </c>
      <c r="M109">
        <v>3011</v>
      </c>
      <c r="N109">
        <v>84308</v>
      </c>
    </row>
    <row r="110" spans="1:14" x14ac:dyDescent="0.25">
      <c r="A110" s="12">
        <v>44679</v>
      </c>
      <c r="B110">
        <v>109</v>
      </c>
      <c r="C110">
        <v>1006</v>
      </c>
      <c r="D110" s="13" t="s">
        <v>364</v>
      </c>
      <c r="E110" s="13" t="s">
        <v>345</v>
      </c>
      <c r="F110">
        <v>100071</v>
      </c>
      <c r="G110" s="13" t="s">
        <v>403</v>
      </c>
      <c r="H110">
        <v>7</v>
      </c>
      <c r="I110" s="13" t="s">
        <v>27</v>
      </c>
      <c r="J110">
        <v>5</v>
      </c>
      <c r="K110" s="13" t="s">
        <v>151</v>
      </c>
      <c r="L110">
        <v>34</v>
      </c>
      <c r="M110">
        <v>900</v>
      </c>
      <c r="N110">
        <v>30600</v>
      </c>
    </row>
    <row r="111" spans="1:14" x14ac:dyDescent="0.25">
      <c r="A111" s="12">
        <v>44680</v>
      </c>
      <c r="B111">
        <v>110</v>
      </c>
      <c r="C111">
        <v>1000</v>
      </c>
      <c r="D111" s="13" t="s">
        <v>353</v>
      </c>
      <c r="E111" s="13" t="s">
        <v>332</v>
      </c>
      <c r="F111">
        <v>100086</v>
      </c>
      <c r="G111" s="13" t="s">
        <v>416</v>
      </c>
      <c r="H111">
        <v>3</v>
      </c>
      <c r="I111" s="13" t="s">
        <v>15</v>
      </c>
      <c r="J111">
        <v>1</v>
      </c>
      <c r="K111" s="13" t="s">
        <v>149</v>
      </c>
      <c r="L111">
        <v>18</v>
      </c>
      <c r="M111">
        <v>3800</v>
      </c>
      <c r="N111">
        <v>68400</v>
      </c>
    </row>
    <row r="112" spans="1:14" x14ac:dyDescent="0.25">
      <c r="A112" s="12">
        <v>44681</v>
      </c>
      <c r="B112">
        <v>111</v>
      </c>
      <c r="C112">
        <v>1006</v>
      </c>
      <c r="D112" s="13" t="s">
        <v>364</v>
      </c>
      <c r="E112" s="13" t="s">
        <v>345</v>
      </c>
      <c r="F112">
        <v>100014</v>
      </c>
      <c r="G112" s="13" t="s">
        <v>368</v>
      </c>
      <c r="H112">
        <v>21</v>
      </c>
      <c r="I112" s="13" t="s">
        <v>64</v>
      </c>
      <c r="J112">
        <v>4</v>
      </c>
      <c r="K112" s="13" t="s">
        <v>150</v>
      </c>
      <c r="L112">
        <v>25</v>
      </c>
      <c r="M112">
        <v>880</v>
      </c>
      <c r="N112">
        <v>22000</v>
      </c>
    </row>
    <row r="113" spans="1:14" x14ac:dyDescent="0.25">
      <c r="A113" s="12">
        <v>44682</v>
      </c>
      <c r="B113">
        <v>112</v>
      </c>
      <c r="C113">
        <v>1010</v>
      </c>
      <c r="D113" s="13" t="s">
        <v>380</v>
      </c>
      <c r="E113" s="13" t="s">
        <v>345</v>
      </c>
      <c r="F113">
        <v>100083</v>
      </c>
      <c r="G113" s="13" t="s">
        <v>417</v>
      </c>
      <c r="H113">
        <v>16</v>
      </c>
      <c r="I113" s="13" t="s">
        <v>54</v>
      </c>
      <c r="J113">
        <v>10</v>
      </c>
      <c r="K113" s="13" t="s">
        <v>36</v>
      </c>
      <c r="L113">
        <v>14</v>
      </c>
      <c r="M113">
        <v>820</v>
      </c>
      <c r="N113">
        <v>11480</v>
      </c>
    </row>
    <row r="114" spans="1:14" x14ac:dyDescent="0.25">
      <c r="A114" s="12">
        <v>44683</v>
      </c>
      <c r="B114">
        <v>113</v>
      </c>
      <c r="C114">
        <v>1009</v>
      </c>
      <c r="D114" s="13" t="s">
        <v>350</v>
      </c>
      <c r="E114" s="13" t="s">
        <v>335</v>
      </c>
      <c r="F114">
        <v>100055</v>
      </c>
      <c r="G114" s="13" t="s">
        <v>387</v>
      </c>
      <c r="H114">
        <v>2</v>
      </c>
      <c r="I114" s="13" t="s">
        <v>12</v>
      </c>
      <c r="J114">
        <v>1</v>
      </c>
      <c r="K114" s="13" t="s">
        <v>149</v>
      </c>
      <c r="L114">
        <v>29</v>
      </c>
      <c r="M114">
        <v>2920</v>
      </c>
      <c r="N114">
        <v>84680</v>
      </c>
    </row>
    <row r="115" spans="1:14" x14ac:dyDescent="0.25">
      <c r="A115" s="12">
        <v>44684</v>
      </c>
      <c r="B115">
        <v>114</v>
      </c>
      <c r="C115">
        <v>1011</v>
      </c>
      <c r="D115" s="13" t="s">
        <v>341</v>
      </c>
      <c r="E115" s="13" t="s">
        <v>338</v>
      </c>
      <c r="F115">
        <v>100076</v>
      </c>
      <c r="G115" s="13" t="s">
        <v>418</v>
      </c>
      <c r="H115">
        <v>1</v>
      </c>
      <c r="I115" s="13" t="s">
        <v>9</v>
      </c>
      <c r="J115">
        <v>1</v>
      </c>
      <c r="K115" s="13" t="s">
        <v>149</v>
      </c>
      <c r="L115">
        <v>28</v>
      </c>
      <c r="M115">
        <v>421</v>
      </c>
      <c r="N115">
        <v>11788</v>
      </c>
    </row>
    <row r="116" spans="1:14" x14ac:dyDescent="0.25">
      <c r="A116" s="12">
        <v>44685</v>
      </c>
      <c r="B116">
        <v>115</v>
      </c>
      <c r="C116">
        <v>1000</v>
      </c>
      <c r="D116" s="13" t="s">
        <v>353</v>
      </c>
      <c r="E116" s="13" t="s">
        <v>332</v>
      </c>
      <c r="F116">
        <v>100098</v>
      </c>
      <c r="G116" s="13" t="s">
        <v>414</v>
      </c>
      <c r="H116">
        <v>14</v>
      </c>
      <c r="I116" s="13" t="s">
        <v>48</v>
      </c>
      <c r="J116">
        <v>9</v>
      </c>
      <c r="K116" s="13" t="s">
        <v>155</v>
      </c>
      <c r="L116">
        <v>12</v>
      </c>
      <c r="M116">
        <v>700</v>
      </c>
      <c r="N116">
        <v>8400</v>
      </c>
    </row>
    <row r="117" spans="1:14" x14ac:dyDescent="0.25">
      <c r="A117" s="12">
        <v>44686</v>
      </c>
      <c r="B117">
        <v>116</v>
      </c>
      <c r="C117">
        <v>1010</v>
      </c>
      <c r="D117" s="13" t="s">
        <v>380</v>
      </c>
      <c r="E117" s="13" t="s">
        <v>345</v>
      </c>
      <c r="F117">
        <v>100005</v>
      </c>
      <c r="G117" s="13" t="s">
        <v>415</v>
      </c>
      <c r="H117">
        <v>16</v>
      </c>
      <c r="I117" s="13" t="s">
        <v>54</v>
      </c>
      <c r="J117">
        <v>10</v>
      </c>
      <c r="K117" s="13" t="s">
        <v>36</v>
      </c>
      <c r="L117">
        <v>23</v>
      </c>
      <c r="M117">
        <v>820</v>
      </c>
      <c r="N117">
        <v>18860</v>
      </c>
    </row>
    <row r="118" spans="1:14" x14ac:dyDescent="0.25">
      <c r="A118" s="12">
        <v>44687</v>
      </c>
      <c r="B118">
        <v>117</v>
      </c>
      <c r="C118">
        <v>1008</v>
      </c>
      <c r="D118" s="13" t="s">
        <v>388</v>
      </c>
      <c r="E118" s="13" t="s">
        <v>332</v>
      </c>
      <c r="F118">
        <v>100059</v>
      </c>
      <c r="G118" s="13" t="s">
        <v>406</v>
      </c>
      <c r="H118">
        <v>13</v>
      </c>
      <c r="I118" s="13" t="s">
        <v>45</v>
      </c>
      <c r="J118">
        <v>9</v>
      </c>
      <c r="K118" s="13" t="s">
        <v>155</v>
      </c>
      <c r="L118">
        <v>18</v>
      </c>
      <c r="M118">
        <v>1310</v>
      </c>
      <c r="N118">
        <v>23580</v>
      </c>
    </row>
    <row r="119" spans="1:14" x14ac:dyDescent="0.25">
      <c r="A119" s="12">
        <v>44688</v>
      </c>
      <c r="B119">
        <v>118</v>
      </c>
      <c r="C119">
        <v>1013</v>
      </c>
      <c r="D119" s="13" t="s">
        <v>371</v>
      </c>
      <c r="E119" s="13" t="s">
        <v>335</v>
      </c>
      <c r="F119">
        <v>100002</v>
      </c>
      <c r="G119" s="13" t="s">
        <v>372</v>
      </c>
      <c r="H119">
        <v>17</v>
      </c>
      <c r="I119" s="13" t="s">
        <v>56</v>
      </c>
      <c r="J119">
        <v>10</v>
      </c>
      <c r="K119" s="13" t="s">
        <v>36</v>
      </c>
      <c r="L119">
        <v>27</v>
      </c>
      <c r="M119">
        <v>1117</v>
      </c>
      <c r="N119">
        <v>30159</v>
      </c>
    </row>
    <row r="120" spans="1:14" x14ac:dyDescent="0.25">
      <c r="A120" s="12">
        <v>44689</v>
      </c>
      <c r="B120">
        <v>119</v>
      </c>
      <c r="C120">
        <v>1001</v>
      </c>
      <c r="D120" s="13" t="s">
        <v>334</v>
      </c>
      <c r="E120" s="13" t="s">
        <v>335</v>
      </c>
      <c r="F120">
        <v>100010</v>
      </c>
      <c r="G120" s="13" t="s">
        <v>419</v>
      </c>
      <c r="H120">
        <v>16</v>
      </c>
      <c r="I120" s="13" t="s">
        <v>54</v>
      </c>
      <c r="J120">
        <v>10</v>
      </c>
      <c r="K120" s="13" t="s">
        <v>36</v>
      </c>
      <c r="L120">
        <v>31</v>
      </c>
      <c r="M120">
        <v>820</v>
      </c>
      <c r="N120">
        <v>25420</v>
      </c>
    </row>
    <row r="121" spans="1:14" x14ac:dyDescent="0.25">
      <c r="A121" s="12">
        <v>44690</v>
      </c>
      <c r="B121">
        <v>120</v>
      </c>
      <c r="C121">
        <v>1015</v>
      </c>
      <c r="D121" s="13" t="s">
        <v>361</v>
      </c>
      <c r="E121" s="13" t="s">
        <v>338</v>
      </c>
      <c r="F121">
        <v>100008</v>
      </c>
      <c r="G121" s="13" t="s">
        <v>392</v>
      </c>
      <c r="H121">
        <v>17</v>
      </c>
      <c r="I121" s="13" t="s">
        <v>56</v>
      </c>
      <c r="J121">
        <v>10</v>
      </c>
      <c r="K121" s="13" t="s">
        <v>36</v>
      </c>
      <c r="L121">
        <v>24</v>
      </c>
      <c r="M121">
        <v>1117</v>
      </c>
      <c r="N121">
        <v>26808</v>
      </c>
    </row>
    <row r="122" spans="1:14" x14ac:dyDescent="0.25">
      <c r="A122" s="12">
        <v>44691</v>
      </c>
      <c r="B122">
        <v>121</v>
      </c>
      <c r="C122">
        <v>1001</v>
      </c>
      <c r="D122" s="13" t="s">
        <v>334</v>
      </c>
      <c r="E122" s="13" t="s">
        <v>335</v>
      </c>
      <c r="F122">
        <v>100024</v>
      </c>
      <c r="G122" s="13" t="s">
        <v>420</v>
      </c>
      <c r="H122">
        <v>10</v>
      </c>
      <c r="I122" s="13" t="s">
        <v>36</v>
      </c>
      <c r="J122">
        <v>8</v>
      </c>
      <c r="K122" s="13" t="s">
        <v>154</v>
      </c>
      <c r="L122">
        <v>26</v>
      </c>
      <c r="M122">
        <v>4420</v>
      </c>
      <c r="N122">
        <v>114920</v>
      </c>
    </row>
    <row r="123" spans="1:14" x14ac:dyDescent="0.25">
      <c r="A123" s="12">
        <v>44692</v>
      </c>
      <c r="B123">
        <v>122</v>
      </c>
      <c r="C123">
        <v>1006</v>
      </c>
      <c r="D123" s="13" t="s">
        <v>364</v>
      </c>
      <c r="E123" s="13" t="s">
        <v>345</v>
      </c>
      <c r="F123">
        <v>100073</v>
      </c>
      <c r="G123" s="13" t="s">
        <v>394</v>
      </c>
      <c r="H123">
        <v>19</v>
      </c>
      <c r="I123" s="13" t="s">
        <v>60</v>
      </c>
      <c r="J123">
        <v>11</v>
      </c>
      <c r="K123" s="13" t="s">
        <v>156</v>
      </c>
      <c r="L123">
        <v>11</v>
      </c>
      <c r="M123">
        <v>600</v>
      </c>
      <c r="N123">
        <v>6600</v>
      </c>
    </row>
    <row r="124" spans="1:14" x14ac:dyDescent="0.25">
      <c r="A124" s="12">
        <v>44693</v>
      </c>
      <c r="B124">
        <v>123</v>
      </c>
      <c r="C124">
        <v>1015</v>
      </c>
      <c r="D124" s="13" t="s">
        <v>361</v>
      </c>
      <c r="E124" s="13" t="s">
        <v>338</v>
      </c>
      <c r="F124">
        <v>100018</v>
      </c>
      <c r="G124" s="13" t="s">
        <v>421</v>
      </c>
      <c r="H124">
        <v>24</v>
      </c>
      <c r="I124" s="13" t="s">
        <v>70</v>
      </c>
      <c r="J124">
        <v>5</v>
      </c>
      <c r="K124" s="13" t="s">
        <v>151</v>
      </c>
      <c r="L124">
        <v>11</v>
      </c>
      <c r="M124">
        <v>2630</v>
      </c>
      <c r="N124">
        <v>28930</v>
      </c>
    </row>
    <row r="125" spans="1:14" x14ac:dyDescent="0.25">
      <c r="A125" s="12">
        <v>44694</v>
      </c>
      <c r="B125">
        <v>124</v>
      </c>
      <c r="C125">
        <v>1005</v>
      </c>
      <c r="D125" s="13" t="s">
        <v>357</v>
      </c>
      <c r="E125" s="13" t="s">
        <v>335</v>
      </c>
      <c r="F125">
        <v>100059</v>
      </c>
      <c r="G125" s="13" t="s">
        <v>406</v>
      </c>
      <c r="H125">
        <v>2</v>
      </c>
      <c r="I125" s="13" t="s">
        <v>12</v>
      </c>
      <c r="J125">
        <v>1</v>
      </c>
      <c r="K125" s="13" t="s">
        <v>149</v>
      </c>
      <c r="L125">
        <v>6</v>
      </c>
      <c r="M125">
        <v>2920</v>
      </c>
      <c r="N125">
        <v>17520</v>
      </c>
    </row>
    <row r="126" spans="1:14" x14ac:dyDescent="0.25">
      <c r="A126" s="12">
        <v>44695</v>
      </c>
      <c r="B126">
        <v>125</v>
      </c>
      <c r="C126">
        <v>1005</v>
      </c>
      <c r="D126" s="13" t="s">
        <v>357</v>
      </c>
      <c r="E126" s="13" t="s">
        <v>335</v>
      </c>
      <c r="F126">
        <v>100044</v>
      </c>
      <c r="G126" s="13" t="s">
        <v>352</v>
      </c>
      <c r="H126">
        <v>22</v>
      </c>
      <c r="I126" s="13" t="s">
        <v>66</v>
      </c>
      <c r="J126">
        <v>9</v>
      </c>
      <c r="K126" s="13" t="s">
        <v>155</v>
      </c>
      <c r="L126">
        <v>16</v>
      </c>
      <c r="M126">
        <v>3011</v>
      </c>
      <c r="N126">
        <v>48176</v>
      </c>
    </row>
    <row r="127" spans="1:14" x14ac:dyDescent="0.25">
      <c r="A127" s="12">
        <v>44696</v>
      </c>
      <c r="B127">
        <v>126</v>
      </c>
      <c r="C127">
        <v>1010</v>
      </c>
      <c r="D127" s="13" t="s">
        <v>380</v>
      </c>
      <c r="E127" s="13" t="s">
        <v>345</v>
      </c>
      <c r="F127">
        <v>100100</v>
      </c>
      <c r="G127" s="13" t="s">
        <v>379</v>
      </c>
      <c r="H127">
        <v>10</v>
      </c>
      <c r="I127" s="13" t="s">
        <v>36</v>
      </c>
      <c r="J127">
        <v>8</v>
      </c>
      <c r="K127" s="13" t="s">
        <v>154</v>
      </c>
      <c r="L127">
        <v>10</v>
      </c>
      <c r="M127">
        <v>4420</v>
      </c>
      <c r="N127">
        <v>44200</v>
      </c>
    </row>
    <row r="128" spans="1:14" x14ac:dyDescent="0.25">
      <c r="A128" s="12">
        <v>44697</v>
      </c>
      <c r="B128">
        <v>127</v>
      </c>
      <c r="C128">
        <v>1015</v>
      </c>
      <c r="D128" s="13" t="s">
        <v>361</v>
      </c>
      <c r="E128" s="13" t="s">
        <v>338</v>
      </c>
      <c r="F128">
        <v>100054</v>
      </c>
      <c r="G128" s="13" t="s">
        <v>365</v>
      </c>
      <c r="H128">
        <v>1</v>
      </c>
      <c r="I128" s="13" t="s">
        <v>9</v>
      </c>
      <c r="J128">
        <v>1</v>
      </c>
      <c r="K128" s="13" t="s">
        <v>149</v>
      </c>
      <c r="L128">
        <v>5</v>
      </c>
      <c r="M128">
        <v>421</v>
      </c>
      <c r="N128">
        <v>2105</v>
      </c>
    </row>
    <row r="129" spans="1:14" x14ac:dyDescent="0.25">
      <c r="A129" s="12">
        <v>44698</v>
      </c>
      <c r="B129">
        <v>128</v>
      </c>
      <c r="C129">
        <v>1013</v>
      </c>
      <c r="D129" s="13" t="s">
        <v>371</v>
      </c>
      <c r="E129" s="13" t="s">
        <v>335</v>
      </c>
      <c r="F129">
        <v>100011</v>
      </c>
      <c r="G129" s="13" t="s">
        <v>370</v>
      </c>
      <c r="H129">
        <v>9</v>
      </c>
      <c r="I129" s="13" t="s">
        <v>33</v>
      </c>
      <c r="J129">
        <v>7</v>
      </c>
      <c r="K129" s="13" t="s">
        <v>153</v>
      </c>
      <c r="L129">
        <v>7</v>
      </c>
      <c r="M129">
        <v>4800</v>
      </c>
      <c r="N129">
        <v>33600</v>
      </c>
    </row>
    <row r="130" spans="1:14" x14ac:dyDescent="0.25">
      <c r="A130" s="12">
        <v>44699</v>
      </c>
      <c r="B130">
        <v>129</v>
      </c>
      <c r="C130">
        <v>1007</v>
      </c>
      <c r="D130" s="13" t="s">
        <v>367</v>
      </c>
      <c r="E130" s="13" t="s">
        <v>338</v>
      </c>
      <c r="F130">
        <v>100050</v>
      </c>
      <c r="G130" s="13" t="s">
        <v>342</v>
      </c>
      <c r="H130">
        <v>7</v>
      </c>
      <c r="I130" s="13" t="s">
        <v>27</v>
      </c>
      <c r="J130">
        <v>5</v>
      </c>
      <c r="K130" s="13" t="s">
        <v>151</v>
      </c>
      <c r="L130">
        <v>3</v>
      </c>
      <c r="M130">
        <v>900</v>
      </c>
      <c r="N130">
        <v>2700</v>
      </c>
    </row>
    <row r="131" spans="1:14" x14ac:dyDescent="0.25">
      <c r="A131" s="12">
        <v>44700</v>
      </c>
      <c r="B131">
        <v>130</v>
      </c>
      <c r="C131">
        <v>1001</v>
      </c>
      <c r="D131" s="13" t="s">
        <v>334</v>
      </c>
      <c r="E131" s="13" t="s">
        <v>335</v>
      </c>
      <c r="F131">
        <v>100040</v>
      </c>
      <c r="G131" s="13" t="s">
        <v>395</v>
      </c>
      <c r="H131">
        <v>21</v>
      </c>
      <c r="I131" s="13" t="s">
        <v>64</v>
      </c>
      <c r="J131">
        <v>4</v>
      </c>
      <c r="K131" s="13" t="s">
        <v>150</v>
      </c>
      <c r="L131">
        <v>12</v>
      </c>
      <c r="M131">
        <v>880</v>
      </c>
      <c r="N131">
        <v>10560</v>
      </c>
    </row>
    <row r="132" spans="1:14" x14ac:dyDescent="0.25">
      <c r="A132" s="12">
        <v>44701</v>
      </c>
      <c r="B132">
        <v>131</v>
      </c>
      <c r="C132">
        <v>1011</v>
      </c>
      <c r="D132" s="13" t="s">
        <v>341</v>
      </c>
      <c r="E132" s="13" t="s">
        <v>338</v>
      </c>
      <c r="F132">
        <v>100039</v>
      </c>
      <c r="G132" s="13" t="s">
        <v>410</v>
      </c>
      <c r="H132">
        <v>2</v>
      </c>
      <c r="I132" s="13" t="s">
        <v>12</v>
      </c>
      <c r="J132">
        <v>1</v>
      </c>
      <c r="K132" s="13" t="s">
        <v>149</v>
      </c>
      <c r="L132">
        <v>6</v>
      </c>
      <c r="M132">
        <v>2920</v>
      </c>
      <c r="N132">
        <v>17520</v>
      </c>
    </row>
    <row r="133" spans="1:14" x14ac:dyDescent="0.25">
      <c r="A133" s="12">
        <v>44702</v>
      </c>
      <c r="B133">
        <v>132</v>
      </c>
      <c r="C133">
        <v>1008</v>
      </c>
      <c r="D133" s="13" t="s">
        <v>388</v>
      </c>
      <c r="E133" s="13" t="s">
        <v>332</v>
      </c>
      <c r="F133">
        <v>100036</v>
      </c>
      <c r="G133" s="13" t="s">
        <v>399</v>
      </c>
      <c r="H133">
        <v>19</v>
      </c>
      <c r="I133" s="13" t="s">
        <v>60</v>
      </c>
      <c r="J133">
        <v>11</v>
      </c>
      <c r="K133" s="13" t="s">
        <v>156</v>
      </c>
      <c r="L133">
        <v>8</v>
      </c>
      <c r="M133">
        <v>600</v>
      </c>
      <c r="N133">
        <v>4800</v>
      </c>
    </row>
    <row r="134" spans="1:14" x14ac:dyDescent="0.25">
      <c r="A134" s="12">
        <v>44703</v>
      </c>
      <c r="B134">
        <v>133</v>
      </c>
      <c r="C134">
        <v>1008</v>
      </c>
      <c r="D134" s="13" t="s">
        <v>388</v>
      </c>
      <c r="E134" s="13" t="s">
        <v>332</v>
      </c>
      <c r="F134">
        <v>100040</v>
      </c>
      <c r="G134" s="13" t="s">
        <v>395</v>
      </c>
      <c r="H134">
        <v>10</v>
      </c>
      <c r="I134" s="13" t="s">
        <v>36</v>
      </c>
      <c r="J134">
        <v>8</v>
      </c>
      <c r="K134" s="13" t="s">
        <v>154</v>
      </c>
      <c r="L134">
        <v>4</v>
      </c>
      <c r="M134">
        <v>4420</v>
      </c>
      <c r="N134">
        <v>17680</v>
      </c>
    </row>
    <row r="135" spans="1:14" x14ac:dyDescent="0.25">
      <c r="A135" s="12">
        <v>44704</v>
      </c>
      <c r="B135">
        <v>134</v>
      </c>
      <c r="C135">
        <v>1000</v>
      </c>
      <c r="D135" s="13" t="s">
        <v>353</v>
      </c>
      <c r="E135" s="13" t="s">
        <v>332</v>
      </c>
      <c r="F135">
        <v>100052</v>
      </c>
      <c r="G135" s="13" t="s">
        <v>386</v>
      </c>
      <c r="H135">
        <v>19</v>
      </c>
      <c r="I135" s="13" t="s">
        <v>60</v>
      </c>
      <c r="J135">
        <v>11</v>
      </c>
      <c r="K135" s="13" t="s">
        <v>156</v>
      </c>
      <c r="L135">
        <v>9</v>
      </c>
      <c r="M135">
        <v>600</v>
      </c>
      <c r="N135">
        <v>5400</v>
      </c>
    </row>
    <row r="136" spans="1:14" x14ac:dyDescent="0.25">
      <c r="A136" s="12">
        <v>44705</v>
      </c>
      <c r="B136">
        <v>135</v>
      </c>
      <c r="C136">
        <v>1003</v>
      </c>
      <c r="D136" s="13" t="s">
        <v>337</v>
      </c>
      <c r="E136" s="13" t="s">
        <v>338</v>
      </c>
      <c r="F136">
        <v>100020</v>
      </c>
      <c r="G136" s="13" t="s">
        <v>385</v>
      </c>
      <c r="H136">
        <v>11</v>
      </c>
      <c r="I136" s="13" t="s">
        <v>39</v>
      </c>
      <c r="J136">
        <v>9</v>
      </c>
      <c r="K136" s="13" t="s">
        <v>155</v>
      </c>
      <c r="L136">
        <v>5</v>
      </c>
      <c r="M136">
        <v>1700</v>
      </c>
      <c r="N136">
        <v>8500</v>
      </c>
    </row>
    <row r="137" spans="1:14" x14ac:dyDescent="0.25">
      <c r="A137" s="12">
        <v>44706</v>
      </c>
      <c r="B137">
        <v>136</v>
      </c>
      <c r="C137">
        <v>1011</v>
      </c>
      <c r="D137" s="13" t="s">
        <v>341</v>
      </c>
      <c r="E137" s="13" t="s">
        <v>338</v>
      </c>
      <c r="F137">
        <v>100065</v>
      </c>
      <c r="G137" s="13" t="s">
        <v>402</v>
      </c>
      <c r="H137">
        <v>14</v>
      </c>
      <c r="I137" s="13" t="s">
        <v>48</v>
      </c>
      <c r="J137">
        <v>9</v>
      </c>
      <c r="K137" s="13" t="s">
        <v>155</v>
      </c>
      <c r="L137">
        <v>3</v>
      </c>
      <c r="M137">
        <v>700</v>
      </c>
      <c r="N137">
        <v>2100</v>
      </c>
    </row>
    <row r="138" spans="1:14" x14ac:dyDescent="0.25">
      <c r="A138" s="12">
        <v>44707</v>
      </c>
      <c r="B138">
        <v>137</v>
      </c>
      <c r="C138">
        <v>1001</v>
      </c>
      <c r="D138" s="13" t="s">
        <v>334</v>
      </c>
      <c r="E138" s="13" t="s">
        <v>335</v>
      </c>
      <c r="F138">
        <v>100049</v>
      </c>
      <c r="G138" s="13" t="s">
        <v>339</v>
      </c>
      <c r="H138">
        <v>18</v>
      </c>
      <c r="I138" s="13" t="s">
        <v>58</v>
      </c>
      <c r="J138">
        <v>5</v>
      </c>
      <c r="K138" s="13" t="s">
        <v>151</v>
      </c>
      <c r="L138">
        <v>7</v>
      </c>
      <c r="M138">
        <v>1000</v>
      </c>
      <c r="N138">
        <v>7000</v>
      </c>
    </row>
    <row r="139" spans="1:14" x14ac:dyDescent="0.25">
      <c r="A139" s="12">
        <v>44708</v>
      </c>
      <c r="B139">
        <v>138</v>
      </c>
      <c r="C139">
        <v>1015</v>
      </c>
      <c r="D139" s="13" t="s">
        <v>361</v>
      </c>
      <c r="E139" s="13" t="s">
        <v>338</v>
      </c>
      <c r="F139">
        <v>100013</v>
      </c>
      <c r="G139" s="13" t="s">
        <v>389</v>
      </c>
      <c r="H139">
        <v>19</v>
      </c>
      <c r="I139" s="13" t="s">
        <v>60</v>
      </c>
      <c r="J139">
        <v>11</v>
      </c>
      <c r="K139" s="13" t="s">
        <v>156</v>
      </c>
      <c r="L139">
        <v>10</v>
      </c>
      <c r="M139">
        <v>600</v>
      </c>
      <c r="N139">
        <v>6000</v>
      </c>
    </row>
    <row r="140" spans="1:14" x14ac:dyDescent="0.25">
      <c r="A140" s="12">
        <v>44709</v>
      </c>
      <c r="B140">
        <v>139</v>
      </c>
      <c r="C140">
        <v>1009</v>
      </c>
      <c r="D140" s="13" t="s">
        <v>350</v>
      </c>
      <c r="E140" s="13" t="s">
        <v>335</v>
      </c>
      <c r="F140">
        <v>100057</v>
      </c>
      <c r="G140" s="13" t="s">
        <v>422</v>
      </c>
      <c r="H140">
        <v>25</v>
      </c>
      <c r="I140" s="13" t="s">
        <v>72</v>
      </c>
      <c r="J140">
        <v>6</v>
      </c>
      <c r="K140" s="13" t="s">
        <v>152</v>
      </c>
      <c r="L140">
        <v>2</v>
      </c>
      <c r="M140">
        <v>5100</v>
      </c>
      <c r="N140">
        <v>10200</v>
      </c>
    </row>
    <row r="141" spans="1:14" x14ac:dyDescent="0.25">
      <c r="A141" s="12">
        <v>44710</v>
      </c>
      <c r="B141">
        <v>140</v>
      </c>
      <c r="C141">
        <v>1007</v>
      </c>
      <c r="D141" s="13" t="s">
        <v>367</v>
      </c>
      <c r="E141" s="13" t="s">
        <v>338</v>
      </c>
      <c r="F141">
        <v>100017</v>
      </c>
      <c r="G141" s="13" t="s">
        <v>360</v>
      </c>
      <c r="H141">
        <v>6</v>
      </c>
      <c r="I141" s="13" t="s">
        <v>24</v>
      </c>
      <c r="J141">
        <v>4</v>
      </c>
      <c r="K141" s="13" t="s">
        <v>150</v>
      </c>
      <c r="L141">
        <v>8</v>
      </c>
      <c r="M141">
        <v>1800</v>
      </c>
      <c r="N141">
        <v>14400</v>
      </c>
    </row>
    <row r="142" spans="1:14" x14ac:dyDescent="0.25">
      <c r="A142" s="12">
        <v>44711</v>
      </c>
      <c r="B142">
        <v>141</v>
      </c>
      <c r="C142">
        <v>1003</v>
      </c>
      <c r="D142" s="13" t="s">
        <v>337</v>
      </c>
      <c r="E142" s="13" t="s">
        <v>338</v>
      </c>
      <c r="F142">
        <v>100026</v>
      </c>
      <c r="G142" s="13" t="s">
        <v>423</v>
      </c>
      <c r="H142">
        <v>12</v>
      </c>
      <c r="I142" s="13" t="s">
        <v>42</v>
      </c>
      <c r="J142">
        <v>9</v>
      </c>
      <c r="K142" s="13" t="s">
        <v>155</v>
      </c>
      <c r="L142">
        <v>6</v>
      </c>
      <c r="M142">
        <v>3150</v>
      </c>
      <c r="N142">
        <v>18900</v>
      </c>
    </row>
    <row r="143" spans="1:14" x14ac:dyDescent="0.25">
      <c r="A143" s="12">
        <v>44712</v>
      </c>
      <c r="B143">
        <v>142</v>
      </c>
      <c r="C143">
        <v>1003</v>
      </c>
      <c r="D143" s="13" t="s">
        <v>337</v>
      </c>
      <c r="E143" s="13" t="s">
        <v>338</v>
      </c>
      <c r="F143">
        <v>100064</v>
      </c>
      <c r="G143" s="13" t="s">
        <v>424</v>
      </c>
      <c r="H143">
        <v>23</v>
      </c>
      <c r="I143" s="13" t="s">
        <v>68</v>
      </c>
      <c r="J143">
        <v>1</v>
      </c>
      <c r="K143" s="13" t="s">
        <v>149</v>
      </c>
      <c r="L143">
        <v>9</v>
      </c>
      <c r="M143">
        <v>3550</v>
      </c>
      <c r="N143">
        <v>31950</v>
      </c>
    </row>
    <row r="144" spans="1:14" x14ac:dyDescent="0.25">
      <c r="A144" s="12">
        <v>44713</v>
      </c>
      <c r="B144">
        <v>143</v>
      </c>
      <c r="C144">
        <v>1014</v>
      </c>
      <c r="D144" s="13" t="s">
        <v>344</v>
      </c>
      <c r="E144" s="13" t="s">
        <v>345</v>
      </c>
      <c r="F144">
        <v>100050</v>
      </c>
      <c r="G144" s="13" t="s">
        <v>342</v>
      </c>
      <c r="H144">
        <v>8</v>
      </c>
      <c r="I144" s="13" t="s">
        <v>30</v>
      </c>
      <c r="J144">
        <v>6</v>
      </c>
      <c r="K144" s="13" t="s">
        <v>152</v>
      </c>
      <c r="L144">
        <v>11</v>
      </c>
      <c r="M144">
        <v>4010</v>
      </c>
      <c r="N144">
        <v>44110</v>
      </c>
    </row>
    <row r="145" spans="1:14" x14ac:dyDescent="0.25">
      <c r="A145" s="12">
        <v>44714</v>
      </c>
      <c r="B145">
        <v>144</v>
      </c>
      <c r="C145">
        <v>1003</v>
      </c>
      <c r="D145" s="13" t="s">
        <v>337</v>
      </c>
      <c r="E145" s="13" t="s">
        <v>338</v>
      </c>
      <c r="F145">
        <v>100031</v>
      </c>
      <c r="G145" s="13" t="s">
        <v>383</v>
      </c>
      <c r="H145">
        <v>24</v>
      </c>
      <c r="I145" s="13" t="s">
        <v>70</v>
      </c>
      <c r="J145">
        <v>5</v>
      </c>
      <c r="K145" s="13" t="s">
        <v>151</v>
      </c>
      <c r="L145">
        <v>4</v>
      </c>
      <c r="M145">
        <v>2630</v>
      </c>
      <c r="N145">
        <v>10520</v>
      </c>
    </row>
    <row r="146" spans="1:14" x14ac:dyDescent="0.25">
      <c r="A146" s="12">
        <v>44715</v>
      </c>
      <c r="B146">
        <v>145</v>
      </c>
      <c r="C146">
        <v>1003</v>
      </c>
      <c r="D146" s="13" t="s">
        <v>337</v>
      </c>
      <c r="E146" s="13" t="s">
        <v>338</v>
      </c>
      <c r="F146">
        <v>100059</v>
      </c>
      <c r="G146" s="13" t="s">
        <v>406</v>
      </c>
      <c r="H146">
        <v>11</v>
      </c>
      <c r="I146" s="13" t="s">
        <v>39</v>
      </c>
      <c r="J146">
        <v>9</v>
      </c>
      <c r="K146" s="13" t="s">
        <v>155</v>
      </c>
      <c r="L146">
        <v>3</v>
      </c>
      <c r="M146">
        <v>1700</v>
      </c>
      <c r="N146">
        <v>5100</v>
      </c>
    </row>
    <row r="147" spans="1:14" x14ac:dyDescent="0.25">
      <c r="A147" s="12">
        <v>44716</v>
      </c>
      <c r="B147">
        <v>146</v>
      </c>
      <c r="C147">
        <v>1005</v>
      </c>
      <c r="D147" s="13" t="s">
        <v>357</v>
      </c>
      <c r="E147" s="13" t="s">
        <v>335</v>
      </c>
      <c r="F147">
        <v>100060</v>
      </c>
      <c r="G147" s="13" t="s">
        <v>363</v>
      </c>
      <c r="H147">
        <v>25</v>
      </c>
      <c r="I147" s="13" t="s">
        <v>72</v>
      </c>
      <c r="J147">
        <v>6</v>
      </c>
      <c r="K147" s="13" t="s">
        <v>152</v>
      </c>
      <c r="L147">
        <v>5</v>
      </c>
      <c r="M147">
        <v>5100</v>
      </c>
      <c r="N147">
        <v>25500</v>
      </c>
    </row>
    <row r="148" spans="1:14" x14ac:dyDescent="0.25">
      <c r="A148" s="12">
        <v>44717</v>
      </c>
      <c r="B148">
        <v>147</v>
      </c>
      <c r="C148">
        <v>1011</v>
      </c>
      <c r="D148" s="13" t="s">
        <v>341</v>
      </c>
      <c r="E148" s="13" t="s">
        <v>338</v>
      </c>
      <c r="F148">
        <v>100035</v>
      </c>
      <c r="G148" s="13" t="s">
        <v>409</v>
      </c>
      <c r="H148">
        <v>24</v>
      </c>
      <c r="I148" s="13" t="s">
        <v>70</v>
      </c>
      <c r="J148">
        <v>5</v>
      </c>
      <c r="K148" s="13" t="s">
        <v>151</v>
      </c>
      <c r="L148">
        <v>7</v>
      </c>
      <c r="M148">
        <v>2630</v>
      </c>
      <c r="N148">
        <v>18410</v>
      </c>
    </row>
    <row r="149" spans="1:14" x14ac:dyDescent="0.25">
      <c r="A149" s="12">
        <v>44718</v>
      </c>
      <c r="B149">
        <v>148</v>
      </c>
      <c r="C149">
        <v>1004</v>
      </c>
      <c r="D149" s="13" t="s">
        <v>347</v>
      </c>
      <c r="E149" s="13" t="s">
        <v>332</v>
      </c>
      <c r="F149">
        <v>100089</v>
      </c>
      <c r="G149" s="13" t="s">
        <v>413</v>
      </c>
      <c r="H149">
        <v>18</v>
      </c>
      <c r="I149" s="13" t="s">
        <v>58</v>
      </c>
      <c r="J149">
        <v>5</v>
      </c>
      <c r="K149" s="13" t="s">
        <v>151</v>
      </c>
      <c r="L149">
        <v>6</v>
      </c>
      <c r="M149">
        <v>1000</v>
      </c>
      <c r="N149">
        <v>6000</v>
      </c>
    </row>
    <row r="150" spans="1:14" x14ac:dyDescent="0.25">
      <c r="A150" s="12">
        <v>44719</v>
      </c>
      <c r="B150">
        <v>149</v>
      </c>
      <c r="C150">
        <v>1007</v>
      </c>
      <c r="D150" s="13" t="s">
        <v>367</v>
      </c>
      <c r="E150" s="13" t="s">
        <v>338</v>
      </c>
      <c r="F150">
        <v>100011</v>
      </c>
      <c r="G150" s="13" t="s">
        <v>370</v>
      </c>
      <c r="H150">
        <v>16</v>
      </c>
      <c r="I150" s="13" t="s">
        <v>54</v>
      </c>
      <c r="J150">
        <v>10</v>
      </c>
      <c r="K150" s="13" t="s">
        <v>36</v>
      </c>
      <c r="L150">
        <v>9</v>
      </c>
      <c r="M150">
        <v>820</v>
      </c>
      <c r="N150">
        <v>7380</v>
      </c>
    </row>
    <row r="151" spans="1:14" x14ac:dyDescent="0.25">
      <c r="A151" s="12">
        <v>44720</v>
      </c>
      <c r="B151">
        <v>150</v>
      </c>
      <c r="C151">
        <v>1009</v>
      </c>
      <c r="D151" s="13" t="s">
        <v>350</v>
      </c>
      <c r="E151" s="13" t="s">
        <v>335</v>
      </c>
      <c r="F151">
        <v>100042</v>
      </c>
      <c r="G151" s="13" t="s">
        <v>425</v>
      </c>
      <c r="H151">
        <v>15</v>
      </c>
      <c r="I151" s="13" t="s">
        <v>51</v>
      </c>
      <c r="J151">
        <v>10</v>
      </c>
      <c r="K151" s="13" t="s">
        <v>36</v>
      </c>
      <c r="L151">
        <v>12</v>
      </c>
      <c r="M151">
        <v>2240</v>
      </c>
      <c r="N151">
        <v>26880</v>
      </c>
    </row>
    <row r="152" spans="1:14" x14ac:dyDescent="0.25">
      <c r="A152" s="12">
        <v>44721</v>
      </c>
      <c r="B152">
        <v>151</v>
      </c>
      <c r="C152">
        <v>1006</v>
      </c>
      <c r="D152" s="13" t="s">
        <v>364</v>
      </c>
      <c r="E152" s="13" t="s">
        <v>345</v>
      </c>
      <c r="F152">
        <v>100029</v>
      </c>
      <c r="G152" s="13" t="s">
        <v>426</v>
      </c>
      <c r="H152">
        <v>18</v>
      </c>
      <c r="I152" s="13" t="s">
        <v>58</v>
      </c>
      <c r="J152">
        <v>5</v>
      </c>
      <c r="K152" s="13" t="s">
        <v>151</v>
      </c>
      <c r="L152">
        <v>10</v>
      </c>
      <c r="M152">
        <v>1000</v>
      </c>
      <c r="N152">
        <v>10000</v>
      </c>
    </row>
    <row r="153" spans="1:14" x14ac:dyDescent="0.25">
      <c r="A153" s="12">
        <v>44722</v>
      </c>
      <c r="B153">
        <v>152</v>
      </c>
      <c r="C153">
        <v>1010</v>
      </c>
      <c r="D153" s="13" t="s">
        <v>380</v>
      </c>
      <c r="E153" s="13" t="s">
        <v>345</v>
      </c>
      <c r="F153">
        <v>100029</v>
      </c>
      <c r="G153" s="13" t="s">
        <v>426</v>
      </c>
      <c r="H153">
        <v>18</v>
      </c>
      <c r="I153" s="13" t="s">
        <v>58</v>
      </c>
      <c r="J153">
        <v>5</v>
      </c>
      <c r="K153" s="13" t="s">
        <v>151</v>
      </c>
      <c r="L153">
        <v>5</v>
      </c>
      <c r="M153">
        <v>1000</v>
      </c>
      <c r="N153">
        <v>5000</v>
      </c>
    </row>
    <row r="154" spans="1:14" x14ac:dyDescent="0.25">
      <c r="A154" s="12">
        <v>44723</v>
      </c>
      <c r="B154">
        <v>153</v>
      </c>
      <c r="C154">
        <v>1015</v>
      </c>
      <c r="D154" s="13" t="s">
        <v>361</v>
      </c>
      <c r="E154" s="13" t="s">
        <v>338</v>
      </c>
      <c r="F154">
        <v>100047</v>
      </c>
      <c r="G154" s="13" t="s">
        <v>343</v>
      </c>
      <c r="H154">
        <v>18</v>
      </c>
      <c r="I154" s="13" t="s">
        <v>58</v>
      </c>
      <c r="J154">
        <v>5</v>
      </c>
      <c r="K154" s="13" t="s">
        <v>151</v>
      </c>
      <c r="L154">
        <v>7</v>
      </c>
      <c r="M154">
        <v>1000</v>
      </c>
      <c r="N154">
        <v>7000</v>
      </c>
    </row>
    <row r="155" spans="1:14" x14ac:dyDescent="0.25">
      <c r="A155" s="12">
        <v>44724</v>
      </c>
      <c r="B155">
        <v>154</v>
      </c>
      <c r="C155">
        <v>1014</v>
      </c>
      <c r="D155" s="13" t="s">
        <v>344</v>
      </c>
      <c r="E155" s="13" t="s">
        <v>345</v>
      </c>
      <c r="F155">
        <v>100028</v>
      </c>
      <c r="G155" s="13" t="s">
        <v>427</v>
      </c>
      <c r="H155">
        <v>22</v>
      </c>
      <c r="I155" s="13" t="s">
        <v>66</v>
      </c>
      <c r="J155">
        <v>9</v>
      </c>
      <c r="K155" s="13" t="s">
        <v>155</v>
      </c>
      <c r="L155">
        <v>3</v>
      </c>
      <c r="M155">
        <v>3011</v>
      </c>
      <c r="N155">
        <v>9033</v>
      </c>
    </row>
    <row r="156" spans="1:14" x14ac:dyDescent="0.25">
      <c r="A156" s="12">
        <v>44725</v>
      </c>
      <c r="B156">
        <v>155</v>
      </c>
      <c r="C156">
        <v>1007</v>
      </c>
      <c r="D156" s="13" t="s">
        <v>367</v>
      </c>
      <c r="E156" s="13" t="s">
        <v>338</v>
      </c>
      <c r="F156">
        <v>100069</v>
      </c>
      <c r="G156" s="13" t="s">
        <v>366</v>
      </c>
      <c r="H156">
        <v>6</v>
      </c>
      <c r="I156" s="13" t="s">
        <v>24</v>
      </c>
      <c r="J156">
        <v>4</v>
      </c>
      <c r="K156" s="13" t="s">
        <v>150</v>
      </c>
      <c r="L156">
        <v>12</v>
      </c>
      <c r="M156">
        <v>1800</v>
      </c>
      <c r="N156">
        <v>21600</v>
      </c>
    </row>
    <row r="157" spans="1:14" x14ac:dyDescent="0.25">
      <c r="A157" s="12">
        <v>44726</v>
      </c>
      <c r="B157">
        <v>156</v>
      </c>
      <c r="C157">
        <v>1004</v>
      </c>
      <c r="D157" s="13" t="s">
        <v>347</v>
      </c>
      <c r="E157" s="13" t="s">
        <v>332</v>
      </c>
      <c r="F157">
        <v>100072</v>
      </c>
      <c r="G157" s="13" t="s">
        <v>428</v>
      </c>
      <c r="H157">
        <v>21</v>
      </c>
      <c r="I157" s="13" t="s">
        <v>64</v>
      </c>
      <c r="J157">
        <v>4</v>
      </c>
      <c r="K157" s="13" t="s">
        <v>150</v>
      </c>
      <c r="L157">
        <v>6</v>
      </c>
      <c r="M157">
        <v>880</v>
      </c>
      <c r="N157">
        <v>5280</v>
      </c>
    </row>
    <row r="158" spans="1:14" x14ac:dyDescent="0.25">
      <c r="A158" s="12">
        <v>44727</v>
      </c>
      <c r="B158">
        <v>157</v>
      </c>
      <c r="C158">
        <v>1006</v>
      </c>
      <c r="D158" s="13" t="s">
        <v>364</v>
      </c>
      <c r="E158" s="13" t="s">
        <v>345</v>
      </c>
      <c r="F158">
        <v>100008</v>
      </c>
      <c r="G158" s="13" t="s">
        <v>392</v>
      </c>
      <c r="H158">
        <v>25</v>
      </c>
      <c r="I158" s="13" t="s">
        <v>72</v>
      </c>
      <c r="J158">
        <v>6</v>
      </c>
      <c r="K158" s="13" t="s">
        <v>152</v>
      </c>
      <c r="L158">
        <v>8</v>
      </c>
      <c r="M158">
        <v>5100</v>
      </c>
      <c r="N158">
        <v>40800</v>
      </c>
    </row>
    <row r="159" spans="1:14" x14ac:dyDescent="0.25">
      <c r="A159" s="12">
        <v>44728</v>
      </c>
      <c r="B159">
        <v>158</v>
      </c>
      <c r="C159">
        <v>1007</v>
      </c>
      <c r="D159" s="13" t="s">
        <v>367</v>
      </c>
      <c r="E159" s="13" t="s">
        <v>338</v>
      </c>
      <c r="F159">
        <v>100049</v>
      </c>
      <c r="G159" s="13" t="s">
        <v>339</v>
      </c>
      <c r="H159">
        <v>7</v>
      </c>
      <c r="I159" s="13" t="s">
        <v>27</v>
      </c>
      <c r="J159">
        <v>5</v>
      </c>
      <c r="K159" s="13" t="s">
        <v>151</v>
      </c>
      <c r="L159">
        <v>4</v>
      </c>
      <c r="M159">
        <v>900</v>
      </c>
      <c r="N159">
        <v>3600</v>
      </c>
    </row>
    <row r="160" spans="1:14" x14ac:dyDescent="0.25">
      <c r="A160" s="12">
        <v>44729</v>
      </c>
      <c r="B160">
        <v>159</v>
      </c>
      <c r="C160">
        <v>1012</v>
      </c>
      <c r="D160" s="13" t="s">
        <v>331</v>
      </c>
      <c r="E160" s="13" t="s">
        <v>332</v>
      </c>
      <c r="F160">
        <v>100017</v>
      </c>
      <c r="G160" s="13" t="s">
        <v>360</v>
      </c>
      <c r="H160">
        <v>5</v>
      </c>
      <c r="I160" s="13" t="s">
        <v>21</v>
      </c>
      <c r="J160">
        <v>3</v>
      </c>
      <c r="K160" s="13" t="s">
        <v>149</v>
      </c>
      <c r="L160">
        <v>9</v>
      </c>
      <c r="M160">
        <v>1600</v>
      </c>
      <c r="N160">
        <v>14400</v>
      </c>
    </row>
    <row r="161" spans="1:14" x14ac:dyDescent="0.25">
      <c r="A161" s="12">
        <v>44730</v>
      </c>
      <c r="B161">
        <v>160</v>
      </c>
      <c r="C161">
        <v>1008</v>
      </c>
      <c r="D161" s="13" t="s">
        <v>388</v>
      </c>
      <c r="E161" s="13" t="s">
        <v>332</v>
      </c>
      <c r="F161">
        <v>100089</v>
      </c>
      <c r="G161" s="13" t="s">
        <v>413</v>
      </c>
      <c r="H161">
        <v>12</v>
      </c>
      <c r="I161" s="13" t="s">
        <v>42</v>
      </c>
      <c r="J161">
        <v>9</v>
      </c>
      <c r="K161" s="13" t="s">
        <v>155</v>
      </c>
      <c r="L161">
        <v>5</v>
      </c>
      <c r="M161">
        <v>3150</v>
      </c>
      <c r="N161">
        <v>15750</v>
      </c>
    </row>
    <row r="162" spans="1:14" x14ac:dyDescent="0.25">
      <c r="A162" s="12">
        <v>44731</v>
      </c>
      <c r="B162">
        <v>161</v>
      </c>
      <c r="C162">
        <v>1008</v>
      </c>
      <c r="D162" s="13" t="s">
        <v>388</v>
      </c>
      <c r="E162" s="13" t="s">
        <v>332</v>
      </c>
      <c r="F162">
        <v>100021</v>
      </c>
      <c r="G162" s="13" t="s">
        <v>405</v>
      </c>
      <c r="H162">
        <v>22</v>
      </c>
      <c r="I162" s="13" t="s">
        <v>66</v>
      </c>
      <c r="J162">
        <v>9</v>
      </c>
      <c r="K162" s="13" t="s">
        <v>155</v>
      </c>
      <c r="L162">
        <v>3</v>
      </c>
      <c r="M162">
        <v>3011</v>
      </c>
      <c r="N162">
        <v>9033</v>
      </c>
    </row>
    <row r="163" spans="1:14" x14ac:dyDescent="0.25">
      <c r="A163" s="12">
        <v>44732</v>
      </c>
      <c r="B163">
        <v>162</v>
      </c>
      <c r="C163">
        <v>1013</v>
      </c>
      <c r="D163" s="13" t="s">
        <v>371</v>
      </c>
      <c r="E163" s="13" t="s">
        <v>335</v>
      </c>
      <c r="F163">
        <v>100068</v>
      </c>
      <c r="G163" s="13" t="s">
        <v>355</v>
      </c>
      <c r="H163">
        <v>16</v>
      </c>
      <c r="I163" s="13" t="s">
        <v>54</v>
      </c>
      <c r="J163">
        <v>10</v>
      </c>
      <c r="K163" s="13" t="s">
        <v>36</v>
      </c>
      <c r="L163">
        <v>7</v>
      </c>
      <c r="M163">
        <v>820</v>
      </c>
      <c r="N163">
        <v>5740</v>
      </c>
    </row>
    <row r="164" spans="1:14" x14ac:dyDescent="0.25">
      <c r="A164" s="12">
        <v>44733</v>
      </c>
      <c r="B164">
        <v>163</v>
      </c>
      <c r="C164">
        <v>1011</v>
      </c>
      <c r="D164" s="13" t="s">
        <v>341</v>
      </c>
      <c r="E164" s="13" t="s">
        <v>338</v>
      </c>
      <c r="F164">
        <v>100017</v>
      </c>
      <c r="G164" s="13" t="s">
        <v>360</v>
      </c>
      <c r="H164">
        <v>22</v>
      </c>
      <c r="I164" s="13" t="s">
        <v>66</v>
      </c>
      <c r="J164">
        <v>9</v>
      </c>
      <c r="K164" s="13" t="s">
        <v>155</v>
      </c>
      <c r="L164">
        <v>10</v>
      </c>
      <c r="M164">
        <v>3011</v>
      </c>
      <c r="N164">
        <v>30110</v>
      </c>
    </row>
    <row r="165" spans="1:14" x14ac:dyDescent="0.25">
      <c r="A165" s="12">
        <v>44734</v>
      </c>
      <c r="B165">
        <v>164</v>
      </c>
      <c r="C165">
        <v>1002</v>
      </c>
      <c r="D165" s="13" t="s">
        <v>377</v>
      </c>
      <c r="E165" s="13" t="s">
        <v>345</v>
      </c>
      <c r="F165">
        <v>100092</v>
      </c>
      <c r="G165" s="13" t="s">
        <v>429</v>
      </c>
      <c r="H165">
        <v>15</v>
      </c>
      <c r="I165" s="13" t="s">
        <v>51</v>
      </c>
      <c r="J165">
        <v>10</v>
      </c>
      <c r="K165" s="13" t="s">
        <v>36</v>
      </c>
      <c r="L165">
        <v>2</v>
      </c>
      <c r="M165">
        <v>2240</v>
      </c>
      <c r="N165">
        <v>4480</v>
      </c>
    </row>
    <row r="166" spans="1:14" x14ac:dyDescent="0.25">
      <c r="A166" s="12">
        <v>44735</v>
      </c>
      <c r="B166">
        <v>165</v>
      </c>
      <c r="C166">
        <v>1011</v>
      </c>
      <c r="D166" s="13" t="s">
        <v>341</v>
      </c>
      <c r="E166" s="13" t="s">
        <v>338</v>
      </c>
      <c r="F166">
        <v>100030</v>
      </c>
      <c r="G166" s="13" t="s">
        <v>362</v>
      </c>
      <c r="H166">
        <v>12</v>
      </c>
      <c r="I166" s="13" t="s">
        <v>42</v>
      </c>
      <c r="J166">
        <v>9</v>
      </c>
      <c r="K166" s="13" t="s">
        <v>155</v>
      </c>
      <c r="L166">
        <v>8</v>
      </c>
      <c r="M166">
        <v>3150</v>
      </c>
      <c r="N166">
        <v>25200</v>
      </c>
    </row>
    <row r="167" spans="1:14" x14ac:dyDescent="0.25">
      <c r="A167" s="12">
        <v>44736</v>
      </c>
      <c r="B167">
        <v>166</v>
      </c>
      <c r="C167">
        <v>1003</v>
      </c>
      <c r="D167" s="13" t="s">
        <v>337</v>
      </c>
      <c r="E167" s="13" t="s">
        <v>338</v>
      </c>
      <c r="F167">
        <v>100033</v>
      </c>
      <c r="G167" s="13" t="s">
        <v>348</v>
      </c>
      <c r="H167">
        <v>2</v>
      </c>
      <c r="I167" s="13" t="s">
        <v>12</v>
      </c>
      <c r="J167">
        <v>1</v>
      </c>
      <c r="K167" s="13" t="s">
        <v>149</v>
      </c>
      <c r="L167">
        <v>6</v>
      </c>
      <c r="M167">
        <v>2920</v>
      </c>
      <c r="N167">
        <v>17520</v>
      </c>
    </row>
    <row r="168" spans="1:14" x14ac:dyDescent="0.25">
      <c r="A168" s="12">
        <v>44737</v>
      </c>
      <c r="B168">
        <v>167</v>
      </c>
      <c r="C168">
        <v>1002</v>
      </c>
      <c r="D168" s="13" t="s">
        <v>377</v>
      </c>
      <c r="E168" s="13" t="s">
        <v>345</v>
      </c>
      <c r="F168">
        <v>100056</v>
      </c>
      <c r="G168" s="13" t="s">
        <v>374</v>
      </c>
      <c r="H168">
        <v>4</v>
      </c>
      <c r="I168" s="13" t="s">
        <v>18</v>
      </c>
      <c r="J168">
        <v>2</v>
      </c>
      <c r="K168" s="13" t="s">
        <v>149</v>
      </c>
      <c r="L168">
        <v>9</v>
      </c>
      <c r="M168">
        <v>600</v>
      </c>
      <c r="N168">
        <v>5400</v>
      </c>
    </row>
    <row r="169" spans="1:14" x14ac:dyDescent="0.25">
      <c r="A169" s="12">
        <v>44738</v>
      </c>
      <c r="B169">
        <v>168</v>
      </c>
      <c r="C169">
        <v>1001</v>
      </c>
      <c r="D169" s="13" t="s">
        <v>334</v>
      </c>
      <c r="E169" s="13" t="s">
        <v>335</v>
      </c>
      <c r="F169">
        <v>100084</v>
      </c>
      <c r="G169" s="13" t="s">
        <v>430</v>
      </c>
      <c r="H169">
        <v>14</v>
      </c>
      <c r="I169" s="13" t="s">
        <v>48</v>
      </c>
      <c r="J169">
        <v>9</v>
      </c>
      <c r="K169" s="13" t="s">
        <v>155</v>
      </c>
      <c r="L169">
        <v>11</v>
      </c>
      <c r="M169">
        <v>700</v>
      </c>
      <c r="N169">
        <v>7700</v>
      </c>
    </row>
    <row r="170" spans="1:14" x14ac:dyDescent="0.25">
      <c r="A170" s="12">
        <v>44739</v>
      </c>
      <c r="B170">
        <v>169</v>
      </c>
      <c r="C170">
        <v>1002</v>
      </c>
      <c r="D170" s="13" t="s">
        <v>377</v>
      </c>
      <c r="E170" s="13" t="s">
        <v>345</v>
      </c>
      <c r="F170">
        <v>100046</v>
      </c>
      <c r="G170" s="13" t="s">
        <v>431</v>
      </c>
      <c r="H170">
        <v>16</v>
      </c>
      <c r="I170" s="13" t="s">
        <v>54</v>
      </c>
      <c r="J170">
        <v>10</v>
      </c>
      <c r="K170" s="13" t="s">
        <v>36</v>
      </c>
      <c r="L170">
        <v>4</v>
      </c>
      <c r="M170">
        <v>820</v>
      </c>
      <c r="N170">
        <v>3280</v>
      </c>
    </row>
    <row r="171" spans="1:14" x14ac:dyDescent="0.25">
      <c r="A171" s="12">
        <v>44740</v>
      </c>
      <c r="B171">
        <v>170</v>
      </c>
      <c r="C171">
        <v>1000</v>
      </c>
      <c r="D171" s="13" t="s">
        <v>353</v>
      </c>
      <c r="E171" s="13" t="s">
        <v>332</v>
      </c>
      <c r="F171">
        <v>100032</v>
      </c>
      <c r="G171" s="13" t="s">
        <v>432</v>
      </c>
      <c r="H171">
        <v>22</v>
      </c>
      <c r="I171" s="13" t="s">
        <v>66</v>
      </c>
      <c r="J171">
        <v>9</v>
      </c>
      <c r="K171" s="13" t="s">
        <v>155</v>
      </c>
      <c r="L171">
        <v>3</v>
      </c>
      <c r="M171">
        <v>3011</v>
      </c>
      <c r="N171">
        <v>9033</v>
      </c>
    </row>
    <row r="172" spans="1:14" x14ac:dyDescent="0.25">
      <c r="A172" s="12">
        <v>44741</v>
      </c>
      <c r="B172">
        <v>171</v>
      </c>
      <c r="C172">
        <v>1014</v>
      </c>
      <c r="D172" s="13" t="s">
        <v>344</v>
      </c>
      <c r="E172" s="13" t="s">
        <v>345</v>
      </c>
      <c r="F172">
        <v>100036</v>
      </c>
      <c r="G172" s="13" t="s">
        <v>399</v>
      </c>
      <c r="H172">
        <v>8</v>
      </c>
      <c r="I172" s="13" t="s">
        <v>30</v>
      </c>
      <c r="J172">
        <v>6</v>
      </c>
      <c r="K172" s="13" t="s">
        <v>152</v>
      </c>
      <c r="L172">
        <v>5</v>
      </c>
      <c r="M172">
        <v>4010</v>
      </c>
      <c r="N172">
        <v>20050</v>
      </c>
    </row>
    <row r="173" spans="1:14" x14ac:dyDescent="0.25">
      <c r="A173" s="12">
        <v>44742</v>
      </c>
      <c r="B173">
        <v>172</v>
      </c>
      <c r="C173">
        <v>1012</v>
      </c>
      <c r="D173" s="13" t="s">
        <v>331</v>
      </c>
      <c r="E173" s="13" t="s">
        <v>332</v>
      </c>
      <c r="F173">
        <v>100063</v>
      </c>
      <c r="G173" s="13" t="s">
        <v>400</v>
      </c>
      <c r="H173">
        <v>8</v>
      </c>
      <c r="I173" s="13" t="s">
        <v>30</v>
      </c>
      <c r="J173">
        <v>6</v>
      </c>
      <c r="K173" s="13" t="s">
        <v>152</v>
      </c>
      <c r="L173">
        <v>7</v>
      </c>
      <c r="M173">
        <v>4010</v>
      </c>
      <c r="N173">
        <v>28070</v>
      </c>
    </row>
    <row r="174" spans="1:14" x14ac:dyDescent="0.25">
      <c r="A174" s="12">
        <v>44743</v>
      </c>
      <c r="B174">
        <v>173</v>
      </c>
      <c r="C174">
        <v>1011</v>
      </c>
      <c r="D174" s="13" t="s">
        <v>341</v>
      </c>
      <c r="E174" s="13" t="s">
        <v>338</v>
      </c>
      <c r="F174">
        <v>100019</v>
      </c>
      <c r="G174" s="13" t="s">
        <v>381</v>
      </c>
      <c r="H174">
        <v>16</v>
      </c>
      <c r="I174" s="13" t="s">
        <v>54</v>
      </c>
      <c r="J174">
        <v>10</v>
      </c>
      <c r="K174" s="13" t="s">
        <v>36</v>
      </c>
      <c r="L174">
        <v>6</v>
      </c>
      <c r="M174">
        <v>820</v>
      </c>
      <c r="N174">
        <v>4920</v>
      </c>
    </row>
    <row r="175" spans="1:14" x14ac:dyDescent="0.25">
      <c r="A175" s="12">
        <v>44744</v>
      </c>
      <c r="B175">
        <v>174</v>
      </c>
      <c r="C175">
        <v>1003</v>
      </c>
      <c r="D175" s="13" t="s">
        <v>337</v>
      </c>
      <c r="E175" s="13" t="s">
        <v>338</v>
      </c>
      <c r="F175">
        <v>100065</v>
      </c>
      <c r="G175" s="13" t="s">
        <v>402</v>
      </c>
      <c r="H175">
        <v>4</v>
      </c>
      <c r="I175" s="13" t="s">
        <v>18</v>
      </c>
      <c r="J175">
        <v>2</v>
      </c>
      <c r="K175" s="13" t="s">
        <v>149</v>
      </c>
      <c r="L175">
        <v>9</v>
      </c>
      <c r="M175">
        <v>600</v>
      </c>
      <c r="N175">
        <v>5400</v>
      </c>
    </row>
    <row r="176" spans="1:14" x14ac:dyDescent="0.25">
      <c r="A176" s="12">
        <v>44745</v>
      </c>
      <c r="B176">
        <v>175</v>
      </c>
      <c r="C176">
        <v>1004</v>
      </c>
      <c r="D176" s="13" t="s">
        <v>347</v>
      </c>
      <c r="E176" s="13" t="s">
        <v>332</v>
      </c>
      <c r="F176">
        <v>100057</v>
      </c>
      <c r="G176" s="13" t="s">
        <v>422</v>
      </c>
      <c r="H176">
        <v>12</v>
      </c>
      <c r="I176" s="13" t="s">
        <v>42</v>
      </c>
      <c r="J176">
        <v>9</v>
      </c>
      <c r="K176" s="13" t="s">
        <v>155</v>
      </c>
      <c r="L176">
        <v>12</v>
      </c>
      <c r="M176">
        <v>3150</v>
      </c>
      <c r="N176">
        <v>37800</v>
      </c>
    </row>
    <row r="177" spans="1:14" x14ac:dyDescent="0.25">
      <c r="A177" s="12">
        <v>44746</v>
      </c>
      <c r="B177">
        <v>176</v>
      </c>
      <c r="C177">
        <v>1000</v>
      </c>
      <c r="D177" s="13" t="s">
        <v>353</v>
      </c>
      <c r="E177" s="13" t="s">
        <v>332</v>
      </c>
      <c r="F177">
        <v>100041</v>
      </c>
      <c r="G177" s="13" t="s">
        <v>433</v>
      </c>
      <c r="H177">
        <v>24</v>
      </c>
      <c r="I177" s="13" t="s">
        <v>70</v>
      </c>
      <c r="J177">
        <v>5</v>
      </c>
      <c r="K177" s="13" t="s">
        <v>151</v>
      </c>
      <c r="L177">
        <v>10</v>
      </c>
      <c r="M177">
        <v>2630</v>
      </c>
      <c r="N177">
        <v>26300</v>
      </c>
    </row>
    <row r="178" spans="1:14" x14ac:dyDescent="0.25">
      <c r="A178" s="12">
        <v>44747</v>
      </c>
      <c r="B178">
        <v>177</v>
      </c>
      <c r="C178">
        <v>1003</v>
      </c>
      <c r="D178" s="13" t="s">
        <v>337</v>
      </c>
      <c r="E178" s="13" t="s">
        <v>338</v>
      </c>
      <c r="F178">
        <v>100093</v>
      </c>
      <c r="G178" s="13" t="s">
        <v>404</v>
      </c>
      <c r="H178">
        <v>9</v>
      </c>
      <c r="I178" s="13" t="s">
        <v>33</v>
      </c>
      <c r="J178">
        <v>7</v>
      </c>
      <c r="K178" s="13" t="s">
        <v>153</v>
      </c>
      <c r="L178">
        <v>5</v>
      </c>
      <c r="M178">
        <v>4800</v>
      </c>
      <c r="N178">
        <v>24000</v>
      </c>
    </row>
    <row r="179" spans="1:14" x14ac:dyDescent="0.25">
      <c r="A179" s="12">
        <v>44748</v>
      </c>
      <c r="B179">
        <v>178</v>
      </c>
      <c r="C179">
        <v>1013</v>
      </c>
      <c r="D179" s="13" t="s">
        <v>371</v>
      </c>
      <c r="E179" s="13" t="s">
        <v>335</v>
      </c>
      <c r="F179">
        <v>100044</v>
      </c>
      <c r="G179" s="13" t="s">
        <v>352</v>
      </c>
      <c r="H179">
        <v>1</v>
      </c>
      <c r="I179" s="13" t="s">
        <v>9</v>
      </c>
      <c r="J179">
        <v>1</v>
      </c>
      <c r="K179" s="13" t="s">
        <v>149</v>
      </c>
      <c r="L179">
        <v>7</v>
      </c>
      <c r="M179">
        <v>421</v>
      </c>
      <c r="N179">
        <v>2947</v>
      </c>
    </row>
    <row r="180" spans="1:14" x14ac:dyDescent="0.25">
      <c r="A180" s="12">
        <v>44749</v>
      </c>
      <c r="B180">
        <v>179</v>
      </c>
      <c r="C180">
        <v>1005</v>
      </c>
      <c r="D180" s="13" t="s">
        <v>357</v>
      </c>
      <c r="E180" s="13" t="s">
        <v>335</v>
      </c>
      <c r="F180">
        <v>100100</v>
      </c>
      <c r="G180" s="13" t="s">
        <v>379</v>
      </c>
      <c r="H180">
        <v>7</v>
      </c>
      <c r="I180" s="13" t="s">
        <v>27</v>
      </c>
      <c r="J180">
        <v>5</v>
      </c>
      <c r="K180" s="13" t="s">
        <v>151</v>
      </c>
      <c r="L180">
        <v>3</v>
      </c>
      <c r="M180">
        <v>900</v>
      </c>
      <c r="N180">
        <v>2700</v>
      </c>
    </row>
    <row r="181" spans="1:14" x14ac:dyDescent="0.25">
      <c r="A181" s="12">
        <v>44750</v>
      </c>
      <c r="B181">
        <v>180</v>
      </c>
      <c r="C181">
        <v>1009</v>
      </c>
      <c r="D181" s="13" t="s">
        <v>350</v>
      </c>
      <c r="E181" s="13" t="s">
        <v>335</v>
      </c>
      <c r="F181">
        <v>100021</v>
      </c>
      <c r="G181" s="13" t="s">
        <v>405</v>
      </c>
      <c r="H181">
        <v>14</v>
      </c>
      <c r="I181" s="13" t="s">
        <v>48</v>
      </c>
      <c r="J181">
        <v>9</v>
      </c>
      <c r="K181" s="13" t="s">
        <v>155</v>
      </c>
      <c r="L181">
        <v>12</v>
      </c>
      <c r="M181">
        <v>700</v>
      </c>
      <c r="N181">
        <v>8400</v>
      </c>
    </row>
    <row r="182" spans="1:14" x14ac:dyDescent="0.25">
      <c r="A182" s="12">
        <v>44751</v>
      </c>
      <c r="B182">
        <v>181</v>
      </c>
      <c r="C182">
        <v>1008</v>
      </c>
      <c r="D182" s="13" t="s">
        <v>388</v>
      </c>
      <c r="E182" s="13" t="s">
        <v>332</v>
      </c>
      <c r="F182">
        <v>100056</v>
      </c>
      <c r="G182" s="13" t="s">
        <v>374</v>
      </c>
      <c r="H182">
        <v>11</v>
      </c>
      <c r="I182" s="13" t="s">
        <v>39</v>
      </c>
      <c r="J182">
        <v>9</v>
      </c>
      <c r="K182" s="13" t="s">
        <v>155</v>
      </c>
      <c r="L182">
        <v>6</v>
      </c>
      <c r="M182">
        <v>1700</v>
      </c>
      <c r="N182">
        <v>10200</v>
      </c>
    </row>
    <row r="183" spans="1:14" x14ac:dyDescent="0.25">
      <c r="A183" s="12">
        <v>44752</v>
      </c>
      <c r="B183">
        <v>182</v>
      </c>
      <c r="C183">
        <v>1003</v>
      </c>
      <c r="D183" s="13" t="s">
        <v>337</v>
      </c>
      <c r="E183" s="13" t="s">
        <v>338</v>
      </c>
      <c r="F183">
        <v>100075</v>
      </c>
      <c r="G183" s="13" t="s">
        <v>340</v>
      </c>
      <c r="H183">
        <v>24</v>
      </c>
      <c r="I183" s="13" t="s">
        <v>70</v>
      </c>
      <c r="J183">
        <v>5</v>
      </c>
      <c r="K183" s="13" t="s">
        <v>151</v>
      </c>
      <c r="L183">
        <v>8</v>
      </c>
      <c r="M183">
        <v>2630</v>
      </c>
      <c r="N183">
        <v>21040</v>
      </c>
    </row>
    <row r="184" spans="1:14" x14ac:dyDescent="0.25">
      <c r="A184" s="12">
        <v>44753</v>
      </c>
      <c r="B184">
        <v>183</v>
      </c>
      <c r="C184">
        <v>1012</v>
      </c>
      <c r="D184" s="13" t="s">
        <v>331</v>
      </c>
      <c r="E184" s="13" t="s">
        <v>332</v>
      </c>
      <c r="F184">
        <v>100076</v>
      </c>
      <c r="G184" s="13" t="s">
        <v>418</v>
      </c>
      <c r="H184">
        <v>24</v>
      </c>
      <c r="I184" s="13" t="s">
        <v>70</v>
      </c>
      <c r="J184">
        <v>5</v>
      </c>
      <c r="K184" s="13" t="s">
        <v>151</v>
      </c>
      <c r="L184">
        <v>4</v>
      </c>
      <c r="M184">
        <v>2630</v>
      </c>
      <c r="N184">
        <v>10520</v>
      </c>
    </row>
    <row r="185" spans="1:14" x14ac:dyDescent="0.25">
      <c r="A185" s="12">
        <v>44754</v>
      </c>
      <c r="B185">
        <v>184</v>
      </c>
      <c r="C185">
        <v>1005</v>
      </c>
      <c r="D185" s="13" t="s">
        <v>357</v>
      </c>
      <c r="E185" s="13" t="s">
        <v>335</v>
      </c>
      <c r="F185">
        <v>100081</v>
      </c>
      <c r="G185" s="13" t="s">
        <v>376</v>
      </c>
      <c r="H185">
        <v>2</v>
      </c>
      <c r="I185" s="13" t="s">
        <v>12</v>
      </c>
      <c r="J185">
        <v>1</v>
      </c>
      <c r="K185" s="13" t="s">
        <v>149</v>
      </c>
      <c r="L185">
        <v>9</v>
      </c>
      <c r="M185">
        <v>2920</v>
      </c>
      <c r="N185">
        <v>26280</v>
      </c>
    </row>
    <row r="186" spans="1:14" x14ac:dyDescent="0.25">
      <c r="A186" s="12">
        <v>44755</v>
      </c>
      <c r="B186">
        <v>185</v>
      </c>
      <c r="C186">
        <v>1001</v>
      </c>
      <c r="D186" s="13" t="s">
        <v>334</v>
      </c>
      <c r="E186" s="13" t="s">
        <v>335</v>
      </c>
      <c r="F186">
        <v>100086</v>
      </c>
      <c r="G186" s="13" t="s">
        <v>416</v>
      </c>
      <c r="H186">
        <v>13</v>
      </c>
      <c r="I186" s="13" t="s">
        <v>45</v>
      </c>
      <c r="J186">
        <v>9</v>
      </c>
      <c r="K186" s="13" t="s">
        <v>155</v>
      </c>
      <c r="L186">
        <v>5</v>
      </c>
      <c r="M186">
        <v>1310</v>
      </c>
      <c r="N186">
        <v>6550</v>
      </c>
    </row>
    <row r="187" spans="1:14" x14ac:dyDescent="0.25">
      <c r="A187" s="12">
        <v>44756</v>
      </c>
      <c r="B187">
        <v>186</v>
      </c>
      <c r="C187">
        <v>1007</v>
      </c>
      <c r="D187" s="13" t="s">
        <v>367</v>
      </c>
      <c r="E187" s="13" t="s">
        <v>338</v>
      </c>
      <c r="F187">
        <v>100058</v>
      </c>
      <c r="G187" s="13" t="s">
        <v>408</v>
      </c>
      <c r="H187">
        <v>19</v>
      </c>
      <c r="I187" s="13" t="s">
        <v>60</v>
      </c>
      <c r="J187">
        <v>11</v>
      </c>
      <c r="K187" s="13" t="s">
        <v>156</v>
      </c>
      <c r="L187">
        <v>3</v>
      </c>
      <c r="M187">
        <v>600</v>
      </c>
      <c r="N187">
        <v>1800</v>
      </c>
    </row>
    <row r="188" spans="1:14" x14ac:dyDescent="0.25">
      <c r="A188" s="12">
        <v>44757</v>
      </c>
      <c r="B188">
        <v>187</v>
      </c>
      <c r="C188">
        <v>1014</v>
      </c>
      <c r="D188" s="13" t="s">
        <v>344</v>
      </c>
      <c r="E188" s="13" t="s">
        <v>345</v>
      </c>
      <c r="F188">
        <v>100078</v>
      </c>
      <c r="G188" s="13" t="s">
        <v>434</v>
      </c>
      <c r="H188">
        <v>7</v>
      </c>
      <c r="I188" s="13" t="s">
        <v>27</v>
      </c>
      <c r="J188">
        <v>5</v>
      </c>
      <c r="K188" s="13" t="s">
        <v>151</v>
      </c>
      <c r="L188">
        <v>7</v>
      </c>
      <c r="M188">
        <v>900</v>
      </c>
      <c r="N188">
        <v>6300</v>
      </c>
    </row>
    <row r="189" spans="1:14" x14ac:dyDescent="0.25">
      <c r="A189" s="12">
        <v>44758</v>
      </c>
      <c r="B189">
        <v>188</v>
      </c>
      <c r="C189">
        <v>1014</v>
      </c>
      <c r="D189" s="13" t="s">
        <v>344</v>
      </c>
      <c r="E189" s="13" t="s">
        <v>345</v>
      </c>
      <c r="F189">
        <v>100086</v>
      </c>
      <c r="G189" s="13" t="s">
        <v>416</v>
      </c>
      <c r="H189">
        <v>24</v>
      </c>
      <c r="I189" s="13" t="s">
        <v>70</v>
      </c>
      <c r="J189">
        <v>5</v>
      </c>
      <c r="K189" s="13" t="s">
        <v>151</v>
      </c>
      <c r="L189">
        <v>10</v>
      </c>
      <c r="M189">
        <v>2630</v>
      </c>
      <c r="N189">
        <v>26300</v>
      </c>
    </row>
    <row r="190" spans="1:14" x14ac:dyDescent="0.25">
      <c r="A190" s="12">
        <v>44759</v>
      </c>
      <c r="B190">
        <v>189</v>
      </c>
      <c r="C190">
        <v>1008</v>
      </c>
      <c r="D190" s="13" t="s">
        <v>388</v>
      </c>
      <c r="E190" s="13" t="s">
        <v>332</v>
      </c>
      <c r="F190">
        <v>100082</v>
      </c>
      <c r="G190" s="13" t="s">
        <v>359</v>
      </c>
      <c r="H190">
        <v>22</v>
      </c>
      <c r="I190" s="13" t="s">
        <v>66</v>
      </c>
      <c r="J190">
        <v>9</v>
      </c>
      <c r="K190" s="13" t="s">
        <v>155</v>
      </c>
      <c r="L190">
        <v>2</v>
      </c>
      <c r="M190">
        <v>3011</v>
      </c>
      <c r="N190">
        <v>6022</v>
      </c>
    </row>
    <row r="191" spans="1:14" x14ac:dyDescent="0.25">
      <c r="A191" s="12">
        <v>44760</v>
      </c>
      <c r="B191">
        <v>190</v>
      </c>
      <c r="C191">
        <v>1003</v>
      </c>
      <c r="D191" s="13" t="s">
        <v>337</v>
      </c>
      <c r="E191" s="13" t="s">
        <v>338</v>
      </c>
      <c r="F191">
        <v>100027</v>
      </c>
      <c r="G191" s="13" t="s">
        <v>435</v>
      </c>
      <c r="H191">
        <v>8</v>
      </c>
      <c r="I191" s="13" t="s">
        <v>30</v>
      </c>
      <c r="J191">
        <v>6</v>
      </c>
      <c r="K191" s="13" t="s">
        <v>152</v>
      </c>
      <c r="L191">
        <v>8</v>
      </c>
      <c r="M191">
        <v>4010</v>
      </c>
      <c r="N191">
        <v>32080</v>
      </c>
    </row>
    <row r="192" spans="1:14" x14ac:dyDescent="0.25">
      <c r="A192" s="12">
        <v>44761</v>
      </c>
      <c r="B192">
        <v>191</v>
      </c>
      <c r="C192">
        <v>1005</v>
      </c>
      <c r="D192" s="13" t="s">
        <v>357</v>
      </c>
      <c r="E192" s="13" t="s">
        <v>335</v>
      </c>
      <c r="F192">
        <v>100089</v>
      </c>
      <c r="G192" s="13" t="s">
        <v>413</v>
      </c>
      <c r="H192">
        <v>1</v>
      </c>
      <c r="I192" s="13" t="s">
        <v>9</v>
      </c>
      <c r="J192">
        <v>1</v>
      </c>
      <c r="K192" s="13" t="s">
        <v>149</v>
      </c>
      <c r="L192">
        <v>6</v>
      </c>
      <c r="M192">
        <v>421</v>
      </c>
      <c r="N192">
        <v>2526</v>
      </c>
    </row>
    <row r="193" spans="1:14" x14ac:dyDescent="0.25">
      <c r="A193" s="12">
        <v>44762</v>
      </c>
      <c r="B193">
        <v>192</v>
      </c>
      <c r="C193">
        <v>1011</v>
      </c>
      <c r="D193" s="13" t="s">
        <v>341</v>
      </c>
      <c r="E193" s="13" t="s">
        <v>338</v>
      </c>
      <c r="F193">
        <v>100049</v>
      </c>
      <c r="G193" s="13" t="s">
        <v>339</v>
      </c>
      <c r="H193">
        <v>24</v>
      </c>
      <c r="I193" s="13" t="s">
        <v>70</v>
      </c>
      <c r="J193">
        <v>5</v>
      </c>
      <c r="K193" s="13" t="s">
        <v>151</v>
      </c>
      <c r="L193">
        <v>9</v>
      </c>
      <c r="M193">
        <v>2630</v>
      </c>
      <c r="N193">
        <v>23670</v>
      </c>
    </row>
    <row r="194" spans="1:14" x14ac:dyDescent="0.25">
      <c r="A194" s="12">
        <v>44763</v>
      </c>
      <c r="B194">
        <v>193</v>
      </c>
      <c r="C194">
        <v>1000</v>
      </c>
      <c r="D194" s="13" t="s">
        <v>353</v>
      </c>
      <c r="E194" s="13" t="s">
        <v>332</v>
      </c>
      <c r="F194">
        <v>100093</v>
      </c>
      <c r="G194" s="13" t="s">
        <v>404</v>
      </c>
      <c r="H194">
        <v>6</v>
      </c>
      <c r="I194" s="13" t="s">
        <v>24</v>
      </c>
      <c r="J194">
        <v>4</v>
      </c>
      <c r="K194" s="13" t="s">
        <v>150</v>
      </c>
      <c r="L194">
        <v>11</v>
      </c>
      <c r="M194">
        <v>1800</v>
      </c>
      <c r="N194">
        <v>19800</v>
      </c>
    </row>
    <row r="195" spans="1:14" x14ac:dyDescent="0.25">
      <c r="A195" s="12">
        <v>44764</v>
      </c>
      <c r="B195">
        <v>194</v>
      </c>
      <c r="C195">
        <v>1014</v>
      </c>
      <c r="D195" s="13" t="s">
        <v>344</v>
      </c>
      <c r="E195" s="13" t="s">
        <v>345</v>
      </c>
      <c r="F195">
        <v>100083</v>
      </c>
      <c r="G195" s="13" t="s">
        <v>417</v>
      </c>
      <c r="H195">
        <v>15</v>
      </c>
      <c r="I195" s="13" t="s">
        <v>51</v>
      </c>
      <c r="J195">
        <v>10</v>
      </c>
      <c r="K195" s="13" t="s">
        <v>36</v>
      </c>
      <c r="L195">
        <v>4</v>
      </c>
      <c r="M195">
        <v>2240</v>
      </c>
      <c r="N195">
        <v>8960</v>
      </c>
    </row>
    <row r="196" spans="1:14" x14ac:dyDescent="0.25">
      <c r="A196" s="12">
        <v>44765</v>
      </c>
      <c r="B196">
        <v>195</v>
      </c>
      <c r="C196">
        <v>1006</v>
      </c>
      <c r="D196" s="13" t="s">
        <v>364</v>
      </c>
      <c r="E196" s="13" t="s">
        <v>345</v>
      </c>
      <c r="F196">
        <v>100095</v>
      </c>
      <c r="G196" s="13" t="s">
        <v>396</v>
      </c>
      <c r="H196">
        <v>15</v>
      </c>
      <c r="I196" s="13" t="s">
        <v>51</v>
      </c>
      <c r="J196">
        <v>10</v>
      </c>
      <c r="K196" s="13" t="s">
        <v>36</v>
      </c>
      <c r="L196">
        <v>3</v>
      </c>
      <c r="M196">
        <v>2240</v>
      </c>
      <c r="N196">
        <v>6720</v>
      </c>
    </row>
    <row r="197" spans="1:14" x14ac:dyDescent="0.25">
      <c r="A197" s="12">
        <v>44766</v>
      </c>
      <c r="B197">
        <v>196</v>
      </c>
      <c r="C197">
        <v>1012</v>
      </c>
      <c r="D197" s="13" t="s">
        <v>331</v>
      </c>
      <c r="E197" s="13" t="s">
        <v>332</v>
      </c>
      <c r="F197">
        <v>100046</v>
      </c>
      <c r="G197" s="13" t="s">
        <v>431</v>
      </c>
      <c r="H197">
        <v>15</v>
      </c>
      <c r="I197" s="13" t="s">
        <v>51</v>
      </c>
      <c r="J197">
        <v>10</v>
      </c>
      <c r="K197" s="13" t="s">
        <v>36</v>
      </c>
      <c r="L197">
        <v>5</v>
      </c>
      <c r="M197">
        <v>2240</v>
      </c>
      <c r="N197">
        <v>11200</v>
      </c>
    </row>
    <row r="198" spans="1:14" x14ac:dyDescent="0.25">
      <c r="A198" s="12">
        <v>44767</v>
      </c>
      <c r="B198">
        <v>197</v>
      </c>
      <c r="C198">
        <v>1011</v>
      </c>
      <c r="D198" s="13" t="s">
        <v>341</v>
      </c>
      <c r="E198" s="13" t="s">
        <v>338</v>
      </c>
      <c r="F198">
        <v>100070</v>
      </c>
      <c r="G198" s="13" t="s">
        <v>436</v>
      </c>
      <c r="H198">
        <v>24</v>
      </c>
      <c r="I198" s="13" t="s">
        <v>70</v>
      </c>
      <c r="J198">
        <v>5</v>
      </c>
      <c r="K198" s="13" t="s">
        <v>151</v>
      </c>
      <c r="L198">
        <v>7</v>
      </c>
      <c r="M198">
        <v>2630</v>
      </c>
      <c r="N198">
        <v>18410</v>
      </c>
    </row>
    <row r="199" spans="1:14" x14ac:dyDescent="0.25">
      <c r="A199" s="12">
        <v>44768</v>
      </c>
      <c r="B199">
        <v>198</v>
      </c>
      <c r="C199">
        <v>1004</v>
      </c>
      <c r="D199" s="13" t="s">
        <v>347</v>
      </c>
      <c r="E199" s="13" t="s">
        <v>332</v>
      </c>
      <c r="F199">
        <v>100023</v>
      </c>
      <c r="G199" s="13" t="s">
        <v>437</v>
      </c>
      <c r="H199">
        <v>21</v>
      </c>
      <c r="I199" s="13" t="s">
        <v>64</v>
      </c>
      <c r="J199">
        <v>4</v>
      </c>
      <c r="K199" s="13" t="s">
        <v>150</v>
      </c>
      <c r="L199">
        <v>6</v>
      </c>
      <c r="M199">
        <v>880</v>
      </c>
      <c r="N199">
        <v>5280</v>
      </c>
    </row>
    <row r="200" spans="1:14" x14ac:dyDescent="0.25">
      <c r="A200" s="12">
        <v>44769</v>
      </c>
      <c r="B200">
        <v>199</v>
      </c>
      <c r="C200">
        <v>1000</v>
      </c>
      <c r="D200" s="13" t="s">
        <v>353</v>
      </c>
      <c r="E200" s="13" t="s">
        <v>332</v>
      </c>
      <c r="F200">
        <v>100042</v>
      </c>
      <c r="G200" s="13" t="s">
        <v>425</v>
      </c>
      <c r="H200">
        <v>4</v>
      </c>
      <c r="I200" s="13" t="s">
        <v>18</v>
      </c>
      <c r="J200">
        <v>2</v>
      </c>
      <c r="K200" s="13" t="s">
        <v>149</v>
      </c>
      <c r="L200">
        <v>9</v>
      </c>
      <c r="M200">
        <v>600</v>
      </c>
      <c r="N200">
        <v>5400</v>
      </c>
    </row>
    <row r="201" spans="1:14" x14ac:dyDescent="0.25">
      <c r="A201" s="12">
        <v>44770</v>
      </c>
      <c r="B201">
        <v>200</v>
      </c>
      <c r="C201">
        <v>1007</v>
      </c>
      <c r="D201" s="13" t="s">
        <v>367</v>
      </c>
      <c r="E201" s="13" t="s">
        <v>338</v>
      </c>
      <c r="F201">
        <v>100031</v>
      </c>
      <c r="G201" s="13" t="s">
        <v>383</v>
      </c>
      <c r="H201">
        <v>21</v>
      </c>
      <c r="I201" s="13" t="s">
        <v>64</v>
      </c>
      <c r="J201">
        <v>4</v>
      </c>
      <c r="K201" s="13" t="s">
        <v>150</v>
      </c>
      <c r="L201">
        <v>12</v>
      </c>
      <c r="M201">
        <v>880</v>
      </c>
      <c r="N201">
        <v>10560</v>
      </c>
    </row>
    <row r="202" spans="1:14" x14ac:dyDescent="0.25">
      <c r="A202" s="12">
        <v>44771</v>
      </c>
      <c r="B202">
        <v>201</v>
      </c>
      <c r="C202">
        <v>1008</v>
      </c>
      <c r="D202" s="13" t="s">
        <v>388</v>
      </c>
      <c r="E202" s="13" t="s">
        <v>332</v>
      </c>
      <c r="F202">
        <v>100004</v>
      </c>
      <c r="G202" s="13" t="s">
        <v>438</v>
      </c>
      <c r="H202">
        <v>2</v>
      </c>
      <c r="I202" s="13" t="s">
        <v>12</v>
      </c>
      <c r="J202">
        <v>1</v>
      </c>
      <c r="K202" s="13" t="s">
        <v>149</v>
      </c>
      <c r="L202">
        <v>8</v>
      </c>
      <c r="M202">
        <v>2920</v>
      </c>
      <c r="N202">
        <v>23360</v>
      </c>
    </row>
    <row r="203" spans="1:14" x14ac:dyDescent="0.25">
      <c r="A203" s="12">
        <v>44772</v>
      </c>
      <c r="B203">
        <v>202</v>
      </c>
      <c r="C203">
        <v>1007</v>
      </c>
      <c r="D203" s="13" t="s">
        <v>367</v>
      </c>
      <c r="E203" s="13" t="s">
        <v>338</v>
      </c>
      <c r="F203">
        <v>100056</v>
      </c>
      <c r="G203" s="13" t="s">
        <v>374</v>
      </c>
      <c r="H203">
        <v>7</v>
      </c>
      <c r="I203" s="13" t="s">
        <v>27</v>
      </c>
      <c r="J203">
        <v>5</v>
      </c>
      <c r="K203" s="13" t="s">
        <v>151</v>
      </c>
      <c r="L203">
        <v>8</v>
      </c>
      <c r="M203">
        <v>900</v>
      </c>
      <c r="N203">
        <v>7200</v>
      </c>
    </row>
    <row r="204" spans="1:14" x14ac:dyDescent="0.25">
      <c r="A204" s="12">
        <v>44773</v>
      </c>
      <c r="B204">
        <v>203</v>
      </c>
      <c r="C204">
        <v>1000</v>
      </c>
      <c r="D204" s="13" t="s">
        <v>353</v>
      </c>
      <c r="E204" s="13" t="s">
        <v>332</v>
      </c>
      <c r="F204">
        <v>100099</v>
      </c>
      <c r="G204" s="13" t="s">
        <v>358</v>
      </c>
      <c r="H204">
        <v>24</v>
      </c>
      <c r="I204" s="13" t="s">
        <v>70</v>
      </c>
      <c r="J204">
        <v>5</v>
      </c>
      <c r="K204" s="13" t="s">
        <v>151</v>
      </c>
      <c r="L204">
        <v>33</v>
      </c>
      <c r="M204">
        <v>2630</v>
      </c>
      <c r="N204">
        <v>86790</v>
      </c>
    </row>
    <row r="205" spans="1:14" x14ac:dyDescent="0.25">
      <c r="A205" s="12">
        <v>44774</v>
      </c>
      <c r="B205">
        <v>204</v>
      </c>
      <c r="C205">
        <v>1000</v>
      </c>
      <c r="D205" s="13" t="s">
        <v>353</v>
      </c>
      <c r="E205" s="13" t="s">
        <v>332</v>
      </c>
      <c r="F205">
        <v>100068</v>
      </c>
      <c r="G205" s="13" t="s">
        <v>355</v>
      </c>
      <c r="H205">
        <v>16</v>
      </c>
      <c r="I205" s="13" t="s">
        <v>54</v>
      </c>
      <c r="J205">
        <v>10</v>
      </c>
      <c r="K205" s="13" t="s">
        <v>36</v>
      </c>
      <c r="L205">
        <v>5</v>
      </c>
      <c r="M205">
        <v>820</v>
      </c>
      <c r="N205">
        <v>4100</v>
      </c>
    </row>
    <row r="206" spans="1:14" x14ac:dyDescent="0.25">
      <c r="A206" s="12">
        <v>44775</v>
      </c>
      <c r="B206">
        <v>205</v>
      </c>
      <c r="C206">
        <v>1007</v>
      </c>
      <c r="D206" s="13" t="s">
        <v>367</v>
      </c>
      <c r="E206" s="13" t="s">
        <v>338</v>
      </c>
      <c r="F206">
        <v>100069</v>
      </c>
      <c r="G206" s="13" t="s">
        <v>366</v>
      </c>
      <c r="H206">
        <v>23</v>
      </c>
      <c r="I206" s="13" t="s">
        <v>68</v>
      </c>
      <c r="J206">
        <v>1</v>
      </c>
      <c r="K206" s="13" t="s">
        <v>149</v>
      </c>
      <c r="L206">
        <v>7</v>
      </c>
      <c r="M206">
        <v>3550</v>
      </c>
      <c r="N206">
        <v>24850</v>
      </c>
    </row>
    <row r="207" spans="1:14" x14ac:dyDescent="0.25">
      <c r="A207" s="12">
        <v>44776</v>
      </c>
      <c r="B207">
        <v>206</v>
      </c>
      <c r="C207">
        <v>1000</v>
      </c>
      <c r="D207" s="13" t="s">
        <v>353</v>
      </c>
      <c r="E207" s="13" t="s">
        <v>332</v>
      </c>
      <c r="F207">
        <v>100093</v>
      </c>
      <c r="G207" s="13" t="s">
        <v>404</v>
      </c>
      <c r="H207">
        <v>5</v>
      </c>
      <c r="I207" s="13" t="s">
        <v>21</v>
      </c>
      <c r="J207">
        <v>3</v>
      </c>
      <c r="K207" s="13" t="s">
        <v>149</v>
      </c>
      <c r="L207">
        <v>17</v>
      </c>
      <c r="M207">
        <v>1600</v>
      </c>
      <c r="N207">
        <v>27200</v>
      </c>
    </row>
    <row r="208" spans="1:14" x14ac:dyDescent="0.25">
      <c r="A208" s="12">
        <v>44777</v>
      </c>
      <c r="B208">
        <v>207</v>
      </c>
      <c r="C208">
        <v>1014</v>
      </c>
      <c r="D208" s="13" t="s">
        <v>344</v>
      </c>
      <c r="E208" s="13" t="s">
        <v>345</v>
      </c>
      <c r="F208">
        <v>100033</v>
      </c>
      <c r="G208" s="13" t="s">
        <v>348</v>
      </c>
      <c r="H208">
        <v>17</v>
      </c>
      <c r="I208" s="13" t="s">
        <v>56</v>
      </c>
      <c r="J208">
        <v>10</v>
      </c>
      <c r="K208" s="13" t="s">
        <v>36</v>
      </c>
      <c r="L208">
        <v>7</v>
      </c>
      <c r="M208">
        <v>1117</v>
      </c>
      <c r="N208">
        <v>7819</v>
      </c>
    </row>
    <row r="209" spans="1:14" x14ac:dyDescent="0.25">
      <c r="A209" s="12">
        <v>44778</v>
      </c>
      <c r="B209">
        <v>208</v>
      </c>
      <c r="C209">
        <v>1002</v>
      </c>
      <c r="D209" s="13" t="s">
        <v>377</v>
      </c>
      <c r="E209" s="13" t="s">
        <v>345</v>
      </c>
      <c r="F209">
        <v>100063</v>
      </c>
      <c r="G209" s="13" t="s">
        <v>400</v>
      </c>
      <c r="H209">
        <v>3</v>
      </c>
      <c r="I209" s="13" t="s">
        <v>15</v>
      </c>
      <c r="J209">
        <v>1</v>
      </c>
      <c r="K209" s="13" t="s">
        <v>149</v>
      </c>
      <c r="L209">
        <v>11</v>
      </c>
      <c r="M209">
        <v>3800</v>
      </c>
      <c r="N209">
        <v>41800</v>
      </c>
    </row>
    <row r="210" spans="1:14" x14ac:dyDescent="0.25">
      <c r="A210" s="12">
        <v>44779</v>
      </c>
      <c r="B210">
        <v>209</v>
      </c>
      <c r="C210">
        <v>1005</v>
      </c>
      <c r="D210" s="13" t="s">
        <v>357</v>
      </c>
      <c r="E210" s="13" t="s">
        <v>335</v>
      </c>
      <c r="F210">
        <v>100100</v>
      </c>
      <c r="G210" s="13" t="s">
        <v>379</v>
      </c>
      <c r="H210">
        <v>20</v>
      </c>
      <c r="I210" s="13" t="s">
        <v>62</v>
      </c>
      <c r="J210">
        <v>10</v>
      </c>
      <c r="K210" s="13" t="s">
        <v>36</v>
      </c>
      <c r="L210">
        <v>23</v>
      </c>
      <c r="M210">
        <v>4500</v>
      </c>
      <c r="N210">
        <v>103500</v>
      </c>
    </row>
    <row r="211" spans="1:14" x14ac:dyDescent="0.25">
      <c r="A211" s="12">
        <v>44780</v>
      </c>
      <c r="B211">
        <v>210</v>
      </c>
      <c r="C211">
        <v>1001</v>
      </c>
      <c r="D211" s="13" t="s">
        <v>334</v>
      </c>
      <c r="E211" s="13" t="s">
        <v>335</v>
      </c>
      <c r="F211">
        <v>100037</v>
      </c>
      <c r="G211" s="13" t="s">
        <v>411</v>
      </c>
      <c r="H211">
        <v>4</v>
      </c>
      <c r="I211" s="13" t="s">
        <v>18</v>
      </c>
      <c r="J211">
        <v>2</v>
      </c>
      <c r="K211" s="13" t="s">
        <v>149</v>
      </c>
      <c r="L211">
        <v>27</v>
      </c>
      <c r="M211">
        <v>600</v>
      </c>
      <c r="N211">
        <v>16200</v>
      </c>
    </row>
    <row r="212" spans="1:14" x14ac:dyDescent="0.25">
      <c r="A212" s="12">
        <v>44781</v>
      </c>
      <c r="B212">
        <v>211</v>
      </c>
      <c r="C212">
        <v>1003</v>
      </c>
      <c r="D212" s="13" t="s">
        <v>337</v>
      </c>
      <c r="E212" s="13" t="s">
        <v>338</v>
      </c>
      <c r="F212">
        <v>100035</v>
      </c>
      <c r="G212" s="13" t="s">
        <v>409</v>
      </c>
      <c r="H212">
        <v>10</v>
      </c>
      <c r="I212" s="13" t="s">
        <v>36</v>
      </c>
      <c r="J212">
        <v>8</v>
      </c>
      <c r="K212" s="13" t="s">
        <v>154</v>
      </c>
      <c r="L212">
        <v>9</v>
      </c>
      <c r="M212">
        <v>4420</v>
      </c>
      <c r="N212">
        <v>39780</v>
      </c>
    </row>
    <row r="213" spans="1:14" x14ac:dyDescent="0.25">
      <c r="A213" s="12">
        <v>44782</v>
      </c>
      <c r="B213">
        <v>212</v>
      </c>
      <c r="C213">
        <v>1009</v>
      </c>
      <c r="D213" s="13" t="s">
        <v>350</v>
      </c>
      <c r="E213" s="13" t="s">
        <v>335</v>
      </c>
      <c r="F213">
        <v>100013</v>
      </c>
      <c r="G213" s="13" t="s">
        <v>389</v>
      </c>
      <c r="H213">
        <v>25</v>
      </c>
      <c r="I213" s="13" t="s">
        <v>72</v>
      </c>
      <c r="J213">
        <v>6</v>
      </c>
      <c r="K213" s="13" t="s">
        <v>152</v>
      </c>
      <c r="L213">
        <v>26</v>
      </c>
      <c r="M213">
        <v>5100</v>
      </c>
      <c r="N213">
        <v>132600</v>
      </c>
    </row>
    <row r="214" spans="1:14" x14ac:dyDescent="0.25">
      <c r="A214" s="12">
        <v>44783</v>
      </c>
      <c r="B214">
        <v>213</v>
      </c>
      <c r="C214">
        <v>1003</v>
      </c>
      <c r="D214" s="13" t="s">
        <v>337</v>
      </c>
      <c r="E214" s="13" t="s">
        <v>338</v>
      </c>
      <c r="F214">
        <v>100039</v>
      </c>
      <c r="G214" s="13" t="s">
        <v>410</v>
      </c>
      <c r="H214">
        <v>11</v>
      </c>
      <c r="I214" s="13" t="s">
        <v>39</v>
      </c>
      <c r="J214">
        <v>9</v>
      </c>
      <c r="K214" s="13" t="s">
        <v>155</v>
      </c>
      <c r="L214">
        <v>14</v>
      </c>
      <c r="M214">
        <v>1700</v>
      </c>
      <c r="N214">
        <v>23800</v>
      </c>
    </row>
    <row r="215" spans="1:14" x14ac:dyDescent="0.25">
      <c r="A215" s="12">
        <v>44784</v>
      </c>
      <c r="B215">
        <v>214</v>
      </c>
      <c r="C215">
        <v>1007</v>
      </c>
      <c r="D215" s="13" t="s">
        <v>367</v>
      </c>
      <c r="E215" s="13" t="s">
        <v>338</v>
      </c>
      <c r="F215">
        <v>100019</v>
      </c>
      <c r="G215" s="13" t="s">
        <v>381</v>
      </c>
      <c r="H215">
        <v>22</v>
      </c>
      <c r="I215" s="13" t="s">
        <v>66</v>
      </c>
      <c r="J215">
        <v>9</v>
      </c>
      <c r="K215" s="13" t="s">
        <v>155</v>
      </c>
      <c r="L215">
        <v>5</v>
      </c>
      <c r="M215">
        <v>3011</v>
      </c>
      <c r="N215">
        <v>15055</v>
      </c>
    </row>
    <row r="216" spans="1:14" x14ac:dyDescent="0.25">
      <c r="A216" s="12">
        <v>44785</v>
      </c>
      <c r="B216">
        <v>215</v>
      </c>
      <c r="C216">
        <v>1013</v>
      </c>
      <c r="D216" s="13" t="s">
        <v>371</v>
      </c>
      <c r="E216" s="13" t="s">
        <v>335</v>
      </c>
      <c r="F216">
        <v>100078</v>
      </c>
      <c r="G216" s="13" t="s">
        <v>434</v>
      </c>
      <c r="H216">
        <v>12</v>
      </c>
      <c r="I216" s="13" t="s">
        <v>42</v>
      </c>
      <c r="J216">
        <v>9</v>
      </c>
      <c r="K216" s="13" t="s">
        <v>155</v>
      </c>
      <c r="L216">
        <v>8</v>
      </c>
      <c r="M216">
        <v>3150</v>
      </c>
      <c r="N216">
        <v>25200</v>
      </c>
    </row>
    <row r="217" spans="1:14" x14ac:dyDescent="0.25">
      <c r="A217" s="12">
        <v>44786</v>
      </c>
      <c r="B217">
        <v>216</v>
      </c>
      <c r="C217">
        <v>1011</v>
      </c>
      <c r="D217" s="13" t="s">
        <v>341</v>
      </c>
      <c r="E217" s="13" t="s">
        <v>338</v>
      </c>
      <c r="F217">
        <v>100051</v>
      </c>
      <c r="G217" s="13" t="s">
        <v>439</v>
      </c>
      <c r="H217">
        <v>5</v>
      </c>
      <c r="I217" s="13" t="s">
        <v>21</v>
      </c>
      <c r="J217">
        <v>3</v>
      </c>
      <c r="K217" s="13" t="s">
        <v>149</v>
      </c>
      <c r="L217">
        <v>5</v>
      </c>
      <c r="M217">
        <v>1600</v>
      </c>
      <c r="N217">
        <v>8000</v>
      </c>
    </row>
    <row r="218" spans="1:14" x14ac:dyDescent="0.25">
      <c r="A218" s="12">
        <v>44787</v>
      </c>
      <c r="B218">
        <v>217</v>
      </c>
      <c r="C218">
        <v>1002</v>
      </c>
      <c r="D218" s="13" t="s">
        <v>377</v>
      </c>
      <c r="E218" s="13" t="s">
        <v>345</v>
      </c>
      <c r="F218">
        <v>100087</v>
      </c>
      <c r="G218" s="13" t="s">
        <v>346</v>
      </c>
      <c r="H218">
        <v>12</v>
      </c>
      <c r="I218" s="13" t="s">
        <v>42</v>
      </c>
      <c r="J218">
        <v>9</v>
      </c>
      <c r="K218" s="13" t="s">
        <v>155</v>
      </c>
      <c r="L218">
        <v>17</v>
      </c>
      <c r="M218">
        <v>3150</v>
      </c>
      <c r="N218">
        <v>53550</v>
      </c>
    </row>
    <row r="219" spans="1:14" x14ac:dyDescent="0.25">
      <c r="A219" s="12">
        <v>44788</v>
      </c>
      <c r="B219">
        <v>218</v>
      </c>
      <c r="C219">
        <v>1005</v>
      </c>
      <c r="D219" s="13" t="s">
        <v>357</v>
      </c>
      <c r="E219" s="13" t="s">
        <v>335</v>
      </c>
      <c r="F219">
        <v>100045</v>
      </c>
      <c r="G219" s="13" t="s">
        <v>378</v>
      </c>
      <c r="H219">
        <v>8</v>
      </c>
      <c r="I219" s="13" t="s">
        <v>30</v>
      </c>
      <c r="J219">
        <v>6</v>
      </c>
      <c r="K219" s="13" t="s">
        <v>152</v>
      </c>
      <c r="L219">
        <v>16</v>
      </c>
      <c r="M219">
        <v>4010</v>
      </c>
      <c r="N219">
        <v>64160</v>
      </c>
    </row>
    <row r="220" spans="1:14" x14ac:dyDescent="0.25">
      <c r="A220" s="12">
        <v>44789</v>
      </c>
      <c r="B220">
        <v>219</v>
      </c>
      <c r="C220">
        <v>1013</v>
      </c>
      <c r="D220" s="13" t="s">
        <v>371</v>
      </c>
      <c r="E220" s="13" t="s">
        <v>335</v>
      </c>
      <c r="F220">
        <v>100024</v>
      </c>
      <c r="G220" s="13" t="s">
        <v>420</v>
      </c>
      <c r="H220">
        <v>2</v>
      </c>
      <c r="I220" s="13" t="s">
        <v>12</v>
      </c>
      <c r="J220">
        <v>1</v>
      </c>
      <c r="K220" s="13" t="s">
        <v>149</v>
      </c>
      <c r="L220">
        <v>33</v>
      </c>
      <c r="M220">
        <v>2920</v>
      </c>
      <c r="N220">
        <v>96360</v>
      </c>
    </row>
    <row r="221" spans="1:14" x14ac:dyDescent="0.25">
      <c r="A221" s="12">
        <v>44790</v>
      </c>
      <c r="B221">
        <v>220</v>
      </c>
      <c r="C221">
        <v>1012</v>
      </c>
      <c r="D221" s="13" t="s">
        <v>331</v>
      </c>
      <c r="E221" s="13" t="s">
        <v>332</v>
      </c>
      <c r="F221">
        <v>100076</v>
      </c>
      <c r="G221" s="13" t="s">
        <v>418</v>
      </c>
      <c r="H221">
        <v>18</v>
      </c>
      <c r="I221" s="13" t="s">
        <v>58</v>
      </c>
      <c r="J221">
        <v>5</v>
      </c>
      <c r="K221" s="13" t="s">
        <v>151</v>
      </c>
      <c r="L221">
        <v>5</v>
      </c>
      <c r="M221">
        <v>1000</v>
      </c>
      <c r="N221">
        <v>5000</v>
      </c>
    </row>
    <row r="222" spans="1:14" x14ac:dyDescent="0.25">
      <c r="A222" s="12">
        <v>44791</v>
      </c>
      <c r="B222">
        <v>221</v>
      </c>
      <c r="C222">
        <v>1010</v>
      </c>
      <c r="D222" s="13" t="s">
        <v>380</v>
      </c>
      <c r="E222" s="13" t="s">
        <v>345</v>
      </c>
      <c r="F222">
        <v>100010</v>
      </c>
      <c r="G222" s="13" t="s">
        <v>419</v>
      </c>
      <c r="H222">
        <v>14</v>
      </c>
      <c r="I222" s="13" t="s">
        <v>48</v>
      </c>
      <c r="J222">
        <v>9</v>
      </c>
      <c r="K222" s="13" t="s">
        <v>155</v>
      </c>
      <c r="L222">
        <v>22</v>
      </c>
      <c r="M222">
        <v>700</v>
      </c>
      <c r="N222">
        <v>15400</v>
      </c>
    </row>
    <row r="223" spans="1:14" x14ac:dyDescent="0.25">
      <c r="A223" s="12">
        <v>44792</v>
      </c>
      <c r="B223">
        <v>222</v>
      </c>
      <c r="C223">
        <v>1003</v>
      </c>
      <c r="D223" s="13" t="s">
        <v>337</v>
      </c>
      <c r="E223" s="13" t="s">
        <v>338</v>
      </c>
      <c r="F223">
        <v>100047</v>
      </c>
      <c r="G223" s="13" t="s">
        <v>343</v>
      </c>
      <c r="H223">
        <v>24</v>
      </c>
      <c r="I223" s="13" t="s">
        <v>70</v>
      </c>
      <c r="J223">
        <v>5</v>
      </c>
      <c r="K223" s="13" t="s">
        <v>151</v>
      </c>
      <c r="L223">
        <v>27</v>
      </c>
      <c r="M223">
        <v>2630</v>
      </c>
      <c r="N223">
        <v>71010</v>
      </c>
    </row>
    <row r="224" spans="1:14" x14ac:dyDescent="0.25">
      <c r="A224" s="12">
        <v>44793</v>
      </c>
      <c r="B224">
        <v>223</v>
      </c>
      <c r="C224">
        <v>1007</v>
      </c>
      <c r="D224" s="13" t="s">
        <v>367</v>
      </c>
      <c r="E224" s="13" t="s">
        <v>338</v>
      </c>
      <c r="F224">
        <v>100060</v>
      </c>
      <c r="G224" s="13" t="s">
        <v>363</v>
      </c>
      <c r="H224">
        <v>22</v>
      </c>
      <c r="I224" s="13" t="s">
        <v>66</v>
      </c>
      <c r="J224">
        <v>9</v>
      </c>
      <c r="K224" s="13" t="s">
        <v>155</v>
      </c>
      <c r="L224">
        <v>8</v>
      </c>
      <c r="M224">
        <v>3011</v>
      </c>
      <c r="N224">
        <v>24088</v>
      </c>
    </row>
    <row r="225" spans="1:14" x14ac:dyDescent="0.25">
      <c r="A225" s="12">
        <v>44794</v>
      </c>
      <c r="B225">
        <v>224</v>
      </c>
      <c r="C225">
        <v>1011</v>
      </c>
      <c r="D225" s="13" t="s">
        <v>341</v>
      </c>
      <c r="E225" s="13" t="s">
        <v>338</v>
      </c>
      <c r="F225">
        <v>100061</v>
      </c>
      <c r="G225" s="13" t="s">
        <v>349</v>
      </c>
      <c r="H225">
        <v>3</v>
      </c>
      <c r="I225" s="13" t="s">
        <v>15</v>
      </c>
      <c r="J225">
        <v>1</v>
      </c>
      <c r="K225" s="13" t="s">
        <v>149</v>
      </c>
      <c r="L225">
        <v>23</v>
      </c>
      <c r="M225">
        <v>3800</v>
      </c>
      <c r="N225">
        <v>87400</v>
      </c>
    </row>
    <row r="226" spans="1:14" x14ac:dyDescent="0.25">
      <c r="A226" s="12">
        <v>44795</v>
      </c>
      <c r="B226">
        <v>225</v>
      </c>
      <c r="C226">
        <v>1001</v>
      </c>
      <c r="D226" s="13" t="s">
        <v>334</v>
      </c>
      <c r="E226" s="13" t="s">
        <v>335</v>
      </c>
      <c r="F226">
        <v>100077</v>
      </c>
      <c r="G226" s="13" t="s">
        <v>351</v>
      </c>
      <c r="H226">
        <v>11</v>
      </c>
      <c r="I226" s="13" t="s">
        <v>39</v>
      </c>
      <c r="J226">
        <v>9</v>
      </c>
      <c r="K226" s="13" t="s">
        <v>155</v>
      </c>
      <c r="L226">
        <v>9</v>
      </c>
      <c r="M226">
        <v>1700</v>
      </c>
      <c r="N226">
        <v>15300</v>
      </c>
    </row>
    <row r="227" spans="1:14" x14ac:dyDescent="0.25">
      <c r="A227" s="12">
        <v>44796</v>
      </c>
      <c r="B227">
        <v>226</v>
      </c>
      <c r="C227">
        <v>1014</v>
      </c>
      <c r="D227" s="13" t="s">
        <v>344</v>
      </c>
      <c r="E227" s="13" t="s">
        <v>345</v>
      </c>
      <c r="F227">
        <v>100092</v>
      </c>
      <c r="G227" s="13" t="s">
        <v>429</v>
      </c>
      <c r="H227">
        <v>5</v>
      </c>
      <c r="I227" s="13" t="s">
        <v>21</v>
      </c>
      <c r="J227">
        <v>3</v>
      </c>
      <c r="K227" s="13" t="s">
        <v>149</v>
      </c>
      <c r="L227">
        <v>30</v>
      </c>
      <c r="M227">
        <v>1600</v>
      </c>
      <c r="N227">
        <v>48000</v>
      </c>
    </row>
    <row r="228" spans="1:14" x14ac:dyDescent="0.25">
      <c r="A228" s="12">
        <v>44797</v>
      </c>
      <c r="B228">
        <v>227</v>
      </c>
      <c r="C228">
        <v>1012</v>
      </c>
      <c r="D228" s="13" t="s">
        <v>331</v>
      </c>
      <c r="E228" s="13" t="s">
        <v>332</v>
      </c>
      <c r="F228">
        <v>100080</v>
      </c>
      <c r="G228" s="13" t="s">
        <v>440</v>
      </c>
      <c r="H228">
        <v>20</v>
      </c>
      <c r="I228" s="13" t="s">
        <v>62</v>
      </c>
      <c r="J228">
        <v>10</v>
      </c>
      <c r="K228" s="13" t="s">
        <v>36</v>
      </c>
      <c r="L228">
        <v>27</v>
      </c>
      <c r="M228">
        <v>4500</v>
      </c>
      <c r="N228">
        <v>121500</v>
      </c>
    </row>
    <row r="229" spans="1:14" x14ac:dyDescent="0.25">
      <c r="A229" s="12">
        <v>44798</v>
      </c>
      <c r="B229">
        <v>228</v>
      </c>
      <c r="C229">
        <v>1001</v>
      </c>
      <c r="D229" s="13" t="s">
        <v>334</v>
      </c>
      <c r="E229" s="13" t="s">
        <v>335</v>
      </c>
      <c r="F229">
        <v>100091</v>
      </c>
      <c r="G229" s="13" t="s">
        <v>390</v>
      </c>
      <c r="H229">
        <v>20</v>
      </c>
      <c r="I229" s="13" t="s">
        <v>62</v>
      </c>
      <c r="J229">
        <v>10</v>
      </c>
      <c r="K229" s="13" t="s">
        <v>36</v>
      </c>
      <c r="L229">
        <v>6</v>
      </c>
      <c r="M229">
        <v>4500</v>
      </c>
      <c r="N229">
        <v>27000</v>
      </c>
    </row>
    <row r="230" spans="1:14" x14ac:dyDescent="0.25">
      <c r="A230" s="12">
        <v>44799</v>
      </c>
      <c r="B230">
        <v>229</v>
      </c>
      <c r="C230">
        <v>1003</v>
      </c>
      <c r="D230" s="13" t="s">
        <v>337</v>
      </c>
      <c r="E230" s="13" t="s">
        <v>338</v>
      </c>
      <c r="F230">
        <v>100088</v>
      </c>
      <c r="G230" s="13" t="s">
        <v>441</v>
      </c>
      <c r="H230">
        <v>22</v>
      </c>
      <c r="I230" s="13" t="s">
        <v>66</v>
      </c>
      <c r="J230">
        <v>9</v>
      </c>
      <c r="K230" s="13" t="s">
        <v>155</v>
      </c>
      <c r="L230">
        <v>32</v>
      </c>
      <c r="M230">
        <v>3011</v>
      </c>
      <c r="N230">
        <v>96352</v>
      </c>
    </row>
    <row r="231" spans="1:14" x14ac:dyDescent="0.25">
      <c r="A231" s="12">
        <v>44800</v>
      </c>
      <c r="B231">
        <v>230</v>
      </c>
      <c r="C231">
        <v>1000</v>
      </c>
      <c r="D231" s="13" t="s">
        <v>353</v>
      </c>
      <c r="E231" s="13" t="s">
        <v>332</v>
      </c>
      <c r="F231">
        <v>100002</v>
      </c>
      <c r="G231" s="13" t="s">
        <v>372</v>
      </c>
      <c r="H231">
        <v>22</v>
      </c>
      <c r="I231" s="13" t="s">
        <v>66</v>
      </c>
      <c r="J231">
        <v>9</v>
      </c>
      <c r="K231" s="13" t="s">
        <v>155</v>
      </c>
      <c r="L231">
        <v>24</v>
      </c>
      <c r="M231">
        <v>3011</v>
      </c>
      <c r="N231">
        <v>72264</v>
      </c>
    </row>
    <row r="232" spans="1:14" x14ac:dyDescent="0.25">
      <c r="A232" s="12">
        <v>44801</v>
      </c>
      <c r="B232">
        <v>231</v>
      </c>
      <c r="C232">
        <v>1009</v>
      </c>
      <c r="D232" s="13" t="s">
        <v>350</v>
      </c>
      <c r="E232" s="13" t="s">
        <v>335</v>
      </c>
      <c r="F232">
        <v>100051</v>
      </c>
      <c r="G232" s="13" t="s">
        <v>439</v>
      </c>
      <c r="H232">
        <v>2</v>
      </c>
      <c r="I232" s="13" t="s">
        <v>12</v>
      </c>
      <c r="J232">
        <v>1</v>
      </c>
      <c r="K232" s="13" t="s">
        <v>149</v>
      </c>
      <c r="L232">
        <v>16</v>
      </c>
      <c r="M232">
        <v>2920</v>
      </c>
      <c r="N232">
        <v>46720</v>
      </c>
    </row>
    <row r="233" spans="1:14" x14ac:dyDescent="0.25">
      <c r="A233" s="12">
        <v>44802</v>
      </c>
      <c r="B233">
        <v>232</v>
      </c>
      <c r="C233">
        <v>1006</v>
      </c>
      <c r="D233" s="13" t="s">
        <v>364</v>
      </c>
      <c r="E233" s="13" t="s">
        <v>345</v>
      </c>
      <c r="F233">
        <v>100025</v>
      </c>
      <c r="G233" s="13" t="s">
        <v>373</v>
      </c>
      <c r="H233">
        <v>1</v>
      </c>
      <c r="I233" s="13" t="s">
        <v>9</v>
      </c>
      <c r="J233">
        <v>1</v>
      </c>
      <c r="K233" s="13" t="s">
        <v>149</v>
      </c>
      <c r="L233">
        <v>23</v>
      </c>
      <c r="M233">
        <v>421</v>
      </c>
      <c r="N233">
        <v>9683</v>
      </c>
    </row>
    <row r="234" spans="1:14" x14ac:dyDescent="0.25">
      <c r="A234" s="12">
        <v>44803</v>
      </c>
      <c r="B234">
        <v>233</v>
      </c>
      <c r="C234">
        <v>1011</v>
      </c>
      <c r="D234" s="13" t="s">
        <v>341</v>
      </c>
      <c r="E234" s="13" t="s">
        <v>338</v>
      </c>
      <c r="F234">
        <v>100040</v>
      </c>
      <c r="G234" s="13" t="s">
        <v>395</v>
      </c>
      <c r="H234">
        <v>10</v>
      </c>
      <c r="I234" s="13" t="s">
        <v>36</v>
      </c>
      <c r="J234">
        <v>8</v>
      </c>
      <c r="K234" s="13" t="s">
        <v>154</v>
      </c>
      <c r="L234">
        <v>28</v>
      </c>
      <c r="M234">
        <v>4420</v>
      </c>
      <c r="N234">
        <v>123760</v>
      </c>
    </row>
    <row r="235" spans="1:14" x14ac:dyDescent="0.25">
      <c r="A235" s="12">
        <v>44804</v>
      </c>
      <c r="B235">
        <v>234</v>
      </c>
      <c r="C235">
        <v>1005</v>
      </c>
      <c r="D235" s="13" t="s">
        <v>357</v>
      </c>
      <c r="E235" s="13" t="s">
        <v>335</v>
      </c>
      <c r="F235">
        <v>100061</v>
      </c>
      <c r="G235" s="13" t="s">
        <v>349</v>
      </c>
      <c r="H235">
        <v>6</v>
      </c>
      <c r="I235" s="13" t="s">
        <v>24</v>
      </c>
      <c r="J235">
        <v>4</v>
      </c>
      <c r="K235" s="13" t="s">
        <v>150</v>
      </c>
      <c r="L235">
        <v>34</v>
      </c>
      <c r="M235">
        <v>1800</v>
      </c>
      <c r="N235">
        <v>61200</v>
      </c>
    </row>
    <row r="236" spans="1:14" x14ac:dyDescent="0.25">
      <c r="A236" s="12">
        <v>44805</v>
      </c>
      <c r="B236">
        <v>235</v>
      </c>
      <c r="C236">
        <v>1000</v>
      </c>
      <c r="D236" s="13" t="s">
        <v>353</v>
      </c>
      <c r="E236" s="13" t="s">
        <v>332</v>
      </c>
      <c r="F236">
        <v>100067</v>
      </c>
      <c r="G236" s="13" t="s">
        <v>442</v>
      </c>
      <c r="H236">
        <v>11</v>
      </c>
      <c r="I236" s="13" t="s">
        <v>39</v>
      </c>
      <c r="J236">
        <v>9</v>
      </c>
      <c r="K236" s="13" t="s">
        <v>155</v>
      </c>
      <c r="L236">
        <v>18</v>
      </c>
      <c r="M236">
        <v>1700</v>
      </c>
      <c r="N236">
        <v>30600</v>
      </c>
    </row>
    <row r="237" spans="1:14" x14ac:dyDescent="0.25">
      <c r="A237" s="12">
        <v>44806</v>
      </c>
      <c r="B237">
        <v>236</v>
      </c>
      <c r="C237">
        <v>1009</v>
      </c>
      <c r="D237" s="13" t="s">
        <v>350</v>
      </c>
      <c r="E237" s="13" t="s">
        <v>335</v>
      </c>
      <c r="F237">
        <v>100093</v>
      </c>
      <c r="G237" s="13" t="s">
        <v>404</v>
      </c>
      <c r="H237">
        <v>2</v>
      </c>
      <c r="I237" s="13" t="s">
        <v>12</v>
      </c>
      <c r="J237">
        <v>1</v>
      </c>
      <c r="K237" s="13" t="s">
        <v>149</v>
      </c>
      <c r="L237">
        <v>25</v>
      </c>
      <c r="M237">
        <v>2920</v>
      </c>
      <c r="N237">
        <v>73000</v>
      </c>
    </row>
    <row r="238" spans="1:14" x14ac:dyDescent="0.25">
      <c r="A238" s="12">
        <v>44807</v>
      </c>
      <c r="B238">
        <v>237</v>
      </c>
      <c r="C238">
        <v>1002</v>
      </c>
      <c r="D238" s="13" t="s">
        <v>377</v>
      </c>
      <c r="E238" s="13" t="s">
        <v>345</v>
      </c>
      <c r="F238">
        <v>100011</v>
      </c>
      <c r="G238" s="13" t="s">
        <v>370</v>
      </c>
      <c r="H238">
        <v>1</v>
      </c>
      <c r="I238" s="13" t="s">
        <v>9</v>
      </c>
      <c r="J238">
        <v>1</v>
      </c>
      <c r="K238" s="13" t="s">
        <v>149</v>
      </c>
      <c r="L238">
        <v>14</v>
      </c>
      <c r="M238">
        <v>421</v>
      </c>
      <c r="N238">
        <v>5894</v>
      </c>
    </row>
    <row r="239" spans="1:14" x14ac:dyDescent="0.25">
      <c r="A239" s="12">
        <v>44808</v>
      </c>
      <c r="B239">
        <v>238</v>
      </c>
      <c r="C239">
        <v>1013</v>
      </c>
      <c r="D239" s="13" t="s">
        <v>371</v>
      </c>
      <c r="E239" s="13" t="s">
        <v>335</v>
      </c>
      <c r="F239">
        <v>100028</v>
      </c>
      <c r="G239" s="13" t="s">
        <v>427</v>
      </c>
      <c r="H239">
        <v>22</v>
      </c>
      <c r="I239" s="13" t="s">
        <v>66</v>
      </c>
      <c r="J239">
        <v>9</v>
      </c>
      <c r="K239" s="13" t="s">
        <v>155</v>
      </c>
      <c r="L239">
        <v>29</v>
      </c>
      <c r="M239">
        <v>3011</v>
      </c>
      <c r="N239">
        <v>87319</v>
      </c>
    </row>
    <row r="240" spans="1:14" x14ac:dyDescent="0.25">
      <c r="A240" s="12">
        <v>44809</v>
      </c>
      <c r="B240">
        <v>239</v>
      </c>
      <c r="C240">
        <v>1011</v>
      </c>
      <c r="D240" s="13" t="s">
        <v>341</v>
      </c>
      <c r="E240" s="13" t="s">
        <v>338</v>
      </c>
      <c r="F240">
        <v>100065</v>
      </c>
      <c r="G240" s="13" t="s">
        <v>402</v>
      </c>
      <c r="H240">
        <v>12</v>
      </c>
      <c r="I240" s="13" t="s">
        <v>42</v>
      </c>
      <c r="J240">
        <v>9</v>
      </c>
      <c r="K240" s="13" t="s">
        <v>155</v>
      </c>
      <c r="L240">
        <v>28</v>
      </c>
      <c r="M240">
        <v>3150</v>
      </c>
      <c r="N240">
        <v>88200</v>
      </c>
    </row>
    <row r="241" spans="1:14" x14ac:dyDescent="0.25">
      <c r="A241" s="12">
        <v>44810</v>
      </c>
      <c r="B241">
        <v>240</v>
      </c>
      <c r="C241">
        <v>1001</v>
      </c>
      <c r="D241" s="13" t="s">
        <v>334</v>
      </c>
      <c r="E241" s="13" t="s">
        <v>335</v>
      </c>
      <c r="F241">
        <v>100079</v>
      </c>
      <c r="G241" s="13" t="s">
        <v>397</v>
      </c>
      <c r="H241">
        <v>4</v>
      </c>
      <c r="I241" s="13" t="s">
        <v>18</v>
      </c>
      <c r="J241">
        <v>2</v>
      </c>
      <c r="K241" s="13" t="s">
        <v>149</v>
      </c>
      <c r="L241">
        <v>12</v>
      </c>
      <c r="M241">
        <v>600</v>
      </c>
      <c r="N241">
        <v>7200</v>
      </c>
    </row>
    <row r="242" spans="1:14" x14ac:dyDescent="0.25">
      <c r="A242" s="12">
        <v>44811</v>
      </c>
      <c r="B242">
        <v>241</v>
      </c>
      <c r="C242">
        <v>1010</v>
      </c>
      <c r="D242" s="13" t="s">
        <v>380</v>
      </c>
      <c r="E242" s="13" t="s">
        <v>345</v>
      </c>
      <c r="F242">
        <v>100023</v>
      </c>
      <c r="G242" s="13" t="s">
        <v>437</v>
      </c>
      <c r="H242">
        <v>14</v>
      </c>
      <c r="I242" s="13" t="s">
        <v>48</v>
      </c>
      <c r="J242">
        <v>9</v>
      </c>
      <c r="K242" s="13" t="s">
        <v>155</v>
      </c>
      <c r="L242">
        <v>23</v>
      </c>
      <c r="M242">
        <v>700</v>
      </c>
      <c r="N242">
        <v>16100</v>
      </c>
    </row>
    <row r="243" spans="1:14" x14ac:dyDescent="0.25">
      <c r="A243" s="12">
        <v>44812</v>
      </c>
      <c r="B243">
        <v>242</v>
      </c>
      <c r="C243">
        <v>1006</v>
      </c>
      <c r="D243" s="13" t="s">
        <v>364</v>
      </c>
      <c r="E243" s="13" t="s">
        <v>345</v>
      </c>
      <c r="F243">
        <v>100055</v>
      </c>
      <c r="G243" s="13" t="s">
        <v>387</v>
      </c>
      <c r="H243">
        <v>9</v>
      </c>
      <c r="I243" s="13" t="s">
        <v>33</v>
      </c>
      <c r="J243">
        <v>7</v>
      </c>
      <c r="K243" s="13" t="s">
        <v>153</v>
      </c>
      <c r="L243">
        <v>18</v>
      </c>
      <c r="M243">
        <v>4800</v>
      </c>
      <c r="N243">
        <v>86400</v>
      </c>
    </row>
    <row r="244" spans="1:14" x14ac:dyDescent="0.25">
      <c r="A244" s="12">
        <v>44813</v>
      </c>
      <c r="B244">
        <v>243</v>
      </c>
      <c r="C244">
        <v>1005</v>
      </c>
      <c r="D244" s="13" t="s">
        <v>357</v>
      </c>
      <c r="E244" s="13" t="s">
        <v>335</v>
      </c>
      <c r="F244">
        <v>100063</v>
      </c>
      <c r="G244" s="13" t="s">
        <v>400</v>
      </c>
      <c r="H244">
        <v>9</v>
      </c>
      <c r="I244" s="13" t="s">
        <v>33</v>
      </c>
      <c r="J244">
        <v>7</v>
      </c>
      <c r="K244" s="13" t="s">
        <v>153</v>
      </c>
      <c r="L244">
        <v>27</v>
      </c>
      <c r="M244">
        <v>4800</v>
      </c>
      <c r="N244">
        <v>129600</v>
      </c>
    </row>
    <row r="245" spans="1:14" x14ac:dyDescent="0.25">
      <c r="A245" s="12">
        <v>44814</v>
      </c>
      <c r="B245">
        <v>244</v>
      </c>
      <c r="C245">
        <v>1008</v>
      </c>
      <c r="D245" s="13" t="s">
        <v>388</v>
      </c>
      <c r="E245" s="13" t="s">
        <v>332</v>
      </c>
      <c r="F245">
        <v>100072</v>
      </c>
      <c r="G245" s="13" t="s">
        <v>428</v>
      </c>
      <c r="H245">
        <v>7</v>
      </c>
      <c r="I245" s="13" t="s">
        <v>27</v>
      </c>
      <c r="J245">
        <v>5</v>
      </c>
      <c r="K245" s="13" t="s">
        <v>151</v>
      </c>
      <c r="L245">
        <v>31</v>
      </c>
      <c r="M245">
        <v>900</v>
      </c>
      <c r="N245">
        <v>27900</v>
      </c>
    </row>
    <row r="246" spans="1:14" x14ac:dyDescent="0.25">
      <c r="A246" s="12">
        <v>44815</v>
      </c>
      <c r="B246">
        <v>245</v>
      </c>
      <c r="C246">
        <v>1004</v>
      </c>
      <c r="D246" s="13" t="s">
        <v>347</v>
      </c>
      <c r="E246" s="13" t="s">
        <v>332</v>
      </c>
      <c r="F246">
        <v>100023</v>
      </c>
      <c r="G246" s="13" t="s">
        <v>437</v>
      </c>
      <c r="H246">
        <v>2</v>
      </c>
      <c r="I246" s="13" t="s">
        <v>12</v>
      </c>
      <c r="J246">
        <v>1</v>
      </c>
      <c r="K246" s="13" t="s">
        <v>149</v>
      </c>
      <c r="L246">
        <v>24</v>
      </c>
      <c r="M246">
        <v>2920</v>
      </c>
      <c r="N246">
        <v>70080</v>
      </c>
    </row>
    <row r="247" spans="1:14" x14ac:dyDescent="0.25">
      <c r="A247" s="12">
        <v>44816</v>
      </c>
      <c r="B247">
        <v>246</v>
      </c>
      <c r="C247">
        <v>1004</v>
      </c>
      <c r="D247" s="13" t="s">
        <v>347</v>
      </c>
      <c r="E247" s="13" t="s">
        <v>332</v>
      </c>
      <c r="F247">
        <v>100036</v>
      </c>
      <c r="G247" s="13" t="s">
        <v>399</v>
      </c>
      <c r="H247">
        <v>9</v>
      </c>
      <c r="I247" s="13" t="s">
        <v>33</v>
      </c>
      <c r="J247">
        <v>7</v>
      </c>
      <c r="K247" s="13" t="s">
        <v>153</v>
      </c>
      <c r="L247">
        <v>26</v>
      </c>
      <c r="M247">
        <v>4800</v>
      </c>
      <c r="N247">
        <v>124800</v>
      </c>
    </row>
    <row r="248" spans="1:14" x14ac:dyDescent="0.25">
      <c r="A248" s="12">
        <v>44817</v>
      </c>
      <c r="B248">
        <v>247</v>
      </c>
      <c r="C248">
        <v>1014</v>
      </c>
      <c r="D248" s="13" t="s">
        <v>344</v>
      </c>
      <c r="E248" s="13" t="s">
        <v>345</v>
      </c>
      <c r="F248">
        <v>100033</v>
      </c>
      <c r="G248" s="13" t="s">
        <v>348</v>
      </c>
      <c r="H248">
        <v>16</v>
      </c>
      <c r="I248" s="13" t="s">
        <v>54</v>
      </c>
      <c r="J248">
        <v>10</v>
      </c>
      <c r="K248" s="13" t="s">
        <v>36</v>
      </c>
      <c r="L248">
        <v>11</v>
      </c>
      <c r="M248">
        <v>820</v>
      </c>
      <c r="N248">
        <v>9020</v>
      </c>
    </row>
    <row r="249" spans="1:14" x14ac:dyDescent="0.25">
      <c r="A249" s="12">
        <v>44818</v>
      </c>
      <c r="B249">
        <v>248</v>
      </c>
      <c r="C249">
        <v>1001</v>
      </c>
      <c r="D249" s="13" t="s">
        <v>334</v>
      </c>
      <c r="E249" s="13" t="s">
        <v>335</v>
      </c>
      <c r="F249">
        <v>100066</v>
      </c>
      <c r="G249" s="13" t="s">
        <v>443</v>
      </c>
      <c r="H249">
        <v>20</v>
      </c>
      <c r="I249" s="13" t="s">
        <v>62</v>
      </c>
      <c r="J249">
        <v>10</v>
      </c>
      <c r="K249" s="13" t="s">
        <v>36</v>
      </c>
      <c r="L249">
        <v>11</v>
      </c>
      <c r="M249">
        <v>4500</v>
      </c>
      <c r="N249">
        <v>49500</v>
      </c>
    </row>
    <row r="250" spans="1:14" x14ac:dyDescent="0.25">
      <c r="A250" s="12">
        <v>44819</v>
      </c>
      <c r="B250">
        <v>249</v>
      </c>
      <c r="C250">
        <v>1002</v>
      </c>
      <c r="D250" s="13" t="s">
        <v>377</v>
      </c>
      <c r="E250" s="13" t="s">
        <v>345</v>
      </c>
      <c r="F250">
        <v>100034</v>
      </c>
      <c r="G250" s="13" t="s">
        <v>407</v>
      </c>
      <c r="H250">
        <v>23</v>
      </c>
      <c r="I250" s="13" t="s">
        <v>68</v>
      </c>
      <c r="J250">
        <v>1</v>
      </c>
      <c r="K250" s="13" t="s">
        <v>149</v>
      </c>
      <c r="L250">
        <v>6</v>
      </c>
      <c r="M250">
        <v>3550</v>
      </c>
      <c r="N250">
        <v>21300</v>
      </c>
    </row>
    <row r="251" spans="1:14" x14ac:dyDescent="0.25">
      <c r="A251" s="12">
        <v>44820</v>
      </c>
      <c r="B251">
        <v>250</v>
      </c>
      <c r="C251">
        <v>1009</v>
      </c>
      <c r="D251" s="13" t="s">
        <v>350</v>
      </c>
      <c r="E251" s="13" t="s">
        <v>335</v>
      </c>
      <c r="F251">
        <v>100055</v>
      </c>
      <c r="G251" s="13" t="s">
        <v>387</v>
      </c>
      <c r="H251">
        <v>6</v>
      </c>
      <c r="I251" s="13" t="s">
        <v>24</v>
      </c>
      <c r="J251">
        <v>4</v>
      </c>
      <c r="K251" s="13" t="s">
        <v>150</v>
      </c>
      <c r="L251">
        <v>16</v>
      </c>
      <c r="M251">
        <v>1800</v>
      </c>
      <c r="N251">
        <v>28800</v>
      </c>
    </row>
    <row r="252" spans="1:14" x14ac:dyDescent="0.25">
      <c r="A252" s="12">
        <v>44821</v>
      </c>
      <c r="B252">
        <v>251</v>
      </c>
      <c r="C252">
        <v>1007</v>
      </c>
      <c r="D252" s="13" t="s">
        <v>367</v>
      </c>
      <c r="E252" s="13" t="s">
        <v>338</v>
      </c>
      <c r="F252">
        <v>100005</v>
      </c>
      <c r="G252" s="13" t="s">
        <v>415</v>
      </c>
      <c r="H252">
        <v>16</v>
      </c>
      <c r="I252" s="13" t="s">
        <v>54</v>
      </c>
      <c r="J252">
        <v>10</v>
      </c>
      <c r="K252" s="13" t="s">
        <v>36</v>
      </c>
      <c r="L252">
        <v>10</v>
      </c>
      <c r="M252">
        <v>820</v>
      </c>
      <c r="N252">
        <v>8200</v>
      </c>
    </row>
    <row r="253" spans="1:14" x14ac:dyDescent="0.25">
      <c r="A253" s="12">
        <v>44822</v>
      </c>
      <c r="B253">
        <v>252</v>
      </c>
      <c r="C253">
        <v>1013</v>
      </c>
      <c r="D253" s="13" t="s">
        <v>371</v>
      </c>
      <c r="E253" s="13" t="s">
        <v>335</v>
      </c>
      <c r="F253">
        <v>100086</v>
      </c>
      <c r="G253" s="13" t="s">
        <v>416</v>
      </c>
      <c r="H253">
        <v>16</v>
      </c>
      <c r="I253" s="13" t="s">
        <v>54</v>
      </c>
      <c r="J253">
        <v>10</v>
      </c>
      <c r="K253" s="13" t="s">
        <v>36</v>
      </c>
      <c r="L253">
        <v>5</v>
      </c>
      <c r="M253">
        <v>820</v>
      </c>
      <c r="N253">
        <v>4100</v>
      </c>
    </row>
    <row r="254" spans="1:14" x14ac:dyDescent="0.25">
      <c r="A254" s="12">
        <v>44823</v>
      </c>
      <c r="B254">
        <v>253</v>
      </c>
      <c r="C254">
        <v>1009</v>
      </c>
      <c r="D254" s="13" t="s">
        <v>350</v>
      </c>
      <c r="E254" s="13" t="s">
        <v>335</v>
      </c>
      <c r="F254">
        <v>100057</v>
      </c>
      <c r="G254" s="13" t="s">
        <v>422</v>
      </c>
      <c r="H254">
        <v>13</v>
      </c>
      <c r="I254" s="13" t="s">
        <v>45</v>
      </c>
      <c r="J254">
        <v>9</v>
      </c>
      <c r="K254" s="13" t="s">
        <v>155</v>
      </c>
      <c r="L254">
        <v>7</v>
      </c>
      <c r="M254">
        <v>1310</v>
      </c>
      <c r="N254">
        <v>9170</v>
      </c>
    </row>
    <row r="255" spans="1:14" x14ac:dyDescent="0.25">
      <c r="A255" s="12">
        <v>44824</v>
      </c>
      <c r="B255">
        <v>254</v>
      </c>
      <c r="C255">
        <v>1000</v>
      </c>
      <c r="D255" s="13" t="s">
        <v>353</v>
      </c>
      <c r="E255" s="13" t="s">
        <v>332</v>
      </c>
      <c r="F255">
        <v>100051</v>
      </c>
      <c r="G255" s="13" t="s">
        <v>439</v>
      </c>
      <c r="H255">
        <v>23</v>
      </c>
      <c r="I255" s="13" t="s">
        <v>68</v>
      </c>
      <c r="J255">
        <v>1</v>
      </c>
      <c r="K255" s="13" t="s">
        <v>149</v>
      </c>
      <c r="L255">
        <v>3</v>
      </c>
      <c r="M255">
        <v>3550</v>
      </c>
      <c r="N255">
        <v>10650</v>
      </c>
    </row>
    <row r="256" spans="1:14" x14ac:dyDescent="0.25">
      <c r="A256" s="12">
        <v>44825</v>
      </c>
      <c r="B256">
        <v>255</v>
      </c>
      <c r="C256">
        <v>1013</v>
      </c>
      <c r="D256" s="13" t="s">
        <v>371</v>
      </c>
      <c r="E256" s="13" t="s">
        <v>335</v>
      </c>
      <c r="F256">
        <v>100042</v>
      </c>
      <c r="G256" s="13" t="s">
        <v>425</v>
      </c>
      <c r="H256">
        <v>17</v>
      </c>
      <c r="I256" s="13" t="s">
        <v>56</v>
      </c>
      <c r="J256">
        <v>10</v>
      </c>
      <c r="K256" s="13" t="s">
        <v>36</v>
      </c>
      <c r="L256">
        <v>12</v>
      </c>
      <c r="M256">
        <v>1117</v>
      </c>
      <c r="N256">
        <v>13404</v>
      </c>
    </row>
    <row r="257" spans="1:14" x14ac:dyDescent="0.25">
      <c r="A257" s="12">
        <v>44826</v>
      </c>
      <c r="B257">
        <v>256</v>
      </c>
      <c r="C257">
        <v>1001</v>
      </c>
      <c r="D257" s="13" t="s">
        <v>334</v>
      </c>
      <c r="E257" s="13" t="s">
        <v>335</v>
      </c>
      <c r="F257">
        <v>100089</v>
      </c>
      <c r="G257" s="13" t="s">
        <v>413</v>
      </c>
      <c r="H257">
        <v>1</v>
      </c>
      <c r="I257" s="13" t="s">
        <v>9</v>
      </c>
      <c r="J257">
        <v>1</v>
      </c>
      <c r="K257" s="13" t="s">
        <v>149</v>
      </c>
      <c r="L257">
        <v>6</v>
      </c>
      <c r="M257">
        <v>421</v>
      </c>
      <c r="N257">
        <v>2526</v>
      </c>
    </row>
    <row r="258" spans="1:14" x14ac:dyDescent="0.25">
      <c r="A258" s="12">
        <v>44827</v>
      </c>
      <c r="B258">
        <v>257</v>
      </c>
      <c r="C258">
        <v>1012</v>
      </c>
      <c r="D258" s="13" t="s">
        <v>331</v>
      </c>
      <c r="E258" s="13" t="s">
        <v>332</v>
      </c>
      <c r="F258">
        <v>100065</v>
      </c>
      <c r="G258" s="13" t="s">
        <v>402</v>
      </c>
      <c r="H258">
        <v>1</v>
      </c>
      <c r="I258" s="13" t="s">
        <v>9</v>
      </c>
      <c r="J258">
        <v>1</v>
      </c>
      <c r="K258" s="13" t="s">
        <v>149</v>
      </c>
      <c r="L258">
        <v>8</v>
      </c>
      <c r="M258">
        <v>421</v>
      </c>
      <c r="N258">
        <v>3368</v>
      </c>
    </row>
    <row r="259" spans="1:14" x14ac:dyDescent="0.25">
      <c r="A259" s="12">
        <v>44828</v>
      </c>
      <c r="B259">
        <v>258</v>
      </c>
      <c r="C259">
        <v>1011</v>
      </c>
      <c r="D259" s="13" t="s">
        <v>341</v>
      </c>
      <c r="E259" s="13" t="s">
        <v>338</v>
      </c>
      <c r="F259">
        <v>100100</v>
      </c>
      <c r="G259" s="13" t="s">
        <v>379</v>
      </c>
      <c r="H259">
        <v>16</v>
      </c>
      <c r="I259" s="13" t="s">
        <v>54</v>
      </c>
      <c r="J259">
        <v>10</v>
      </c>
      <c r="K259" s="13" t="s">
        <v>36</v>
      </c>
      <c r="L259">
        <v>4</v>
      </c>
      <c r="M259">
        <v>820</v>
      </c>
      <c r="N259">
        <v>3280</v>
      </c>
    </row>
    <row r="260" spans="1:14" x14ac:dyDescent="0.25">
      <c r="A260" s="12">
        <v>44829</v>
      </c>
      <c r="B260">
        <v>259</v>
      </c>
      <c r="C260">
        <v>1001</v>
      </c>
      <c r="D260" s="13" t="s">
        <v>334</v>
      </c>
      <c r="E260" s="13" t="s">
        <v>335</v>
      </c>
      <c r="F260">
        <v>100006</v>
      </c>
      <c r="G260" s="13" t="s">
        <v>398</v>
      </c>
      <c r="H260">
        <v>3</v>
      </c>
      <c r="I260" s="13" t="s">
        <v>15</v>
      </c>
      <c r="J260">
        <v>1</v>
      </c>
      <c r="K260" s="13" t="s">
        <v>149</v>
      </c>
      <c r="L260">
        <v>9</v>
      </c>
      <c r="M260">
        <v>3800</v>
      </c>
      <c r="N260">
        <v>34200</v>
      </c>
    </row>
    <row r="261" spans="1:14" x14ac:dyDescent="0.25">
      <c r="A261" s="12">
        <v>44830</v>
      </c>
      <c r="B261">
        <v>260</v>
      </c>
      <c r="C261">
        <v>1003</v>
      </c>
      <c r="D261" s="13" t="s">
        <v>337</v>
      </c>
      <c r="E261" s="13" t="s">
        <v>338</v>
      </c>
      <c r="F261">
        <v>100101</v>
      </c>
      <c r="G261" s="13" t="s">
        <v>444</v>
      </c>
      <c r="H261">
        <v>7</v>
      </c>
      <c r="I261" s="13" t="s">
        <v>27</v>
      </c>
      <c r="J261">
        <v>5</v>
      </c>
      <c r="K261" s="13" t="s">
        <v>151</v>
      </c>
      <c r="L261">
        <v>5</v>
      </c>
      <c r="M261">
        <v>900</v>
      </c>
      <c r="N261">
        <v>4500</v>
      </c>
    </row>
    <row r="262" spans="1:14" x14ac:dyDescent="0.25">
      <c r="A262" s="12">
        <v>44831</v>
      </c>
      <c r="B262">
        <v>261</v>
      </c>
      <c r="C262">
        <v>1015</v>
      </c>
      <c r="D262" s="13" t="s">
        <v>361</v>
      </c>
      <c r="E262" s="13" t="s">
        <v>338</v>
      </c>
      <c r="F262">
        <v>100059</v>
      </c>
      <c r="G262" s="13" t="s">
        <v>406</v>
      </c>
      <c r="H262">
        <v>8</v>
      </c>
      <c r="I262" s="13" t="s">
        <v>30</v>
      </c>
      <c r="J262">
        <v>6</v>
      </c>
      <c r="K262" s="13" t="s">
        <v>152</v>
      </c>
      <c r="L262">
        <v>3</v>
      </c>
      <c r="M262">
        <v>4010</v>
      </c>
      <c r="N262">
        <v>12030</v>
      </c>
    </row>
    <row r="263" spans="1:14" x14ac:dyDescent="0.25">
      <c r="A263" s="12">
        <v>44832</v>
      </c>
      <c r="B263">
        <v>262</v>
      </c>
      <c r="C263">
        <v>1011</v>
      </c>
      <c r="D263" s="13" t="s">
        <v>341</v>
      </c>
      <c r="E263" s="13" t="s">
        <v>338</v>
      </c>
      <c r="F263">
        <v>100016</v>
      </c>
      <c r="G263" s="13" t="s">
        <v>375</v>
      </c>
      <c r="H263">
        <v>16</v>
      </c>
      <c r="I263" s="13" t="s">
        <v>54</v>
      </c>
      <c r="J263">
        <v>10</v>
      </c>
      <c r="K263" s="13" t="s">
        <v>36</v>
      </c>
      <c r="L263">
        <v>7</v>
      </c>
      <c r="M263">
        <v>820</v>
      </c>
      <c r="N263">
        <v>5740</v>
      </c>
    </row>
    <row r="264" spans="1:14" x14ac:dyDescent="0.25">
      <c r="A264" s="12">
        <v>44833</v>
      </c>
      <c r="B264">
        <v>263</v>
      </c>
      <c r="C264">
        <v>1001</v>
      </c>
      <c r="D264" s="13" t="s">
        <v>334</v>
      </c>
      <c r="E264" s="13" t="s">
        <v>335</v>
      </c>
      <c r="F264">
        <v>100002</v>
      </c>
      <c r="G264" s="13" t="s">
        <v>372</v>
      </c>
      <c r="H264">
        <v>22</v>
      </c>
      <c r="I264" s="13" t="s">
        <v>66</v>
      </c>
      <c r="J264">
        <v>9</v>
      </c>
      <c r="K264" s="13" t="s">
        <v>155</v>
      </c>
      <c r="L264">
        <v>10</v>
      </c>
      <c r="M264">
        <v>3011</v>
      </c>
      <c r="N264">
        <v>30110</v>
      </c>
    </row>
    <row r="265" spans="1:14" x14ac:dyDescent="0.25">
      <c r="A265" s="12">
        <v>44834</v>
      </c>
      <c r="B265">
        <v>264</v>
      </c>
      <c r="C265">
        <v>1013</v>
      </c>
      <c r="D265" s="13" t="s">
        <v>371</v>
      </c>
      <c r="E265" s="13" t="s">
        <v>335</v>
      </c>
      <c r="F265">
        <v>100011</v>
      </c>
      <c r="G265" s="13" t="s">
        <v>370</v>
      </c>
      <c r="H265">
        <v>22</v>
      </c>
      <c r="I265" s="13" t="s">
        <v>66</v>
      </c>
      <c r="J265">
        <v>9</v>
      </c>
      <c r="K265" s="13" t="s">
        <v>155</v>
      </c>
      <c r="L265">
        <v>2</v>
      </c>
      <c r="M265">
        <v>3011</v>
      </c>
      <c r="N265">
        <v>6022</v>
      </c>
    </row>
    <row r="266" spans="1:14" x14ac:dyDescent="0.25">
      <c r="A266" s="12">
        <v>44835</v>
      </c>
      <c r="B266">
        <v>265</v>
      </c>
      <c r="C266">
        <v>1014</v>
      </c>
      <c r="D266" s="13" t="s">
        <v>344</v>
      </c>
      <c r="E266" s="13" t="s">
        <v>345</v>
      </c>
      <c r="F266">
        <v>100022</v>
      </c>
      <c r="G266" s="13" t="s">
        <v>382</v>
      </c>
      <c r="H266">
        <v>7</v>
      </c>
      <c r="I266" s="13" t="s">
        <v>27</v>
      </c>
      <c r="J266">
        <v>5</v>
      </c>
      <c r="K266" s="13" t="s">
        <v>151</v>
      </c>
      <c r="L266">
        <v>8</v>
      </c>
      <c r="M266">
        <v>900</v>
      </c>
      <c r="N266">
        <v>7200</v>
      </c>
    </row>
    <row r="267" spans="1:14" x14ac:dyDescent="0.25">
      <c r="A267" s="12">
        <v>44836</v>
      </c>
      <c r="B267">
        <v>266</v>
      </c>
      <c r="C267">
        <v>1014</v>
      </c>
      <c r="D267" s="13" t="s">
        <v>344</v>
      </c>
      <c r="E267" s="13" t="s">
        <v>345</v>
      </c>
      <c r="F267">
        <v>100091</v>
      </c>
      <c r="G267" s="13" t="s">
        <v>390</v>
      </c>
      <c r="H267">
        <v>3</v>
      </c>
      <c r="I267" s="13" t="s">
        <v>15</v>
      </c>
      <c r="J267">
        <v>1</v>
      </c>
      <c r="K267" s="13" t="s">
        <v>149</v>
      </c>
      <c r="L267">
        <v>6</v>
      </c>
      <c r="M267">
        <v>3800</v>
      </c>
      <c r="N267">
        <v>22800</v>
      </c>
    </row>
    <row r="268" spans="1:14" x14ac:dyDescent="0.25">
      <c r="A268" s="12">
        <v>44837</v>
      </c>
      <c r="B268">
        <v>267</v>
      </c>
      <c r="C268">
        <v>1000</v>
      </c>
      <c r="D268" s="13" t="s">
        <v>353</v>
      </c>
      <c r="E268" s="13" t="s">
        <v>332</v>
      </c>
      <c r="F268">
        <v>100026</v>
      </c>
      <c r="G268" s="13" t="s">
        <v>423</v>
      </c>
      <c r="H268">
        <v>25</v>
      </c>
      <c r="I268" s="13" t="s">
        <v>72</v>
      </c>
      <c r="J268">
        <v>6</v>
      </c>
      <c r="K268" s="13" t="s">
        <v>152</v>
      </c>
      <c r="L268">
        <v>9</v>
      </c>
      <c r="M268">
        <v>5100</v>
      </c>
      <c r="N268">
        <v>45900</v>
      </c>
    </row>
    <row r="269" spans="1:14" x14ac:dyDescent="0.25">
      <c r="A269" s="12">
        <v>44838</v>
      </c>
      <c r="B269">
        <v>268</v>
      </c>
      <c r="C269">
        <v>1005</v>
      </c>
      <c r="D269" s="13" t="s">
        <v>357</v>
      </c>
      <c r="E269" s="13" t="s">
        <v>335</v>
      </c>
      <c r="F269">
        <v>100036</v>
      </c>
      <c r="G269" s="13" t="s">
        <v>399</v>
      </c>
      <c r="H269">
        <v>2</v>
      </c>
      <c r="I269" s="13" t="s">
        <v>12</v>
      </c>
      <c r="J269">
        <v>1</v>
      </c>
      <c r="K269" s="13" t="s">
        <v>149</v>
      </c>
      <c r="L269">
        <v>11</v>
      </c>
      <c r="M269">
        <v>2920</v>
      </c>
      <c r="N269">
        <v>32120</v>
      </c>
    </row>
    <row r="270" spans="1:14" x14ac:dyDescent="0.25">
      <c r="A270" s="12">
        <v>44839</v>
      </c>
      <c r="B270">
        <v>269</v>
      </c>
      <c r="C270">
        <v>1009</v>
      </c>
      <c r="D270" s="13" t="s">
        <v>350</v>
      </c>
      <c r="E270" s="13" t="s">
        <v>335</v>
      </c>
      <c r="F270">
        <v>100036</v>
      </c>
      <c r="G270" s="13" t="s">
        <v>399</v>
      </c>
      <c r="H270">
        <v>11</v>
      </c>
      <c r="I270" s="13" t="s">
        <v>39</v>
      </c>
      <c r="J270">
        <v>9</v>
      </c>
      <c r="K270" s="13" t="s">
        <v>155</v>
      </c>
      <c r="L270">
        <v>4</v>
      </c>
      <c r="M270">
        <v>1700</v>
      </c>
      <c r="N270">
        <v>6800</v>
      </c>
    </row>
    <row r="271" spans="1:14" x14ac:dyDescent="0.25">
      <c r="A271" s="12">
        <v>44840</v>
      </c>
      <c r="B271">
        <v>270</v>
      </c>
      <c r="C271">
        <v>1003</v>
      </c>
      <c r="D271" s="13" t="s">
        <v>337</v>
      </c>
      <c r="E271" s="13" t="s">
        <v>338</v>
      </c>
      <c r="F271">
        <v>100039</v>
      </c>
      <c r="G271" s="13" t="s">
        <v>410</v>
      </c>
      <c r="H271">
        <v>16</v>
      </c>
      <c r="I271" s="13" t="s">
        <v>54</v>
      </c>
      <c r="J271">
        <v>10</v>
      </c>
      <c r="K271" s="13" t="s">
        <v>36</v>
      </c>
      <c r="L271">
        <v>3</v>
      </c>
      <c r="M271">
        <v>820</v>
      </c>
      <c r="N271">
        <v>2460</v>
      </c>
    </row>
    <row r="272" spans="1:14" x14ac:dyDescent="0.25">
      <c r="A272" s="12">
        <v>44841</v>
      </c>
      <c r="B272">
        <v>271</v>
      </c>
      <c r="C272">
        <v>1000</v>
      </c>
      <c r="D272" s="13" t="s">
        <v>353</v>
      </c>
      <c r="E272" s="13" t="s">
        <v>332</v>
      </c>
      <c r="F272">
        <v>100039</v>
      </c>
      <c r="G272" s="13" t="s">
        <v>410</v>
      </c>
      <c r="H272">
        <v>8</v>
      </c>
      <c r="I272" s="13" t="s">
        <v>30</v>
      </c>
      <c r="J272">
        <v>6</v>
      </c>
      <c r="K272" s="13" t="s">
        <v>152</v>
      </c>
      <c r="L272">
        <v>5</v>
      </c>
      <c r="M272">
        <v>4010</v>
      </c>
      <c r="N272">
        <v>20050</v>
      </c>
    </row>
    <row r="273" spans="1:14" x14ac:dyDescent="0.25">
      <c r="A273" s="12">
        <v>44842</v>
      </c>
      <c r="B273">
        <v>272</v>
      </c>
      <c r="C273">
        <v>1008</v>
      </c>
      <c r="D273" s="13" t="s">
        <v>388</v>
      </c>
      <c r="E273" s="13" t="s">
        <v>332</v>
      </c>
      <c r="F273">
        <v>100037</v>
      </c>
      <c r="G273" s="13" t="s">
        <v>411</v>
      </c>
      <c r="H273">
        <v>16</v>
      </c>
      <c r="I273" s="13" t="s">
        <v>54</v>
      </c>
      <c r="J273">
        <v>10</v>
      </c>
      <c r="K273" s="13" t="s">
        <v>36</v>
      </c>
      <c r="L273">
        <v>7</v>
      </c>
      <c r="M273">
        <v>820</v>
      </c>
      <c r="N273">
        <v>5740</v>
      </c>
    </row>
    <row r="274" spans="1:14" x14ac:dyDescent="0.25">
      <c r="A274" s="12">
        <v>44843</v>
      </c>
      <c r="B274">
        <v>273</v>
      </c>
      <c r="C274">
        <v>1003</v>
      </c>
      <c r="D274" s="13" t="s">
        <v>337</v>
      </c>
      <c r="E274" s="13" t="s">
        <v>338</v>
      </c>
      <c r="F274">
        <v>100050</v>
      </c>
      <c r="G274" s="13" t="s">
        <v>342</v>
      </c>
      <c r="H274">
        <v>3</v>
      </c>
      <c r="I274" s="13" t="s">
        <v>15</v>
      </c>
      <c r="J274">
        <v>1</v>
      </c>
      <c r="K274" s="13" t="s">
        <v>149</v>
      </c>
      <c r="L274">
        <v>6</v>
      </c>
      <c r="M274">
        <v>3800</v>
      </c>
      <c r="N274">
        <v>22800</v>
      </c>
    </row>
    <row r="275" spans="1:14" x14ac:dyDescent="0.25">
      <c r="A275" s="12">
        <v>44844</v>
      </c>
      <c r="B275">
        <v>274</v>
      </c>
      <c r="C275">
        <v>1014</v>
      </c>
      <c r="D275" s="13" t="s">
        <v>344</v>
      </c>
      <c r="E275" s="13" t="s">
        <v>345</v>
      </c>
      <c r="F275">
        <v>100001</v>
      </c>
      <c r="G275" s="13" t="s">
        <v>8</v>
      </c>
      <c r="H275">
        <v>4</v>
      </c>
      <c r="I275" s="13" t="s">
        <v>18</v>
      </c>
      <c r="J275">
        <v>2</v>
      </c>
      <c r="K275" s="13" t="s">
        <v>149</v>
      </c>
      <c r="L275">
        <v>9</v>
      </c>
      <c r="M275">
        <v>600</v>
      </c>
      <c r="N275">
        <v>5400</v>
      </c>
    </row>
    <row r="276" spans="1:14" x14ac:dyDescent="0.25">
      <c r="A276" s="12">
        <v>44845</v>
      </c>
      <c r="B276">
        <v>275</v>
      </c>
      <c r="C276">
        <v>1007</v>
      </c>
      <c r="D276" s="13" t="s">
        <v>367</v>
      </c>
      <c r="E276" s="13" t="s">
        <v>338</v>
      </c>
      <c r="F276">
        <v>100073</v>
      </c>
      <c r="G276" s="13" t="s">
        <v>394</v>
      </c>
      <c r="H276">
        <v>13</v>
      </c>
      <c r="I276" s="13" t="s">
        <v>45</v>
      </c>
      <c r="J276">
        <v>9</v>
      </c>
      <c r="K276" s="13" t="s">
        <v>155</v>
      </c>
      <c r="L276">
        <v>12</v>
      </c>
      <c r="M276">
        <v>1310</v>
      </c>
      <c r="N276">
        <v>15720</v>
      </c>
    </row>
    <row r="277" spans="1:14" x14ac:dyDescent="0.25">
      <c r="A277" s="12">
        <v>44846</v>
      </c>
      <c r="B277">
        <v>276</v>
      </c>
      <c r="C277">
        <v>1000</v>
      </c>
      <c r="D277" s="13" t="s">
        <v>353</v>
      </c>
      <c r="E277" s="13" t="s">
        <v>332</v>
      </c>
      <c r="F277">
        <v>100097</v>
      </c>
      <c r="G277" s="13" t="s">
        <v>445</v>
      </c>
      <c r="H277">
        <v>1</v>
      </c>
      <c r="I277" s="13" t="s">
        <v>9</v>
      </c>
      <c r="J277">
        <v>1</v>
      </c>
      <c r="K277" s="13" t="s">
        <v>149</v>
      </c>
      <c r="L277">
        <v>10</v>
      </c>
      <c r="M277">
        <v>421</v>
      </c>
      <c r="N277">
        <v>4210</v>
      </c>
    </row>
    <row r="278" spans="1:14" x14ac:dyDescent="0.25">
      <c r="A278" s="12">
        <v>44847</v>
      </c>
      <c r="B278">
        <v>277</v>
      </c>
      <c r="C278">
        <v>1002</v>
      </c>
      <c r="D278" s="13" t="s">
        <v>377</v>
      </c>
      <c r="E278" s="13" t="s">
        <v>345</v>
      </c>
      <c r="F278">
        <v>100057</v>
      </c>
      <c r="G278" s="13" t="s">
        <v>422</v>
      </c>
      <c r="H278">
        <v>3</v>
      </c>
      <c r="I278" s="13" t="s">
        <v>15</v>
      </c>
      <c r="J278">
        <v>1</v>
      </c>
      <c r="K278" s="13" t="s">
        <v>149</v>
      </c>
      <c r="L278">
        <v>5</v>
      </c>
      <c r="M278">
        <v>3800</v>
      </c>
      <c r="N278">
        <v>19000</v>
      </c>
    </row>
    <row r="279" spans="1:14" x14ac:dyDescent="0.25">
      <c r="A279" s="12">
        <v>44848</v>
      </c>
      <c r="B279">
        <v>278</v>
      </c>
      <c r="C279">
        <v>1005</v>
      </c>
      <c r="D279" s="13" t="s">
        <v>357</v>
      </c>
      <c r="E279" s="13" t="s">
        <v>335</v>
      </c>
      <c r="F279">
        <v>100054</v>
      </c>
      <c r="G279" s="13" t="s">
        <v>365</v>
      </c>
      <c r="H279">
        <v>24</v>
      </c>
      <c r="I279" s="13" t="s">
        <v>70</v>
      </c>
      <c r="J279">
        <v>5</v>
      </c>
      <c r="K279" s="13" t="s">
        <v>151</v>
      </c>
      <c r="L279">
        <v>7</v>
      </c>
      <c r="M279">
        <v>2630</v>
      </c>
      <c r="N279">
        <v>18410</v>
      </c>
    </row>
    <row r="280" spans="1:14" x14ac:dyDescent="0.25">
      <c r="A280" s="12">
        <v>44849</v>
      </c>
      <c r="B280">
        <v>279</v>
      </c>
      <c r="C280">
        <v>1002</v>
      </c>
      <c r="D280" s="13" t="s">
        <v>377</v>
      </c>
      <c r="E280" s="13" t="s">
        <v>345</v>
      </c>
      <c r="F280">
        <v>100045</v>
      </c>
      <c r="G280" s="13" t="s">
        <v>378</v>
      </c>
      <c r="H280">
        <v>11</v>
      </c>
      <c r="I280" s="13" t="s">
        <v>39</v>
      </c>
      <c r="J280">
        <v>9</v>
      </c>
      <c r="K280" s="13" t="s">
        <v>155</v>
      </c>
      <c r="L280">
        <v>3</v>
      </c>
      <c r="M280">
        <v>1700</v>
      </c>
      <c r="N280">
        <v>5100</v>
      </c>
    </row>
    <row r="281" spans="1:14" x14ac:dyDescent="0.25">
      <c r="A281" s="12">
        <v>44850</v>
      </c>
      <c r="B281">
        <v>280</v>
      </c>
      <c r="C281">
        <v>1011</v>
      </c>
      <c r="D281" s="13" t="s">
        <v>341</v>
      </c>
      <c r="E281" s="13" t="s">
        <v>338</v>
      </c>
      <c r="F281">
        <v>100046</v>
      </c>
      <c r="G281" s="13" t="s">
        <v>431</v>
      </c>
      <c r="H281">
        <v>23</v>
      </c>
      <c r="I281" s="13" t="s">
        <v>68</v>
      </c>
      <c r="J281">
        <v>1</v>
      </c>
      <c r="K281" s="13" t="s">
        <v>149</v>
      </c>
      <c r="L281">
        <v>12</v>
      </c>
      <c r="M281">
        <v>3550</v>
      </c>
      <c r="N281">
        <v>42600</v>
      </c>
    </row>
    <row r="282" spans="1:14" x14ac:dyDescent="0.25">
      <c r="A282" s="12">
        <v>44851</v>
      </c>
      <c r="B282">
        <v>281</v>
      </c>
      <c r="C282">
        <v>1011</v>
      </c>
      <c r="D282" s="13" t="s">
        <v>341</v>
      </c>
      <c r="E282" s="13" t="s">
        <v>338</v>
      </c>
      <c r="F282">
        <v>100041</v>
      </c>
      <c r="G282" s="13" t="s">
        <v>433</v>
      </c>
      <c r="H282">
        <v>17</v>
      </c>
      <c r="I282" s="13" t="s">
        <v>56</v>
      </c>
      <c r="J282">
        <v>10</v>
      </c>
      <c r="K282" s="13" t="s">
        <v>36</v>
      </c>
      <c r="L282">
        <v>6</v>
      </c>
      <c r="M282">
        <v>1117</v>
      </c>
      <c r="N282">
        <v>6702</v>
      </c>
    </row>
    <row r="283" spans="1:14" x14ac:dyDescent="0.25">
      <c r="A283" s="12">
        <v>44852</v>
      </c>
      <c r="B283">
        <v>282</v>
      </c>
      <c r="C283">
        <v>1000</v>
      </c>
      <c r="D283" s="13" t="s">
        <v>353</v>
      </c>
      <c r="E283" s="13" t="s">
        <v>332</v>
      </c>
      <c r="F283">
        <v>100082</v>
      </c>
      <c r="G283" s="13" t="s">
        <v>359</v>
      </c>
      <c r="H283">
        <v>19</v>
      </c>
      <c r="I283" s="13" t="s">
        <v>60</v>
      </c>
      <c r="J283">
        <v>11</v>
      </c>
      <c r="K283" s="13" t="s">
        <v>156</v>
      </c>
      <c r="L283">
        <v>8</v>
      </c>
      <c r="M283">
        <v>600</v>
      </c>
      <c r="N283">
        <v>4800</v>
      </c>
    </row>
    <row r="284" spans="1:14" x14ac:dyDescent="0.25">
      <c r="A284" s="12">
        <v>44853</v>
      </c>
      <c r="B284">
        <v>283</v>
      </c>
      <c r="C284">
        <v>1013</v>
      </c>
      <c r="D284" s="13" t="s">
        <v>371</v>
      </c>
      <c r="E284" s="13" t="s">
        <v>335</v>
      </c>
      <c r="F284">
        <v>100039</v>
      </c>
      <c r="G284" s="13" t="s">
        <v>410</v>
      </c>
      <c r="H284">
        <v>3</v>
      </c>
      <c r="I284" s="13" t="s">
        <v>15</v>
      </c>
      <c r="J284">
        <v>1</v>
      </c>
      <c r="K284" s="13" t="s">
        <v>149</v>
      </c>
      <c r="L284">
        <v>4</v>
      </c>
      <c r="M284">
        <v>3800</v>
      </c>
      <c r="N284">
        <v>15200</v>
      </c>
    </row>
    <row r="285" spans="1:14" x14ac:dyDescent="0.25">
      <c r="A285" s="12">
        <v>44854</v>
      </c>
      <c r="B285">
        <v>284</v>
      </c>
      <c r="C285">
        <v>1005</v>
      </c>
      <c r="D285" s="13" t="s">
        <v>357</v>
      </c>
      <c r="E285" s="13" t="s">
        <v>335</v>
      </c>
      <c r="F285">
        <v>100041</v>
      </c>
      <c r="G285" s="13" t="s">
        <v>433</v>
      </c>
      <c r="H285">
        <v>1</v>
      </c>
      <c r="I285" s="13" t="s">
        <v>9</v>
      </c>
      <c r="J285">
        <v>1</v>
      </c>
      <c r="K285" s="13" t="s">
        <v>149</v>
      </c>
      <c r="L285">
        <v>9</v>
      </c>
      <c r="M285">
        <v>421</v>
      </c>
      <c r="N285">
        <v>3789</v>
      </c>
    </row>
    <row r="286" spans="1:14" x14ac:dyDescent="0.25">
      <c r="A286" s="12">
        <v>44855</v>
      </c>
      <c r="B286">
        <v>285</v>
      </c>
      <c r="C286">
        <v>1012</v>
      </c>
      <c r="D286" s="13" t="s">
        <v>331</v>
      </c>
      <c r="E286" s="13" t="s">
        <v>332</v>
      </c>
      <c r="F286">
        <v>100058</v>
      </c>
      <c r="G286" s="13" t="s">
        <v>408</v>
      </c>
      <c r="H286">
        <v>8</v>
      </c>
      <c r="I286" s="13" t="s">
        <v>30</v>
      </c>
      <c r="J286">
        <v>6</v>
      </c>
      <c r="K286" s="13" t="s">
        <v>152</v>
      </c>
      <c r="L286">
        <v>5</v>
      </c>
      <c r="M286">
        <v>4010</v>
      </c>
      <c r="N286">
        <v>20050</v>
      </c>
    </row>
    <row r="287" spans="1:14" x14ac:dyDescent="0.25">
      <c r="A287" s="12">
        <v>44856</v>
      </c>
      <c r="B287">
        <v>286</v>
      </c>
      <c r="C287">
        <v>1014</v>
      </c>
      <c r="D287" s="13" t="s">
        <v>344</v>
      </c>
      <c r="E287" s="13" t="s">
        <v>345</v>
      </c>
      <c r="F287">
        <v>100036</v>
      </c>
      <c r="G287" s="13" t="s">
        <v>399</v>
      </c>
      <c r="H287">
        <v>17</v>
      </c>
      <c r="I287" s="13" t="s">
        <v>56</v>
      </c>
      <c r="J287">
        <v>10</v>
      </c>
      <c r="K287" s="13" t="s">
        <v>36</v>
      </c>
      <c r="L287">
        <v>3</v>
      </c>
      <c r="M287">
        <v>1117</v>
      </c>
      <c r="N287">
        <v>3351</v>
      </c>
    </row>
    <row r="288" spans="1:14" x14ac:dyDescent="0.25">
      <c r="A288" s="12">
        <v>44857</v>
      </c>
      <c r="B288">
        <v>287</v>
      </c>
      <c r="C288">
        <v>1012</v>
      </c>
      <c r="D288" s="13" t="s">
        <v>331</v>
      </c>
      <c r="E288" s="13" t="s">
        <v>332</v>
      </c>
      <c r="F288">
        <v>100046</v>
      </c>
      <c r="G288" s="13" t="s">
        <v>431</v>
      </c>
      <c r="H288">
        <v>20</v>
      </c>
      <c r="I288" s="13" t="s">
        <v>62</v>
      </c>
      <c r="J288">
        <v>10</v>
      </c>
      <c r="K288" s="13" t="s">
        <v>36</v>
      </c>
      <c r="L288">
        <v>7</v>
      </c>
      <c r="M288">
        <v>4500</v>
      </c>
      <c r="N288">
        <v>31500</v>
      </c>
    </row>
    <row r="289" spans="1:14" x14ac:dyDescent="0.25">
      <c r="A289" s="12">
        <v>44858</v>
      </c>
      <c r="B289">
        <v>288</v>
      </c>
      <c r="C289">
        <v>1004</v>
      </c>
      <c r="D289" s="13" t="s">
        <v>347</v>
      </c>
      <c r="E289" s="13" t="s">
        <v>332</v>
      </c>
      <c r="F289">
        <v>100081</v>
      </c>
      <c r="G289" s="13" t="s">
        <v>376</v>
      </c>
      <c r="H289">
        <v>12</v>
      </c>
      <c r="I289" s="13" t="s">
        <v>42</v>
      </c>
      <c r="J289">
        <v>9</v>
      </c>
      <c r="K289" s="13" t="s">
        <v>155</v>
      </c>
      <c r="L289">
        <v>10</v>
      </c>
      <c r="M289">
        <v>3150</v>
      </c>
      <c r="N289">
        <v>31500</v>
      </c>
    </row>
    <row r="290" spans="1:14" x14ac:dyDescent="0.25">
      <c r="A290" s="12">
        <v>44859</v>
      </c>
      <c r="B290">
        <v>289</v>
      </c>
      <c r="C290">
        <v>1014</v>
      </c>
      <c r="D290" s="13" t="s">
        <v>344</v>
      </c>
      <c r="E290" s="13" t="s">
        <v>345</v>
      </c>
      <c r="F290">
        <v>100006</v>
      </c>
      <c r="G290" s="13" t="s">
        <v>398</v>
      </c>
      <c r="H290">
        <v>18</v>
      </c>
      <c r="I290" s="13" t="s">
        <v>58</v>
      </c>
      <c r="J290">
        <v>5</v>
      </c>
      <c r="K290" s="13" t="s">
        <v>151</v>
      </c>
      <c r="L290">
        <v>2</v>
      </c>
      <c r="M290">
        <v>1000</v>
      </c>
      <c r="N290">
        <v>2000</v>
      </c>
    </row>
    <row r="291" spans="1:14" x14ac:dyDescent="0.25">
      <c r="A291" s="12">
        <v>44860</v>
      </c>
      <c r="B291">
        <v>290</v>
      </c>
      <c r="C291">
        <v>1012</v>
      </c>
      <c r="D291" s="13" t="s">
        <v>331</v>
      </c>
      <c r="E291" s="13" t="s">
        <v>332</v>
      </c>
      <c r="F291">
        <v>100002</v>
      </c>
      <c r="G291" s="13" t="s">
        <v>372</v>
      </c>
      <c r="H291">
        <v>4</v>
      </c>
      <c r="I291" s="13" t="s">
        <v>18</v>
      </c>
      <c r="J291">
        <v>2</v>
      </c>
      <c r="K291" s="13" t="s">
        <v>149</v>
      </c>
      <c r="L291">
        <v>8</v>
      </c>
      <c r="M291">
        <v>600</v>
      </c>
      <c r="N291">
        <v>4800</v>
      </c>
    </row>
    <row r="292" spans="1:14" x14ac:dyDescent="0.25">
      <c r="A292" s="12">
        <v>44861</v>
      </c>
      <c r="B292">
        <v>291</v>
      </c>
      <c r="C292">
        <v>1005</v>
      </c>
      <c r="D292" s="13" t="s">
        <v>357</v>
      </c>
      <c r="E292" s="13" t="s">
        <v>335</v>
      </c>
      <c r="F292">
        <v>100020</v>
      </c>
      <c r="G292" s="13" t="s">
        <v>385</v>
      </c>
      <c r="H292">
        <v>14</v>
      </c>
      <c r="I292" s="13" t="s">
        <v>48</v>
      </c>
      <c r="J292">
        <v>9</v>
      </c>
      <c r="K292" s="13" t="s">
        <v>155</v>
      </c>
      <c r="L292">
        <v>6</v>
      </c>
      <c r="M292">
        <v>700</v>
      </c>
      <c r="N292">
        <v>4200</v>
      </c>
    </row>
    <row r="293" spans="1:14" x14ac:dyDescent="0.25">
      <c r="A293" s="12">
        <v>44862</v>
      </c>
      <c r="B293">
        <v>292</v>
      </c>
      <c r="C293">
        <v>1008</v>
      </c>
      <c r="D293" s="13" t="s">
        <v>388</v>
      </c>
      <c r="E293" s="13" t="s">
        <v>332</v>
      </c>
      <c r="F293">
        <v>100041</v>
      </c>
      <c r="G293" s="13" t="s">
        <v>433</v>
      </c>
      <c r="H293">
        <v>1</v>
      </c>
      <c r="I293" s="13" t="s">
        <v>9</v>
      </c>
      <c r="J293">
        <v>1</v>
      </c>
      <c r="K293" s="13" t="s">
        <v>149</v>
      </c>
      <c r="L293">
        <v>9</v>
      </c>
      <c r="M293">
        <v>421</v>
      </c>
      <c r="N293">
        <v>3789</v>
      </c>
    </row>
    <row r="294" spans="1:14" x14ac:dyDescent="0.25">
      <c r="A294" s="12">
        <v>44863</v>
      </c>
      <c r="B294">
        <v>293</v>
      </c>
      <c r="C294">
        <v>1013</v>
      </c>
      <c r="D294" s="13" t="s">
        <v>371</v>
      </c>
      <c r="E294" s="13" t="s">
        <v>335</v>
      </c>
      <c r="F294">
        <v>100057</v>
      </c>
      <c r="G294" s="13" t="s">
        <v>422</v>
      </c>
      <c r="H294">
        <v>18</v>
      </c>
      <c r="I294" s="13" t="s">
        <v>58</v>
      </c>
      <c r="J294">
        <v>5</v>
      </c>
      <c r="K294" s="13" t="s">
        <v>151</v>
      </c>
      <c r="L294">
        <v>11</v>
      </c>
      <c r="M294">
        <v>1000</v>
      </c>
      <c r="N294">
        <v>11000</v>
      </c>
    </row>
    <row r="295" spans="1:14" x14ac:dyDescent="0.25">
      <c r="A295" s="12">
        <v>44864</v>
      </c>
      <c r="B295">
        <v>294</v>
      </c>
      <c r="C295">
        <v>1014</v>
      </c>
      <c r="D295" s="13" t="s">
        <v>344</v>
      </c>
      <c r="E295" s="13" t="s">
        <v>345</v>
      </c>
      <c r="F295">
        <v>100038</v>
      </c>
      <c r="G295" s="13" t="s">
        <v>391</v>
      </c>
      <c r="H295">
        <v>18</v>
      </c>
      <c r="I295" s="13" t="s">
        <v>58</v>
      </c>
      <c r="J295">
        <v>5</v>
      </c>
      <c r="K295" s="13" t="s">
        <v>151</v>
      </c>
      <c r="L295">
        <v>4</v>
      </c>
      <c r="M295">
        <v>1000</v>
      </c>
      <c r="N295">
        <v>4000</v>
      </c>
    </row>
    <row r="296" spans="1:14" x14ac:dyDescent="0.25">
      <c r="A296" s="12">
        <v>44865</v>
      </c>
      <c r="B296">
        <v>295</v>
      </c>
      <c r="C296">
        <v>1003</v>
      </c>
      <c r="D296" s="13" t="s">
        <v>337</v>
      </c>
      <c r="E296" s="13" t="s">
        <v>338</v>
      </c>
      <c r="F296">
        <v>100089</v>
      </c>
      <c r="G296" s="13" t="s">
        <v>413</v>
      </c>
      <c r="H296">
        <v>25</v>
      </c>
      <c r="I296" s="13" t="s">
        <v>72</v>
      </c>
      <c r="J296">
        <v>6</v>
      </c>
      <c r="K296" s="13" t="s">
        <v>152</v>
      </c>
      <c r="L296">
        <v>3</v>
      </c>
      <c r="M296">
        <v>5100</v>
      </c>
      <c r="N296">
        <v>15300</v>
      </c>
    </row>
    <row r="297" spans="1:14" x14ac:dyDescent="0.25">
      <c r="A297" s="12">
        <v>44866</v>
      </c>
      <c r="B297">
        <v>296</v>
      </c>
      <c r="C297">
        <v>1002</v>
      </c>
      <c r="D297" s="13" t="s">
        <v>377</v>
      </c>
      <c r="E297" s="13" t="s">
        <v>345</v>
      </c>
      <c r="F297">
        <v>100041</v>
      </c>
      <c r="G297" s="13" t="s">
        <v>433</v>
      </c>
      <c r="H297">
        <v>6</v>
      </c>
      <c r="I297" s="13" t="s">
        <v>24</v>
      </c>
      <c r="J297">
        <v>4</v>
      </c>
      <c r="K297" s="13" t="s">
        <v>150</v>
      </c>
      <c r="L297">
        <v>5</v>
      </c>
      <c r="M297">
        <v>1800</v>
      </c>
      <c r="N297">
        <v>9000</v>
      </c>
    </row>
    <row r="298" spans="1:14" x14ac:dyDescent="0.25">
      <c r="A298" s="12">
        <v>44867</v>
      </c>
      <c r="B298">
        <v>297</v>
      </c>
      <c r="C298">
        <v>1000</v>
      </c>
      <c r="D298" s="13" t="s">
        <v>353</v>
      </c>
      <c r="E298" s="13" t="s">
        <v>332</v>
      </c>
      <c r="F298">
        <v>100006</v>
      </c>
      <c r="G298" s="13" t="s">
        <v>398</v>
      </c>
      <c r="H298">
        <v>9</v>
      </c>
      <c r="I298" s="13" t="s">
        <v>33</v>
      </c>
      <c r="J298">
        <v>7</v>
      </c>
      <c r="K298" s="13" t="s">
        <v>153</v>
      </c>
      <c r="L298">
        <v>7</v>
      </c>
      <c r="M298">
        <v>4800</v>
      </c>
      <c r="N298">
        <v>33600</v>
      </c>
    </row>
    <row r="299" spans="1:14" x14ac:dyDescent="0.25">
      <c r="A299" s="12">
        <v>44868</v>
      </c>
      <c r="B299">
        <v>298</v>
      </c>
      <c r="C299">
        <v>1007</v>
      </c>
      <c r="D299" s="13" t="s">
        <v>367</v>
      </c>
      <c r="E299" s="13" t="s">
        <v>338</v>
      </c>
      <c r="F299">
        <v>100018</v>
      </c>
      <c r="G299" s="13" t="s">
        <v>421</v>
      </c>
      <c r="H299">
        <v>20</v>
      </c>
      <c r="I299" s="13" t="s">
        <v>62</v>
      </c>
      <c r="J299">
        <v>10</v>
      </c>
      <c r="K299" s="13" t="s">
        <v>36</v>
      </c>
      <c r="L299">
        <v>6</v>
      </c>
      <c r="M299">
        <v>4500</v>
      </c>
      <c r="N299">
        <v>27000</v>
      </c>
    </row>
    <row r="300" spans="1:14" x14ac:dyDescent="0.25">
      <c r="A300" s="12">
        <v>44869</v>
      </c>
      <c r="B300">
        <v>299</v>
      </c>
      <c r="C300">
        <v>1005</v>
      </c>
      <c r="D300" s="13" t="s">
        <v>357</v>
      </c>
      <c r="E300" s="13" t="s">
        <v>335</v>
      </c>
      <c r="F300">
        <v>100010</v>
      </c>
      <c r="G300" s="13" t="s">
        <v>419</v>
      </c>
      <c r="H300">
        <v>3</v>
      </c>
      <c r="I300" s="13" t="s">
        <v>15</v>
      </c>
      <c r="J300">
        <v>1</v>
      </c>
      <c r="K300" s="13" t="s">
        <v>149</v>
      </c>
      <c r="L300">
        <v>9</v>
      </c>
      <c r="M300">
        <v>3800</v>
      </c>
      <c r="N300">
        <v>34200</v>
      </c>
    </row>
    <row r="301" spans="1:14" x14ac:dyDescent="0.25">
      <c r="A301" s="12">
        <v>44870</v>
      </c>
      <c r="B301">
        <v>300</v>
      </c>
      <c r="C301">
        <v>1014</v>
      </c>
      <c r="D301" s="13" t="s">
        <v>344</v>
      </c>
      <c r="E301" s="13" t="s">
        <v>345</v>
      </c>
      <c r="F301">
        <v>100100</v>
      </c>
      <c r="G301" s="13" t="s">
        <v>379</v>
      </c>
      <c r="H301">
        <v>9</v>
      </c>
      <c r="I301" s="13" t="s">
        <v>33</v>
      </c>
      <c r="J301">
        <v>7</v>
      </c>
      <c r="K301" s="13" t="s">
        <v>153</v>
      </c>
      <c r="L301">
        <v>12</v>
      </c>
      <c r="M301">
        <v>4800</v>
      </c>
      <c r="N301">
        <v>57600</v>
      </c>
    </row>
    <row r="302" spans="1:14" x14ac:dyDescent="0.25">
      <c r="A302" s="12">
        <v>44871</v>
      </c>
      <c r="B302">
        <v>301</v>
      </c>
      <c r="C302">
        <v>1008</v>
      </c>
      <c r="D302" s="13" t="s">
        <v>388</v>
      </c>
      <c r="E302" s="13" t="s">
        <v>332</v>
      </c>
      <c r="F302">
        <v>100027</v>
      </c>
      <c r="G302" s="13" t="s">
        <v>435</v>
      </c>
      <c r="H302">
        <v>24</v>
      </c>
      <c r="I302" s="13" t="s">
        <v>70</v>
      </c>
      <c r="J302">
        <v>5</v>
      </c>
      <c r="K302" s="13" t="s">
        <v>151</v>
      </c>
      <c r="L302">
        <v>10</v>
      </c>
      <c r="M302">
        <v>2630</v>
      </c>
      <c r="N302">
        <v>26300</v>
      </c>
    </row>
    <row r="303" spans="1:14" x14ac:dyDescent="0.25">
      <c r="A303" s="12">
        <v>44872</v>
      </c>
      <c r="B303">
        <v>302</v>
      </c>
      <c r="C303">
        <v>1013</v>
      </c>
      <c r="D303" s="13" t="s">
        <v>371</v>
      </c>
      <c r="E303" s="13" t="s">
        <v>335</v>
      </c>
      <c r="F303">
        <v>100046</v>
      </c>
      <c r="G303" s="13" t="s">
        <v>431</v>
      </c>
      <c r="H303">
        <v>20</v>
      </c>
      <c r="I303" s="13" t="s">
        <v>62</v>
      </c>
      <c r="J303">
        <v>10</v>
      </c>
      <c r="K303" s="13" t="s">
        <v>36</v>
      </c>
      <c r="L303">
        <v>5</v>
      </c>
      <c r="M303">
        <v>4500</v>
      </c>
      <c r="N303">
        <v>22500</v>
      </c>
    </row>
    <row r="304" spans="1:14" x14ac:dyDescent="0.25">
      <c r="A304" s="12">
        <v>44873</v>
      </c>
      <c r="B304">
        <v>303</v>
      </c>
      <c r="C304">
        <v>1007</v>
      </c>
      <c r="D304" s="13" t="s">
        <v>367</v>
      </c>
      <c r="E304" s="13" t="s">
        <v>338</v>
      </c>
      <c r="F304">
        <v>100017</v>
      </c>
      <c r="G304" s="13" t="s">
        <v>360</v>
      </c>
      <c r="H304">
        <v>7</v>
      </c>
      <c r="I304" s="13" t="s">
        <v>27</v>
      </c>
      <c r="J304">
        <v>5</v>
      </c>
      <c r="K304" s="13" t="s">
        <v>151</v>
      </c>
      <c r="L304">
        <v>7</v>
      </c>
      <c r="M304">
        <v>900</v>
      </c>
      <c r="N304">
        <v>6300</v>
      </c>
    </row>
    <row r="305" spans="1:14" x14ac:dyDescent="0.25">
      <c r="A305" s="12">
        <v>44874</v>
      </c>
      <c r="B305">
        <v>304</v>
      </c>
      <c r="C305">
        <v>1008</v>
      </c>
      <c r="D305" s="13" t="s">
        <v>388</v>
      </c>
      <c r="E305" s="13" t="s">
        <v>332</v>
      </c>
      <c r="F305">
        <v>100029</v>
      </c>
      <c r="G305" s="13" t="s">
        <v>426</v>
      </c>
      <c r="H305">
        <v>14</v>
      </c>
      <c r="I305" s="13" t="s">
        <v>48</v>
      </c>
      <c r="J305">
        <v>9</v>
      </c>
      <c r="K305" s="13" t="s">
        <v>155</v>
      </c>
      <c r="L305">
        <v>3</v>
      </c>
      <c r="M305">
        <v>700</v>
      </c>
      <c r="N305">
        <v>2100</v>
      </c>
    </row>
    <row r="306" spans="1:14" x14ac:dyDescent="0.25">
      <c r="A306" s="12">
        <v>44875</v>
      </c>
      <c r="B306">
        <v>305</v>
      </c>
      <c r="C306">
        <v>1000</v>
      </c>
      <c r="D306" s="13" t="s">
        <v>353</v>
      </c>
      <c r="E306" s="13" t="s">
        <v>332</v>
      </c>
      <c r="F306">
        <v>100043</v>
      </c>
      <c r="G306" s="13" t="s">
        <v>446</v>
      </c>
      <c r="H306">
        <v>7</v>
      </c>
      <c r="I306" s="13" t="s">
        <v>27</v>
      </c>
      <c r="J306">
        <v>5</v>
      </c>
      <c r="K306" s="13" t="s">
        <v>151</v>
      </c>
      <c r="L306">
        <v>12</v>
      </c>
      <c r="M306">
        <v>900</v>
      </c>
      <c r="N306">
        <v>10800</v>
      </c>
    </row>
    <row r="307" spans="1:14" x14ac:dyDescent="0.25">
      <c r="A307" s="12">
        <v>44876</v>
      </c>
      <c r="B307">
        <v>306</v>
      </c>
      <c r="C307">
        <v>1011</v>
      </c>
      <c r="D307" s="13" t="s">
        <v>341</v>
      </c>
      <c r="E307" s="13" t="s">
        <v>338</v>
      </c>
      <c r="F307">
        <v>100054</v>
      </c>
      <c r="G307" s="13" t="s">
        <v>365</v>
      </c>
      <c r="H307">
        <v>24</v>
      </c>
      <c r="I307" s="13" t="s">
        <v>70</v>
      </c>
      <c r="J307">
        <v>5</v>
      </c>
      <c r="K307" s="13" t="s">
        <v>151</v>
      </c>
      <c r="L307">
        <v>6</v>
      </c>
      <c r="M307">
        <v>2630</v>
      </c>
      <c r="N307">
        <v>15780</v>
      </c>
    </row>
    <row r="308" spans="1:14" x14ac:dyDescent="0.25">
      <c r="A308" s="12">
        <v>44877</v>
      </c>
      <c r="B308">
        <v>307</v>
      </c>
      <c r="C308">
        <v>1000</v>
      </c>
      <c r="D308" s="13" t="s">
        <v>353</v>
      </c>
      <c r="E308" s="13" t="s">
        <v>332</v>
      </c>
      <c r="F308">
        <v>100081</v>
      </c>
      <c r="G308" s="13" t="s">
        <v>376</v>
      </c>
      <c r="H308">
        <v>7</v>
      </c>
      <c r="I308" s="13" t="s">
        <v>27</v>
      </c>
      <c r="J308">
        <v>5</v>
      </c>
      <c r="K308" s="13" t="s">
        <v>151</v>
      </c>
      <c r="L308">
        <v>8</v>
      </c>
      <c r="M308">
        <v>900</v>
      </c>
      <c r="N308">
        <v>7200</v>
      </c>
    </row>
    <row r="309" spans="1:14" x14ac:dyDescent="0.25">
      <c r="A309" s="12">
        <v>44878</v>
      </c>
      <c r="B309">
        <v>308</v>
      </c>
      <c r="C309">
        <v>1009</v>
      </c>
      <c r="D309" s="13" t="s">
        <v>350</v>
      </c>
      <c r="E309" s="13" t="s">
        <v>335</v>
      </c>
      <c r="F309">
        <v>100071</v>
      </c>
      <c r="G309" s="13" t="s">
        <v>403</v>
      </c>
      <c r="H309">
        <v>4</v>
      </c>
      <c r="I309" s="13" t="s">
        <v>18</v>
      </c>
      <c r="J309">
        <v>2</v>
      </c>
      <c r="K309" s="13" t="s">
        <v>149</v>
      </c>
      <c r="L309">
        <v>4</v>
      </c>
      <c r="M309">
        <v>600</v>
      </c>
      <c r="N309">
        <v>2400</v>
      </c>
    </row>
    <row r="310" spans="1:14" x14ac:dyDescent="0.25">
      <c r="A310" s="12">
        <v>44879</v>
      </c>
      <c r="B310">
        <v>309</v>
      </c>
      <c r="C310">
        <v>1012</v>
      </c>
      <c r="D310" s="13" t="s">
        <v>331</v>
      </c>
      <c r="E310" s="13" t="s">
        <v>332</v>
      </c>
      <c r="F310">
        <v>100030</v>
      </c>
      <c r="G310" s="13" t="s">
        <v>362</v>
      </c>
      <c r="H310">
        <v>16</v>
      </c>
      <c r="I310" s="13" t="s">
        <v>54</v>
      </c>
      <c r="J310">
        <v>10</v>
      </c>
      <c r="K310" s="13" t="s">
        <v>36</v>
      </c>
      <c r="L310">
        <v>9</v>
      </c>
      <c r="M310">
        <v>820</v>
      </c>
      <c r="N310">
        <v>7380</v>
      </c>
    </row>
    <row r="311" spans="1:14" x14ac:dyDescent="0.25">
      <c r="A311" s="12">
        <v>44880</v>
      </c>
      <c r="B311">
        <v>310</v>
      </c>
      <c r="C311">
        <v>1015</v>
      </c>
      <c r="D311" s="13" t="s">
        <v>361</v>
      </c>
      <c r="E311" s="13" t="s">
        <v>338</v>
      </c>
      <c r="F311">
        <v>100079</v>
      </c>
      <c r="G311" s="13" t="s">
        <v>397</v>
      </c>
      <c r="H311">
        <v>11</v>
      </c>
      <c r="I311" s="13" t="s">
        <v>39</v>
      </c>
      <c r="J311">
        <v>9</v>
      </c>
      <c r="K311" s="13" t="s">
        <v>155</v>
      </c>
      <c r="L311">
        <v>5</v>
      </c>
      <c r="M311">
        <v>1700</v>
      </c>
      <c r="N311">
        <v>8500</v>
      </c>
    </row>
    <row r="312" spans="1:14" x14ac:dyDescent="0.25">
      <c r="A312" s="12">
        <v>44881</v>
      </c>
      <c r="B312">
        <v>311</v>
      </c>
      <c r="C312">
        <v>1008</v>
      </c>
      <c r="D312" s="13" t="s">
        <v>388</v>
      </c>
      <c r="E312" s="13" t="s">
        <v>332</v>
      </c>
      <c r="F312">
        <v>100065</v>
      </c>
      <c r="G312" s="13" t="s">
        <v>402</v>
      </c>
      <c r="H312">
        <v>10</v>
      </c>
      <c r="I312" s="13" t="s">
        <v>36</v>
      </c>
      <c r="J312">
        <v>8</v>
      </c>
      <c r="K312" s="13" t="s">
        <v>154</v>
      </c>
      <c r="L312">
        <v>3</v>
      </c>
      <c r="M312">
        <v>4420</v>
      </c>
      <c r="N312">
        <v>13260</v>
      </c>
    </row>
    <row r="313" spans="1:14" x14ac:dyDescent="0.25">
      <c r="A313" s="12">
        <v>44882</v>
      </c>
      <c r="B313">
        <v>312</v>
      </c>
      <c r="C313">
        <v>1001</v>
      </c>
      <c r="D313" s="13" t="s">
        <v>334</v>
      </c>
      <c r="E313" s="13" t="s">
        <v>335</v>
      </c>
      <c r="F313">
        <v>100087</v>
      </c>
      <c r="G313" s="13" t="s">
        <v>346</v>
      </c>
      <c r="H313">
        <v>2</v>
      </c>
      <c r="I313" s="13" t="s">
        <v>12</v>
      </c>
      <c r="J313">
        <v>1</v>
      </c>
      <c r="K313" s="13" t="s">
        <v>149</v>
      </c>
      <c r="L313">
        <v>7</v>
      </c>
      <c r="M313">
        <v>2920</v>
      </c>
      <c r="N313">
        <v>20440</v>
      </c>
    </row>
    <row r="314" spans="1:14" x14ac:dyDescent="0.25">
      <c r="A314" s="12">
        <v>44883</v>
      </c>
      <c r="B314">
        <v>313</v>
      </c>
      <c r="C314">
        <v>1010</v>
      </c>
      <c r="D314" s="13" t="s">
        <v>380</v>
      </c>
      <c r="E314" s="13" t="s">
        <v>345</v>
      </c>
      <c r="F314">
        <v>100010</v>
      </c>
      <c r="G314" s="13" t="s">
        <v>419</v>
      </c>
      <c r="H314">
        <v>15</v>
      </c>
      <c r="I314" s="13" t="s">
        <v>51</v>
      </c>
      <c r="J314">
        <v>10</v>
      </c>
      <c r="K314" s="13" t="s">
        <v>36</v>
      </c>
      <c r="L314">
        <v>10</v>
      </c>
      <c r="M314">
        <v>2240</v>
      </c>
      <c r="N314">
        <v>22400</v>
      </c>
    </row>
    <row r="315" spans="1:14" x14ac:dyDescent="0.25">
      <c r="A315" s="12">
        <v>44884</v>
      </c>
      <c r="B315">
        <v>314</v>
      </c>
      <c r="C315">
        <v>1009</v>
      </c>
      <c r="D315" s="13" t="s">
        <v>350</v>
      </c>
      <c r="E315" s="13" t="s">
        <v>335</v>
      </c>
      <c r="F315">
        <v>100080</v>
      </c>
      <c r="G315" s="13" t="s">
        <v>440</v>
      </c>
      <c r="H315">
        <v>22</v>
      </c>
      <c r="I315" s="13" t="s">
        <v>66</v>
      </c>
      <c r="J315">
        <v>9</v>
      </c>
      <c r="K315" s="13" t="s">
        <v>155</v>
      </c>
      <c r="L315">
        <v>2</v>
      </c>
      <c r="M315">
        <v>3011</v>
      </c>
      <c r="N315">
        <v>6022</v>
      </c>
    </row>
    <row r="316" spans="1:14" x14ac:dyDescent="0.25">
      <c r="A316" s="12">
        <v>44885</v>
      </c>
      <c r="B316">
        <v>315</v>
      </c>
      <c r="C316">
        <v>1010</v>
      </c>
      <c r="D316" s="13" t="s">
        <v>380</v>
      </c>
      <c r="E316" s="13" t="s">
        <v>345</v>
      </c>
      <c r="F316">
        <v>100056</v>
      </c>
      <c r="G316" s="13" t="s">
        <v>374</v>
      </c>
      <c r="H316">
        <v>16</v>
      </c>
      <c r="I316" s="13" t="s">
        <v>54</v>
      </c>
      <c r="J316">
        <v>10</v>
      </c>
      <c r="K316" s="13" t="s">
        <v>36</v>
      </c>
      <c r="L316">
        <v>8</v>
      </c>
      <c r="M316">
        <v>820</v>
      </c>
      <c r="N316">
        <v>6560</v>
      </c>
    </row>
    <row r="317" spans="1:14" x14ac:dyDescent="0.25">
      <c r="A317" s="12">
        <v>44886</v>
      </c>
      <c r="B317">
        <v>316</v>
      </c>
      <c r="C317">
        <v>1004</v>
      </c>
      <c r="D317" s="13" t="s">
        <v>347</v>
      </c>
      <c r="E317" s="13" t="s">
        <v>332</v>
      </c>
      <c r="F317">
        <v>100096</v>
      </c>
      <c r="G317" s="13" t="s">
        <v>412</v>
      </c>
      <c r="H317">
        <v>17</v>
      </c>
      <c r="I317" s="13" t="s">
        <v>56</v>
      </c>
      <c r="J317">
        <v>10</v>
      </c>
      <c r="K317" s="13" t="s">
        <v>36</v>
      </c>
      <c r="L317">
        <v>6</v>
      </c>
      <c r="M317">
        <v>1117</v>
      </c>
      <c r="N317">
        <v>6702</v>
      </c>
    </row>
    <row r="318" spans="1:14" x14ac:dyDescent="0.25">
      <c r="A318" s="12">
        <v>44887</v>
      </c>
      <c r="B318">
        <v>317</v>
      </c>
      <c r="C318">
        <v>1010</v>
      </c>
      <c r="D318" s="13" t="s">
        <v>380</v>
      </c>
      <c r="E318" s="13" t="s">
        <v>345</v>
      </c>
      <c r="F318">
        <v>100058</v>
      </c>
      <c r="G318" s="13" t="s">
        <v>408</v>
      </c>
      <c r="H318">
        <v>2</v>
      </c>
      <c r="I318" s="13" t="s">
        <v>12</v>
      </c>
      <c r="J318">
        <v>1</v>
      </c>
      <c r="K318" s="13" t="s">
        <v>149</v>
      </c>
      <c r="L318">
        <v>9</v>
      </c>
      <c r="M318">
        <v>2920</v>
      </c>
      <c r="N318">
        <v>26280</v>
      </c>
    </row>
    <row r="319" spans="1:14" x14ac:dyDescent="0.25">
      <c r="A319" s="12">
        <v>44888</v>
      </c>
      <c r="B319">
        <v>318</v>
      </c>
      <c r="C319">
        <v>1000</v>
      </c>
      <c r="D319" s="13" t="s">
        <v>353</v>
      </c>
      <c r="E319" s="13" t="s">
        <v>332</v>
      </c>
      <c r="F319">
        <v>100065</v>
      </c>
      <c r="G319" s="13" t="s">
        <v>402</v>
      </c>
      <c r="H319">
        <v>23</v>
      </c>
      <c r="I319" s="13" t="s">
        <v>68</v>
      </c>
      <c r="J319">
        <v>1</v>
      </c>
      <c r="K319" s="13" t="s">
        <v>149</v>
      </c>
      <c r="L319">
        <v>11</v>
      </c>
      <c r="M319">
        <v>3550</v>
      </c>
      <c r="N319">
        <v>39050</v>
      </c>
    </row>
    <row r="320" spans="1:14" x14ac:dyDescent="0.25">
      <c r="A320" s="12">
        <v>44889</v>
      </c>
      <c r="B320">
        <v>319</v>
      </c>
      <c r="C320">
        <v>1010</v>
      </c>
      <c r="D320" s="13" t="s">
        <v>380</v>
      </c>
      <c r="E320" s="13" t="s">
        <v>345</v>
      </c>
      <c r="F320">
        <v>100065</v>
      </c>
      <c r="G320" s="13" t="s">
        <v>402</v>
      </c>
      <c r="H320">
        <v>22</v>
      </c>
      <c r="I320" s="13" t="s">
        <v>66</v>
      </c>
      <c r="J320">
        <v>9</v>
      </c>
      <c r="K320" s="13" t="s">
        <v>155</v>
      </c>
      <c r="L320">
        <v>4</v>
      </c>
      <c r="M320">
        <v>3011</v>
      </c>
      <c r="N320">
        <v>12044</v>
      </c>
    </row>
    <row r="321" spans="1:14" x14ac:dyDescent="0.25">
      <c r="A321" s="12">
        <v>44890</v>
      </c>
      <c r="B321">
        <v>320</v>
      </c>
      <c r="C321">
        <v>1013</v>
      </c>
      <c r="D321" s="13" t="s">
        <v>371</v>
      </c>
      <c r="E321" s="13" t="s">
        <v>335</v>
      </c>
      <c r="F321">
        <v>100014</v>
      </c>
      <c r="G321" s="13" t="s">
        <v>368</v>
      </c>
      <c r="H321">
        <v>10</v>
      </c>
      <c r="I321" s="13" t="s">
        <v>36</v>
      </c>
      <c r="J321">
        <v>8</v>
      </c>
      <c r="K321" s="13" t="s">
        <v>154</v>
      </c>
      <c r="L321">
        <v>3</v>
      </c>
      <c r="M321">
        <v>4420</v>
      </c>
      <c r="N321">
        <v>13260</v>
      </c>
    </row>
    <row r="322" spans="1:14" x14ac:dyDescent="0.25">
      <c r="A322" s="12">
        <v>44891</v>
      </c>
      <c r="B322">
        <v>321</v>
      </c>
      <c r="C322">
        <v>1009</v>
      </c>
      <c r="D322" s="13" t="s">
        <v>350</v>
      </c>
      <c r="E322" s="13" t="s">
        <v>335</v>
      </c>
      <c r="F322">
        <v>100099</v>
      </c>
      <c r="G322" s="13" t="s">
        <v>358</v>
      </c>
      <c r="H322">
        <v>14</v>
      </c>
      <c r="I322" s="13" t="s">
        <v>48</v>
      </c>
      <c r="J322">
        <v>9</v>
      </c>
      <c r="K322" s="13" t="s">
        <v>155</v>
      </c>
      <c r="L322">
        <v>5</v>
      </c>
      <c r="M322">
        <v>700</v>
      </c>
      <c r="N322">
        <v>3500</v>
      </c>
    </row>
    <row r="323" spans="1:14" x14ac:dyDescent="0.25">
      <c r="A323" s="12">
        <v>44892</v>
      </c>
      <c r="B323">
        <v>322</v>
      </c>
      <c r="C323">
        <v>1004</v>
      </c>
      <c r="D323" s="13" t="s">
        <v>347</v>
      </c>
      <c r="E323" s="13" t="s">
        <v>332</v>
      </c>
      <c r="F323">
        <v>100005</v>
      </c>
      <c r="G323" s="13" t="s">
        <v>415</v>
      </c>
      <c r="H323">
        <v>10</v>
      </c>
      <c r="I323" s="13" t="s">
        <v>36</v>
      </c>
      <c r="J323">
        <v>8</v>
      </c>
      <c r="K323" s="13" t="s">
        <v>154</v>
      </c>
      <c r="L323">
        <v>7</v>
      </c>
      <c r="M323">
        <v>4420</v>
      </c>
      <c r="N323">
        <v>30940</v>
      </c>
    </row>
    <row r="324" spans="1:14" x14ac:dyDescent="0.25">
      <c r="A324" s="12">
        <v>44893</v>
      </c>
      <c r="B324">
        <v>323</v>
      </c>
      <c r="C324">
        <v>1003</v>
      </c>
      <c r="D324" s="13" t="s">
        <v>337</v>
      </c>
      <c r="E324" s="13" t="s">
        <v>338</v>
      </c>
      <c r="F324">
        <v>100073</v>
      </c>
      <c r="G324" s="13" t="s">
        <v>394</v>
      </c>
      <c r="H324">
        <v>9</v>
      </c>
      <c r="I324" s="13" t="s">
        <v>33</v>
      </c>
      <c r="J324">
        <v>7</v>
      </c>
      <c r="K324" s="13" t="s">
        <v>153</v>
      </c>
      <c r="L324">
        <v>6</v>
      </c>
      <c r="M324">
        <v>4800</v>
      </c>
      <c r="N324">
        <v>28800</v>
      </c>
    </row>
    <row r="325" spans="1:14" x14ac:dyDescent="0.25">
      <c r="A325" s="12">
        <v>44894</v>
      </c>
      <c r="B325">
        <v>324</v>
      </c>
      <c r="C325">
        <v>1006</v>
      </c>
      <c r="D325" s="13" t="s">
        <v>364</v>
      </c>
      <c r="E325" s="13" t="s">
        <v>345</v>
      </c>
      <c r="F325">
        <v>100080</v>
      </c>
      <c r="G325" s="13" t="s">
        <v>440</v>
      </c>
      <c r="H325">
        <v>22</v>
      </c>
      <c r="I325" s="13" t="s">
        <v>66</v>
      </c>
      <c r="J325">
        <v>9</v>
      </c>
      <c r="K325" s="13" t="s">
        <v>155</v>
      </c>
      <c r="L325">
        <v>9</v>
      </c>
      <c r="M325">
        <v>3011</v>
      </c>
      <c r="N325">
        <v>27099</v>
      </c>
    </row>
    <row r="326" spans="1:14" x14ac:dyDescent="0.25">
      <c r="A326" s="12">
        <v>44895</v>
      </c>
      <c r="B326">
        <v>325</v>
      </c>
      <c r="C326">
        <v>1006</v>
      </c>
      <c r="D326" s="13" t="s">
        <v>364</v>
      </c>
      <c r="E326" s="13" t="s">
        <v>345</v>
      </c>
      <c r="F326">
        <v>100064</v>
      </c>
      <c r="G326" s="13" t="s">
        <v>424</v>
      </c>
      <c r="H326">
        <v>18</v>
      </c>
      <c r="I326" s="13" t="s">
        <v>58</v>
      </c>
      <c r="J326">
        <v>5</v>
      </c>
      <c r="K326" s="13" t="s">
        <v>151</v>
      </c>
      <c r="L326">
        <v>12</v>
      </c>
      <c r="M326">
        <v>1000</v>
      </c>
      <c r="N326">
        <v>12000</v>
      </c>
    </row>
    <row r="327" spans="1:14" x14ac:dyDescent="0.25">
      <c r="A327" s="12">
        <v>44896</v>
      </c>
      <c r="B327">
        <v>326</v>
      </c>
      <c r="C327">
        <v>1006</v>
      </c>
      <c r="D327" s="13" t="s">
        <v>364</v>
      </c>
      <c r="E327" s="13" t="s">
        <v>345</v>
      </c>
      <c r="F327">
        <v>100006</v>
      </c>
      <c r="G327" s="13" t="s">
        <v>398</v>
      </c>
      <c r="H327">
        <v>2</v>
      </c>
      <c r="I327" s="13" t="s">
        <v>12</v>
      </c>
      <c r="J327">
        <v>1</v>
      </c>
      <c r="K327" s="13" t="s">
        <v>149</v>
      </c>
      <c r="L327">
        <v>8</v>
      </c>
      <c r="M327">
        <v>2920</v>
      </c>
      <c r="N327">
        <v>23360</v>
      </c>
    </row>
    <row r="328" spans="1:14" x14ac:dyDescent="0.25">
      <c r="A328" s="12">
        <v>44897</v>
      </c>
      <c r="B328">
        <v>327</v>
      </c>
      <c r="C328">
        <v>1010</v>
      </c>
      <c r="D328" s="13" t="s">
        <v>380</v>
      </c>
      <c r="E328" s="13" t="s">
        <v>345</v>
      </c>
      <c r="F328">
        <v>100039</v>
      </c>
      <c r="G328" s="13" t="s">
        <v>410</v>
      </c>
      <c r="H328">
        <v>12</v>
      </c>
      <c r="I328" s="13" t="s">
        <v>42</v>
      </c>
      <c r="J328">
        <v>9</v>
      </c>
      <c r="K328" s="13" t="s">
        <v>155</v>
      </c>
      <c r="L328">
        <v>8</v>
      </c>
      <c r="M328">
        <v>3150</v>
      </c>
      <c r="N328">
        <v>25200</v>
      </c>
    </row>
    <row r="329" spans="1:14" x14ac:dyDescent="0.25">
      <c r="A329" s="12">
        <v>44898</v>
      </c>
      <c r="B329">
        <v>328</v>
      </c>
      <c r="C329">
        <v>1007</v>
      </c>
      <c r="D329" s="13" t="s">
        <v>367</v>
      </c>
      <c r="E329" s="13" t="s">
        <v>338</v>
      </c>
      <c r="F329">
        <v>100046</v>
      </c>
      <c r="G329" s="13" t="s">
        <v>431</v>
      </c>
      <c r="H329">
        <v>18</v>
      </c>
      <c r="I329" s="13" t="s">
        <v>58</v>
      </c>
      <c r="J329">
        <v>5</v>
      </c>
      <c r="K329" s="13" t="s">
        <v>151</v>
      </c>
      <c r="L329">
        <v>33</v>
      </c>
      <c r="M329">
        <v>1000</v>
      </c>
      <c r="N329">
        <v>33000</v>
      </c>
    </row>
    <row r="330" spans="1:14" x14ac:dyDescent="0.25">
      <c r="A330" s="12">
        <v>44899</v>
      </c>
      <c r="B330">
        <v>329</v>
      </c>
      <c r="C330">
        <v>1004</v>
      </c>
      <c r="D330" s="13" t="s">
        <v>347</v>
      </c>
      <c r="E330" s="13" t="s">
        <v>332</v>
      </c>
      <c r="F330">
        <v>100082</v>
      </c>
      <c r="G330" s="13" t="s">
        <v>359</v>
      </c>
      <c r="H330">
        <v>18</v>
      </c>
      <c r="I330" s="13" t="s">
        <v>58</v>
      </c>
      <c r="J330">
        <v>5</v>
      </c>
      <c r="K330" s="13" t="s">
        <v>151</v>
      </c>
      <c r="L330">
        <v>5</v>
      </c>
      <c r="M330">
        <v>1000</v>
      </c>
      <c r="N330">
        <v>5000</v>
      </c>
    </row>
    <row r="331" spans="1:14" x14ac:dyDescent="0.25">
      <c r="A331" s="12">
        <v>44900</v>
      </c>
      <c r="B331">
        <v>330</v>
      </c>
      <c r="C331">
        <v>1011</v>
      </c>
      <c r="D331" s="13" t="s">
        <v>341</v>
      </c>
      <c r="E331" s="13" t="s">
        <v>338</v>
      </c>
      <c r="F331">
        <v>100009</v>
      </c>
      <c r="G331" s="13" t="s">
        <v>384</v>
      </c>
      <c r="H331">
        <v>24</v>
      </c>
      <c r="I331" s="13" t="s">
        <v>70</v>
      </c>
      <c r="J331">
        <v>5</v>
      </c>
      <c r="K331" s="13" t="s">
        <v>151</v>
      </c>
      <c r="L331">
        <v>7</v>
      </c>
      <c r="M331">
        <v>2630</v>
      </c>
      <c r="N331">
        <v>18410</v>
      </c>
    </row>
    <row r="332" spans="1:14" x14ac:dyDescent="0.25">
      <c r="A332" s="12">
        <v>44901</v>
      </c>
      <c r="B332">
        <v>331</v>
      </c>
      <c r="C332">
        <v>1003</v>
      </c>
      <c r="D332" s="13" t="s">
        <v>337</v>
      </c>
      <c r="E332" s="13" t="s">
        <v>338</v>
      </c>
      <c r="F332">
        <v>100035</v>
      </c>
      <c r="G332" s="13" t="s">
        <v>409</v>
      </c>
      <c r="H332">
        <v>18</v>
      </c>
      <c r="I332" s="13" t="s">
        <v>58</v>
      </c>
      <c r="J332">
        <v>5</v>
      </c>
      <c r="K332" s="13" t="s">
        <v>151</v>
      </c>
      <c r="L332">
        <v>17</v>
      </c>
      <c r="M332">
        <v>1000</v>
      </c>
      <c r="N332">
        <v>17000</v>
      </c>
    </row>
    <row r="333" spans="1:14" x14ac:dyDescent="0.25">
      <c r="A333" s="12">
        <v>44902</v>
      </c>
      <c r="B333">
        <v>332</v>
      </c>
      <c r="C333">
        <v>1009</v>
      </c>
      <c r="D333" s="13" t="s">
        <v>350</v>
      </c>
      <c r="E333" s="13" t="s">
        <v>335</v>
      </c>
      <c r="F333">
        <v>100057</v>
      </c>
      <c r="G333" s="13" t="s">
        <v>422</v>
      </c>
      <c r="H333">
        <v>19</v>
      </c>
      <c r="I333" s="13" t="s">
        <v>60</v>
      </c>
      <c r="J333">
        <v>11</v>
      </c>
      <c r="K333" s="13" t="s">
        <v>156</v>
      </c>
      <c r="L333">
        <v>7</v>
      </c>
      <c r="M333">
        <v>600</v>
      </c>
      <c r="N333">
        <v>4200</v>
      </c>
    </row>
    <row r="334" spans="1:14" x14ac:dyDescent="0.25">
      <c r="A334" s="12">
        <v>44903</v>
      </c>
      <c r="B334">
        <v>333</v>
      </c>
      <c r="C334">
        <v>1002</v>
      </c>
      <c r="D334" s="13" t="s">
        <v>377</v>
      </c>
      <c r="E334" s="13" t="s">
        <v>345</v>
      </c>
      <c r="F334">
        <v>100060</v>
      </c>
      <c r="G334" s="13" t="s">
        <v>363</v>
      </c>
      <c r="H334">
        <v>20</v>
      </c>
      <c r="I334" s="13" t="s">
        <v>62</v>
      </c>
      <c r="J334">
        <v>10</v>
      </c>
      <c r="K334" s="13" t="s">
        <v>36</v>
      </c>
      <c r="L334">
        <v>11</v>
      </c>
      <c r="M334">
        <v>4500</v>
      </c>
      <c r="N334">
        <v>49500</v>
      </c>
    </row>
    <row r="335" spans="1:14" x14ac:dyDescent="0.25">
      <c r="A335" s="12">
        <v>44904</v>
      </c>
      <c r="B335">
        <v>334</v>
      </c>
      <c r="C335">
        <v>1001</v>
      </c>
      <c r="D335" s="13" t="s">
        <v>334</v>
      </c>
      <c r="E335" s="13" t="s">
        <v>335</v>
      </c>
      <c r="F335">
        <v>100035</v>
      </c>
      <c r="G335" s="13" t="s">
        <v>409</v>
      </c>
      <c r="H335">
        <v>10</v>
      </c>
      <c r="I335" s="13" t="s">
        <v>36</v>
      </c>
      <c r="J335">
        <v>8</v>
      </c>
      <c r="K335" s="13" t="s">
        <v>154</v>
      </c>
      <c r="L335">
        <v>23</v>
      </c>
      <c r="M335">
        <v>4420</v>
      </c>
      <c r="N335">
        <v>101660</v>
      </c>
    </row>
    <row r="336" spans="1:14" x14ac:dyDescent="0.25">
      <c r="A336" s="12">
        <v>44905</v>
      </c>
      <c r="B336">
        <v>335</v>
      </c>
      <c r="C336">
        <v>1005</v>
      </c>
      <c r="D336" s="13" t="s">
        <v>357</v>
      </c>
      <c r="E336" s="13" t="s">
        <v>335</v>
      </c>
      <c r="F336">
        <v>100087</v>
      </c>
      <c r="G336" s="13" t="s">
        <v>346</v>
      </c>
      <c r="H336">
        <v>15</v>
      </c>
      <c r="I336" s="13" t="s">
        <v>51</v>
      </c>
      <c r="J336">
        <v>10</v>
      </c>
      <c r="K336" s="13" t="s">
        <v>36</v>
      </c>
      <c r="L336">
        <v>27</v>
      </c>
      <c r="M336">
        <v>2240</v>
      </c>
      <c r="N336">
        <v>60480</v>
      </c>
    </row>
    <row r="337" spans="1:14" x14ac:dyDescent="0.25">
      <c r="A337" s="12">
        <v>44906</v>
      </c>
      <c r="B337">
        <v>336</v>
      </c>
      <c r="C337">
        <v>1007</v>
      </c>
      <c r="D337" s="13" t="s">
        <v>367</v>
      </c>
      <c r="E337" s="13" t="s">
        <v>338</v>
      </c>
      <c r="F337">
        <v>100054</v>
      </c>
      <c r="G337" s="13" t="s">
        <v>365</v>
      </c>
      <c r="H337">
        <v>17</v>
      </c>
      <c r="I337" s="13" t="s">
        <v>56</v>
      </c>
      <c r="J337">
        <v>10</v>
      </c>
      <c r="K337" s="13" t="s">
        <v>36</v>
      </c>
      <c r="L337">
        <v>9</v>
      </c>
      <c r="M337">
        <v>1117</v>
      </c>
      <c r="N337">
        <v>10053</v>
      </c>
    </row>
    <row r="338" spans="1:14" x14ac:dyDescent="0.25">
      <c r="A338" s="12">
        <v>44907</v>
      </c>
      <c r="B338">
        <v>337</v>
      </c>
      <c r="C338">
        <v>1001</v>
      </c>
      <c r="D338" s="13" t="s">
        <v>334</v>
      </c>
      <c r="E338" s="13" t="s">
        <v>335</v>
      </c>
      <c r="F338">
        <v>100064</v>
      </c>
      <c r="G338" s="13" t="s">
        <v>424</v>
      </c>
      <c r="H338">
        <v>8</v>
      </c>
      <c r="I338" s="13" t="s">
        <v>30</v>
      </c>
      <c r="J338">
        <v>6</v>
      </c>
      <c r="K338" s="13" t="s">
        <v>152</v>
      </c>
      <c r="L338">
        <v>26</v>
      </c>
      <c r="M338">
        <v>4010</v>
      </c>
      <c r="N338">
        <v>104260</v>
      </c>
    </row>
    <row r="339" spans="1:14" x14ac:dyDescent="0.25">
      <c r="A339" s="12">
        <v>44908</v>
      </c>
      <c r="B339">
        <v>338</v>
      </c>
      <c r="C339">
        <v>1013</v>
      </c>
      <c r="D339" s="13" t="s">
        <v>371</v>
      </c>
      <c r="E339" s="13" t="s">
        <v>335</v>
      </c>
      <c r="F339">
        <v>100092</v>
      </c>
      <c r="G339" s="13" t="s">
        <v>429</v>
      </c>
      <c r="H339">
        <v>2</v>
      </c>
      <c r="I339" s="13" t="s">
        <v>12</v>
      </c>
      <c r="J339">
        <v>1</v>
      </c>
      <c r="K339" s="13" t="s">
        <v>149</v>
      </c>
      <c r="L339">
        <v>14</v>
      </c>
      <c r="M339">
        <v>2920</v>
      </c>
      <c r="N339">
        <v>40880</v>
      </c>
    </row>
    <row r="340" spans="1:14" x14ac:dyDescent="0.25">
      <c r="A340" s="12">
        <v>44909</v>
      </c>
      <c r="B340">
        <v>339</v>
      </c>
      <c r="C340">
        <v>1010</v>
      </c>
      <c r="D340" s="13" t="s">
        <v>380</v>
      </c>
      <c r="E340" s="13" t="s">
        <v>345</v>
      </c>
      <c r="F340">
        <v>100063</v>
      </c>
      <c r="G340" s="13" t="s">
        <v>400</v>
      </c>
      <c r="H340">
        <v>6</v>
      </c>
      <c r="I340" s="13" t="s">
        <v>24</v>
      </c>
      <c r="J340">
        <v>4</v>
      </c>
      <c r="K340" s="13" t="s">
        <v>150</v>
      </c>
      <c r="L340">
        <v>5</v>
      </c>
      <c r="M340">
        <v>1800</v>
      </c>
      <c r="N340">
        <v>9000</v>
      </c>
    </row>
    <row r="341" spans="1:14" x14ac:dyDescent="0.25">
      <c r="A341" s="12">
        <v>44910</v>
      </c>
      <c r="B341">
        <v>340</v>
      </c>
      <c r="C341">
        <v>1015</v>
      </c>
      <c r="D341" s="13" t="s">
        <v>361</v>
      </c>
      <c r="E341" s="13" t="s">
        <v>338</v>
      </c>
      <c r="F341">
        <v>100010</v>
      </c>
      <c r="G341" s="13" t="s">
        <v>419</v>
      </c>
      <c r="H341">
        <v>12</v>
      </c>
      <c r="I341" s="13" t="s">
        <v>42</v>
      </c>
      <c r="J341">
        <v>9</v>
      </c>
      <c r="K341" s="13" t="s">
        <v>155</v>
      </c>
      <c r="L341">
        <v>8</v>
      </c>
      <c r="M341">
        <v>3150</v>
      </c>
      <c r="N341">
        <v>25200</v>
      </c>
    </row>
    <row r="342" spans="1:14" x14ac:dyDescent="0.25">
      <c r="A342" s="12">
        <v>44911</v>
      </c>
      <c r="B342">
        <v>341</v>
      </c>
      <c r="C342">
        <v>1015</v>
      </c>
      <c r="D342" s="13" t="s">
        <v>361</v>
      </c>
      <c r="E342" s="13" t="s">
        <v>338</v>
      </c>
      <c r="F342">
        <v>100049</v>
      </c>
      <c r="G342" s="13" t="s">
        <v>339</v>
      </c>
      <c r="H342">
        <v>11</v>
      </c>
      <c r="I342" s="13" t="s">
        <v>39</v>
      </c>
      <c r="J342">
        <v>9</v>
      </c>
      <c r="K342" s="13" t="s">
        <v>155</v>
      </c>
      <c r="L342">
        <v>5</v>
      </c>
      <c r="M342">
        <v>1700</v>
      </c>
      <c r="N342">
        <v>8500</v>
      </c>
    </row>
    <row r="343" spans="1:14" x14ac:dyDescent="0.25">
      <c r="A343" s="12">
        <v>44912</v>
      </c>
      <c r="B343">
        <v>342</v>
      </c>
      <c r="C343">
        <v>1001</v>
      </c>
      <c r="D343" s="13" t="s">
        <v>334</v>
      </c>
      <c r="E343" s="13" t="s">
        <v>335</v>
      </c>
      <c r="F343">
        <v>100051</v>
      </c>
      <c r="G343" s="13" t="s">
        <v>439</v>
      </c>
      <c r="H343">
        <v>5</v>
      </c>
      <c r="I343" s="13" t="s">
        <v>21</v>
      </c>
      <c r="J343">
        <v>3</v>
      </c>
      <c r="K343" s="13" t="s">
        <v>149</v>
      </c>
      <c r="L343">
        <v>17</v>
      </c>
      <c r="M343">
        <v>1600</v>
      </c>
      <c r="N343">
        <v>27200</v>
      </c>
    </row>
    <row r="344" spans="1:14" x14ac:dyDescent="0.25">
      <c r="A344" s="12">
        <v>44913</v>
      </c>
      <c r="B344">
        <v>343</v>
      </c>
      <c r="C344">
        <v>1000</v>
      </c>
      <c r="D344" s="13" t="s">
        <v>353</v>
      </c>
      <c r="E344" s="13" t="s">
        <v>332</v>
      </c>
      <c r="F344">
        <v>100011</v>
      </c>
      <c r="G344" s="13" t="s">
        <v>370</v>
      </c>
      <c r="H344">
        <v>6</v>
      </c>
      <c r="I344" s="13" t="s">
        <v>24</v>
      </c>
      <c r="J344">
        <v>4</v>
      </c>
      <c r="K344" s="13" t="s">
        <v>150</v>
      </c>
      <c r="L344">
        <v>16</v>
      </c>
      <c r="M344">
        <v>1800</v>
      </c>
      <c r="N344">
        <v>28800</v>
      </c>
    </row>
    <row r="345" spans="1:14" x14ac:dyDescent="0.25">
      <c r="A345" s="12">
        <v>44914</v>
      </c>
      <c r="B345">
        <v>344</v>
      </c>
      <c r="C345">
        <v>1004</v>
      </c>
      <c r="D345" s="13" t="s">
        <v>347</v>
      </c>
      <c r="E345" s="13" t="s">
        <v>332</v>
      </c>
      <c r="F345">
        <v>100048</v>
      </c>
      <c r="G345" s="13" t="s">
        <v>333</v>
      </c>
      <c r="H345">
        <v>9</v>
      </c>
      <c r="I345" s="13" t="s">
        <v>33</v>
      </c>
      <c r="J345">
        <v>7</v>
      </c>
      <c r="K345" s="13" t="s">
        <v>153</v>
      </c>
      <c r="L345">
        <v>33</v>
      </c>
      <c r="M345">
        <v>4800</v>
      </c>
      <c r="N345">
        <v>158400</v>
      </c>
    </row>
    <row r="346" spans="1:14" x14ac:dyDescent="0.25">
      <c r="A346" s="12">
        <v>44915</v>
      </c>
      <c r="B346">
        <v>345</v>
      </c>
      <c r="C346">
        <v>1008</v>
      </c>
      <c r="D346" s="13" t="s">
        <v>388</v>
      </c>
      <c r="E346" s="13" t="s">
        <v>332</v>
      </c>
      <c r="F346">
        <v>100090</v>
      </c>
      <c r="G346" s="13" t="s">
        <v>354</v>
      </c>
      <c r="H346">
        <v>4</v>
      </c>
      <c r="I346" s="13" t="s">
        <v>18</v>
      </c>
      <c r="J346">
        <v>2</v>
      </c>
      <c r="K346" s="13" t="s">
        <v>149</v>
      </c>
      <c r="L346">
        <v>5</v>
      </c>
      <c r="M346">
        <v>600</v>
      </c>
      <c r="N346">
        <v>3000</v>
      </c>
    </row>
    <row r="347" spans="1:14" x14ac:dyDescent="0.25">
      <c r="A347" s="12">
        <v>44916</v>
      </c>
      <c r="B347">
        <v>346</v>
      </c>
      <c r="C347">
        <v>1004</v>
      </c>
      <c r="D347" s="13" t="s">
        <v>347</v>
      </c>
      <c r="E347" s="13" t="s">
        <v>332</v>
      </c>
      <c r="F347">
        <v>100020</v>
      </c>
      <c r="G347" s="13" t="s">
        <v>385</v>
      </c>
      <c r="H347">
        <v>21</v>
      </c>
      <c r="I347" s="13" t="s">
        <v>64</v>
      </c>
      <c r="J347">
        <v>4</v>
      </c>
      <c r="K347" s="13" t="s">
        <v>150</v>
      </c>
      <c r="L347">
        <v>22</v>
      </c>
      <c r="M347">
        <v>880</v>
      </c>
      <c r="N347">
        <v>19360</v>
      </c>
    </row>
    <row r="348" spans="1:14" x14ac:dyDescent="0.25">
      <c r="A348" s="12">
        <v>44917</v>
      </c>
      <c r="B348">
        <v>347</v>
      </c>
      <c r="C348">
        <v>1001</v>
      </c>
      <c r="D348" s="13" t="s">
        <v>334</v>
      </c>
      <c r="E348" s="13" t="s">
        <v>335</v>
      </c>
      <c r="F348">
        <v>100009</v>
      </c>
      <c r="G348" s="13" t="s">
        <v>384</v>
      </c>
      <c r="H348">
        <v>11</v>
      </c>
      <c r="I348" s="13" t="s">
        <v>39</v>
      </c>
      <c r="J348">
        <v>9</v>
      </c>
      <c r="K348" s="13" t="s">
        <v>155</v>
      </c>
      <c r="L348">
        <v>27</v>
      </c>
      <c r="M348">
        <v>1700</v>
      </c>
      <c r="N348">
        <v>45900</v>
      </c>
    </row>
    <row r="349" spans="1:14" x14ac:dyDescent="0.25">
      <c r="A349" s="12">
        <v>44918</v>
      </c>
      <c r="B349">
        <v>348</v>
      </c>
      <c r="C349">
        <v>1000</v>
      </c>
      <c r="D349" s="13" t="s">
        <v>353</v>
      </c>
      <c r="E349" s="13" t="s">
        <v>332</v>
      </c>
      <c r="F349">
        <v>100100</v>
      </c>
      <c r="G349" s="13" t="s">
        <v>379</v>
      </c>
      <c r="H349">
        <v>20</v>
      </c>
      <c r="I349" s="13" t="s">
        <v>62</v>
      </c>
      <c r="J349">
        <v>10</v>
      </c>
      <c r="K349" s="13" t="s">
        <v>36</v>
      </c>
      <c r="L349">
        <v>8</v>
      </c>
      <c r="M349">
        <v>4500</v>
      </c>
      <c r="N349">
        <v>36000</v>
      </c>
    </row>
    <row r="350" spans="1:14" x14ac:dyDescent="0.25">
      <c r="A350" s="12">
        <v>44919</v>
      </c>
      <c r="B350">
        <v>349</v>
      </c>
      <c r="C350">
        <v>1007</v>
      </c>
      <c r="D350" s="13" t="s">
        <v>367</v>
      </c>
      <c r="E350" s="13" t="s">
        <v>338</v>
      </c>
      <c r="F350">
        <v>100039</v>
      </c>
      <c r="G350" s="13" t="s">
        <v>410</v>
      </c>
      <c r="H350">
        <v>13</v>
      </c>
      <c r="I350" s="13" t="s">
        <v>45</v>
      </c>
      <c r="J350">
        <v>9</v>
      </c>
      <c r="K350" s="13" t="s">
        <v>155</v>
      </c>
      <c r="L350">
        <v>23</v>
      </c>
      <c r="M350">
        <v>1310</v>
      </c>
      <c r="N350">
        <v>30130</v>
      </c>
    </row>
    <row r="351" spans="1:14" x14ac:dyDescent="0.25">
      <c r="A351" s="12">
        <v>44920</v>
      </c>
      <c r="B351">
        <v>350</v>
      </c>
      <c r="C351">
        <v>1015</v>
      </c>
      <c r="D351" s="13" t="s">
        <v>361</v>
      </c>
      <c r="E351" s="13" t="s">
        <v>338</v>
      </c>
      <c r="F351">
        <v>100083</v>
      </c>
      <c r="G351" s="13" t="s">
        <v>417</v>
      </c>
      <c r="H351">
        <v>6</v>
      </c>
      <c r="I351" s="13" t="s">
        <v>24</v>
      </c>
      <c r="J351">
        <v>4</v>
      </c>
      <c r="K351" s="13" t="s">
        <v>150</v>
      </c>
      <c r="L351">
        <v>9</v>
      </c>
      <c r="M351">
        <v>1800</v>
      </c>
      <c r="N351">
        <v>16200</v>
      </c>
    </row>
    <row r="352" spans="1:14" x14ac:dyDescent="0.25">
      <c r="A352" s="12">
        <v>44921</v>
      </c>
      <c r="B352">
        <v>351</v>
      </c>
      <c r="C352">
        <v>1000</v>
      </c>
      <c r="D352" s="13" t="s">
        <v>353</v>
      </c>
      <c r="E352" s="13" t="s">
        <v>332</v>
      </c>
      <c r="F352">
        <v>100019</v>
      </c>
      <c r="G352" s="13" t="s">
        <v>381</v>
      </c>
      <c r="H352">
        <v>22</v>
      </c>
      <c r="I352" s="13" t="s">
        <v>66</v>
      </c>
      <c r="J352">
        <v>9</v>
      </c>
      <c r="K352" s="13" t="s">
        <v>155</v>
      </c>
      <c r="L352">
        <v>30</v>
      </c>
      <c r="M352">
        <v>3011</v>
      </c>
      <c r="N352">
        <v>90330</v>
      </c>
    </row>
    <row r="353" spans="1:14" x14ac:dyDescent="0.25">
      <c r="A353" s="12">
        <v>44922</v>
      </c>
      <c r="B353">
        <v>352</v>
      </c>
      <c r="C353">
        <v>1011</v>
      </c>
      <c r="D353" s="13" t="s">
        <v>341</v>
      </c>
      <c r="E353" s="13" t="s">
        <v>338</v>
      </c>
      <c r="F353">
        <v>100012</v>
      </c>
      <c r="G353" s="13" t="s">
        <v>393</v>
      </c>
      <c r="H353">
        <v>22</v>
      </c>
      <c r="I353" s="13" t="s">
        <v>66</v>
      </c>
      <c r="J353">
        <v>9</v>
      </c>
      <c r="K353" s="13" t="s">
        <v>155</v>
      </c>
      <c r="L353">
        <v>27</v>
      </c>
      <c r="M353">
        <v>3011</v>
      </c>
      <c r="N353">
        <v>81297</v>
      </c>
    </row>
    <row r="354" spans="1:14" x14ac:dyDescent="0.25">
      <c r="A354" s="12">
        <v>44923</v>
      </c>
      <c r="B354">
        <v>353</v>
      </c>
      <c r="C354">
        <v>1015</v>
      </c>
      <c r="D354" s="13" t="s">
        <v>361</v>
      </c>
      <c r="E354" s="13" t="s">
        <v>338</v>
      </c>
      <c r="F354">
        <v>100003</v>
      </c>
      <c r="G354" s="13" t="s">
        <v>369</v>
      </c>
      <c r="H354">
        <v>20</v>
      </c>
      <c r="I354" s="13" t="s">
        <v>62</v>
      </c>
      <c r="J354">
        <v>10</v>
      </c>
      <c r="K354" s="13" t="s">
        <v>36</v>
      </c>
      <c r="L354">
        <v>6</v>
      </c>
      <c r="M354">
        <v>4500</v>
      </c>
      <c r="N354">
        <v>27000</v>
      </c>
    </row>
    <row r="355" spans="1:14" x14ac:dyDescent="0.25">
      <c r="A355" s="12">
        <v>44924</v>
      </c>
      <c r="B355">
        <v>354</v>
      </c>
      <c r="C355">
        <v>1001</v>
      </c>
      <c r="D355" s="13" t="s">
        <v>334</v>
      </c>
      <c r="E355" s="13" t="s">
        <v>335</v>
      </c>
      <c r="F355">
        <v>100063</v>
      </c>
      <c r="G355" s="13" t="s">
        <v>400</v>
      </c>
      <c r="H355">
        <v>1</v>
      </c>
      <c r="I355" s="13" t="s">
        <v>9</v>
      </c>
      <c r="J355">
        <v>1</v>
      </c>
      <c r="K355" s="13" t="s">
        <v>149</v>
      </c>
      <c r="L355">
        <v>32</v>
      </c>
      <c r="M355">
        <v>421</v>
      </c>
      <c r="N355">
        <v>13472</v>
      </c>
    </row>
    <row r="356" spans="1:14" x14ac:dyDescent="0.25">
      <c r="A356" s="12">
        <v>44925</v>
      </c>
      <c r="B356">
        <v>355</v>
      </c>
      <c r="C356">
        <v>1005</v>
      </c>
      <c r="D356" s="13" t="s">
        <v>357</v>
      </c>
      <c r="E356" s="13" t="s">
        <v>335</v>
      </c>
      <c r="F356">
        <v>100029</v>
      </c>
      <c r="G356" s="13" t="s">
        <v>426</v>
      </c>
      <c r="H356">
        <v>15</v>
      </c>
      <c r="I356" s="13" t="s">
        <v>51</v>
      </c>
      <c r="J356">
        <v>10</v>
      </c>
      <c r="K356" s="13" t="s">
        <v>36</v>
      </c>
      <c r="L356">
        <v>24</v>
      </c>
      <c r="M356">
        <v>2240</v>
      </c>
      <c r="N356">
        <v>53760</v>
      </c>
    </row>
    <row r="357" spans="1:14" x14ac:dyDescent="0.25">
      <c r="A357" s="12">
        <v>44926</v>
      </c>
      <c r="B357">
        <v>356</v>
      </c>
      <c r="C357">
        <v>1006</v>
      </c>
      <c r="D357" s="13" t="s">
        <v>364</v>
      </c>
      <c r="E357" s="13" t="s">
        <v>345</v>
      </c>
      <c r="F357">
        <v>100088</v>
      </c>
      <c r="G357" s="13" t="s">
        <v>441</v>
      </c>
      <c r="H357">
        <v>11</v>
      </c>
      <c r="I357" s="13" t="s">
        <v>39</v>
      </c>
      <c r="J357">
        <v>9</v>
      </c>
      <c r="K357" s="13" t="s">
        <v>155</v>
      </c>
      <c r="L357">
        <v>16</v>
      </c>
      <c r="M357">
        <v>1700</v>
      </c>
      <c r="N357">
        <v>27200</v>
      </c>
    </row>
    <row r="358" spans="1:14" x14ac:dyDescent="0.25">
      <c r="A358" s="12">
        <v>44927</v>
      </c>
      <c r="B358">
        <v>357</v>
      </c>
      <c r="C358">
        <v>1013</v>
      </c>
      <c r="D358" s="13" t="s">
        <v>371</v>
      </c>
      <c r="E358" s="13" t="s">
        <v>335</v>
      </c>
      <c r="F358">
        <v>100080</v>
      </c>
      <c r="G358" s="13" t="s">
        <v>440</v>
      </c>
      <c r="H358">
        <v>7</v>
      </c>
      <c r="I358" s="13" t="s">
        <v>27</v>
      </c>
      <c r="J358">
        <v>5</v>
      </c>
      <c r="K358" s="13" t="s">
        <v>151</v>
      </c>
      <c r="L358">
        <v>23</v>
      </c>
      <c r="M358">
        <v>900</v>
      </c>
      <c r="N358">
        <v>20700</v>
      </c>
    </row>
    <row r="359" spans="1:14" x14ac:dyDescent="0.25">
      <c r="A359" s="12">
        <v>44928</v>
      </c>
      <c r="B359">
        <v>358</v>
      </c>
      <c r="C359">
        <v>1011</v>
      </c>
      <c r="D359" s="13" t="s">
        <v>341</v>
      </c>
      <c r="E359" s="13" t="s">
        <v>338</v>
      </c>
      <c r="F359">
        <v>100057</v>
      </c>
      <c r="G359" s="13" t="s">
        <v>422</v>
      </c>
      <c r="H359">
        <v>25</v>
      </c>
      <c r="I359" s="13" t="s">
        <v>72</v>
      </c>
      <c r="J359">
        <v>6</v>
      </c>
      <c r="K359" s="13" t="s">
        <v>152</v>
      </c>
      <c r="L359">
        <v>28</v>
      </c>
      <c r="M359">
        <v>5100</v>
      </c>
      <c r="N359">
        <v>142800</v>
      </c>
    </row>
    <row r="360" spans="1:14" x14ac:dyDescent="0.25">
      <c r="A360" s="12">
        <v>44929</v>
      </c>
      <c r="B360">
        <v>359</v>
      </c>
      <c r="C360">
        <v>1004</v>
      </c>
      <c r="D360" s="13" t="s">
        <v>347</v>
      </c>
      <c r="E360" s="13" t="s">
        <v>332</v>
      </c>
      <c r="F360">
        <v>100040</v>
      </c>
      <c r="G360" s="13" t="s">
        <v>395</v>
      </c>
      <c r="H360">
        <v>11</v>
      </c>
      <c r="I360" s="13" t="s">
        <v>39</v>
      </c>
      <c r="J360">
        <v>9</v>
      </c>
      <c r="K360" s="13" t="s">
        <v>155</v>
      </c>
      <c r="L360">
        <v>34</v>
      </c>
      <c r="M360">
        <v>1700</v>
      </c>
      <c r="N360">
        <v>57800</v>
      </c>
    </row>
    <row r="361" spans="1:14" x14ac:dyDescent="0.25">
      <c r="A361" s="12">
        <v>44930</v>
      </c>
      <c r="B361">
        <v>360</v>
      </c>
      <c r="C361">
        <v>1010</v>
      </c>
      <c r="D361" s="13" t="s">
        <v>380</v>
      </c>
      <c r="E361" s="13" t="s">
        <v>345</v>
      </c>
      <c r="F361">
        <v>100054</v>
      </c>
      <c r="G361" s="13" t="s">
        <v>365</v>
      </c>
      <c r="H361">
        <v>2</v>
      </c>
      <c r="I361" s="13" t="s">
        <v>12</v>
      </c>
      <c r="J361">
        <v>1</v>
      </c>
      <c r="K361" s="13" t="s">
        <v>149</v>
      </c>
      <c r="L361">
        <v>18</v>
      </c>
      <c r="M361">
        <v>2920</v>
      </c>
      <c r="N361">
        <v>52560</v>
      </c>
    </row>
    <row r="362" spans="1:14" x14ac:dyDescent="0.25">
      <c r="A362" s="12">
        <v>44931</v>
      </c>
      <c r="B362">
        <v>361</v>
      </c>
      <c r="C362">
        <v>1014</v>
      </c>
      <c r="D362" s="13" t="s">
        <v>344</v>
      </c>
      <c r="E362" s="13" t="s">
        <v>345</v>
      </c>
      <c r="F362">
        <v>100049</v>
      </c>
      <c r="G362" s="13" t="s">
        <v>339</v>
      </c>
      <c r="H362">
        <v>9</v>
      </c>
      <c r="I362" s="13" t="s">
        <v>33</v>
      </c>
      <c r="J362">
        <v>7</v>
      </c>
      <c r="K362" s="13" t="s">
        <v>153</v>
      </c>
      <c r="L362">
        <v>25</v>
      </c>
      <c r="M362">
        <v>4800</v>
      </c>
      <c r="N362">
        <v>120000</v>
      </c>
    </row>
    <row r="363" spans="1:14" x14ac:dyDescent="0.25">
      <c r="A363" s="12">
        <v>44932</v>
      </c>
      <c r="B363">
        <v>362</v>
      </c>
      <c r="C363">
        <v>1015</v>
      </c>
      <c r="D363" s="13" t="s">
        <v>361</v>
      </c>
      <c r="E363" s="13" t="s">
        <v>338</v>
      </c>
      <c r="F363">
        <v>100048</v>
      </c>
      <c r="G363" s="13" t="s">
        <v>333</v>
      </c>
      <c r="H363">
        <v>4</v>
      </c>
      <c r="I363" s="13" t="s">
        <v>18</v>
      </c>
      <c r="J363">
        <v>2</v>
      </c>
      <c r="K363" s="13" t="s">
        <v>149</v>
      </c>
      <c r="L363">
        <v>14</v>
      </c>
      <c r="M363">
        <v>600</v>
      </c>
      <c r="N363">
        <v>8400</v>
      </c>
    </row>
    <row r="364" spans="1:14" x14ac:dyDescent="0.25">
      <c r="A364" s="12">
        <v>44933</v>
      </c>
      <c r="B364">
        <v>363</v>
      </c>
      <c r="C364">
        <v>1015</v>
      </c>
      <c r="D364" s="13" t="s">
        <v>361</v>
      </c>
      <c r="E364" s="13" t="s">
        <v>338</v>
      </c>
      <c r="F364">
        <v>100012</v>
      </c>
      <c r="G364" s="13" t="s">
        <v>393</v>
      </c>
      <c r="H364">
        <v>10</v>
      </c>
      <c r="I364" s="13" t="s">
        <v>36</v>
      </c>
      <c r="J364">
        <v>8</v>
      </c>
      <c r="K364" s="13" t="s">
        <v>154</v>
      </c>
      <c r="L364">
        <v>29</v>
      </c>
      <c r="M364">
        <v>4420</v>
      </c>
      <c r="N364">
        <v>128180</v>
      </c>
    </row>
    <row r="365" spans="1:14" x14ac:dyDescent="0.25">
      <c r="A365" s="12">
        <v>44934</v>
      </c>
      <c r="B365">
        <v>364</v>
      </c>
      <c r="C365">
        <v>1013</v>
      </c>
      <c r="D365" s="13" t="s">
        <v>371</v>
      </c>
      <c r="E365" s="13" t="s">
        <v>335</v>
      </c>
      <c r="F365">
        <v>100065</v>
      </c>
      <c r="G365" s="13" t="s">
        <v>402</v>
      </c>
      <c r="H365">
        <v>5</v>
      </c>
      <c r="I365" s="13" t="s">
        <v>21</v>
      </c>
      <c r="J365">
        <v>3</v>
      </c>
      <c r="K365" s="13" t="s">
        <v>149</v>
      </c>
      <c r="L365">
        <v>28</v>
      </c>
      <c r="M365">
        <v>1600</v>
      </c>
      <c r="N365">
        <v>44800</v>
      </c>
    </row>
    <row r="366" spans="1:14" x14ac:dyDescent="0.25">
      <c r="A366" s="12">
        <v>44935</v>
      </c>
      <c r="B366">
        <v>365</v>
      </c>
      <c r="C366">
        <v>1000</v>
      </c>
      <c r="D366" s="13" t="s">
        <v>353</v>
      </c>
      <c r="E366" s="13" t="s">
        <v>332</v>
      </c>
      <c r="F366">
        <v>100023</v>
      </c>
      <c r="G366" s="13" t="s">
        <v>437</v>
      </c>
      <c r="H366">
        <v>15</v>
      </c>
      <c r="I366" s="13" t="s">
        <v>51</v>
      </c>
      <c r="J366">
        <v>10</v>
      </c>
      <c r="K366" s="13" t="s">
        <v>36</v>
      </c>
      <c r="L366">
        <v>12</v>
      </c>
      <c r="M366">
        <v>2240</v>
      </c>
      <c r="N366">
        <v>26880</v>
      </c>
    </row>
    <row r="367" spans="1:14" x14ac:dyDescent="0.25">
      <c r="A367" s="12">
        <v>44936</v>
      </c>
      <c r="B367">
        <v>366</v>
      </c>
      <c r="C367">
        <v>1015</v>
      </c>
      <c r="D367" s="13" t="s">
        <v>361</v>
      </c>
      <c r="E367" s="13" t="s">
        <v>338</v>
      </c>
      <c r="F367">
        <v>100101</v>
      </c>
      <c r="G367" s="13" t="s">
        <v>444</v>
      </c>
      <c r="H367">
        <v>18</v>
      </c>
      <c r="I367" s="13" t="s">
        <v>58</v>
      </c>
      <c r="J367">
        <v>5</v>
      </c>
      <c r="K367" s="13" t="s">
        <v>151</v>
      </c>
      <c r="L367">
        <v>23</v>
      </c>
      <c r="M367">
        <v>1000</v>
      </c>
      <c r="N367">
        <v>23000</v>
      </c>
    </row>
    <row r="368" spans="1:14" x14ac:dyDescent="0.25">
      <c r="A368" s="12">
        <v>44937</v>
      </c>
      <c r="B368">
        <v>367</v>
      </c>
      <c r="C368">
        <v>1007</v>
      </c>
      <c r="D368" s="13" t="s">
        <v>367</v>
      </c>
      <c r="E368" s="13" t="s">
        <v>338</v>
      </c>
      <c r="F368">
        <v>100086</v>
      </c>
      <c r="G368" s="13" t="s">
        <v>416</v>
      </c>
      <c r="H368">
        <v>1</v>
      </c>
      <c r="I368" s="13" t="s">
        <v>9</v>
      </c>
      <c r="J368">
        <v>1</v>
      </c>
      <c r="K368" s="13" t="s">
        <v>149</v>
      </c>
      <c r="L368">
        <v>18</v>
      </c>
      <c r="M368">
        <v>421</v>
      </c>
      <c r="N368">
        <v>7578</v>
      </c>
    </row>
    <row r="369" spans="1:14" x14ac:dyDescent="0.25">
      <c r="A369" s="12">
        <v>44938</v>
      </c>
      <c r="B369">
        <v>368</v>
      </c>
      <c r="C369">
        <v>1002</v>
      </c>
      <c r="D369" s="13" t="s">
        <v>377</v>
      </c>
      <c r="E369" s="13" t="s">
        <v>345</v>
      </c>
      <c r="F369">
        <v>100029</v>
      </c>
      <c r="G369" s="13" t="s">
        <v>426</v>
      </c>
      <c r="H369">
        <v>2</v>
      </c>
      <c r="I369" s="13" t="s">
        <v>12</v>
      </c>
      <c r="J369">
        <v>1</v>
      </c>
      <c r="K369" s="13" t="s">
        <v>149</v>
      </c>
      <c r="L369">
        <v>27</v>
      </c>
      <c r="M369">
        <v>2920</v>
      </c>
      <c r="N369">
        <v>78840</v>
      </c>
    </row>
    <row r="370" spans="1:14" x14ac:dyDescent="0.25">
      <c r="A370" s="12">
        <v>44939</v>
      </c>
      <c r="B370">
        <v>369</v>
      </c>
      <c r="C370">
        <v>1006</v>
      </c>
      <c r="D370" s="13" t="s">
        <v>364</v>
      </c>
      <c r="E370" s="13" t="s">
        <v>345</v>
      </c>
      <c r="F370">
        <v>100049</v>
      </c>
      <c r="G370" s="13" t="s">
        <v>339</v>
      </c>
      <c r="H370">
        <v>1</v>
      </c>
      <c r="I370" s="13" t="s">
        <v>9</v>
      </c>
      <c r="J370">
        <v>1</v>
      </c>
      <c r="K370" s="13" t="s">
        <v>149</v>
      </c>
      <c r="L370">
        <v>31</v>
      </c>
      <c r="M370">
        <v>421</v>
      </c>
      <c r="N370">
        <v>13051</v>
      </c>
    </row>
    <row r="371" spans="1:14" x14ac:dyDescent="0.25">
      <c r="A371" s="12">
        <v>44940</v>
      </c>
      <c r="B371">
        <v>370</v>
      </c>
      <c r="C371">
        <v>1007</v>
      </c>
      <c r="D371" s="13" t="s">
        <v>367</v>
      </c>
      <c r="E371" s="13" t="s">
        <v>338</v>
      </c>
      <c r="F371">
        <v>100076</v>
      </c>
      <c r="G371" s="13" t="s">
        <v>418</v>
      </c>
      <c r="H371">
        <v>17</v>
      </c>
      <c r="I371" s="13" t="s">
        <v>56</v>
      </c>
      <c r="J371">
        <v>10</v>
      </c>
      <c r="K371" s="13" t="s">
        <v>36</v>
      </c>
      <c r="L371">
        <v>24</v>
      </c>
      <c r="M371">
        <v>1117</v>
      </c>
      <c r="N371">
        <v>26808</v>
      </c>
    </row>
    <row r="372" spans="1:14" x14ac:dyDescent="0.25">
      <c r="A372" s="12">
        <v>44941</v>
      </c>
      <c r="B372">
        <v>371</v>
      </c>
      <c r="C372">
        <v>1005</v>
      </c>
      <c r="D372" s="13" t="s">
        <v>357</v>
      </c>
      <c r="E372" s="13" t="s">
        <v>335</v>
      </c>
      <c r="F372">
        <v>100074</v>
      </c>
      <c r="G372" s="13" t="s">
        <v>356</v>
      </c>
      <c r="H372">
        <v>13</v>
      </c>
      <c r="I372" s="13" t="s">
        <v>45</v>
      </c>
      <c r="J372">
        <v>9</v>
      </c>
      <c r="K372" s="13" t="s">
        <v>155</v>
      </c>
      <c r="L372">
        <v>26</v>
      </c>
      <c r="M372">
        <v>1310</v>
      </c>
      <c r="N372">
        <v>34060</v>
      </c>
    </row>
    <row r="373" spans="1:14" x14ac:dyDescent="0.25">
      <c r="A373" s="12">
        <v>44942</v>
      </c>
      <c r="B373">
        <v>372</v>
      </c>
      <c r="C373">
        <v>1002</v>
      </c>
      <c r="D373" s="13" t="s">
        <v>377</v>
      </c>
      <c r="E373" s="13" t="s">
        <v>345</v>
      </c>
      <c r="F373">
        <v>100061</v>
      </c>
      <c r="G373" s="13" t="s">
        <v>349</v>
      </c>
      <c r="H373">
        <v>11</v>
      </c>
      <c r="I373" s="13" t="s">
        <v>39</v>
      </c>
      <c r="J373">
        <v>9</v>
      </c>
      <c r="K373" s="13" t="s">
        <v>155</v>
      </c>
      <c r="L373">
        <v>11</v>
      </c>
      <c r="M373">
        <v>1700</v>
      </c>
      <c r="N373">
        <v>18700</v>
      </c>
    </row>
    <row r="374" spans="1:14" x14ac:dyDescent="0.25">
      <c r="A374" s="12">
        <v>44943</v>
      </c>
      <c r="B374">
        <v>373</v>
      </c>
      <c r="C374">
        <v>1011</v>
      </c>
      <c r="D374" s="13" t="s">
        <v>341</v>
      </c>
      <c r="E374" s="13" t="s">
        <v>338</v>
      </c>
      <c r="F374">
        <v>100009</v>
      </c>
      <c r="G374" s="13" t="s">
        <v>384</v>
      </c>
      <c r="H374">
        <v>10</v>
      </c>
      <c r="I374" s="13" t="s">
        <v>36</v>
      </c>
      <c r="J374">
        <v>8</v>
      </c>
      <c r="K374" s="13" t="s">
        <v>154</v>
      </c>
      <c r="L374">
        <v>11</v>
      </c>
      <c r="M374">
        <v>4420</v>
      </c>
      <c r="N374">
        <v>48620</v>
      </c>
    </row>
    <row r="375" spans="1:14" x14ac:dyDescent="0.25">
      <c r="A375" s="12">
        <v>44944</v>
      </c>
      <c r="B375">
        <v>374</v>
      </c>
      <c r="C375">
        <v>1000</v>
      </c>
      <c r="D375" s="13" t="s">
        <v>353</v>
      </c>
      <c r="E375" s="13" t="s">
        <v>332</v>
      </c>
      <c r="F375">
        <v>100097</v>
      </c>
      <c r="G375" s="13" t="s">
        <v>445</v>
      </c>
      <c r="H375">
        <v>3</v>
      </c>
      <c r="I375" s="13" t="s">
        <v>15</v>
      </c>
      <c r="J375">
        <v>1</v>
      </c>
      <c r="K375" s="13" t="s">
        <v>149</v>
      </c>
      <c r="L375">
        <v>6</v>
      </c>
      <c r="M375">
        <v>3800</v>
      </c>
      <c r="N375">
        <v>22800</v>
      </c>
    </row>
    <row r="376" spans="1:14" x14ac:dyDescent="0.25">
      <c r="A376" s="12">
        <v>44945</v>
      </c>
      <c r="B376">
        <v>375</v>
      </c>
      <c r="C376">
        <v>1000</v>
      </c>
      <c r="D376" s="13" t="s">
        <v>353</v>
      </c>
      <c r="E376" s="13" t="s">
        <v>332</v>
      </c>
      <c r="F376">
        <v>100045</v>
      </c>
      <c r="G376" s="13" t="s">
        <v>378</v>
      </c>
      <c r="H376">
        <v>17</v>
      </c>
      <c r="I376" s="13" t="s">
        <v>56</v>
      </c>
      <c r="J376">
        <v>10</v>
      </c>
      <c r="K376" s="13" t="s">
        <v>36</v>
      </c>
      <c r="L376">
        <v>16</v>
      </c>
      <c r="M376">
        <v>1117</v>
      </c>
      <c r="N376">
        <v>17872</v>
      </c>
    </row>
    <row r="377" spans="1:14" x14ac:dyDescent="0.25">
      <c r="A377" s="12">
        <v>44946</v>
      </c>
      <c r="B377">
        <v>376</v>
      </c>
      <c r="C377">
        <v>1004</v>
      </c>
      <c r="D377" s="13" t="s">
        <v>347</v>
      </c>
      <c r="E377" s="13" t="s">
        <v>332</v>
      </c>
      <c r="F377">
        <v>100016</v>
      </c>
      <c r="G377" s="13" t="s">
        <v>375</v>
      </c>
      <c r="H377">
        <v>23</v>
      </c>
      <c r="I377" s="13" t="s">
        <v>68</v>
      </c>
      <c r="J377">
        <v>1</v>
      </c>
      <c r="K377" s="13" t="s">
        <v>149</v>
      </c>
      <c r="L377">
        <v>10</v>
      </c>
      <c r="M377">
        <v>3550</v>
      </c>
      <c r="N377">
        <v>35500</v>
      </c>
    </row>
    <row r="378" spans="1:14" x14ac:dyDescent="0.25">
      <c r="A378" s="12">
        <v>44947</v>
      </c>
      <c r="B378">
        <v>377</v>
      </c>
      <c r="C378">
        <v>1010</v>
      </c>
      <c r="D378" s="13" t="s">
        <v>380</v>
      </c>
      <c r="E378" s="13" t="s">
        <v>345</v>
      </c>
      <c r="F378">
        <v>100067</v>
      </c>
      <c r="G378" s="13" t="s">
        <v>442</v>
      </c>
      <c r="H378">
        <v>6</v>
      </c>
      <c r="I378" s="13" t="s">
        <v>24</v>
      </c>
      <c r="J378">
        <v>4</v>
      </c>
      <c r="K378" s="13" t="s">
        <v>150</v>
      </c>
      <c r="L378">
        <v>5</v>
      </c>
      <c r="M378">
        <v>1800</v>
      </c>
      <c r="N378">
        <v>9000</v>
      </c>
    </row>
    <row r="379" spans="1:14" x14ac:dyDescent="0.25">
      <c r="A379" s="12">
        <v>44948</v>
      </c>
      <c r="B379">
        <v>378</v>
      </c>
      <c r="C379">
        <v>1002</v>
      </c>
      <c r="D379" s="13" t="s">
        <v>377</v>
      </c>
      <c r="E379" s="13" t="s">
        <v>345</v>
      </c>
      <c r="F379">
        <v>100089</v>
      </c>
      <c r="G379" s="13" t="s">
        <v>413</v>
      </c>
      <c r="H379">
        <v>19</v>
      </c>
      <c r="I379" s="13" t="s">
        <v>60</v>
      </c>
      <c r="J379">
        <v>11</v>
      </c>
      <c r="K379" s="13" t="s">
        <v>156</v>
      </c>
      <c r="L379">
        <v>7</v>
      </c>
      <c r="M379">
        <v>600</v>
      </c>
      <c r="N379">
        <v>4200</v>
      </c>
    </row>
    <row r="380" spans="1:14" x14ac:dyDescent="0.25">
      <c r="A380" s="12">
        <v>44949</v>
      </c>
      <c r="B380">
        <v>379</v>
      </c>
      <c r="C380">
        <v>1000</v>
      </c>
      <c r="D380" s="13" t="s">
        <v>353</v>
      </c>
      <c r="E380" s="13" t="s">
        <v>332</v>
      </c>
      <c r="F380">
        <v>100017</v>
      </c>
      <c r="G380" s="13" t="s">
        <v>360</v>
      </c>
      <c r="H380">
        <v>23</v>
      </c>
      <c r="I380" s="13" t="s">
        <v>68</v>
      </c>
      <c r="J380">
        <v>1</v>
      </c>
      <c r="K380" s="13" t="s">
        <v>149</v>
      </c>
      <c r="L380">
        <v>3</v>
      </c>
      <c r="M380">
        <v>3550</v>
      </c>
      <c r="N380">
        <v>10650</v>
      </c>
    </row>
    <row r="381" spans="1:14" x14ac:dyDescent="0.25">
      <c r="A381" s="12">
        <v>44950</v>
      </c>
      <c r="B381">
        <v>380</v>
      </c>
      <c r="C381">
        <v>1007</v>
      </c>
      <c r="D381" s="13" t="s">
        <v>367</v>
      </c>
      <c r="E381" s="13" t="s">
        <v>338</v>
      </c>
      <c r="F381">
        <v>100068</v>
      </c>
      <c r="G381" s="13" t="s">
        <v>355</v>
      </c>
      <c r="H381">
        <v>11</v>
      </c>
      <c r="I381" s="13" t="s">
        <v>39</v>
      </c>
      <c r="J381">
        <v>9</v>
      </c>
      <c r="K381" s="13" t="s">
        <v>155</v>
      </c>
      <c r="L381">
        <v>12</v>
      </c>
      <c r="M381">
        <v>1700</v>
      </c>
      <c r="N381">
        <v>20400</v>
      </c>
    </row>
    <row r="382" spans="1:14" x14ac:dyDescent="0.25">
      <c r="A382" s="12">
        <v>44951</v>
      </c>
      <c r="B382">
        <v>381</v>
      </c>
      <c r="C382">
        <v>1006</v>
      </c>
      <c r="D382" s="13" t="s">
        <v>364</v>
      </c>
      <c r="E382" s="13" t="s">
        <v>345</v>
      </c>
      <c r="F382">
        <v>100088</v>
      </c>
      <c r="G382" s="13" t="s">
        <v>441</v>
      </c>
      <c r="H382">
        <v>25</v>
      </c>
      <c r="I382" s="13" t="s">
        <v>72</v>
      </c>
      <c r="J382">
        <v>6</v>
      </c>
      <c r="K382" s="13" t="s">
        <v>152</v>
      </c>
      <c r="L382">
        <v>6</v>
      </c>
      <c r="M382">
        <v>5100</v>
      </c>
      <c r="N382">
        <v>30600</v>
      </c>
    </row>
    <row r="383" spans="1:14" x14ac:dyDescent="0.25">
      <c r="A383" s="12">
        <v>44952</v>
      </c>
      <c r="B383">
        <v>382</v>
      </c>
      <c r="C383">
        <v>1015</v>
      </c>
      <c r="D383" s="13" t="s">
        <v>361</v>
      </c>
      <c r="E383" s="13" t="s">
        <v>338</v>
      </c>
      <c r="F383">
        <v>100030</v>
      </c>
      <c r="G383" s="13" t="s">
        <v>362</v>
      </c>
      <c r="H383">
        <v>7</v>
      </c>
      <c r="I383" s="13" t="s">
        <v>27</v>
      </c>
      <c r="J383">
        <v>5</v>
      </c>
      <c r="K383" s="13" t="s">
        <v>151</v>
      </c>
      <c r="L383">
        <v>8</v>
      </c>
      <c r="M383">
        <v>900</v>
      </c>
      <c r="N383">
        <v>7200</v>
      </c>
    </row>
    <row r="384" spans="1:14" x14ac:dyDescent="0.25">
      <c r="A384" s="12">
        <v>44953</v>
      </c>
      <c r="B384">
        <v>383</v>
      </c>
      <c r="C384">
        <v>1013</v>
      </c>
      <c r="D384" s="13" t="s">
        <v>371</v>
      </c>
      <c r="E384" s="13" t="s">
        <v>335</v>
      </c>
      <c r="F384">
        <v>100058</v>
      </c>
      <c r="G384" s="13" t="s">
        <v>408</v>
      </c>
      <c r="H384">
        <v>18</v>
      </c>
      <c r="I384" s="13" t="s">
        <v>58</v>
      </c>
      <c r="J384">
        <v>5</v>
      </c>
      <c r="K384" s="13" t="s">
        <v>151</v>
      </c>
      <c r="L384">
        <v>4</v>
      </c>
      <c r="M384">
        <v>1000</v>
      </c>
      <c r="N384">
        <v>4000</v>
      </c>
    </row>
    <row r="385" spans="1:14" x14ac:dyDescent="0.25">
      <c r="A385" s="12">
        <v>44954</v>
      </c>
      <c r="B385">
        <v>384</v>
      </c>
      <c r="C385">
        <v>1013</v>
      </c>
      <c r="D385" s="13" t="s">
        <v>371</v>
      </c>
      <c r="E385" s="13" t="s">
        <v>335</v>
      </c>
      <c r="F385">
        <v>100075</v>
      </c>
      <c r="G385" s="13" t="s">
        <v>340</v>
      </c>
      <c r="H385">
        <v>21</v>
      </c>
      <c r="I385" s="13" t="s">
        <v>64</v>
      </c>
      <c r="J385">
        <v>4</v>
      </c>
      <c r="K385" s="13" t="s">
        <v>150</v>
      </c>
      <c r="L385">
        <v>9</v>
      </c>
      <c r="M385">
        <v>880</v>
      </c>
      <c r="N385">
        <v>7920</v>
      </c>
    </row>
    <row r="386" spans="1:14" x14ac:dyDescent="0.25">
      <c r="A386" s="12">
        <v>44955</v>
      </c>
      <c r="B386">
        <v>385</v>
      </c>
      <c r="C386">
        <v>1001</v>
      </c>
      <c r="D386" s="13" t="s">
        <v>334</v>
      </c>
      <c r="E386" s="13" t="s">
        <v>335</v>
      </c>
      <c r="F386">
        <v>100009</v>
      </c>
      <c r="G386" s="13" t="s">
        <v>384</v>
      </c>
      <c r="H386">
        <v>4</v>
      </c>
      <c r="I386" s="13" t="s">
        <v>18</v>
      </c>
      <c r="J386">
        <v>2</v>
      </c>
      <c r="K386" s="13" t="s">
        <v>149</v>
      </c>
      <c r="L386">
        <v>5</v>
      </c>
      <c r="M386">
        <v>600</v>
      </c>
      <c r="N386">
        <v>3000</v>
      </c>
    </row>
    <row r="387" spans="1:14" x14ac:dyDescent="0.25">
      <c r="A387" s="12">
        <v>44956</v>
      </c>
      <c r="B387">
        <v>386</v>
      </c>
      <c r="C387">
        <v>1006</v>
      </c>
      <c r="D387" s="13" t="s">
        <v>364</v>
      </c>
      <c r="E387" s="13" t="s">
        <v>345</v>
      </c>
      <c r="F387">
        <v>100101</v>
      </c>
      <c r="G387" s="13" t="s">
        <v>444</v>
      </c>
      <c r="H387">
        <v>22</v>
      </c>
      <c r="I387" s="13" t="s">
        <v>66</v>
      </c>
      <c r="J387">
        <v>9</v>
      </c>
      <c r="K387" s="13" t="s">
        <v>155</v>
      </c>
      <c r="L387">
        <v>3</v>
      </c>
      <c r="M387">
        <v>3011</v>
      </c>
      <c r="N387">
        <v>9033</v>
      </c>
    </row>
    <row r="388" spans="1:14" x14ac:dyDescent="0.25">
      <c r="A388" s="12">
        <v>44957</v>
      </c>
      <c r="B388">
        <v>387</v>
      </c>
      <c r="C388">
        <v>1015</v>
      </c>
      <c r="D388" s="13" t="s">
        <v>361</v>
      </c>
      <c r="E388" s="13" t="s">
        <v>338</v>
      </c>
      <c r="F388">
        <v>100068</v>
      </c>
      <c r="G388" s="13" t="s">
        <v>355</v>
      </c>
      <c r="H388">
        <v>24</v>
      </c>
      <c r="I388" s="13" t="s">
        <v>70</v>
      </c>
      <c r="J388">
        <v>5</v>
      </c>
      <c r="K388" s="13" t="s">
        <v>151</v>
      </c>
      <c r="L388">
        <v>7</v>
      </c>
      <c r="M388">
        <v>2630</v>
      </c>
      <c r="N388">
        <v>18410</v>
      </c>
    </row>
    <row r="389" spans="1:14" x14ac:dyDescent="0.25">
      <c r="A389" s="12">
        <v>44958</v>
      </c>
      <c r="B389">
        <v>388</v>
      </c>
      <c r="C389">
        <v>1006</v>
      </c>
      <c r="D389" s="13" t="s">
        <v>364</v>
      </c>
      <c r="E389" s="13" t="s">
        <v>345</v>
      </c>
      <c r="F389">
        <v>100031</v>
      </c>
      <c r="G389" s="13" t="s">
        <v>383</v>
      </c>
      <c r="H389">
        <v>20</v>
      </c>
      <c r="I389" s="13" t="s">
        <v>62</v>
      </c>
      <c r="J389">
        <v>10</v>
      </c>
      <c r="K389" s="13" t="s">
        <v>36</v>
      </c>
      <c r="L389">
        <v>10</v>
      </c>
      <c r="M389">
        <v>4500</v>
      </c>
      <c r="N389">
        <v>45000</v>
      </c>
    </row>
    <row r="390" spans="1:14" x14ac:dyDescent="0.25">
      <c r="A390" s="12">
        <v>44959</v>
      </c>
      <c r="B390">
        <v>389</v>
      </c>
      <c r="C390">
        <v>1011</v>
      </c>
      <c r="D390" s="13" t="s">
        <v>341</v>
      </c>
      <c r="E390" s="13" t="s">
        <v>338</v>
      </c>
      <c r="F390">
        <v>100039</v>
      </c>
      <c r="G390" s="13" t="s">
        <v>410</v>
      </c>
      <c r="H390">
        <v>20</v>
      </c>
      <c r="I390" s="13" t="s">
        <v>62</v>
      </c>
      <c r="J390">
        <v>10</v>
      </c>
      <c r="K390" s="13" t="s">
        <v>36</v>
      </c>
      <c r="L390">
        <v>2</v>
      </c>
      <c r="M390">
        <v>4500</v>
      </c>
      <c r="N390">
        <v>9000</v>
      </c>
    </row>
    <row r="391" spans="1:14" x14ac:dyDescent="0.25">
      <c r="A391" s="12">
        <v>44960</v>
      </c>
      <c r="B391">
        <v>390</v>
      </c>
      <c r="C391">
        <v>1004</v>
      </c>
      <c r="D391" s="13" t="s">
        <v>347</v>
      </c>
      <c r="E391" s="13" t="s">
        <v>332</v>
      </c>
      <c r="F391">
        <v>100046</v>
      </c>
      <c r="G391" s="13" t="s">
        <v>431</v>
      </c>
      <c r="H391">
        <v>18</v>
      </c>
      <c r="I391" s="13" t="s">
        <v>58</v>
      </c>
      <c r="J391">
        <v>5</v>
      </c>
      <c r="K391" s="13" t="s">
        <v>151</v>
      </c>
      <c r="L391">
        <v>8</v>
      </c>
      <c r="M391">
        <v>1000</v>
      </c>
      <c r="N391">
        <v>8000</v>
      </c>
    </row>
    <row r="392" spans="1:14" x14ac:dyDescent="0.25">
      <c r="A392" s="12">
        <v>44961</v>
      </c>
      <c r="B392">
        <v>391</v>
      </c>
      <c r="C392">
        <v>1006</v>
      </c>
      <c r="D392" s="13" t="s">
        <v>364</v>
      </c>
      <c r="E392" s="13" t="s">
        <v>345</v>
      </c>
      <c r="F392">
        <v>100081</v>
      </c>
      <c r="G392" s="13" t="s">
        <v>376</v>
      </c>
      <c r="H392">
        <v>4</v>
      </c>
      <c r="I392" s="13" t="s">
        <v>18</v>
      </c>
      <c r="J392">
        <v>2</v>
      </c>
      <c r="K392" s="13" t="s">
        <v>149</v>
      </c>
      <c r="L392">
        <v>6</v>
      </c>
      <c r="M392">
        <v>600</v>
      </c>
      <c r="N392">
        <v>3600</v>
      </c>
    </row>
    <row r="393" spans="1:14" x14ac:dyDescent="0.25">
      <c r="A393" s="12">
        <v>44962</v>
      </c>
      <c r="B393">
        <v>392</v>
      </c>
      <c r="C393">
        <v>1009</v>
      </c>
      <c r="D393" s="13" t="s">
        <v>350</v>
      </c>
      <c r="E393" s="13" t="s">
        <v>335</v>
      </c>
      <c r="F393">
        <v>100032</v>
      </c>
      <c r="G393" s="13" t="s">
        <v>432</v>
      </c>
      <c r="H393">
        <v>24</v>
      </c>
      <c r="I393" s="13" t="s">
        <v>70</v>
      </c>
      <c r="J393">
        <v>5</v>
      </c>
      <c r="K393" s="13" t="s">
        <v>151</v>
      </c>
      <c r="L393">
        <v>9</v>
      </c>
      <c r="M393">
        <v>2630</v>
      </c>
      <c r="N393">
        <v>23670</v>
      </c>
    </row>
    <row r="394" spans="1:14" x14ac:dyDescent="0.25">
      <c r="A394" s="12">
        <v>44963</v>
      </c>
      <c r="B394">
        <v>393</v>
      </c>
      <c r="C394">
        <v>1014</v>
      </c>
      <c r="D394" s="13" t="s">
        <v>344</v>
      </c>
      <c r="E394" s="13" t="s">
        <v>345</v>
      </c>
      <c r="F394">
        <v>100075</v>
      </c>
      <c r="G394" s="13" t="s">
        <v>340</v>
      </c>
      <c r="H394">
        <v>10</v>
      </c>
      <c r="I394" s="13" t="s">
        <v>36</v>
      </c>
      <c r="J394">
        <v>8</v>
      </c>
      <c r="K394" s="13" t="s">
        <v>154</v>
      </c>
      <c r="L394">
        <v>11</v>
      </c>
      <c r="M394">
        <v>4420</v>
      </c>
      <c r="N394">
        <v>48620</v>
      </c>
    </row>
    <row r="395" spans="1:14" x14ac:dyDescent="0.25">
      <c r="A395" s="12">
        <v>44964</v>
      </c>
      <c r="B395">
        <v>394</v>
      </c>
      <c r="C395">
        <v>1010</v>
      </c>
      <c r="D395" s="13" t="s">
        <v>380</v>
      </c>
      <c r="E395" s="13" t="s">
        <v>345</v>
      </c>
      <c r="F395">
        <v>100034</v>
      </c>
      <c r="G395" s="13" t="s">
        <v>407</v>
      </c>
      <c r="H395">
        <v>25</v>
      </c>
      <c r="I395" s="13" t="s">
        <v>72</v>
      </c>
      <c r="J395">
        <v>6</v>
      </c>
      <c r="K395" s="13" t="s">
        <v>152</v>
      </c>
      <c r="L395">
        <v>4</v>
      </c>
      <c r="M395">
        <v>5100</v>
      </c>
      <c r="N395">
        <v>20400</v>
      </c>
    </row>
    <row r="396" spans="1:14" x14ac:dyDescent="0.25">
      <c r="A396" s="12">
        <v>44965</v>
      </c>
      <c r="B396">
        <v>395</v>
      </c>
      <c r="C396">
        <v>1009</v>
      </c>
      <c r="D396" s="13" t="s">
        <v>350</v>
      </c>
      <c r="E396" s="13" t="s">
        <v>335</v>
      </c>
      <c r="F396">
        <v>100009</v>
      </c>
      <c r="G396" s="13" t="s">
        <v>384</v>
      </c>
      <c r="H396">
        <v>2</v>
      </c>
      <c r="I396" s="13" t="s">
        <v>12</v>
      </c>
      <c r="J396">
        <v>1</v>
      </c>
      <c r="K396" s="13" t="s">
        <v>149</v>
      </c>
      <c r="L396">
        <v>3</v>
      </c>
      <c r="M396">
        <v>2920</v>
      </c>
      <c r="N396">
        <v>8760</v>
      </c>
    </row>
    <row r="397" spans="1:14" x14ac:dyDescent="0.25">
      <c r="A397" s="12">
        <v>44966</v>
      </c>
      <c r="B397">
        <v>396</v>
      </c>
      <c r="C397">
        <v>1012</v>
      </c>
      <c r="D397" s="13" t="s">
        <v>331</v>
      </c>
      <c r="E397" s="13" t="s">
        <v>332</v>
      </c>
      <c r="F397">
        <v>100038</v>
      </c>
      <c r="G397" s="13" t="s">
        <v>391</v>
      </c>
      <c r="H397">
        <v>18</v>
      </c>
      <c r="I397" s="13" t="s">
        <v>58</v>
      </c>
      <c r="J397">
        <v>5</v>
      </c>
      <c r="K397" s="13" t="s">
        <v>151</v>
      </c>
      <c r="L397">
        <v>5</v>
      </c>
      <c r="M397">
        <v>1000</v>
      </c>
      <c r="N397">
        <v>5000</v>
      </c>
    </row>
    <row r="398" spans="1:14" x14ac:dyDescent="0.25">
      <c r="A398" s="12">
        <v>44967</v>
      </c>
      <c r="B398">
        <v>397</v>
      </c>
      <c r="C398">
        <v>1006</v>
      </c>
      <c r="D398" s="13" t="s">
        <v>364</v>
      </c>
      <c r="E398" s="13" t="s">
        <v>345</v>
      </c>
      <c r="F398">
        <v>100073</v>
      </c>
      <c r="G398" s="13" t="s">
        <v>394</v>
      </c>
      <c r="H398">
        <v>17</v>
      </c>
      <c r="I398" s="13" t="s">
        <v>56</v>
      </c>
      <c r="J398">
        <v>10</v>
      </c>
      <c r="K398" s="13" t="s">
        <v>36</v>
      </c>
      <c r="L398">
        <v>7</v>
      </c>
      <c r="M398">
        <v>1117</v>
      </c>
      <c r="N398">
        <v>7819</v>
      </c>
    </row>
    <row r="399" spans="1:14" x14ac:dyDescent="0.25">
      <c r="A399" s="12">
        <v>44968</v>
      </c>
      <c r="B399">
        <v>398</v>
      </c>
      <c r="C399">
        <v>1006</v>
      </c>
      <c r="D399" s="13" t="s">
        <v>364</v>
      </c>
      <c r="E399" s="13" t="s">
        <v>345</v>
      </c>
      <c r="F399">
        <v>100028</v>
      </c>
      <c r="G399" s="13" t="s">
        <v>427</v>
      </c>
      <c r="H399">
        <v>16</v>
      </c>
      <c r="I399" s="13" t="s">
        <v>54</v>
      </c>
      <c r="J399">
        <v>10</v>
      </c>
      <c r="K399" s="13" t="s">
        <v>36</v>
      </c>
      <c r="L399">
        <v>6</v>
      </c>
      <c r="M399">
        <v>820</v>
      </c>
      <c r="N399">
        <v>4920</v>
      </c>
    </row>
    <row r="400" spans="1:14" x14ac:dyDescent="0.25">
      <c r="A400" s="12">
        <v>44969</v>
      </c>
      <c r="B400">
        <v>399</v>
      </c>
      <c r="C400">
        <v>1001</v>
      </c>
      <c r="D400" s="13" t="s">
        <v>334</v>
      </c>
      <c r="E400" s="13" t="s">
        <v>335</v>
      </c>
      <c r="F400">
        <v>100086</v>
      </c>
      <c r="G400" s="13" t="s">
        <v>416</v>
      </c>
      <c r="H400">
        <v>22</v>
      </c>
      <c r="I400" s="13" t="s">
        <v>66</v>
      </c>
      <c r="J400">
        <v>9</v>
      </c>
      <c r="K400" s="13" t="s">
        <v>155</v>
      </c>
      <c r="L400">
        <v>9</v>
      </c>
      <c r="M400">
        <v>3011</v>
      </c>
      <c r="N400">
        <v>27099</v>
      </c>
    </row>
    <row r="401" spans="1:14" x14ac:dyDescent="0.25">
      <c r="A401" s="12">
        <v>44970</v>
      </c>
      <c r="B401">
        <v>400</v>
      </c>
      <c r="C401">
        <v>1010</v>
      </c>
      <c r="D401" s="13" t="s">
        <v>380</v>
      </c>
      <c r="E401" s="13" t="s">
        <v>345</v>
      </c>
      <c r="F401">
        <v>100077</v>
      </c>
      <c r="G401" s="13" t="s">
        <v>351</v>
      </c>
      <c r="H401">
        <v>21</v>
      </c>
      <c r="I401" s="13" t="s">
        <v>64</v>
      </c>
      <c r="J401">
        <v>4</v>
      </c>
      <c r="K401" s="13" t="s">
        <v>150</v>
      </c>
      <c r="L401">
        <v>12</v>
      </c>
      <c r="M401">
        <v>880</v>
      </c>
      <c r="N401">
        <v>10560</v>
      </c>
    </row>
    <row r="402" spans="1:14" x14ac:dyDescent="0.25">
      <c r="A402" s="12">
        <v>44971</v>
      </c>
      <c r="B402">
        <v>401</v>
      </c>
      <c r="C402">
        <v>1012</v>
      </c>
      <c r="D402" s="13" t="s">
        <v>331</v>
      </c>
      <c r="E402" s="13" t="s">
        <v>332</v>
      </c>
      <c r="F402">
        <v>100101</v>
      </c>
      <c r="G402" s="13" t="s">
        <v>444</v>
      </c>
      <c r="H402">
        <v>23</v>
      </c>
      <c r="I402" s="13" t="s">
        <v>68</v>
      </c>
      <c r="J402">
        <v>1</v>
      </c>
      <c r="K402" s="13" t="s">
        <v>149</v>
      </c>
      <c r="L402">
        <v>10</v>
      </c>
      <c r="M402">
        <v>3550</v>
      </c>
      <c r="N402">
        <v>35500</v>
      </c>
    </row>
    <row r="403" spans="1:14" x14ac:dyDescent="0.25">
      <c r="A403" s="12">
        <v>44972</v>
      </c>
      <c r="B403">
        <v>402</v>
      </c>
      <c r="C403">
        <v>1007</v>
      </c>
      <c r="D403" s="13" t="s">
        <v>367</v>
      </c>
      <c r="E403" s="13" t="s">
        <v>338</v>
      </c>
      <c r="F403">
        <v>100031</v>
      </c>
      <c r="G403" s="13" t="s">
        <v>383</v>
      </c>
      <c r="H403">
        <v>10</v>
      </c>
      <c r="I403" s="13" t="s">
        <v>36</v>
      </c>
      <c r="J403">
        <v>8</v>
      </c>
      <c r="K403" s="13" t="s">
        <v>154</v>
      </c>
      <c r="L403">
        <v>5</v>
      </c>
      <c r="M403">
        <v>4420</v>
      </c>
      <c r="N403">
        <v>22100</v>
      </c>
    </row>
    <row r="404" spans="1:14" x14ac:dyDescent="0.25">
      <c r="A404" s="12">
        <v>44973</v>
      </c>
      <c r="B404">
        <v>403</v>
      </c>
      <c r="C404">
        <v>1014</v>
      </c>
      <c r="D404" s="13" t="s">
        <v>344</v>
      </c>
      <c r="E404" s="13" t="s">
        <v>345</v>
      </c>
      <c r="F404">
        <v>100061</v>
      </c>
      <c r="G404" s="13" t="s">
        <v>349</v>
      </c>
      <c r="H404">
        <v>12</v>
      </c>
      <c r="I404" s="13" t="s">
        <v>42</v>
      </c>
      <c r="J404">
        <v>9</v>
      </c>
      <c r="K404" s="13" t="s">
        <v>155</v>
      </c>
      <c r="L404">
        <v>7</v>
      </c>
      <c r="M404">
        <v>3150</v>
      </c>
      <c r="N404">
        <v>22050</v>
      </c>
    </row>
    <row r="405" spans="1:14" x14ac:dyDescent="0.25">
      <c r="A405" s="12">
        <v>44974</v>
      </c>
      <c r="B405">
        <v>404</v>
      </c>
      <c r="C405">
        <v>1006</v>
      </c>
      <c r="D405" s="13" t="s">
        <v>364</v>
      </c>
      <c r="E405" s="13" t="s">
        <v>345</v>
      </c>
      <c r="F405">
        <v>100100</v>
      </c>
      <c r="G405" s="13" t="s">
        <v>379</v>
      </c>
      <c r="H405">
        <v>17</v>
      </c>
      <c r="I405" s="13" t="s">
        <v>56</v>
      </c>
      <c r="J405">
        <v>10</v>
      </c>
      <c r="K405" s="13" t="s">
        <v>36</v>
      </c>
      <c r="L405">
        <v>3</v>
      </c>
      <c r="M405">
        <v>1117</v>
      </c>
      <c r="N405">
        <v>3351</v>
      </c>
    </row>
    <row r="406" spans="1:14" x14ac:dyDescent="0.25">
      <c r="A406" s="12">
        <v>44975</v>
      </c>
      <c r="B406">
        <v>405</v>
      </c>
      <c r="C406">
        <v>1010</v>
      </c>
      <c r="D406" s="13" t="s">
        <v>380</v>
      </c>
      <c r="E406" s="13" t="s">
        <v>345</v>
      </c>
      <c r="F406">
        <v>100044</v>
      </c>
      <c r="G406" s="13" t="s">
        <v>352</v>
      </c>
      <c r="H406">
        <v>13</v>
      </c>
      <c r="I406" s="13" t="s">
        <v>45</v>
      </c>
      <c r="J406">
        <v>9</v>
      </c>
      <c r="K406" s="13" t="s">
        <v>155</v>
      </c>
      <c r="L406">
        <v>12</v>
      </c>
      <c r="M406">
        <v>1310</v>
      </c>
      <c r="N406">
        <v>15720</v>
      </c>
    </row>
    <row r="407" spans="1:14" x14ac:dyDescent="0.25">
      <c r="A407" s="12">
        <v>44976</v>
      </c>
      <c r="B407">
        <v>406</v>
      </c>
      <c r="C407">
        <v>1015</v>
      </c>
      <c r="D407" s="13" t="s">
        <v>361</v>
      </c>
      <c r="E407" s="13" t="s">
        <v>338</v>
      </c>
      <c r="F407">
        <v>100096</v>
      </c>
      <c r="G407" s="13" t="s">
        <v>412</v>
      </c>
      <c r="H407">
        <v>24</v>
      </c>
      <c r="I407" s="13" t="s">
        <v>70</v>
      </c>
      <c r="J407">
        <v>5</v>
      </c>
      <c r="K407" s="13" t="s">
        <v>151</v>
      </c>
      <c r="L407">
        <v>6</v>
      </c>
      <c r="M407">
        <v>2630</v>
      </c>
      <c r="N407">
        <v>15780</v>
      </c>
    </row>
    <row r="408" spans="1:14" x14ac:dyDescent="0.25">
      <c r="A408" s="12">
        <v>44977</v>
      </c>
      <c r="B408">
        <v>407</v>
      </c>
      <c r="C408">
        <v>1006</v>
      </c>
      <c r="D408" s="13" t="s">
        <v>364</v>
      </c>
      <c r="E408" s="13" t="s">
        <v>345</v>
      </c>
      <c r="F408">
        <v>100084</v>
      </c>
      <c r="G408" s="13" t="s">
        <v>430</v>
      </c>
      <c r="H408">
        <v>3</v>
      </c>
      <c r="I408" s="13" t="s">
        <v>15</v>
      </c>
      <c r="J408">
        <v>1</v>
      </c>
      <c r="K408" s="13" t="s">
        <v>149</v>
      </c>
      <c r="L408">
        <v>8</v>
      </c>
      <c r="M408">
        <v>3800</v>
      </c>
      <c r="N408">
        <v>30400</v>
      </c>
    </row>
    <row r="409" spans="1:14" x14ac:dyDescent="0.25">
      <c r="A409" s="12">
        <v>44978</v>
      </c>
      <c r="B409">
        <v>408</v>
      </c>
      <c r="C409">
        <v>1011</v>
      </c>
      <c r="D409" s="13" t="s">
        <v>341</v>
      </c>
      <c r="E409" s="13" t="s">
        <v>338</v>
      </c>
      <c r="F409">
        <v>100077</v>
      </c>
      <c r="G409" s="13" t="s">
        <v>351</v>
      </c>
      <c r="H409">
        <v>15</v>
      </c>
      <c r="I409" s="13" t="s">
        <v>51</v>
      </c>
      <c r="J409">
        <v>10</v>
      </c>
      <c r="K409" s="13" t="s">
        <v>36</v>
      </c>
      <c r="L409">
        <v>4</v>
      </c>
      <c r="M409">
        <v>2240</v>
      </c>
      <c r="N409">
        <v>8960</v>
      </c>
    </row>
    <row r="410" spans="1:14" x14ac:dyDescent="0.25">
      <c r="A410" s="12">
        <v>44979</v>
      </c>
      <c r="B410">
        <v>409</v>
      </c>
      <c r="C410">
        <v>1004</v>
      </c>
      <c r="D410" s="13" t="s">
        <v>347</v>
      </c>
      <c r="E410" s="13" t="s">
        <v>332</v>
      </c>
      <c r="F410">
        <v>100091</v>
      </c>
      <c r="G410" s="13" t="s">
        <v>390</v>
      </c>
      <c r="H410">
        <v>1</v>
      </c>
      <c r="I410" s="13" t="s">
        <v>9</v>
      </c>
      <c r="J410">
        <v>1</v>
      </c>
      <c r="K410" s="13" t="s">
        <v>149</v>
      </c>
      <c r="L410">
        <v>9</v>
      </c>
      <c r="M410">
        <v>421</v>
      </c>
      <c r="N410">
        <v>3789</v>
      </c>
    </row>
    <row r="411" spans="1:14" x14ac:dyDescent="0.25">
      <c r="A411" s="12">
        <v>44980</v>
      </c>
      <c r="B411">
        <v>410</v>
      </c>
      <c r="C411">
        <v>1006</v>
      </c>
      <c r="D411" s="13" t="s">
        <v>364</v>
      </c>
      <c r="E411" s="13" t="s">
        <v>345</v>
      </c>
      <c r="F411">
        <v>100001</v>
      </c>
      <c r="G411" s="13" t="s">
        <v>8</v>
      </c>
      <c r="H411">
        <v>20</v>
      </c>
      <c r="I411" s="13" t="s">
        <v>62</v>
      </c>
      <c r="J411">
        <v>10</v>
      </c>
      <c r="K411" s="13" t="s">
        <v>36</v>
      </c>
      <c r="L411">
        <v>5</v>
      </c>
      <c r="M411">
        <v>4500</v>
      </c>
      <c r="N411">
        <v>22500</v>
      </c>
    </row>
    <row r="412" spans="1:14" x14ac:dyDescent="0.25">
      <c r="A412" s="12">
        <v>44981</v>
      </c>
      <c r="B412">
        <v>411</v>
      </c>
      <c r="C412">
        <v>1000</v>
      </c>
      <c r="D412" s="13" t="s">
        <v>353</v>
      </c>
      <c r="E412" s="13" t="s">
        <v>332</v>
      </c>
      <c r="F412">
        <v>100086</v>
      </c>
      <c r="G412" s="13" t="s">
        <v>416</v>
      </c>
      <c r="H412">
        <v>9</v>
      </c>
      <c r="I412" s="13" t="s">
        <v>33</v>
      </c>
      <c r="J412">
        <v>7</v>
      </c>
      <c r="K412" s="13" t="s">
        <v>153</v>
      </c>
      <c r="L412">
        <v>3</v>
      </c>
      <c r="M412">
        <v>4800</v>
      </c>
      <c r="N412">
        <v>14400</v>
      </c>
    </row>
    <row r="413" spans="1:14" x14ac:dyDescent="0.25">
      <c r="A413" s="12">
        <v>44982</v>
      </c>
      <c r="B413">
        <v>412</v>
      </c>
      <c r="C413">
        <v>1015</v>
      </c>
      <c r="D413" s="13" t="s">
        <v>361</v>
      </c>
      <c r="E413" s="13" t="s">
        <v>338</v>
      </c>
      <c r="F413">
        <v>100065</v>
      </c>
      <c r="G413" s="13" t="s">
        <v>402</v>
      </c>
      <c r="H413">
        <v>7</v>
      </c>
      <c r="I413" s="13" t="s">
        <v>27</v>
      </c>
      <c r="J413">
        <v>5</v>
      </c>
      <c r="K413" s="13" t="s">
        <v>151</v>
      </c>
      <c r="L413">
        <v>7</v>
      </c>
      <c r="M413">
        <v>900</v>
      </c>
      <c r="N413">
        <v>6300</v>
      </c>
    </row>
    <row r="414" spans="1:14" x14ac:dyDescent="0.25">
      <c r="A414" s="12">
        <v>44983</v>
      </c>
      <c r="B414">
        <v>413</v>
      </c>
      <c r="C414">
        <v>1014</v>
      </c>
      <c r="D414" s="13" t="s">
        <v>344</v>
      </c>
      <c r="E414" s="13" t="s">
        <v>345</v>
      </c>
      <c r="F414">
        <v>100025</v>
      </c>
      <c r="G414" s="13" t="s">
        <v>373</v>
      </c>
      <c r="H414">
        <v>24</v>
      </c>
      <c r="I414" s="13" t="s">
        <v>70</v>
      </c>
      <c r="J414">
        <v>5</v>
      </c>
      <c r="K414" s="13" t="s">
        <v>151</v>
      </c>
      <c r="L414">
        <v>10</v>
      </c>
      <c r="M414">
        <v>2630</v>
      </c>
      <c r="N414">
        <v>26300</v>
      </c>
    </row>
    <row r="415" spans="1:14" x14ac:dyDescent="0.25">
      <c r="A415" s="12">
        <v>44984</v>
      </c>
      <c r="B415">
        <v>414</v>
      </c>
      <c r="C415">
        <v>1011</v>
      </c>
      <c r="D415" s="13" t="s">
        <v>341</v>
      </c>
      <c r="E415" s="13" t="s">
        <v>338</v>
      </c>
      <c r="F415">
        <v>100044</v>
      </c>
      <c r="G415" s="13" t="s">
        <v>352</v>
      </c>
      <c r="H415">
        <v>19</v>
      </c>
      <c r="I415" s="13" t="s">
        <v>60</v>
      </c>
      <c r="J415">
        <v>11</v>
      </c>
      <c r="K415" s="13" t="s">
        <v>156</v>
      </c>
      <c r="L415">
        <v>2</v>
      </c>
      <c r="M415">
        <v>600</v>
      </c>
      <c r="N415">
        <v>1200</v>
      </c>
    </row>
    <row r="416" spans="1:14" x14ac:dyDescent="0.25">
      <c r="A416" s="12">
        <v>44985</v>
      </c>
      <c r="B416">
        <v>415</v>
      </c>
      <c r="C416">
        <v>1010</v>
      </c>
      <c r="D416" s="13" t="s">
        <v>380</v>
      </c>
      <c r="E416" s="13" t="s">
        <v>345</v>
      </c>
      <c r="F416">
        <v>100071</v>
      </c>
      <c r="G416" s="13" t="s">
        <v>403</v>
      </c>
      <c r="H416">
        <v>20</v>
      </c>
      <c r="I416" s="13" t="s">
        <v>62</v>
      </c>
      <c r="J416">
        <v>10</v>
      </c>
      <c r="K416" s="13" t="s">
        <v>36</v>
      </c>
      <c r="L416">
        <v>8</v>
      </c>
      <c r="M416">
        <v>4500</v>
      </c>
      <c r="N416">
        <v>36000</v>
      </c>
    </row>
    <row r="417" spans="1:14" x14ac:dyDescent="0.25">
      <c r="A417" s="12">
        <v>44986</v>
      </c>
      <c r="B417">
        <v>416</v>
      </c>
      <c r="C417">
        <v>1000</v>
      </c>
      <c r="D417" s="13" t="s">
        <v>353</v>
      </c>
      <c r="E417" s="13" t="s">
        <v>332</v>
      </c>
      <c r="F417">
        <v>100050</v>
      </c>
      <c r="G417" s="13" t="s">
        <v>342</v>
      </c>
      <c r="H417">
        <v>8</v>
      </c>
      <c r="I417" s="13" t="s">
        <v>30</v>
      </c>
      <c r="J417">
        <v>6</v>
      </c>
      <c r="K417" s="13" t="s">
        <v>152</v>
      </c>
      <c r="L417">
        <v>6</v>
      </c>
      <c r="M417">
        <v>4010</v>
      </c>
      <c r="N417">
        <v>24060</v>
      </c>
    </row>
    <row r="418" spans="1:14" x14ac:dyDescent="0.25">
      <c r="A418" s="12">
        <v>44987</v>
      </c>
      <c r="B418">
        <v>417</v>
      </c>
      <c r="C418">
        <v>1015</v>
      </c>
      <c r="D418" s="13" t="s">
        <v>361</v>
      </c>
      <c r="E418" s="13" t="s">
        <v>338</v>
      </c>
      <c r="F418">
        <v>100039</v>
      </c>
      <c r="G418" s="13" t="s">
        <v>410</v>
      </c>
      <c r="H418">
        <v>21</v>
      </c>
      <c r="I418" s="13" t="s">
        <v>64</v>
      </c>
      <c r="J418">
        <v>4</v>
      </c>
      <c r="K418" s="13" t="s">
        <v>150</v>
      </c>
      <c r="L418">
        <v>9</v>
      </c>
      <c r="M418">
        <v>880</v>
      </c>
      <c r="N418">
        <v>7920</v>
      </c>
    </row>
    <row r="419" spans="1:14" x14ac:dyDescent="0.25">
      <c r="A419" s="12">
        <v>44988</v>
      </c>
      <c r="B419">
        <v>418</v>
      </c>
      <c r="C419">
        <v>1004</v>
      </c>
      <c r="D419" s="13" t="s">
        <v>347</v>
      </c>
      <c r="E419" s="13" t="s">
        <v>332</v>
      </c>
      <c r="F419">
        <v>100071</v>
      </c>
      <c r="G419" s="13" t="s">
        <v>403</v>
      </c>
      <c r="H419">
        <v>8</v>
      </c>
      <c r="I419" s="13" t="s">
        <v>30</v>
      </c>
      <c r="J419">
        <v>6</v>
      </c>
      <c r="K419" s="13" t="s">
        <v>152</v>
      </c>
      <c r="L419">
        <v>11</v>
      </c>
      <c r="M419">
        <v>4010</v>
      </c>
      <c r="N419">
        <v>44110</v>
      </c>
    </row>
    <row r="420" spans="1:14" x14ac:dyDescent="0.25">
      <c r="A420" s="12">
        <v>44989</v>
      </c>
      <c r="B420">
        <v>419</v>
      </c>
      <c r="C420">
        <v>1015</v>
      </c>
      <c r="D420" s="13" t="s">
        <v>361</v>
      </c>
      <c r="E420" s="13" t="s">
        <v>338</v>
      </c>
      <c r="F420">
        <v>100059</v>
      </c>
      <c r="G420" s="13" t="s">
        <v>406</v>
      </c>
      <c r="H420">
        <v>11</v>
      </c>
      <c r="I420" s="13" t="s">
        <v>39</v>
      </c>
      <c r="J420">
        <v>9</v>
      </c>
      <c r="K420" s="13" t="s">
        <v>155</v>
      </c>
      <c r="L420">
        <v>4</v>
      </c>
      <c r="M420">
        <v>1700</v>
      </c>
      <c r="N420">
        <v>6800</v>
      </c>
    </row>
    <row r="421" spans="1:14" x14ac:dyDescent="0.25">
      <c r="A421" s="12">
        <v>44990</v>
      </c>
      <c r="B421">
        <v>420</v>
      </c>
      <c r="C421">
        <v>1000</v>
      </c>
      <c r="D421" s="13" t="s">
        <v>353</v>
      </c>
      <c r="E421" s="13" t="s">
        <v>332</v>
      </c>
      <c r="F421">
        <v>100049</v>
      </c>
      <c r="G421" s="13" t="s">
        <v>339</v>
      </c>
      <c r="H421">
        <v>25</v>
      </c>
      <c r="I421" s="13" t="s">
        <v>72</v>
      </c>
      <c r="J421">
        <v>6</v>
      </c>
      <c r="K421" s="13" t="s">
        <v>152</v>
      </c>
      <c r="L421">
        <v>3</v>
      </c>
      <c r="M421">
        <v>5100</v>
      </c>
      <c r="N421">
        <v>15300</v>
      </c>
    </row>
    <row r="422" spans="1:14" x14ac:dyDescent="0.25">
      <c r="A422" s="12">
        <v>44991</v>
      </c>
      <c r="B422">
        <v>421</v>
      </c>
      <c r="C422">
        <v>1006</v>
      </c>
      <c r="D422" s="13" t="s">
        <v>364</v>
      </c>
      <c r="E422" s="13" t="s">
        <v>345</v>
      </c>
      <c r="F422">
        <v>100048</v>
      </c>
      <c r="G422" s="13" t="s">
        <v>333</v>
      </c>
      <c r="H422">
        <v>24</v>
      </c>
      <c r="I422" s="13" t="s">
        <v>70</v>
      </c>
      <c r="J422">
        <v>5</v>
      </c>
      <c r="K422" s="13" t="s">
        <v>151</v>
      </c>
      <c r="L422">
        <v>5</v>
      </c>
      <c r="M422">
        <v>2630</v>
      </c>
      <c r="N422">
        <v>13150</v>
      </c>
    </row>
    <row r="423" spans="1:14" x14ac:dyDescent="0.25">
      <c r="A423" s="12">
        <v>44992</v>
      </c>
      <c r="B423">
        <v>422</v>
      </c>
      <c r="C423">
        <v>1002</v>
      </c>
      <c r="D423" s="13" t="s">
        <v>377</v>
      </c>
      <c r="E423" s="13" t="s">
        <v>345</v>
      </c>
      <c r="F423">
        <v>100062</v>
      </c>
      <c r="G423" s="13" t="s">
        <v>447</v>
      </c>
      <c r="H423">
        <v>18</v>
      </c>
      <c r="I423" s="13" t="s">
        <v>58</v>
      </c>
      <c r="J423">
        <v>5</v>
      </c>
      <c r="K423" s="13" t="s">
        <v>151</v>
      </c>
      <c r="L423">
        <v>7</v>
      </c>
      <c r="M423">
        <v>1000</v>
      </c>
      <c r="N423">
        <v>7000</v>
      </c>
    </row>
    <row r="424" spans="1:14" x14ac:dyDescent="0.25">
      <c r="A424" s="12">
        <v>44993</v>
      </c>
      <c r="B424">
        <v>423</v>
      </c>
      <c r="C424">
        <v>1001</v>
      </c>
      <c r="D424" s="13" t="s">
        <v>334</v>
      </c>
      <c r="E424" s="13" t="s">
        <v>335</v>
      </c>
      <c r="F424">
        <v>100054</v>
      </c>
      <c r="G424" s="13" t="s">
        <v>365</v>
      </c>
      <c r="H424">
        <v>8</v>
      </c>
      <c r="I424" s="13" t="s">
        <v>30</v>
      </c>
      <c r="J424">
        <v>6</v>
      </c>
      <c r="K424" s="13" t="s">
        <v>152</v>
      </c>
      <c r="L424">
        <v>6</v>
      </c>
      <c r="M424">
        <v>4010</v>
      </c>
      <c r="N424">
        <v>24060</v>
      </c>
    </row>
    <row r="425" spans="1:14" x14ac:dyDescent="0.25">
      <c r="A425" s="12">
        <v>44994</v>
      </c>
      <c r="B425">
        <v>424</v>
      </c>
      <c r="C425">
        <v>1009</v>
      </c>
      <c r="D425" s="13" t="s">
        <v>350</v>
      </c>
      <c r="E425" s="13" t="s">
        <v>335</v>
      </c>
      <c r="F425">
        <v>100081</v>
      </c>
      <c r="G425" s="13" t="s">
        <v>376</v>
      </c>
      <c r="H425">
        <v>7</v>
      </c>
      <c r="I425" s="13" t="s">
        <v>27</v>
      </c>
      <c r="J425">
        <v>5</v>
      </c>
      <c r="K425" s="13" t="s">
        <v>151</v>
      </c>
      <c r="L425">
        <v>9</v>
      </c>
      <c r="M425">
        <v>900</v>
      </c>
      <c r="N425">
        <v>8100</v>
      </c>
    </row>
    <row r="426" spans="1:14" x14ac:dyDescent="0.25">
      <c r="A426" s="12">
        <v>44995</v>
      </c>
      <c r="B426">
        <v>425</v>
      </c>
      <c r="C426">
        <v>1011</v>
      </c>
      <c r="D426" s="13" t="s">
        <v>341</v>
      </c>
      <c r="E426" s="13" t="s">
        <v>338</v>
      </c>
      <c r="F426">
        <v>100069</v>
      </c>
      <c r="G426" s="13" t="s">
        <v>366</v>
      </c>
      <c r="H426">
        <v>7</v>
      </c>
      <c r="I426" s="13" t="s">
        <v>27</v>
      </c>
      <c r="J426">
        <v>5</v>
      </c>
      <c r="K426" s="13" t="s">
        <v>151</v>
      </c>
      <c r="L426">
        <v>12</v>
      </c>
      <c r="M426">
        <v>900</v>
      </c>
      <c r="N426">
        <v>10800</v>
      </c>
    </row>
    <row r="427" spans="1:14" x14ac:dyDescent="0.25">
      <c r="A427" s="12">
        <v>44996</v>
      </c>
      <c r="B427">
        <v>426</v>
      </c>
      <c r="C427">
        <v>1012</v>
      </c>
      <c r="D427" s="13" t="s">
        <v>331</v>
      </c>
      <c r="E427" s="13" t="s">
        <v>332</v>
      </c>
      <c r="F427">
        <v>100043</v>
      </c>
      <c r="G427" s="13" t="s">
        <v>446</v>
      </c>
      <c r="H427">
        <v>22</v>
      </c>
      <c r="I427" s="13" t="s">
        <v>66</v>
      </c>
      <c r="J427">
        <v>9</v>
      </c>
      <c r="K427" s="13" t="s">
        <v>155</v>
      </c>
      <c r="L427">
        <v>10</v>
      </c>
      <c r="M427">
        <v>3011</v>
      </c>
      <c r="N427">
        <v>30110</v>
      </c>
    </row>
    <row r="428" spans="1:14" x14ac:dyDescent="0.25">
      <c r="A428" s="12">
        <v>44997</v>
      </c>
      <c r="B428">
        <v>427</v>
      </c>
      <c r="C428">
        <v>1013</v>
      </c>
      <c r="D428" s="13" t="s">
        <v>371</v>
      </c>
      <c r="E428" s="13" t="s">
        <v>335</v>
      </c>
      <c r="F428">
        <v>100091</v>
      </c>
      <c r="G428" s="13" t="s">
        <v>390</v>
      </c>
      <c r="H428">
        <v>3</v>
      </c>
      <c r="I428" s="13" t="s">
        <v>15</v>
      </c>
      <c r="J428">
        <v>1</v>
      </c>
      <c r="K428" s="13" t="s">
        <v>149</v>
      </c>
      <c r="L428">
        <v>5</v>
      </c>
      <c r="M428">
        <v>3800</v>
      </c>
      <c r="N428">
        <v>19000</v>
      </c>
    </row>
    <row r="429" spans="1:14" x14ac:dyDescent="0.25">
      <c r="A429" s="12">
        <v>44998</v>
      </c>
      <c r="B429">
        <v>428</v>
      </c>
      <c r="C429">
        <v>1014</v>
      </c>
      <c r="D429" s="13" t="s">
        <v>344</v>
      </c>
      <c r="E429" s="13" t="s">
        <v>345</v>
      </c>
      <c r="F429">
        <v>100046</v>
      </c>
      <c r="G429" s="13" t="s">
        <v>431</v>
      </c>
      <c r="H429">
        <v>2</v>
      </c>
      <c r="I429" s="13" t="s">
        <v>12</v>
      </c>
      <c r="J429">
        <v>1</v>
      </c>
      <c r="K429" s="13" t="s">
        <v>149</v>
      </c>
      <c r="L429">
        <v>7</v>
      </c>
      <c r="M429">
        <v>2920</v>
      </c>
      <c r="N429">
        <v>20440</v>
      </c>
    </row>
    <row r="430" spans="1:14" x14ac:dyDescent="0.25">
      <c r="A430" s="12">
        <v>44999</v>
      </c>
      <c r="B430">
        <v>429</v>
      </c>
      <c r="C430">
        <v>1007</v>
      </c>
      <c r="D430" s="13" t="s">
        <v>367</v>
      </c>
      <c r="E430" s="13" t="s">
        <v>338</v>
      </c>
      <c r="F430">
        <v>100047</v>
      </c>
      <c r="G430" s="13" t="s">
        <v>343</v>
      </c>
      <c r="H430">
        <v>8</v>
      </c>
      <c r="I430" s="13" t="s">
        <v>30</v>
      </c>
      <c r="J430">
        <v>6</v>
      </c>
      <c r="K430" s="13" t="s">
        <v>152</v>
      </c>
      <c r="L430">
        <v>3</v>
      </c>
      <c r="M430">
        <v>4010</v>
      </c>
      <c r="N430">
        <v>12030</v>
      </c>
    </row>
    <row r="431" spans="1:14" x14ac:dyDescent="0.25">
      <c r="A431" s="12">
        <v>45000</v>
      </c>
      <c r="B431">
        <v>430</v>
      </c>
      <c r="C431">
        <v>1000</v>
      </c>
      <c r="D431" s="13" t="s">
        <v>353</v>
      </c>
      <c r="E431" s="13" t="s">
        <v>332</v>
      </c>
      <c r="F431">
        <v>100009</v>
      </c>
      <c r="G431" s="13" t="s">
        <v>384</v>
      </c>
      <c r="H431">
        <v>22</v>
      </c>
      <c r="I431" s="13" t="s">
        <v>66</v>
      </c>
      <c r="J431">
        <v>9</v>
      </c>
      <c r="K431" s="13" t="s">
        <v>155</v>
      </c>
      <c r="L431">
        <v>12</v>
      </c>
      <c r="M431">
        <v>3011</v>
      </c>
      <c r="N431">
        <v>36132</v>
      </c>
    </row>
    <row r="432" spans="1:14" x14ac:dyDescent="0.25">
      <c r="A432" s="12">
        <v>45001</v>
      </c>
      <c r="B432">
        <v>431</v>
      </c>
      <c r="C432">
        <v>1013</v>
      </c>
      <c r="D432" s="13" t="s">
        <v>371</v>
      </c>
      <c r="E432" s="13" t="s">
        <v>335</v>
      </c>
      <c r="F432">
        <v>100090</v>
      </c>
      <c r="G432" s="13" t="s">
        <v>354</v>
      </c>
      <c r="H432">
        <v>19</v>
      </c>
      <c r="I432" s="13" t="s">
        <v>60</v>
      </c>
      <c r="J432">
        <v>11</v>
      </c>
      <c r="K432" s="13" t="s">
        <v>156</v>
      </c>
      <c r="L432">
        <v>6</v>
      </c>
      <c r="M432">
        <v>600</v>
      </c>
      <c r="N432">
        <v>3600</v>
      </c>
    </row>
    <row r="433" spans="1:14" x14ac:dyDescent="0.25">
      <c r="A433" s="12">
        <v>45002</v>
      </c>
      <c r="B433">
        <v>432</v>
      </c>
      <c r="C433">
        <v>1003</v>
      </c>
      <c r="D433" s="13" t="s">
        <v>337</v>
      </c>
      <c r="E433" s="13" t="s">
        <v>338</v>
      </c>
      <c r="F433">
        <v>100082</v>
      </c>
      <c r="G433" s="13" t="s">
        <v>359</v>
      </c>
      <c r="H433">
        <v>11</v>
      </c>
      <c r="I433" s="13" t="s">
        <v>39</v>
      </c>
      <c r="J433">
        <v>9</v>
      </c>
      <c r="K433" s="13" t="s">
        <v>155</v>
      </c>
      <c r="L433">
        <v>8</v>
      </c>
      <c r="M433">
        <v>1700</v>
      </c>
      <c r="N433">
        <v>13600</v>
      </c>
    </row>
    <row r="434" spans="1:14" x14ac:dyDescent="0.25">
      <c r="A434" s="12">
        <v>45003</v>
      </c>
      <c r="B434">
        <v>433</v>
      </c>
      <c r="C434">
        <v>1007</v>
      </c>
      <c r="D434" s="13" t="s">
        <v>367</v>
      </c>
      <c r="E434" s="13" t="s">
        <v>338</v>
      </c>
      <c r="F434">
        <v>100046</v>
      </c>
      <c r="G434" s="13" t="s">
        <v>431</v>
      </c>
      <c r="H434">
        <v>3</v>
      </c>
      <c r="I434" s="13" t="s">
        <v>15</v>
      </c>
      <c r="J434">
        <v>1</v>
      </c>
      <c r="K434" s="13" t="s">
        <v>149</v>
      </c>
      <c r="L434">
        <v>4</v>
      </c>
      <c r="M434">
        <v>3800</v>
      </c>
      <c r="N434">
        <v>15200</v>
      </c>
    </row>
    <row r="435" spans="1:14" x14ac:dyDescent="0.25">
      <c r="A435" s="12">
        <v>45004</v>
      </c>
      <c r="B435">
        <v>434</v>
      </c>
      <c r="C435">
        <v>1013</v>
      </c>
      <c r="D435" s="13" t="s">
        <v>371</v>
      </c>
      <c r="E435" s="13" t="s">
        <v>335</v>
      </c>
      <c r="F435">
        <v>100020</v>
      </c>
      <c r="G435" s="13" t="s">
        <v>385</v>
      </c>
      <c r="H435">
        <v>11</v>
      </c>
      <c r="I435" s="13" t="s">
        <v>39</v>
      </c>
      <c r="J435">
        <v>9</v>
      </c>
      <c r="K435" s="13" t="s">
        <v>155</v>
      </c>
      <c r="L435">
        <v>9</v>
      </c>
      <c r="M435">
        <v>1700</v>
      </c>
      <c r="N435">
        <v>15300</v>
      </c>
    </row>
    <row r="436" spans="1:14" x14ac:dyDescent="0.25">
      <c r="A436" s="12">
        <v>45005</v>
      </c>
      <c r="B436">
        <v>435</v>
      </c>
      <c r="C436">
        <v>1003</v>
      </c>
      <c r="D436" s="13" t="s">
        <v>337</v>
      </c>
      <c r="E436" s="13" t="s">
        <v>338</v>
      </c>
      <c r="F436">
        <v>100017</v>
      </c>
      <c r="G436" s="13" t="s">
        <v>360</v>
      </c>
      <c r="H436">
        <v>25</v>
      </c>
      <c r="I436" s="13" t="s">
        <v>72</v>
      </c>
      <c r="J436">
        <v>6</v>
      </c>
      <c r="K436" s="13" t="s">
        <v>152</v>
      </c>
      <c r="L436">
        <v>5</v>
      </c>
      <c r="M436">
        <v>5100</v>
      </c>
      <c r="N436">
        <v>25500</v>
      </c>
    </row>
    <row r="437" spans="1:14" x14ac:dyDescent="0.25">
      <c r="A437" s="12">
        <v>45006</v>
      </c>
      <c r="B437">
        <v>436</v>
      </c>
      <c r="C437">
        <v>1015</v>
      </c>
      <c r="D437" s="13" t="s">
        <v>361</v>
      </c>
      <c r="E437" s="13" t="s">
        <v>338</v>
      </c>
      <c r="F437">
        <v>100040</v>
      </c>
      <c r="G437" s="13" t="s">
        <v>395</v>
      </c>
      <c r="H437">
        <v>18</v>
      </c>
      <c r="I437" s="13" t="s">
        <v>58</v>
      </c>
      <c r="J437">
        <v>5</v>
      </c>
      <c r="K437" s="13" t="s">
        <v>151</v>
      </c>
      <c r="L437">
        <v>3</v>
      </c>
      <c r="M437">
        <v>1000</v>
      </c>
      <c r="N437">
        <v>3000</v>
      </c>
    </row>
    <row r="438" spans="1:14" x14ac:dyDescent="0.25">
      <c r="A438" s="12">
        <v>45007</v>
      </c>
      <c r="B438">
        <v>437</v>
      </c>
      <c r="C438">
        <v>1009</v>
      </c>
      <c r="D438" s="13" t="s">
        <v>350</v>
      </c>
      <c r="E438" s="13" t="s">
        <v>335</v>
      </c>
      <c r="F438">
        <v>100038</v>
      </c>
      <c r="G438" s="13" t="s">
        <v>391</v>
      </c>
      <c r="H438">
        <v>20</v>
      </c>
      <c r="I438" s="13" t="s">
        <v>62</v>
      </c>
      <c r="J438">
        <v>10</v>
      </c>
      <c r="K438" s="13" t="s">
        <v>36</v>
      </c>
      <c r="L438">
        <v>7</v>
      </c>
      <c r="M438">
        <v>4500</v>
      </c>
      <c r="N438">
        <v>31500</v>
      </c>
    </row>
    <row r="439" spans="1:14" x14ac:dyDescent="0.25">
      <c r="A439" s="12">
        <v>45008</v>
      </c>
      <c r="B439">
        <v>438</v>
      </c>
      <c r="C439">
        <v>1010</v>
      </c>
      <c r="D439" s="13" t="s">
        <v>380</v>
      </c>
      <c r="E439" s="13" t="s">
        <v>345</v>
      </c>
      <c r="F439">
        <v>100093</v>
      </c>
      <c r="G439" s="13" t="s">
        <v>404</v>
      </c>
      <c r="H439">
        <v>12</v>
      </c>
      <c r="I439" s="13" t="s">
        <v>42</v>
      </c>
      <c r="J439">
        <v>9</v>
      </c>
      <c r="K439" s="13" t="s">
        <v>155</v>
      </c>
      <c r="L439">
        <v>10</v>
      </c>
      <c r="M439">
        <v>3150</v>
      </c>
      <c r="N439">
        <v>31500</v>
      </c>
    </row>
    <row r="440" spans="1:14" x14ac:dyDescent="0.25">
      <c r="A440" s="12">
        <v>45009</v>
      </c>
      <c r="B440">
        <v>439</v>
      </c>
      <c r="C440">
        <v>1004</v>
      </c>
      <c r="D440" s="13" t="s">
        <v>347</v>
      </c>
      <c r="E440" s="13" t="s">
        <v>332</v>
      </c>
      <c r="F440">
        <v>100081</v>
      </c>
      <c r="G440" s="13" t="s">
        <v>376</v>
      </c>
      <c r="H440">
        <v>24</v>
      </c>
      <c r="I440" s="13" t="s">
        <v>70</v>
      </c>
      <c r="J440">
        <v>5</v>
      </c>
      <c r="K440" s="13" t="s">
        <v>151</v>
      </c>
      <c r="L440">
        <v>2</v>
      </c>
      <c r="M440">
        <v>2630</v>
      </c>
      <c r="N440">
        <v>5260</v>
      </c>
    </row>
    <row r="441" spans="1:14" x14ac:dyDescent="0.25">
      <c r="A441" s="12">
        <v>45010</v>
      </c>
      <c r="B441">
        <v>440</v>
      </c>
      <c r="C441">
        <v>1015</v>
      </c>
      <c r="D441" s="13" t="s">
        <v>361</v>
      </c>
      <c r="E441" s="13" t="s">
        <v>338</v>
      </c>
      <c r="F441">
        <v>100075</v>
      </c>
      <c r="G441" s="13" t="s">
        <v>340</v>
      </c>
      <c r="H441">
        <v>25</v>
      </c>
      <c r="I441" s="13" t="s">
        <v>72</v>
      </c>
      <c r="J441">
        <v>6</v>
      </c>
      <c r="K441" s="13" t="s">
        <v>152</v>
      </c>
      <c r="L441">
        <v>8</v>
      </c>
      <c r="M441">
        <v>5100</v>
      </c>
      <c r="N441">
        <v>40800</v>
      </c>
    </row>
    <row r="442" spans="1:14" x14ac:dyDescent="0.25">
      <c r="A442" s="12">
        <v>45011</v>
      </c>
      <c r="B442">
        <v>441</v>
      </c>
      <c r="C442">
        <v>1005</v>
      </c>
      <c r="D442" s="13" t="s">
        <v>357</v>
      </c>
      <c r="E442" s="13" t="s">
        <v>335</v>
      </c>
      <c r="F442">
        <v>100015</v>
      </c>
      <c r="G442" s="13" t="s">
        <v>448</v>
      </c>
      <c r="H442">
        <v>9</v>
      </c>
      <c r="I442" s="13" t="s">
        <v>33</v>
      </c>
      <c r="J442">
        <v>7</v>
      </c>
      <c r="K442" s="13" t="s">
        <v>153</v>
      </c>
      <c r="L442">
        <v>6</v>
      </c>
      <c r="M442">
        <v>4800</v>
      </c>
      <c r="N442">
        <v>28800</v>
      </c>
    </row>
    <row r="443" spans="1:14" x14ac:dyDescent="0.25">
      <c r="A443" s="12">
        <v>45012</v>
      </c>
      <c r="B443">
        <v>442</v>
      </c>
      <c r="C443">
        <v>1001</v>
      </c>
      <c r="D443" s="13" t="s">
        <v>334</v>
      </c>
      <c r="E443" s="13" t="s">
        <v>335</v>
      </c>
      <c r="F443">
        <v>100054</v>
      </c>
      <c r="G443" s="13" t="s">
        <v>365</v>
      </c>
      <c r="H443">
        <v>17</v>
      </c>
      <c r="I443" s="13" t="s">
        <v>56</v>
      </c>
      <c r="J443">
        <v>10</v>
      </c>
      <c r="K443" s="13" t="s">
        <v>36</v>
      </c>
      <c r="L443">
        <v>9</v>
      </c>
      <c r="M443">
        <v>1117</v>
      </c>
      <c r="N443">
        <v>10053</v>
      </c>
    </row>
    <row r="444" spans="1:14" x14ac:dyDescent="0.25">
      <c r="A444" s="12">
        <v>45013</v>
      </c>
      <c r="B444">
        <v>443</v>
      </c>
      <c r="C444">
        <v>1005</v>
      </c>
      <c r="D444" s="13" t="s">
        <v>357</v>
      </c>
      <c r="E444" s="13" t="s">
        <v>335</v>
      </c>
      <c r="F444">
        <v>100086</v>
      </c>
      <c r="G444" s="13" t="s">
        <v>416</v>
      </c>
      <c r="H444">
        <v>22</v>
      </c>
      <c r="I444" s="13" t="s">
        <v>66</v>
      </c>
      <c r="J444">
        <v>9</v>
      </c>
      <c r="K444" s="13" t="s">
        <v>155</v>
      </c>
      <c r="L444">
        <v>11</v>
      </c>
      <c r="M444">
        <v>3011</v>
      </c>
      <c r="N444">
        <v>33121</v>
      </c>
    </row>
    <row r="445" spans="1:14" x14ac:dyDescent="0.25">
      <c r="A445" s="12">
        <v>45014</v>
      </c>
      <c r="B445">
        <v>444</v>
      </c>
      <c r="C445">
        <v>1004</v>
      </c>
      <c r="D445" s="13" t="s">
        <v>347</v>
      </c>
      <c r="E445" s="13" t="s">
        <v>332</v>
      </c>
      <c r="F445">
        <v>100080</v>
      </c>
      <c r="G445" s="13" t="s">
        <v>440</v>
      </c>
      <c r="H445">
        <v>14</v>
      </c>
      <c r="I445" s="13" t="s">
        <v>48</v>
      </c>
      <c r="J445">
        <v>9</v>
      </c>
      <c r="K445" s="13" t="s">
        <v>155</v>
      </c>
      <c r="L445">
        <v>4</v>
      </c>
      <c r="M445">
        <v>700</v>
      </c>
      <c r="N445">
        <v>2800</v>
      </c>
    </row>
    <row r="446" spans="1:14" x14ac:dyDescent="0.25">
      <c r="A446" s="12">
        <v>45015</v>
      </c>
      <c r="B446">
        <v>445</v>
      </c>
      <c r="C446">
        <v>1010</v>
      </c>
      <c r="D446" s="13" t="s">
        <v>380</v>
      </c>
      <c r="E446" s="13" t="s">
        <v>345</v>
      </c>
      <c r="F446">
        <v>100075</v>
      </c>
      <c r="G446" s="13" t="s">
        <v>340</v>
      </c>
      <c r="H446">
        <v>19</v>
      </c>
      <c r="I446" s="13" t="s">
        <v>60</v>
      </c>
      <c r="J446">
        <v>11</v>
      </c>
      <c r="K446" s="13" t="s">
        <v>156</v>
      </c>
      <c r="L446">
        <v>3</v>
      </c>
      <c r="M446">
        <v>600</v>
      </c>
      <c r="N446">
        <v>1800</v>
      </c>
    </row>
    <row r="447" spans="1:14" x14ac:dyDescent="0.25">
      <c r="A447" s="12">
        <v>45016</v>
      </c>
      <c r="B447">
        <v>446</v>
      </c>
      <c r="C447">
        <v>1004</v>
      </c>
      <c r="D447" s="13" t="s">
        <v>347</v>
      </c>
      <c r="E447" s="13" t="s">
        <v>332</v>
      </c>
      <c r="F447">
        <v>100040</v>
      </c>
      <c r="G447" s="13" t="s">
        <v>395</v>
      </c>
      <c r="H447">
        <v>9</v>
      </c>
      <c r="I447" s="13" t="s">
        <v>33</v>
      </c>
      <c r="J447">
        <v>7</v>
      </c>
      <c r="K447" s="13" t="s">
        <v>153</v>
      </c>
      <c r="L447">
        <v>5</v>
      </c>
      <c r="M447">
        <v>4800</v>
      </c>
      <c r="N447">
        <v>24000</v>
      </c>
    </row>
    <row r="448" spans="1:14" x14ac:dyDescent="0.25">
      <c r="A448" s="12">
        <v>45017</v>
      </c>
      <c r="B448">
        <v>447</v>
      </c>
      <c r="C448">
        <v>1004</v>
      </c>
      <c r="D448" s="13" t="s">
        <v>347</v>
      </c>
      <c r="E448" s="13" t="s">
        <v>332</v>
      </c>
      <c r="F448">
        <v>100087</v>
      </c>
      <c r="G448" s="13" t="s">
        <v>346</v>
      </c>
      <c r="H448">
        <v>5</v>
      </c>
      <c r="I448" s="13" t="s">
        <v>21</v>
      </c>
      <c r="J448">
        <v>3</v>
      </c>
      <c r="K448" s="13" t="s">
        <v>149</v>
      </c>
      <c r="L448">
        <v>7</v>
      </c>
      <c r="M448">
        <v>1600</v>
      </c>
      <c r="N448">
        <v>11200</v>
      </c>
    </row>
    <row r="449" spans="1:14" x14ac:dyDescent="0.25">
      <c r="A449" s="12">
        <v>45018</v>
      </c>
      <c r="B449">
        <v>448</v>
      </c>
      <c r="C449">
        <v>1000</v>
      </c>
      <c r="D449" s="13" t="s">
        <v>353</v>
      </c>
      <c r="E449" s="13" t="s">
        <v>332</v>
      </c>
      <c r="F449">
        <v>100095</v>
      </c>
      <c r="G449" s="13" t="s">
        <v>396</v>
      </c>
      <c r="H449">
        <v>14</v>
      </c>
      <c r="I449" s="13" t="s">
        <v>48</v>
      </c>
      <c r="J449">
        <v>9</v>
      </c>
      <c r="K449" s="13" t="s">
        <v>155</v>
      </c>
      <c r="L449">
        <v>6</v>
      </c>
      <c r="M449">
        <v>700</v>
      </c>
      <c r="N449">
        <v>4200</v>
      </c>
    </row>
    <row r="450" spans="1:14" x14ac:dyDescent="0.25">
      <c r="A450" s="12">
        <v>45019</v>
      </c>
      <c r="B450">
        <v>449</v>
      </c>
      <c r="C450">
        <v>1008</v>
      </c>
      <c r="D450" s="13" t="s">
        <v>388</v>
      </c>
      <c r="E450" s="13" t="s">
        <v>332</v>
      </c>
      <c r="F450">
        <v>100039</v>
      </c>
      <c r="G450" s="13" t="s">
        <v>410</v>
      </c>
      <c r="H450">
        <v>7</v>
      </c>
      <c r="I450" s="13" t="s">
        <v>27</v>
      </c>
      <c r="J450">
        <v>5</v>
      </c>
      <c r="K450" s="13" t="s">
        <v>151</v>
      </c>
      <c r="L450">
        <v>9</v>
      </c>
      <c r="M450">
        <v>900</v>
      </c>
      <c r="N450">
        <v>8100</v>
      </c>
    </row>
    <row r="451" spans="1:14" x14ac:dyDescent="0.25">
      <c r="A451" s="12">
        <v>45020</v>
      </c>
      <c r="B451">
        <v>450</v>
      </c>
      <c r="C451">
        <v>1000</v>
      </c>
      <c r="D451" s="13" t="s">
        <v>353</v>
      </c>
      <c r="E451" s="13" t="s">
        <v>332</v>
      </c>
      <c r="F451">
        <v>100050</v>
      </c>
      <c r="G451" s="13" t="s">
        <v>342</v>
      </c>
      <c r="H451">
        <v>12</v>
      </c>
      <c r="I451" s="13" t="s">
        <v>42</v>
      </c>
      <c r="J451">
        <v>9</v>
      </c>
      <c r="K451" s="13" t="s">
        <v>155</v>
      </c>
      <c r="L451">
        <v>12</v>
      </c>
      <c r="M451">
        <v>3150</v>
      </c>
      <c r="N451">
        <v>37800</v>
      </c>
    </row>
    <row r="452" spans="1:14" x14ac:dyDescent="0.25">
      <c r="A452" s="12">
        <v>45021</v>
      </c>
      <c r="B452">
        <v>451</v>
      </c>
      <c r="C452">
        <v>1015</v>
      </c>
      <c r="D452" s="13" t="s">
        <v>361</v>
      </c>
      <c r="E452" s="13" t="s">
        <v>338</v>
      </c>
      <c r="F452">
        <v>100002</v>
      </c>
      <c r="G452" s="13" t="s">
        <v>372</v>
      </c>
      <c r="H452">
        <v>14</v>
      </c>
      <c r="I452" s="13" t="s">
        <v>48</v>
      </c>
      <c r="J452">
        <v>9</v>
      </c>
      <c r="K452" s="13" t="s">
        <v>155</v>
      </c>
      <c r="L452">
        <v>8</v>
      </c>
      <c r="M452">
        <v>700</v>
      </c>
      <c r="N452">
        <v>5600</v>
      </c>
    </row>
    <row r="453" spans="1:14" x14ac:dyDescent="0.25">
      <c r="A453" s="12">
        <v>45022</v>
      </c>
      <c r="B453">
        <v>452</v>
      </c>
      <c r="C453">
        <v>1003</v>
      </c>
      <c r="D453" s="13" t="s">
        <v>337</v>
      </c>
      <c r="E453" s="13" t="s">
        <v>338</v>
      </c>
      <c r="F453">
        <v>100062</v>
      </c>
      <c r="G453" s="13" t="s">
        <v>447</v>
      </c>
      <c r="H453">
        <v>7</v>
      </c>
      <c r="I453" s="13" t="s">
        <v>27</v>
      </c>
      <c r="J453">
        <v>5</v>
      </c>
      <c r="K453" s="13" t="s">
        <v>151</v>
      </c>
      <c r="L453">
        <v>8</v>
      </c>
      <c r="M453">
        <v>900</v>
      </c>
      <c r="N453">
        <v>7200</v>
      </c>
    </row>
    <row r="454" spans="1:14" x14ac:dyDescent="0.25">
      <c r="A454" s="12">
        <v>45023</v>
      </c>
      <c r="B454">
        <v>453</v>
      </c>
      <c r="C454">
        <v>1013</v>
      </c>
      <c r="D454" s="13" t="s">
        <v>371</v>
      </c>
      <c r="E454" s="13" t="s">
        <v>335</v>
      </c>
      <c r="F454">
        <v>100011</v>
      </c>
      <c r="G454" s="13" t="s">
        <v>370</v>
      </c>
      <c r="H454">
        <v>11</v>
      </c>
      <c r="I454" s="13" t="s">
        <v>39</v>
      </c>
      <c r="J454">
        <v>9</v>
      </c>
      <c r="K454" s="13" t="s">
        <v>155</v>
      </c>
      <c r="L454">
        <v>33</v>
      </c>
      <c r="M454">
        <v>1700</v>
      </c>
      <c r="N454">
        <v>56100</v>
      </c>
    </row>
    <row r="455" spans="1:14" x14ac:dyDescent="0.25">
      <c r="A455" s="12">
        <v>45024</v>
      </c>
      <c r="B455">
        <v>454</v>
      </c>
      <c r="C455">
        <v>1007</v>
      </c>
      <c r="D455" s="13" t="s">
        <v>367</v>
      </c>
      <c r="E455" s="13" t="s">
        <v>338</v>
      </c>
      <c r="F455">
        <v>100099</v>
      </c>
      <c r="G455" s="13" t="s">
        <v>358</v>
      </c>
      <c r="H455">
        <v>6</v>
      </c>
      <c r="I455" s="13" t="s">
        <v>24</v>
      </c>
      <c r="J455">
        <v>4</v>
      </c>
      <c r="K455" s="13" t="s">
        <v>150</v>
      </c>
      <c r="L455">
        <v>5</v>
      </c>
      <c r="M455">
        <v>1800</v>
      </c>
      <c r="N455">
        <v>9000</v>
      </c>
    </row>
    <row r="456" spans="1:14" x14ac:dyDescent="0.25">
      <c r="A456" s="12">
        <v>45025</v>
      </c>
      <c r="B456">
        <v>455</v>
      </c>
      <c r="C456">
        <v>1011</v>
      </c>
      <c r="D456" s="13" t="s">
        <v>341</v>
      </c>
      <c r="E456" s="13" t="s">
        <v>338</v>
      </c>
      <c r="F456">
        <v>100096</v>
      </c>
      <c r="G456" s="13" t="s">
        <v>412</v>
      </c>
      <c r="H456">
        <v>2</v>
      </c>
      <c r="I456" s="13" t="s">
        <v>12</v>
      </c>
      <c r="J456">
        <v>1</v>
      </c>
      <c r="K456" s="13" t="s">
        <v>149</v>
      </c>
      <c r="L456">
        <v>7</v>
      </c>
      <c r="M456">
        <v>2920</v>
      </c>
      <c r="N456">
        <v>20440</v>
      </c>
    </row>
    <row r="457" spans="1:14" x14ac:dyDescent="0.25">
      <c r="A457" s="12">
        <v>45026</v>
      </c>
      <c r="B457">
        <v>456</v>
      </c>
      <c r="C457">
        <v>1009</v>
      </c>
      <c r="D457" s="13" t="s">
        <v>350</v>
      </c>
      <c r="E457" s="13" t="s">
        <v>335</v>
      </c>
      <c r="F457">
        <v>100038</v>
      </c>
      <c r="G457" s="13" t="s">
        <v>391</v>
      </c>
      <c r="H457">
        <v>7</v>
      </c>
      <c r="I457" s="13" t="s">
        <v>27</v>
      </c>
      <c r="J457">
        <v>5</v>
      </c>
      <c r="K457" s="13" t="s">
        <v>151</v>
      </c>
      <c r="L457">
        <v>17</v>
      </c>
      <c r="M457">
        <v>900</v>
      </c>
      <c r="N457">
        <v>15300</v>
      </c>
    </row>
    <row r="458" spans="1:14" x14ac:dyDescent="0.25">
      <c r="A458" s="12">
        <v>45027</v>
      </c>
      <c r="B458">
        <v>457</v>
      </c>
      <c r="C458">
        <v>1002</v>
      </c>
      <c r="D458" s="13" t="s">
        <v>377</v>
      </c>
      <c r="E458" s="13" t="s">
        <v>345</v>
      </c>
      <c r="F458">
        <v>100018</v>
      </c>
      <c r="G458" s="13" t="s">
        <v>421</v>
      </c>
      <c r="H458">
        <v>14</v>
      </c>
      <c r="I458" s="13" t="s">
        <v>48</v>
      </c>
      <c r="J458">
        <v>9</v>
      </c>
      <c r="K458" s="13" t="s">
        <v>155</v>
      </c>
      <c r="L458">
        <v>7</v>
      </c>
      <c r="M458">
        <v>700</v>
      </c>
      <c r="N458">
        <v>4900</v>
      </c>
    </row>
    <row r="459" spans="1:14" x14ac:dyDescent="0.25">
      <c r="A459" s="12">
        <v>45028</v>
      </c>
      <c r="B459">
        <v>458</v>
      </c>
      <c r="C459">
        <v>1002</v>
      </c>
      <c r="D459" s="13" t="s">
        <v>377</v>
      </c>
      <c r="E459" s="13" t="s">
        <v>345</v>
      </c>
      <c r="F459">
        <v>100055</v>
      </c>
      <c r="G459" s="13" t="s">
        <v>387</v>
      </c>
      <c r="H459">
        <v>9</v>
      </c>
      <c r="I459" s="13" t="s">
        <v>33</v>
      </c>
      <c r="J459">
        <v>7</v>
      </c>
      <c r="K459" s="13" t="s">
        <v>153</v>
      </c>
      <c r="L459">
        <v>11</v>
      </c>
      <c r="M459">
        <v>4800</v>
      </c>
      <c r="N459">
        <v>52800</v>
      </c>
    </row>
    <row r="460" spans="1:14" x14ac:dyDescent="0.25">
      <c r="A460" s="12">
        <v>45029</v>
      </c>
      <c r="B460">
        <v>459</v>
      </c>
      <c r="C460">
        <v>1012</v>
      </c>
      <c r="D460" s="13" t="s">
        <v>331</v>
      </c>
      <c r="E460" s="13" t="s">
        <v>332</v>
      </c>
      <c r="F460">
        <v>100087</v>
      </c>
      <c r="G460" s="13" t="s">
        <v>346</v>
      </c>
      <c r="H460">
        <v>23</v>
      </c>
      <c r="I460" s="13" t="s">
        <v>68</v>
      </c>
      <c r="J460">
        <v>1</v>
      </c>
      <c r="K460" s="13" t="s">
        <v>149</v>
      </c>
      <c r="L460">
        <v>23</v>
      </c>
      <c r="M460">
        <v>3550</v>
      </c>
      <c r="N460">
        <v>81650</v>
      </c>
    </row>
    <row r="461" spans="1:14" x14ac:dyDescent="0.25">
      <c r="A461" s="12">
        <v>45030</v>
      </c>
      <c r="B461">
        <v>460</v>
      </c>
      <c r="C461">
        <v>1009</v>
      </c>
      <c r="D461" s="13" t="s">
        <v>350</v>
      </c>
      <c r="E461" s="13" t="s">
        <v>335</v>
      </c>
      <c r="F461">
        <v>100054</v>
      </c>
      <c r="G461" s="13" t="s">
        <v>365</v>
      </c>
      <c r="H461">
        <v>10</v>
      </c>
      <c r="I461" s="13" t="s">
        <v>36</v>
      </c>
      <c r="J461">
        <v>8</v>
      </c>
      <c r="K461" s="13" t="s">
        <v>154</v>
      </c>
      <c r="L461">
        <v>27</v>
      </c>
      <c r="M461">
        <v>4420</v>
      </c>
      <c r="N461">
        <v>119340</v>
      </c>
    </row>
    <row r="462" spans="1:14" x14ac:dyDescent="0.25">
      <c r="A462" s="12">
        <v>45031</v>
      </c>
      <c r="B462">
        <v>461</v>
      </c>
      <c r="C462">
        <v>1001</v>
      </c>
      <c r="D462" s="13" t="s">
        <v>334</v>
      </c>
      <c r="E462" s="13" t="s">
        <v>335</v>
      </c>
      <c r="F462">
        <v>100057</v>
      </c>
      <c r="G462" s="13" t="s">
        <v>422</v>
      </c>
      <c r="H462">
        <v>16</v>
      </c>
      <c r="I462" s="13" t="s">
        <v>54</v>
      </c>
      <c r="J462">
        <v>10</v>
      </c>
      <c r="K462" s="13" t="s">
        <v>36</v>
      </c>
      <c r="L462">
        <v>9</v>
      </c>
      <c r="M462">
        <v>820</v>
      </c>
      <c r="N462">
        <v>7380</v>
      </c>
    </row>
    <row r="463" spans="1:14" x14ac:dyDescent="0.25">
      <c r="A463" s="12">
        <v>45032</v>
      </c>
      <c r="B463">
        <v>462</v>
      </c>
      <c r="C463">
        <v>1008</v>
      </c>
      <c r="D463" s="13" t="s">
        <v>388</v>
      </c>
      <c r="E463" s="13" t="s">
        <v>332</v>
      </c>
      <c r="F463">
        <v>100029</v>
      </c>
      <c r="G463" s="13" t="s">
        <v>426</v>
      </c>
      <c r="H463">
        <v>4</v>
      </c>
      <c r="I463" s="13" t="s">
        <v>18</v>
      </c>
      <c r="J463">
        <v>2</v>
      </c>
      <c r="K463" s="13" t="s">
        <v>149</v>
      </c>
      <c r="L463">
        <v>26</v>
      </c>
      <c r="M463">
        <v>600</v>
      </c>
      <c r="N463">
        <v>15600</v>
      </c>
    </row>
    <row r="464" spans="1:14" x14ac:dyDescent="0.25">
      <c r="A464" s="12">
        <v>45033</v>
      </c>
      <c r="B464">
        <v>463</v>
      </c>
      <c r="C464">
        <v>1005</v>
      </c>
      <c r="D464" s="13" t="s">
        <v>357</v>
      </c>
      <c r="E464" s="13" t="s">
        <v>335</v>
      </c>
      <c r="F464">
        <v>100097</v>
      </c>
      <c r="G464" s="13" t="s">
        <v>445</v>
      </c>
      <c r="H464">
        <v>10</v>
      </c>
      <c r="I464" s="13" t="s">
        <v>36</v>
      </c>
      <c r="J464">
        <v>8</v>
      </c>
      <c r="K464" s="13" t="s">
        <v>154</v>
      </c>
      <c r="L464">
        <v>14</v>
      </c>
      <c r="M464">
        <v>4420</v>
      </c>
      <c r="N464">
        <v>61880</v>
      </c>
    </row>
    <row r="465" spans="1:14" x14ac:dyDescent="0.25">
      <c r="A465" s="12">
        <v>45034</v>
      </c>
      <c r="B465">
        <v>464</v>
      </c>
      <c r="C465">
        <v>1003</v>
      </c>
      <c r="D465" s="13" t="s">
        <v>337</v>
      </c>
      <c r="E465" s="13" t="s">
        <v>338</v>
      </c>
      <c r="F465">
        <v>100007</v>
      </c>
      <c r="G465" s="13" t="s">
        <v>449</v>
      </c>
      <c r="H465">
        <v>8</v>
      </c>
      <c r="I465" s="13" t="s">
        <v>30</v>
      </c>
      <c r="J465">
        <v>6</v>
      </c>
      <c r="K465" s="13" t="s">
        <v>152</v>
      </c>
      <c r="L465">
        <v>5</v>
      </c>
      <c r="M465">
        <v>4010</v>
      </c>
      <c r="N465">
        <v>20050</v>
      </c>
    </row>
    <row r="466" spans="1:14" x14ac:dyDescent="0.25">
      <c r="A466" s="12">
        <v>45035</v>
      </c>
      <c r="B466">
        <v>465</v>
      </c>
      <c r="C466">
        <v>1011</v>
      </c>
      <c r="D466" s="13" t="s">
        <v>341</v>
      </c>
      <c r="E466" s="13" t="s">
        <v>338</v>
      </c>
      <c r="F466">
        <v>100097</v>
      </c>
      <c r="G466" s="13" t="s">
        <v>445</v>
      </c>
      <c r="H466">
        <v>3</v>
      </c>
      <c r="I466" s="13" t="s">
        <v>15</v>
      </c>
      <c r="J466">
        <v>1</v>
      </c>
      <c r="K466" s="13" t="s">
        <v>149</v>
      </c>
      <c r="L466">
        <v>8</v>
      </c>
      <c r="M466">
        <v>3800</v>
      </c>
      <c r="N466">
        <v>30400</v>
      </c>
    </row>
    <row r="467" spans="1:14" x14ac:dyDescent="0.25">
      <c r="A467" s="12">
        <v>45036</v>
      </c>
      <c r="B467">
        <v>466</v>
      </c>
      <c r="C467">
        <v>1015</v>
      </c>
      <c r="D467" s="13" t="s">
        <v>361</v>
      </c>
      <c r="E467" s="13" t="s">
        <v>338</v>
      </c>
      <c r="F467">
        <v>100085</v>
      </c>
      <c r="G467" s="13" t="s">
        <v>450</v>
      </c>
      <c r="H467">
        <v>1</v>
      </c>
      <c r="I467" s="13" t="s">
        <v>9</v>
      </c>
      <c r="J467">
        <v>1</v>
      </c>
      <c r="K467" s="13" t="s">
        <v>149</v>
      </c>
      <c r="L467">
        <v>5</v>
      </c>
      <c r="M467">
        <v>421</v>
      </c>
      <c r="N467">
        <v>2105</v>
      </c>
    </row>
    <row r="468" spans="1:14" x14ac:dyDescent="0.25">
      <c r="A468" s="12">
        <v>45037</v>
      </c>
      <c r="B468">
        <v>467</v>
      </c>
      <c r="C468">
        <v>1007</v>
      </c>
      <c r="D468" s="13" t="s">
        <v>367</v>
      </c>
      <c r="E468" s="13" t="s">
        <v>338</v>
      </c>
      <c r="F468">
        <v>100028</v>
      </c>
      <c r="G468" s="13" t="s">
        <v>427</v>
      </c>
      <c r="H468">
        <v>8</v>
      </c>
      <c r="I468" s="13" t="s">
        <v>30</v>
      </c>
      <c r="J468">
        <v>6</v>
      </c>
      <c r="K468" s="13" t="s">
        <v>152</v>
      </c>
      <c r="L468">
        <v>17</v>
      </c>
      <c r="M468">
        <v>4010</v>
      </c>
      <c r="N468">
        <v>68170</v>
      </c>
    </row>
    <row r="469" spans="1:14" x14ac:dyDescent="0.25">
      <c r="A469" s="12">
        <v>45038</v>
      </c>
      <c r="B469">
        <v>468</v>
      </c>
      <c r="C469">
        <v>1000</v>
      </c>
      <c r="D469" s="13" t="s">
        <v>353</v>
      </c>
      <c r="E469" s="13" t="s">
        <v>332</v>
      </c>
      <c r="F469">
        <v>100097</v>
      </c>
      <c r="G469" s="13" t="s">
        <v>445</v>
      </c>
      <c r="H469">
        <v>6</v>
      </c>
      <c r="I469" s="13" t="s">
        <v>24</v>
      </c>
      <c r="J469">
        <v>4</v>
      </c>
      <c r="K469" s="13" t="s">
        <v>150</v>
      </c>
      <c r="L469">
        <v>16</v>
      </c>
      <c r="M469">
        <v>1800</v>
      </c>
      <c r="N469">
        <v>28800</v>
      </c>
    </row>
    <row r="470" spans="1:14" x14ac:dyDescent="0.25">
      <c r="A470" s="12">
        <v>45039</v>
      </c>
      <c r="B470">
        <v>469</v>
      </c>
      <c r="C470">
        <v>1004</v>
      </c>
      <c r="D470" s="13" t="s">
        <v>347</v>
      </c>
      <c r="E470" s="13" t="s">
        <v>332</v>
      </c>
      <c r="F470">
        <v>100028</v>
      </c>
      <c r="G470" s="13" t="s">
        <v>427</v>
      </c>
      <c r="H470">
        <v>22</v>
      </c>
      <c r="I470" s="13" t="s">
        <v>66</v>
      </c>
      <c r="J470">
        <v>9</v>
      </c>
      <c r="K470" s="13" t="s">
        <v>155</v>
      </c>
      <c r="L470">
        <v>33</v>
      </c>
      <c r="M470">
        <v>3011</v>
      </c>
      <c r="N470">
        <v>99363</v>
      </c>
    </row>
    <row r="471" spans="1:14" x14ac:dyDescent="0.25">
      <c r="A471" s="12">
        <v>45040</v>
      </c>
      <c r="B471">
        <v>470</v>
      </c>
      <c r="C471">
        <v>1004</v>
      </c>
      <c r="D471" s="13" t="s">
        <v>347</v>
      </c>
      <c r="E471" s="13" t="s">
        <v>332</v>
      </c>
      <c r="F471">
        <v>100016</v>
      </c>
      <c r="G471" s="13" t="s">
        <v>375</v>
      </c>
      <c r="H471">
        <v>13</v>
      </c>
      <c r="I471" s="13" t="s">
        <v>45</v>
      </c>
      <c r="J471">
        <v>9</v>
      </c>
      <c r="K471" s="13" t="s">
        <v>155</v>
      </c>
      <c r="L471">
        <v>5</v>
      </c>
      <c r="M471">
        <v>1310</v>
      </c>
      <c r="N471">
        <v>6550</v>
      </c>
    </row>
    <row r="472" spans="1:14" x14ac:dyDescent="0.25">
      <c r="A472" s="12">
        <v>45041</v>
      </c>
      <c r="B472">
        <v>471</v>
      </c>
      <c r="C472">
        <v>1008</v>
      </c>
      <c r="D472" s="13" t="s">
        <v>388</v>
      </c>
      <c r="E472" s="13" t="s">
        <v>332</v>
      </c>
      <c r="F472">
        <v>100084</v>
      </c>
      <c r="G472" s="13" t="s">
        <v>430</v>
      </c>
      <c r="H472">
        <v>18</v>
      </c>
      <c r="I472" s="13" t="s">
        <v>58</v>
      </c>
      <c r="J472">
        <v>5</v>
      </c>
      <c r="K472" s="13" t="s">
        <v>151</v>
      </c>
      <c r="L472">
        <v>22</v>
      </c>
      <c r="M472">
        <v>1000</v>
      </c>
      <c r="N472">
        <v>22000</v>
      </c>
    </row>
    <row r="473" spans="1:14" x14ac:dyDescent="0.25">
      <c r="A473" s="12">
        <v>45042</v>
      </c>
      <c r="B473">
        <v>472</v>
      </c>
      <c r="C473">
        <v>1007</v>
      </c>
      <c r="D473" s="13" t="s">
        <v>367</v>
      </c>
      <c r="E473" s="13" t="s">
        <v>338</v>
      </c>
      <c r="F473">
        <v>100047</v>
      </c>
      <c r="G473" s="13" t="s">
        <v>343</v>
      </c>
      <c r="H473">
        <v>20</v>
      </c>
      <c r="I473" s="13" t="s">
        <v>62</v>
      </c>
      <c r="J473">
        <v>10</v>
      </c>
      <c r="K473" s="13" t="s">
        <v>36</v>
      </c>
      <c r="L473">
        <v>27</v>
      </c>
      <c r="M473">
        <v>4500</v>
      </c>
      <c r="N473">
        <v>121500</v>
      </c>
    </row>
    <row r="474" spans="1:14" x14ac:dyDescent="0.25">
      <c r="A474" s="12">
        <v>45043</v>
      </c>
      <c r="B474">
        <v>473</v>
      </c>
      <c r="C474">
        <v>1007</v>
      </c>
      <c r="D474" s="13" t="s">
        <v>367</v>
      </c>
      <c r="E474" s="13" t="s">
        <v>338</v>
      </c>
      <c r="F474">
        <v>100071</v>
      </c>
      <c r="G474" s="13" t="s">
        <v>403</v>
      </c>
      <c r="H474">
        <v>8</v>
      </c>
      <c r="I474" s="13" t="s">
        <v>30</v>
      </c>
      <c r="J474">
        <v>6</v>
      </c>
      <c r="K474" s="13" t="s">
        <v>152</v>
      </c>
      <c r="L474">
        <v>8</v>
      </c>
      <c r="M474">
        <v>4010</v>
      </c>
      <c r="N474">
        <v>32080</v>
      </c>
    </row>
    <row r="475" spans="1:14" x14ac:dyDescent="0.25">
      <c r="A475" s="12">
        <v>45044</v>
      </c>
      <c r="B475">
        <v>474</v>
      </c>
      <c r="C475">
        <v>1005</v>
      </c>
      <c r="D475" s="13" t="s">
        <v>357</v>
      </c>
      <c r="E475" s="13" t="s">
        <v>335</v>
      </c>
      <c r="F475">
        <v>100002</v>
      </c>
      <c r="G475" s="13" t="s">
        <v>372</v>
      </c>
      <c r="H475">
        <v>25</v>
      </c>
      <c r="I475" s="13" t="s">
        <v>72</v>
      </c>
      <c r="J475">
        <v>6</v>
      </c>
      <c r="K475" s="13" t="s">
        <v>152</v>
      </c>
      <c r="L475">
        <v>23</v>
      </c>
      <c r="M475">
        <v>5100</v>
      </c>
      <c r="N475">
        <v>117300</v>
      </c>
    </row>
    <row r="476" spans="1:14" x14ac:dyDescent="0.25">
      <c r="A476" s="12">
        <v>45045</v>
      </c>
      <c r="B476">
        <v>475</v>
      </c>
      <c r="C476">
        <v>1007</v>
      </c>
      <c r="D476" s="13" t="s">
        <v>367</v>
      </c>
      <c r="E476" s="13" t="s">
        <v>338</v>
      </c>
      <c r="F476">
        <v>100034</v>
      </c>
      <c r="G476" s="13" t="s">
        <v>407</v>
      </c>
      <c r="H476">
        <v>21</v>
      </c>
      <c r="I476" s="13" t="s">
        <v>64</v>
      </c>
      <c r="J476">
        <v>4</v>
      </c>
      <c r="K476" s="13" t="s">
        <v>150</v>
      </c>
      <c r="L476">
        <v>9</v>
      </c>
      <c r="M476">
        <v>880</v>
      </c>
      <c r="N476">
        <v>7920</v>
      </c>
    </row>
    <row r="477" spans="1:14" x14ac:dyDescent="0.25">
      <c r="A477" s="12">
        <v>45046</v>
      </c>
      <c r="B477">
        <v>476</v>
      </c>
      <c r="C477">
        <v>1008</v>
      </c>
      <c r="D477" s="13" t="s">
        <v>388</v>
      </c>
      <c r="E477" s="13" t="s">
        <v>332</v>
      </c>
      <c r="F477">
        <v>100066</v>
      </c>
      <c r="G477" s="13" t="s">
        <v>443</v>
      </c>
      <c r="H477">
        <v>10</v>
      </c>
      <c r="I477" s="13" t="s">
        <v>36</v>
      </c>
      <c r="J477">
        <v>8</v>
      </c>
      <c r="K477" s="13" t="s">
        <v>154</v>
      </c>
      <c r="L477">
        <v>30</v>
      </c>
      <c r="M477">
        <v>4420</v>
      </c>
      <c r="N477">
        <v>132600</v>
      </c>
    </row>
    <row r="478" spans="1:14" x14ac:dyDescent="0.25">
      <c r="A478" s="12">
        <v>45047</v>
      </c>
      <c r="B478">
        <v>477</v>
      </c>
      <c r="C478">
        <v>1004</v>
      </c>
      <c r="D478" s="13" t="s">
        <v>347</v>
      </c>
      <c r="E478" s="13" t="s">
        <v>332</v>
      </c>
      <c r="F478">
        <v>100097</v>
      </c>
      <c r="G478" s="13" t="s">
        <v>445</v>
      </c>
      <c r="H478">
        <v>16</v>
      </c>
      <c r="I478" s="13" t="s">
        <v>54</v>
      </c>
      <c r="J478">
        <v>10</v>
      </c>
      <c r="K478" s="13" t="s">
        <v>36</v>
      </c>
      <c r="L478">
        <v>27</v>
      </c>
      <c r="M478">
        <v>820</v>
      </c>
      <c r="N478">
        <v>22140</v>
      </c>
    </row>
    <row r="479" spans="1:14" x14ac:dyDescent="0.25">
      <c r="A479" s="12">
        <v>45048</v>
      </c>
      <c r="B479">
        <v>478</v>
      </c>
      <c r="C479">
        <v>1014</v>
      </c>
      <c r="D479" s="13" t="s">
        <v>344</v>
      </c>
      <c r="E479" s="13" t="s">
        <v>345</v>
      </c>
      <c r="F479">
        <v>100097</v>
      </c>
      <c r="G479" s="13" t="s">
        <v>445</v>
      </c>
      <c r="H479">
        <v>15</v>
      </c>
      <c r="I479" s="13" t="s">
        <v>51</v>
      </c>
      <c r="J479">
        <v>10</v>
      </c>
      <c r="K479" s="13" t="s">
        <v>36</v>
      </c>
      <c r="L479">
        <v>6</v>
      </c>
      <c r="M479">
        <v>2240</v>
      </c>
      <c r="N479">
        <v>13440</v>
      </c>
    </row>
    <row r="480" spans="1:14" x14ac:dyDescent="0.25">
      <c r="A480" s="12">
        <v>45049</v>
      </c>
      <c r="B480">
        <v>479</v>
      </c>
      <c r="C480">
        <v>1015</v>
      </c>
      <c r="D480" s="13" t="s">
        <v>361</v>
      </c>
      <c r="E480" s="13" t="s">
        <v>338</v>
      </c>
      <c r="F480">
        <v>100099</v>
      </c>
      <c r="G480" s="13" t="s">
        <v>358</v>
      </c>
      <c r="H480">
        <v>16</v>
      </c>
      <c r="I480" s="13" t="s">
        <v>54</v>
      </c>
      <c r="J480">
        <v>10</v>
      </c>
      <c r="K480" s="13" t="s">
        <v>36</v>
      </c>
      <c r="L480">
        <v>32</v>
      </c>
      <c r="M480">
        <v>820</v>
      </c>
      <c r="N480">
        <v>26240</v>
      </c>
    </row>
    <row r="481" spans="1:14" x14ac:dyDescent="0.25">
      <c r="A481" s="12">
        <v>45050</v>
      </c>
      <c r="B481">
        <v>480</v>
      </c>
      <c r="C481">
        <v>1014</v>
      </c>
      <c r="D481" s="13" t="s">
        <v>344</v>
      </c>
      <c r="E481" s="13" t="s">
        <v>345</v>
      </c>
      <c r="F481">
        <v>100011</v>
      </c>
      <c r="G481" s="13" t="s">
        <v>370</v>
      </c>
      <c r="H481">
        <v>13</v>
      </c>
      <c r="I481" s="13" t="s">
        <v>45</v>
      </c>
      <c r="J481">
        <v>9</v>
      </c>
      <c r="K481" s="13" t="s">
        <v>155</v>
      </c>
      <c r="L481">
        <v>24</v>
      </c>
      <c r="M481">
        <v>1310</v>
      </c>
      <c r="N481">
        <v>31440</v>
      </c>
    </row>
    <row r="482" spans="1:14" x14ac:dyDescent="0.25">
      <c r="A482" s="12">
        <v>45051</v>
      </c>
      <c r="B482">
        <v>481</v>
      </c>
      <c r="C482">
        <v>1015</v>
      </c>
      <c r="D482" s="13" t="s">
        <v>361</v>
      </c>
      <c r="E482" s="13" t="s">
        <v>338</v>
      </c>
      <c r="F482">
        <v>100057</v>
      </c>
      <c r="G482" s="13" t="s">
        <v>422</v>
      </c>
      <c r="H482">
        <v>22</v>
      </c>
      <c r="I482" s="13" t="s">
        <v>66</v>
      </c>
      <c r="J482">
        <v>9</v>
      </c>
      <c r="K482" s="13" t="s">
        <v>155</v>
      </c>
      <c r="L482">
        <v>16</v>
      </c>
      <c r="M482">
        <v>3011</v>
      </c>
      <c r="N482">
        <v>48176</v>
      </c>
    </row>
    <row r="483" spans="1:14" x14ac:dyDescent="0.25">
      <c r="A483" s="12">
        <v>45052</v>
      </c>
      <c r="B483">
        <v>482</v>
      </c>
      <c r="C483">
        <v>1005</v>
      </c>
      <c r="D483" s="13" t="s">
        <v>357</v>
      </c>
      <c r="E483" s="13" t="s">
        <v>335</v>
      </c>
      <c r="F483">
        <v>100048</v>
      </c>
      <c r="G483" s="13" t="s">
        <v>333</v>
      </c>
      <c r="H483">
        <v>23</v>
      </c>
      <c r="I483" s="13" t="s">
        <v>68</v>
      </c>
      <c r="J483">
        <v>1</v>
      </c>
      <c r="K483" s="13" t="s">
        <v>149</v>
      </c>
      <c r="L483">
        <v>23</v>
      </c>
      <c r="M483">
        <v>3550</v>
      </c>
      <c r="N483">
        <v>81650</v>
      </c>
    </row>
    <row r="484" spans="1:14" x14ac:dyDescent="0.25">
      <c r="A484" s="12">
        <v>45053</v>
      </c>
      <c r="B484">
        <v>483</v>
      </c>
      <c r="C484">
        <v>1009</v>
      </c>
      <c r="D484" s="13" t="s">
        <v>350</v>
      </c>
      <c r="E484" s="13" t="s">
        <v>335</v>
      </c>
      <c r="F484">
        <v>100012</v>
      </c>
      <c r="G484" s="13" t="s">
        <v>393</v>
      </c>
      <c r="H484">
        <v>9</v>
      </c>
      <c r="I484" s="13" t="s">
        <v>33</v>
      </c>
      <c r="J484">
        <v>7</v>
      </c>
      <c r="K484" s="13" t="s">
        <v>153</v>
      </c>
      <c r="L484">
        <v>28</v>
      </c>
      <c r="M484">
        <v>4800</v>
      </c>
      <c r="N484">
        <v>134400</v>
      </c>
    </row>
    <row r="485" spans="1:14" x14ac:dyDescent="0.25">
      <c r="A485" s="12">
        <v>45054</v>
      </c>
      <c r="B485">
        <v>484</v>
      </c>
      <c r="C485">
        <v>1013</v>
      </c>
      <c r="D485" s="13" t="s">
        <v>371</v>
      </c>
      <c r="E485" s="13" t="s">
        <v>335</v>
      </c>
      <c r="F485">
        <v>100088</v>
      </c>
      <c r="G485" s="13" t="s">
        <v>441</v>
      </c>
      <c r="H485">
        <v>5</v>
      </c>
      <c r="I485" s="13" t="s">
        <v>21</v>
      </c>
      <c r="J485">
        <v>3</v>
      </c>
      <c r="K485" s="13" t="s">
        <v>149</v>
      </c>
      <c r="L485">
        <v>34</v>
      </c>
      <c r="M485">
        <v>1600</v>
      </c>
      <c r="N485">
        <v>54400</v>
      </c>
    </row>
    <row r="486" spans="1:14" x14ac:dyDescent="0.25">
      <c r="A486" s="12">
        <v>45055</v>
      </c>
      <c r="B486">
        <v>485</v>
      </c>
      <c r="C486">
        <v>1006</v>
      </c>
      <c r="D486" s="13" t="s">
        <v>364</v>
      </c>
      <c r="E486" s="13" t="s">
        <v>345</v>
      </c>
      <c r="F486">
        <v>100038</v>
      </c>
      <c r="G486" s="13" t="s">
        <v>391</v>
      </c>
      <c r="H486">
        <v>14</v>
      </c>
      <c r="I486" s="13" t="s">
        <v>48</v>
      </c>
      <c r="J486">
        <v>9</v>
      </c>
      <c r="K486" s="13" t="s">
        <v>155</v>
      </c>
      <c r="L486">
        <v>18</v>
      </c>
      <c r="M486">
        <v>700</v>
      </c>
      <c r="N486">
        <v>12600</v>
      </c>
    </row>
    <row r="487" spans="1:14" x14ac:dyDescent="0.25">
      <c r="A487" s="12">
        <v>45056</v>
      </c>
      <c r="B487">
        <v>486</v>
      </c>
      <c r="C487">
        <v>1004</v>
      </c>
      <c r="D487" s="13" t="s">
        <v>347</v>
      </c>
      <c r="E487" s="13" t="s">
        <v>332</v>
      </c>
      <c r="F487">
        <v>100049</v>
      </c>
      <c r="G487" s="13" t="s">
        <v>339</v>
      </c>
      <c r="H487">
        <v>19</v>
      </c>
      <c r="I487" s="13" t="s">
        <v>60</v>
      </c>
      <c r="J487">
        <v>11</v>
      </c>
      <c r="K487" s="13" t="s">
        <v>156</v>
      </c>
      <c r="L487">
        <v>25</v>
      </c>
      <c r="M487">
        <v>600</v>
      </c>
      <c r="N487">
        <v>15000</v>
      </c>
    </row>
    <row r="488" spans="1:14" x14ac:dyDescent="0.25">
      <c r="A488" s="12">
        <v>45057</v>
      </c>
      <c r="B488">
        <v>487</v>
      </c>
      <c r="C488">
        <v>1010</v>
      </c>
      <c r="D488" s="13" t="s">
        <v>380</v>
      </c>
      <c r="E488" s="13" t="s">
        <v>345</v>
      </c>
      <c r="F488">
        <v>100001</v>
      </c>
      <c r="G488" s="13" t="s">
        <v>8</v>
      </c>
      <c r="H488">
        <v>6</v>
      </c>
      <c r="I488" s="13" t="s">
        <v>24</v>
      </c>
      <c r="J488">
        <v>4</v>
      </c>
      <c r="K488" s="13" t="s">
        <v>150</v>
      </c>
      <c r="L488">
        <v>14</v>
      </c>
      <c r="M488">
        <v>1800</v>
      </c>
      <c r="N488">
        <v>25200</v>
      </c>
    </row>
    <row r="489" spans="1:14" x14ac:dyDescent="0.25">
      <c r="A489" s="12">
        <v>45058</v>
      </c>
      <c r="B489">
        <v>488</v>
      </c>
      <c r="C489">
        <v>1012</v>
      </c>
      <c r="D489" s="13" t="s">
        <v>331</v>
      </c>
      <c r="E489" s="13" t="s">
        <v>332</v>
      </c>
      <c r="F489">
        <v>100056</v>
      </c>
      <c r="G489" s="13" t="s">
        <v>374</v>
      </c>
      <c r="H489">
        <v>19</v>
      </c>
      <c r="I489" s="13" t="s">
        <v>60</v>
      </c>
      <c r="J489">
        <v>11</v>
      </c>
      <c r="K489" s="13" t="s">
        <v>156</v>
      </c>
      <c r="L489">
        <v>29</v>
      </c>
      <c r="M489">
        <v>600</v>
      </c>
      <c r="N489">
        <v>17400</v>
      </c>
    </row>
    <row r="490" spans="1:14" x14ac:dyDescent="0.25">
      <c r="A490" s="12">
        <v>45059</v>
      </c>
      <c r="B490">
        <v>489</v>
      </c>
      <c r="C490">
        <v>1004</v>
      </c>
      <c r="D490" s="13" t="s">
        <v>347</v>
      </c>
      <c r="E490" s="13" t="s">
        <v>332</v>
      </c>
      <c r="F490">
        <v>100007</v>
      </c>
      <c r="G490" s="13" t="s">
        <v>449</v>
      </c>
      <c r="H490">
        <v>2</v>
      </c>
      <c r="I490" s="13" t="s">
        <v>12</v>
      </c>
      <c r="J490">
        <v>1</v>
      </c>
      <c r="K490" s="13" t="s">
        <v>149</v>
      </c>
      <c r="L490">
        <v>28</v>
      </c>
      <c r="M490">
        <v>2920</v>
      </c>
      <c r="N490">
        <v>81760</v>
      </c>
    </row>
    <row r="491" spans="1:14" x14ac:dyDescent="0.25">
      <c r="A491" s="12">
        <v>45060</v>
      </c>
      <c r="B491">
        <v>490</v>
      </c>
      <c r="C491">
        <v>1004</v>
      </c>
      <c r="D491" s="13" t="s">
        <v>347</v>
      </c>
      <c r="E491" s="13" t="s">
        <v>332</v>
      </c>
      <c r="F491">
        <v>100070</v>
      </c>
      <c r="G491" s="13" t="s">
        <v>436</v>
      </c>
      <c r="H491">
        <v>21</v>
      </c>
      <c r="I491" s="13" t="s">
        <v>64</v>
      </c>
      <c r="J491">
        <v>4</v>
      </c>
      <c r="K491" s="13" t="s">
        <v>150</v>
      </c>
      <c r="L491">
        <v>12</v>
      </c>
      <c r="M491">
        <v>880</v>
      </c>
      <c r="N491">
        <v>10560</v>
      </c>
    </row>
    <row r="492" spans="1:14" x14ac:dyDescent="0.25">
      <c r="A492" s="12">
        <v>45061</v>
      </c>
      <c r="B492">
        <v>491</v>
      </c>
      <c r="C492">
        <v>1000</v>
      </c>
      <c r="D492" s="13" t="s">
        <v>353</v>
      </c>
      <c r="E492" s="13" t="s">
        <v>332</v>
      </c>
      <c r="F492">
        <v>100039</v>
      </c>
      <c r="G492" s="13" t="s">
        <v>410</v>
      </c>
      <c r="H492">
        <v>22</v>
      </c>
      <c r="I492" s="13" t="s">
        <v>66</v>
      </c>
      <c r="J492">
        <v>9</v>
      </c>
      <c r="K492" s="13" t="s">
        <v>155</v>
      </c>
      <c r="L492">
        <v>23</v>
      </c>
      <c r="M492">
        <v>3011</v>
      </c>
      <c r="N492">
        <v>69253</v>
      </c>
    </row>
    <row r="493" spans="1:14" x14ac:dyDescent="0.25">
      <c r="A493" s="12">
        <v>45062</v>
      </c>
      <c r="B493">
        <v>492</v>
      </c>
      <c r="C493">
        <v>1012</v>
      </c>
      <c r="D493" s="13" t="s">
        <v>331</v>
      </c>
      <c r="E493" s="13" t="s">
        <v>332</v>
      </c>
      <c r="F493">
        <v>100053</v>
      </c>
      <c r="G493" s="13" t="s">
        <v>401</v>
      </c>
      <c r="H493">
        <v>1</v>
      </c>
      <c r="I493" s="13" t="s">
        <v>9</v>
      </c>
      <c r="J493">
        <v>1</v>
      </c>
      <c r="K493" s="13" t="s">
        <v>149</v>
      </c>
      <c r="L493">
        <v>18</v>
      </c>
      <c r="M493">
        <v>421</v>
      </c>
      <c r="N493">
        <v>7578</v>
      </c>
    </row>
    <row r="494" spans="1:14" x14ac:dyDescent="0.25">
      <c r="A494" s="12">
        <v>45063</v>
      </c>
      <c r="B494">
        <v>493</v>
      </c>
      <c r="C494">
        <v>1008</v>
      </c>
      <c r="D494" s="13" t="s">
        <v>388</v>
      </c>
      <c r="E494" s="13" t="s">
        <v>332</v>
      </c>
      <c r="F494">
        <v>100035</v>
      </c>
      <c r="G494" s="13" t="s">
        <v>409</v>
      </c>
      <c r="H494">
        <v>6</v>
      </c>
      <c r="I494" s="13" t="s">
        <v>24</v>
      </c>
      <c r="J494">
        <v>4</v>
      </c>
      <c r="K494" s="13" t="s">
        <v>150</v>
      </c>
      <c r="L494">
        <v>27</v>
      </c>
      <c r="M494">
        <v>1800</v>
      </c>
      <c r="N494">
        <v>48600</v>
      </c>
    </row>
    <row r="495" spans="1:14" x14ac:dyDescent="0.25">
      <c r="A495" s="12">
        <v>45064</v>
      </c>
      <c r="B495">
        <v>494</v>
      </c>
      <c r="C495">
        <v>1007</v>
      </c>
      <c r="D495" s="13" t="s">
        <v>367</v>
      </c>
      <c r="E495" s="13" t="s">
        <v>338</v>
      </c>
      <c r="F495">
        <v>100004</v>
      </c>
      <c r="G495" s="13" t="s">
        <v>438</v>
      </c>
      <c r="H495">
        <v>18</v>
      </c>
      <c r="I495" s="13" t="s">
        <v>58</v>
      </c>
      <c r="J495">
        <v>5</v>
      </c>
      <c r="K495" s="13" t="s">
        <v>151</v>
      </c>
      <c r="L495">
        <v>31</v>
      </c>
      <c r="M495">
        <v>1000</v>
      </c>
      <c r="N495">
        <v>31000</v>
      </c>
    </row>
    <row r="496" spans="1:14" x14ac:dyDescent="0.25">
      <c r="A496" s="12">
        <v>45065</v>
      </c>
      <c r="B496">
        <v>495</v>
      </c>
      <c r="C496">
        <v>1003</v>
      </c>
      <c r="D496" s="13" t="s">
        <v>337</v>
      </c>
      <c r="E496" s="13" t="s">
        <v>338</v>
      </c>
      <c r="F496">
        <v>100013</v>
      </c>
      <c r="G496" s="13" t="s">
        <v>389</v>
      </c>
      <c r="H496">
        <v>1</v>
      </c>
      <c r="I496" s="13" t="s">
        <v>9</v>
      </c>
      <c r="J496">
        <v>1</v>
      </c>
      <c r="K496" s="13" t="s">
        <v>149</v>
      </c>
      <c r="L496">
        <v>24</v>
      </c>
      <c r="M496">
        <v>421</v>
      </c>
      <c r="N496">
        <v>10104</v>
      </c>
    </row>
    <row r="497" spans="1:14" x14ac:dyDescent="0.25">
      <c r="A497" s="12">
        <v>45066</v>
      </c>
      <c r="B497">
        <v>496</v>
      </c>
      <c r="C497">
        <v>1006</v>
      </c>
      <c r="D497" s="13" t="s">
        <v>364</v>
      </c>
      <c r="E497" s="13" t="s">
        <v>345</v>
      </c>
      <c r="F497">
        <v>100027</v>
      </c>
      <c r="G497" s="13" t="s">
        <v>435</v>
      </c>
      <c r="H497">
        <v>17</v>
      </c>
      <c r="I497" s="13" t="s">
        <v>56</v>
      </c>
      <c r="J497">
        <v>10</v>
      </c>
      <c r="K497" s="13" t="s">
        <v>36</v>
      </c>
      <c r="L497">
        <v>26</v>
      </c>
      <c r="M497">
        <v>1117</v>
      </c>
      <c r="N497">
        <v>29042</v>
      </c>
    </row>
    <row r="498" spans="1:14" x14ac:dyDescent="0.25">
      <c r="A498" s="12">
        <v>45067</v>
      </c>
      <c r="B498">
        <v>497</v>
      </c>
      <c r="C498">
        <v>1012</v>
      </c>
      <c r="D498" s="13" t="s">
        <v>331</v>
      </c>
      <c r="E498" s="13" t="s">
        <v>332</v>
      </c>
      <c r="F498">
        <v>100081</v>
      </c>
      <c r="G498" s="13" t="s">
        <v>376</v>
      </c>
      <c r="H498">
        <v>12</v>
      </c>
      <c r="I498" s="13" t="s">
        <v>42</v>
      </c>
      <c r="J498">
        <v>9</v>
      </c>
      <c r="K498" s="13" t="s">
        <v>155</v>
      </c>
      <c r="L498">
        <v>11</v>
      </c>
      <c r="M498">
        <v>3150</v>
      </c>
      <c r="N498">
        <v>34650</v>
      </c>
    </row>
    <row r="499" spans="1:14" x14ac:dyDescent="0.25">
      <c r="A499" s="12">
        <v>45068</v>
      </c>
      <c r="B499">
        <v>498</v>
      </c>
      <c r="C499">
        <v>1013</v>
      </c>
      <c r="D499" s="13" t="s">
        <v>371</v>
      </c>
      <c r="E499" s="13" t="s">
        <v>335</v>
      </c>
      <c r="F499">
        <v>100006</v>
      </c>
      <c r="G499" s="13" t="s">
        <v>398</v>
      </c>
      <c r="H499">
        <v>4</v>
      </c>
      <c r="I499" s="13" t="s">
        <v>18</v>
      </c>
      <c r="J499">
        <v>2</v>
      </c>
      <c r="K499" s="13" t="s">
        <v>149</v>
      </c>
      <c r="L499">
        <v>11</v>
      </c>
      <c r="M499">
        <v>600</v>
      </c>
      <c r="N499">
        <v>6600</v>
      </c>
    </row>
    <row r="500" spans="1:14" x14ac:dyDescent="0.25">
      <c r="A500" s="12">
        <v>45069</v>
      </c>
      <c r="B500">
        <v>499</v>
      </c>
      <c r="C500">
        <v>1007</v>
      </c>
      <c r="D500" s="13" t="s">
        <v>367</v>
      </c>
      <c r="E500" s="13" t="s">
        <v>338</v>
      </c>
      <c r="F500">
        <v>100018</v>
      </c>
      <c r="G500" s="13" t="s">
        <v>421</v>
      </c>
      <c r="H500">
        <v>23</v>
      </c>
      <c r="I500" s="13" t="s">
        <v>68</v>
      </c>
      <c r="J500">
        <v>1</v>
      </c>
      <c r="K500" s="13" t="s">
        <v>149</v>
      </c>
      <c r="L500">
        <v>6</v>
      </c>
      <c r="M500">
        <v>3550</v>
      </c>
      <c r="N500">
        <v>21300</v>
      </c>
    </row>
    <row r="501" spans="1:14" x14ac:dyDescent="0.25">
      <c r="A501" s="12">
        <v>45070</v>
      </c>
      <c r="B501">
        <v>500</v>
      </c>
      <c r="C501">
        <v>1006</v>
      </c>
      <c r="D501" s="13" t="s">
        <v>364</v>
      </c>
      <c r="E501" s="13" t="s">
        <v>345</v>
      </c>
      <c r="F501">
        <v>100004</v>
      </c>
      <c r="G501" s="13" t="s">
        <v>438</v>
      </c>
      <c r="H501">
        <v>2</v>
      </c>
      <c r="I501" s="13" t="s">
        <v>12</v>
      </c>
      <c r="J501">
        <v>1</v>
      </c>
      <c r="K501" s="13" t="s">
        <v>149</v>
      </c>
      <c r="L501">
        <v>16</v>
      </c>
      <c r="M501">
        <v>2920</v>
      </c>
      <c r="N501">
        <v>46720</v>
      </c>
    </row>
    <row r="502" spans="1:14" x14ac:dyDescent="0.25">
      <c r="A502" s="12">
        <v>45071</v>
      </c>
      <c r="B502">
        <v>501</v>
      </c>
      <c r="C502">
        <v>1004</v>
      </c>
      <c r="D502" s="13" t="s">
        <v>347</v>
      </c>
      <c r="E502" s="13" t="s">
        <v>332</v>
      </c>
      <c r="F502">
        <v>100069</v>
      </c>
      <c r="G502" s="13" t="s">
        <v>366</v>
      </c>
      <c r="H502">
        <v>12</v>
      </c>
      <c r="I502" s="13" t="s">
        <v>42</v>
      </c>
      <c r="J502">
        <v>9</v>
      </c>
      <c r="K502" s="13" t="s">
        <v>155</v>
      </c>
      <c r="L502">
        <v>10</v>
      </c>
      <c r="M502">
        <v>3150</v>
      </c>
      <c r="N502">
        <v>31500</v>
      </c>
    </row>
    <row r="503" spans="1:14" x14ac:dyDescent="0.25">
      <c r="A503" s="12">
        <v>45072</v>
      </c>
      <c r="B503">
        <v>502</v>
      </c>
      <c r="C503">
        <v>1001</v>
      </c>
      <c r="D503" s="13" t="s">
        <v>334</v>
      </c>
      <c r="E503" s="13" t="s">
        <v>335</v>
      </c>
      <c r="F503">
        <v>100001</v>
      </c>
      <c r="G503" s="13" t="s">
        <v>8</v>
      </c>
      <c r="H503">
        <v>20</v>
      </c>
      <c r="I503" s="13" t="s">
        <v>62</v>
      </c>
      <c r="J503">
        <v>10</v>
      </c>
      <c r="K503" s="13" t="s">
        <v>36</v>
      </c>
      <c r="L503">
        <v>5</v>
      </c>
      <c r="M503">
        <v>4500</v>
      </c>
      <c r="N503">
        <v>22500</v>
      </c>
    </row>
    <row r="504" spans="1:14" x14ac:dyDescent="0.25">
      <c r="A504" s="12">
        <v>45073</v>
      </c>
      <c r="B504">
        <v>503</v>
      </c>
      <c r="C504">
        <v>1001</v>
      </c>
      <c r="D504" s="13" t="s">
        <v>334</v>
      </c>
      <c r="E504" s="13" t="s">
        <v>335</v>
      </c>
      <c r="F504">
        <v>100084</v>
      </c>
      <c r="G504" s="13" t="s">
        <v>430</v>
      </c>
      <c r="H504">
        <v>8</v>
      </c>
      <c r="I504" s="13" t="s">
        <v>30</v>
      </c>
      <c r="J504">
        <v>6</v>
      </c>
      <c r="K504" s="13" t="s">
        <v>152</v>
      </c>
      <c r="L504">
        <v>7</v>
      </c>
      <c r="M504">
        <v>4010</v>
      </c>
      <c r="N504">
        <v>28070</v>
      </c>
    </row>
    <row r="505" spans="1:14" x14ac:dyDescent="0.25">
      <c r="A505" s="12">
        <v>45074</v>
      </c>
      <c r="B505">
        <v>504</v>
      </c>
      <c r="C505">
        <v>1003</v>
      </c>
      <c r="D505" s="13" t="s">
        <v>337</v>
      </c>
      <c r="E505" s="13" t="s">
        <v>338</v>
      </c>
      <c r="F505">
        <v>100093</v>
      </c>
      <c r="G505" s="13" t="s">
        <v>404</v>
      </c>
      <c r="H505">
        <v>9</v>
      </c>
      <c r="I505" s="13" t="s">
        <v>33</v>
      </c>
      <c r="J505">
        <v>7</v>
      </c>
      <c r="K505" s="13" t="s">
        <v>153</v>
      </c>
      <c r="L505">
        <v>3</v>
      </c>
      <c r="M505">
        <v>4800</v>
      </c>
      <c r="N505">
        <v>14400</v>
      </c>
    </row>
    <row r="506" spans="1:14" x14ac:dyDescent="0.25">
      <c r="A506" s="12">
        <v>45075</v>
      </c>
      <c r="B506">
        <v>505</v>
      </c>
      <c r="C506">
        <v>1015</v>
      </c>
      <c r="D506" s="13" t="s">
        <v>361</v>
      </c>
      <c r="E506" s="13" t="s">
        <v>338</v>
      </c>
      <c r="F506">
        <v>100050</v>
      </c>
      <c r="G506" s="13" t="s">
        <v>342</v>
      </c>
      <c r="H506">
        <v>15</v>
      </c>
      <c r="I506" s="13" t="s">
        <v>51</v>
      </c>
      <c r="J506">
        <v>10</v>
      </c>
      <c r="K506" s="13" t="s">
        <v>36</v>
      </c>
      <c r="L506">
        <v>12</v>
      </c>
      <c r="M506">
        <v>2240</v>
      </c>
      <c r="N506">
        <v>26880</v>
      </c>
    </row>
    <row r="507" spans="1:14" x14ac:dyDescent="0.25">
      <c r="A507" s="12">
        <v>45076</v>
      </c>
      <c r="B507">
        <v>506</v>
      </c>
      <c r="C507">
        <v>1002</v>
      </c>
      <c r="D507" s="13" t="s">
        <v>377</v>
      </c>
      <c r="E507" s="13" t="s">
        <v>345</v>
      </c>
      <c r="F507">
        <v>100100</v>
      </c>
      <c r="G507" s="13" t="s">
        <v>379</v>
      </c>
      <c r="H507">
        <v>10</v>
      </c>
      <c r="I507" s="13" t="s">
        <v>36</v>
      </c>
      <c r="J507">
        <v>8</v>
      </c>
      <c r="K507" s="13" t="s">
        <v>154</v>
      </c>
      <c r="L507">
        <v>6</v>
      </c>
      <c r="M507">
        <v>4420</v>
      </c>
      <c r="N507">
        <v>26520</v>
      </c>
    </row>
    <row r="508" spans="1:14" x14ac:dyDescent="0.25">
      <c r="A508" s="12">
        <v>45077</v>
      </c>
      <c r="B508">
        <v>507</v>
      </c>
      <c r="C508">
        <v>1000</v>
      </c>
      <c r="D508" s="13" t="s">
        <v>353</v>
      </c>
      <c r="E508" s="13" t="s">
        <v>332</v>
      </c>
      <c r="F508">
        <v>100085</v>
      </c>
      <c r="G508" s="13" t="s">
        <v>450</v>
      </c>
      <c r="H508">
        <v>2</v>
      </c>
      <c r="I508" s="13" t="s">
        <v>12</v>
      </c>
      <c r="J508">
        <v>1</v>
      </c>
      <c r="K508" s="13" t="s">
        <v>149</v>
      </c>
      <c r="L508">
        <v>8</v>
      </c>
      <c r="M508">
        <v>2920</v>
      </c>
      <c r="N508">
        <v>23360</v>
      </c>
    </row>
    <row r="509" spans="1:14" x14ac:dyDescent="0.25">
      <c r="A509" s="12">
        <v>45078</v>
      </c>
      <c r="B509">
        <v>508</v>
      </c>
      <c r="C509">
        <v>1004</v>
      </c>
      <c r="D509" s="13" t="s">
        <v>347</v>
      </c>
      <c r="E509" s="13" t="s">
        <v>332</v>
      </c>
      <c r="F509">
        <v>100066</v>
      </c>
      <c r="G509" s="13" t="s">
        <v>443</v>
      </c>
      <c r="H509">
        <v>5</v>
      </c>
      <c r="I509" s="13" t="s">
        <v>21</v>
      </c>
      <c r="J509">
        <v>3</v>
      </c>
      <c r="K509" s="13" t="s">
        <v>149</v>
      </c>
      <c r="L509">
        <v>4</v>
      </c>
      <c r="M509">
        <v>1600</v>
      </c>
      <c r="N509">
        <v>6400</v>
      </c>
    </row>
    <row r="510" spans="1:14" x14ac:dyDescent="0.25">
      <c r="A510" s="12">
        <v>45079</v>
      </c>
      <c r="B510">
        <v>509</v>
      </c>
      <c r="C510">
        <v>1008</v>
      </c>
      <c r="D510" s="13" t="s">
        <v>388</v>
      </c>
      <c r="E510" s="13" t="s">
        <v>332</v>
      </c>
      <c r="F510">
        <v>100041</v>
      </c>
      <c r="G510" s="13" t="s">
        <v>433</v>
      </c>
      <c r="H510">
        <v>2</v>
      </c>
      <c r="I510" s="13" t="s">
        <v>12</v>
      </c>
      <c r="J510">
        <v>1</v>
      </c>
      <c r="K510" s="13" t="s">
        <v>149</v>
      </c>
      <c r="L510">
        <v>9</v>
      </c>
      <c r="M510">
        <v>2920</v>
      </c>
      <c r="N510">
        <v>26280</v>
      </c>
    </row>
    <row r="511" spans="1:14" x14ac:dyDescent="0.25">
      <c r="A511" s="12">
        <v>45080</v>
      </c>
      <c r="B511">
        <v>510</v>
      </c>
      <c r="C511">
        <v>1002</v>
      </c>
      <c r="D511" s="13" t="s">
        <v>377</v>
      </c>
      <c r="E511" s="13" t="s">
        <v>345</v>
      </c>
      <c r="F511">
        <v>100054</v>
      </c>
      <c r="G511" s="13" t="s">
        <v>365</v>
      </c>
      <c r="H511">
        <v>20</v>
      </c>
      <c r="I511" s="13" t="s">
        <v>62</v>
      </c>
      <c r="J511">
        <v>10</v>
      </c>
      <c r="K511" s="13" t="s">
        <v>36</v>
      </c>
      <c r="L511">
        <v>5</v>
      </c>
      <c r="M511">
        <v>4500</v>
      </c>
      <c r="N511">
        <v>22500</v>
      </c>
    </row>
    <row r="512" spans="1:14" x14ac:dyDescent="0.25">
      <c r="A512" s="12">
        <v>45081</v>
      </c>
      <c r="B512">
        <v>511</v>
      </c>
      <c r="C512">
        <v>1009</v>
      </c>
      <c r="D512" s="13" t="s">
        <v>350</v>
      </c>
      <c r="E512" s="13" t="s">
        <v>335</v>
      </c>
      <c r="F512">
        <v>100081</v>
      </c>
      <c r="G512" s="13" t="s">
        <v>376</v>
      </c>
      <c r="H512">
        <v>21</v>
      </c>
      <c r="I512" s="13" t="s">
        <v>64</v>
      </c>
      <c r="J512">
        <v>4</v>
      </c>
      <c r="K512" s="13" t="s">
        <v>150</v>
      </c>
      <c r="L512">
        <v>3</v>
      </c>
      <c r="M512">
        <v>880</v>
      </c>
      <c r="N512">
        <v>2640</v>
      </c>
    </row>
    <row r="513" spans="1:14" x14ac:dyDescent="0.25">
      <c r="A513" s="12">
        <v>45082</v>
      </c>
      <c r="B513">
        <v>512</v>
      </c>
      <c r="C513">
        <v>1012</v>
      </c>
      <c r="D513" s="13" t="s">
        <v>331</v>
      </c>
      <c r="E513" s="13" t="s">
        <v>332</v>
      </c>
      <c r="F513">
        <v>100065</v>
      </c>
      <c r="G513" s="13" t="s">
        <v>402</v>
      </c>
      <c r="H513">
        <v>5</v>
      </c>
      <c r="I513" s="13" t="s">
        <v>21</v>
      </c>
      <c r="J513">
        <v>3</v>
      </c>
      <c r="K513" s="13" t="s">
        <v>149</v>
      </c>
      <c r="L513">
        <v>7</v>
      </c>
      <c r="M513">
        <v>1600</v>
      </c>
      <c r="N513">
        <v>11200</v>
      </c>
    </row>
    <row r="514" spans="1:14" x14ac:dyDescent="0.25">
      <c r="A514" s="12">
        <v>45083</v>
      </c>
      <c r="B514">
        <v>513</v>
      </c>
      <c r="C514">
        <v>1006</v>
      </c>
      <c r="D514" s="13" t="s">
        <v>364</v>
      </c>
      <c r="E514" s="13" t="s">
        <v>345</v>
      </c>
      <c r="F514">
        <v>100082</v>
      </c>
      <c r="G514" s="13" t="s">
        <v>359</v>
      </c>
      <c r="H514">
        <v>7</v>
      </c>
      <c r="I514" s="13" t="s">
        <v>27</v>
      </c>
      <c r="J514">
        <v>5</v>
      </c>
      <c r="K514" s="13" t="s">
        <v>151</v>
      </c>
      <c r="L514">
        <v>10</v>
      </c>
      <c r="M514">
        <v>900</v>
      </c>
      <c r="N514">
        <v>9000</v>
      </c>
    </row>
    <row r="515" spans="1:14" x14ac:dyDescent="0.25">
      <c r="A515" s="12">
        <v>45084</v>
      </c>
      <c r="B515">
        <v>514</v>
      </c>
      <c r="C515">
        <v>1013</v>
      </c>
      <c r="D515" s="13" t="s">
        <v>371</v>
      </c>
      <c r="E515" s="13" t="s">
        <v>335</v>
      </c>
      <c r="F515">
        <v>100101</v>
      </c>
      <c r="G515" s="13" t="s">
        <v>444</v>
      </c>
      <c r="H515">
        <v>13</v>
      </c>
      <c r="I515" s="13" t="s">
        <v>45</v>
      </c>
      <c r="J515">
        <v>9</v>
      </c>
      <c r="K515" s="13" t="s">
        <v>155</v>
      </c>
      <c r="L515">
        <v>2</v>
      </c>
      <c r="M515">
        <v>1310</v>
      </c>
      <c r="N515">
        <v>2620</v>
      </c>
    </row>
    <row r="516" spans="1:14" x14ac:dyDescent="0.25">
      <c r="A516" s="12">
        <v>45085</v>
      </c>
      <c r="B516">
        <v>515</v>
      </c>
      <c r="C516">
        <v>1003</v>
      </c>
      <c r="D516" s="13" t="s">
        <v>337</v>
      </c>
      <c r="E516" s="13" t="s">
        <v>338</v>
      </c>
      <c r="F516">
        <v>100013</v>
      </c>
      <c r="G516" s="13" t="s">
        <v>389</v>
      </c>
      <c r="H516">
        <v>4</v>
      </c>
      <c r="I516" s="13" t="s">
        <v>18</v>
      </c>
      <c r="J516">
        <v>2</v>
      </c>
      <c r="K516" s="13" t="s">
        <v>149</v>
      </c>
      <c r="L516">
        <v>8</v>
      </c>
      <c r="M516">
        <v>600</v>
      </c>
      <c r="N516">
        <v>4800</v>
      </c>
    </row>
    <row r="517" spans="1:14" x14ac:dyDescent="0.25">
      <c r="A517" s="12">
        <v>45086</v>
      </c>
      <c r="B517">
        <v>516</v>
      </c>
      <c r="C517">
        <v>1001</v>
      </c>
      <c r="D517" s="13" t="s">
        <v>334</v>
      </c>
      <c r="E517" s="13" t="s">
        <v>335</v>
      </c>
      <c r="F517">
        <v>100080</v>
      </c>
      <c r="G517" s="13" t="s">
        <v>440</v>
      </c>
      <c r="H517">
        <v>22</v>
      </c>
      <c r="I517" s="13" t="s">
        <v>66</v>
      </c>
      <c r="J517">
        <v>9</v>
      </c>
      <c r="K517" s="13" t="s">
        <v>155</v>
      </c>
      <c r="L517">
        <v>6</v>
      </c>
      <c r="M517">
        <v>3011</v>
      </c>
      <c r="N517">
        <v>18066</v>
      </c>
    </row>
    <row r="518" spans="1:14" x14ac:dyDescent="0.25">
      <c r="A518" s="12">
        <v>45087</v>
      </c>
      <c r="B518">
        <v>517</v>
      </c>
      <c r="C518">
        <v>1015</v>
      </c>
      <c r="D518" s="13" t="s">
        <v>361</v>
      </c>
      <c r="E518" s="13" t="s">
        <v>338</v>
      </c>
      <c r="F518">
        <v>100065</v>
      </c>
      <c r="G518" s="13" t="s">
        <v>402</v>
      </c>
      <c r="H518">
        <v>11</v>
      </c>
      <c r="I518" s="13" t="s">
        <v>39</v>
      </c>
      <c r="J518">
        <v>9</v>
      </c>
      <c r="K518" s="13" t="s">
        <v>155</v>
      </c>
      <c r="L518">
        <v>9</v>
      </c>
      <c r="M518">
        <v>1700</v>
      </c>
      <c r="N518">
        <v>15300</v>
      </c>
    </row>
    <row r="519" spans="1:14" x14ac:dyDescent="0.25">
      <c r="A519" s="12">
        <v>45088</v>
      </c>
      <c r="B519">
        <v>518</v>
      </c>
      <c r="C519">
        <v>1002</v>
      </c>
      <c r="D519" s="13" t="s">
        <v>377</v>
      </c>
      <c r="E519" s="13" t="s">
        <v>345</v>
      </c>
      <c r="F519">
        <v>100074</v>
      </c>
      <c r="G519" s="13" t="s">
        <v>356</v>
      </c>
      <c r="H519">
        <v>11</v>
      </c>
      <c r="I519" s="13" t="s">
        <v>39</v>
      </c>
      <c r="J519">
        <v>9</v>
      </c>
      <c r="K519" s="13" t="s">
        <v>155</v>
      </c>
      <c r="L519">
        <v>11</v>
      </c>
      <c r="M519">
        <v>1700</v>
      </c>
      <c r="N519">
        <v>18700</v>
      </c>
    </row>
    <row r="520" spans="1:14" x14ac:dyDescent="0.25">
      <c r="A520" s="12">
        <v>45089</v>
      </c>
      <c r="B520">
        <v>519</v>
      </c>
      <c r="C520">
        <v>1012</v>
      </c>
      <c r="D520" s="13" t="s">
        <v>331</v>
      </c>
      <c r="E520" s="13" t="s">
        <v>332</v>
      </c>
      <c r="F520">
        <v>100039</v>
      </c>
      <c r="G520" s="13" t="s">
        <v>410</v>
      </c>
      <c r="H520">
        <v>10</v>
      </c>
      <c r="I520" s="13" t="s">
        <v>36</v>
      </c>
      <c r="J520">
        <v>8</v>
      </c>
      <c r="K520" s="13" t="s">
        <v>154</v>
      </c>
      <c r="L520">
        <v>4</v>
      </c>
      <c r="M520">
        <v>4420</v>
      </c>
      <c r="N520">
        <v>17680</v>
      </c>
    </row>
    <row r="521" spans="1:14" x14ac:dyDescent="0.25">
      <c r="A521" s="12">
        <v>45090</v>
      </c>
      <c r="B521">
        <v>520</v>
      </c>
      <c r="C521">
        <v>1003</v>
      </c>
      <c r="D521" s="13" t="s">
        <v>337</v>
      </c>
      <c r="E521" s="13" t="s">
        <v>338</v>
      </c>
      <c r="F521">
        <v>100042</v>
      </c>
      <c r="G521" s="13" t="s">
        <v>425</v>
      </c>
      <c r="H521">
        <v>10</v>
      </c>
      <c r="I521" s="13" t="s">
        <v>36</v>
      </c>
      <c r="J521">
        <v>8</v>
      </c>
      <c r="K521" s="13" t="s">
        <v>154</v>
      </c>
      <c r="L521">
        <v>3</v>
      </c>
      <c r="M521">
        <v>4420</v>
      </c>
      <c r="N521">
        <v>13260</v>
      </c>
    </row>
    <row r="522" spans="1:14" x14ac:dyDescent="0.25">
      <c r="A522" s="12">
        <v>45091</v>
      </c>
      <c r="B522">
        <v>521</v>
      </c>
      <c r="C522">
        <v>1001</v>
      </c>
      <c r="D522" s="13" t="s">
        <v>334</v>
      </c>
      <c r="E522" s="13" t="s">
        <v>335</v>
      </c>
      <c r="F522">
        <v>100018</v>
      </c>
      <c r="G522" s="13" t="s">
        <v>421</v>
      </c>
      <c r="H522">
        <v>3</v>
      </c>
      <c r="I522" s="13" t="s">
        <v>15</v>
      </c>
      <c r="J522">
        <v>1</v>
      </c>
      <c r="K522" s="13" t="s">
        <v>149</v>
      </c>
      <c r="L522">
        <v>5</v>
      </c>
      <c r="M522">
        <v>3800</v>
      </c>
      <c r="N522">
        <v>19000</v>
      </c>
    </row>
    <row r="523" spans="1:14" x14ac:dyDescent="0.25">
      <c r="A523" s="12">
        <v>45092</v>
      </c>
      <c r="B523">
        <v>522</v>
      </c>
      <c r="C523">
        <v>1009</v>
      </c>
      <c r="D523" s="13" t="s">
        <v>350</v>
      </c>
      <c r="E523" s="13" t="s">
        <v>335</v>
      </c>
      <c r="F523">
        <v>100036</v>
      </c>
      <c r="G523" s="13" t="s">
        <v>399</v>
      </c>
      <c r="H523">
        <v>3</v>
      </c>
      <c r="I523" s="13" t="s">
        <v>15</v>
      </c>
      <c r="J523">
        <v>1</v>
      </c>
      <c r="K523" s="13" t="s">
        <v>149</v>
      </c>
      <c r="L523">
        <v>7</v>
      </c>
      <c r="M523">
        <v>3800</v>
      </c>
      <c r="N523">
        <v>26600</v>
      </c>
    </row>
    <row r="524" spans="1:14" x14ac:dyDescent="0.25">
      <c r="A524" s="12">
        <v>45093</v>
      </c>
      <c r="B524">
        <v>523</v>
      </c>
      <c r="C524">
        <v>1010</v>
      </c>
      <c r="D524" s="13" t="s">
        <v>380</v>
      </c>
      <c r="E524" s="13" t="s">
        <v>345</v>
      </c>
      <c r="F524">
        <v>100024</v>
      </c>
      <c r="G524" s="13" t="s">
        <v>420</v>
      </c>
      <c r="H524">
        <v>6</v>
      </c>
      <c r="I524" s="13" t="s">
        <v>24</v>
      </c>
      <c r="J524">
        <v>4</v>
      </c>
      <c r="K524" s="13" t="s">
        <v>150</v>
      </c>
      <c r="L524">
        <v>6</v>
      </c>
      <c r="M524">
        <v>1800</v>
      </c>
      <c r="N524">
        <v>10800</v>
      </c>
    </row>
    <row r="525" spans="1:14" x14ac:dyDescent="0.25">
      <c r="A525" s="12">
        <v>45094</v>
      </c>
      <c r="B525">
        <v>524</v>
      </c>
      <c r="C525">
        <v>1006</v>
      </c>
      <c r="D525" s="13" t="s">
        <v>364</v>
      </c>
      <c r="E525" s="13" t="s">
        <v>345</v>
      </c>
      <c r="F525">
        <v>100045</v>
      </c>
      <c r="G525" s="13" t="s">
        <v>378</v>
      </c>
      <c r="H525">
        <v>13</v>
      </c>
      <c r="I525" s="13" t="s">
        <v>45</v>
      </c>
      <c r="J525">
        <v>9</v>
      </c>
      <c r="K525" s="13" t="s">
        <v>155</v>
      </c>
      <c r="L525">
        <v>9</v>
      </c>
      <c r="M525">
        <v>1310</v>
      </c>
      <c r="N525">
        <v>11790</v>
      </c>
    </row>
    <row r="526" spans="1:14" x14ac:dyDescent="0.25">
      <c r="A526" s="12">
        <v>45095</v>
      </c>
      <c r="B526">
        <v>525</v>
      </c>
      <c r="C526">
        <v>1003</v>
      </c>
      <c r="D526" s="13" t="s">
        <v>337</v>
      </c>
      <c r="E526" s="13" t="s">
        <v>338</v>
      </c>
      <c r="F526">
        <v>100031</v>
      </c>
      <c r="G526" s="13" t="s">
        <v>383</v>
      </c>
      <c r="H526">
        <v>18</v>
      </c>
      <c r="I526" s="13" t="s">
        <v>58</v>
      </c>
      <c r="J526">
        <v>5</v>
      </c>
      <c r="K526" s="13" t="s">
        <v>151</v>
      </c>
      <c r="L526">
        <v>12</v>
      </c>
      <c r="M526">
        <v>1000</v>
      </c>
      <c r="N526">
        <v>12000</v>
      </c>
    </row>
    <row r="527" spans="1:14" x14ac:dyDescent="0.25">
      <c r="A527" s="12">
        <v>45096</v>
      </c>
      <c r="B527">
        <v>526</v>
      </c>
      <c r="C527">
        <v>1015</v>
      </c>
      <c r="D527" s="13" t="s">
        <v>361</v>
      </c>
      <c r="E527" s="13" t="s">
        <v>338</v>
      </c>
      <c r="F527">
        <v>100080</v>
      </c>
      <c r="G527" s="13" t="s">
        <v>440</v>
      </c>
      <c r="H527">
        <v>2</v>
      </c>
      <c r="I527" s="13" t="s">
        <v>12</v>
      </c>
      <c r="J527">
        <v>1</v>
      </c>
      <c r="K527" s="13" t="s">
        <v>149</v>
      </c>
      <c r="L527">
        <v>10</v>
      </c>
      <c r="M527">
        <v>2920</v>
      </c>
      <c r="N527">
        <v>29200</v>
      </c>
    </row>
    <row r="528" spans="1:14" x14ac:dyDescent="0.25">
      <c r="A528" s="12">
        <v>45097</v>
      </c>
      <c r="B528">
        <v>527</v>
      </c>
      <c r="C528">
        <v>1011</v>
      </c>
      <c r="D528" s="13" t="s">
        <v>341</v>
      </c>
      <c r="E528" s="13" t="s">
        <v>338</v>
      </c>
      <c r="F528">
        <v>100062</v>
      </c>
      <c r="G528" s="13" t="s">
        <v>447</v>
      </c>
      <c r="H528">
        <v>2</v>
      </c>
      <c r="I528" s="13" t="s">
        <v>12</v>
      </c>
      <c r="J528">
        <v>1</v>
      </c>
      <c r="K528" s="13" t="s">
        <v>149</v>
      </c>
      <c r="L528">
        <v>5</v>
      </c>
      <c r="M528">
        <v>2920</v>
      </c>
      <c r="N528">
        <v>14600</v>
      </c>
    </row>
    <row r="529" spans="1:14" x14ac:dyDescent="0.25">
      <c r="A529" s="12">
        <v>45098</v>
      </c>
      <c r="B529">
        <v>528</v>
      </c>
      <c r="C529">
        <v>1002</v>
      </c>
      <c r="D529" s="13" t="s">
        <v>377</v>
      </c>
      <c r="E529" s="13" t="s">
        <v>345</v>
      </c>
      <c r="F529">
        <v>100009</v>
      </c>
      <c r="G529" s="13" t="s">
        <v>384</v>
      </c>
      <c r="H529">
        <v>1</v>
      </c>
      <c r="I529" s="13" t="s">
        <v>9</v>
      </c>
      <c r="J529">
        <v>1</v>
      </c>
      <c r="K529" s="13" t="s">
        <v>149</v>
      </c>
      <c r="L529">
        <v>7</v>
      </c>
      <c r="M529">
        <v>421</v>
      </c>
      <c r="N529">
        <v>2947</v>
      </c>
    </row>
    <row r="530" spans="1:14" x14ac:dyDescent="0.25">
      <c r="A530" s="12">
        <v>45099</v>
      </c>
      <c r="B530">
        <v>529</v>
      </c>
      <c r="C530">
        <v>1012</v>
      </c>
      <c r="D530" s="13" t="s">
        <v>331</v>
      </c>
      <c r="E530" s="13" t="s">
        <v>332</v>
      </c>
      <c r="F530">
        <v>100036</v>
      </c>
      <c r="G530" s="13" t="s">
        <v>399</v>
      </c>
      <c r="H530">
        <v>15</v>
      </c>
      <c r="I530" s="13" t="s">
        <v>51</v>
      </c>
      <c r="J530">
        <v>10</v>
      </c>
      <c r="K530" s="13" t="s">
        <v>36</v>
      </c>
      <c r="L530">
        <v>3</v>
      </c>
      <c r="M530">
        <v>2240</v>
      </c>
      <c r="N530">
        <v>6720</v>
      </c>
    </row>
    <row r="531" spans="1:14" x14ac:dyDescent="0.25">
      <c r="A531" s="12">
        <v>45100</v>
      </c>
      <c r="B531">
        <v>530</v>
      </c>
      <c r="C531">
        <v>1007</v>
      </c>
      <c r="D531" s="13" t="s">
        <v>367</v>
      </c>
      <c r="E531" s="13" t="s">
        <v>338</v>
      </c>
      <c r="F531">
        <v>100081</v>
      </c>
      <c r="G531" s="13" t="s">
        <v>376</v>
      </c>
      <c r="H531">
        <v>2</v>
      </c>
      <c r="I531" s="13" t="s">
        <v>12</v>
      </c>
      <c r="J531">
        <v>1</v>
      </c>
      <c r="K531" s="13" t="s">
        <v>149</v>
      </c>
      <c r="L531">
        <v>12</v>
      </c>
      <c r="M531">
        <v>2920</v>
      </c>
      <c r="N531">
        <v>35040</v>
      </c>
    </row>
    <row r="532" spans="1:14" x14ac:dyDescent="0.25">
      <c r="A532" s="12">
        <v>45101</v>
      </c>
      <c r="B532">
        <v>531</v>
      </c>
      <c r="C532">
        <v>1011</v>
      </c>
      <c r="D532" s="13" t="s">
        <v>341</v>
      </c>
      <c r="E532" s="13" t="s">
        <v>338</v>
      </c>
      <c r="F532">
        <v>100088</v>
      </c>
      <c r="G532" s="13" t="s">
        <v>441</v>
      </c>
      <c r="H532">
        <v>22</v>
      </c>
      <c r="I532" s="13" t="s">
        <v>66</v>
      </c>
      <c r="J532">
        <v>9</v>
      </c>
      <c r="K532" s="13" t="s">
        <v>155</v>
      </c>
      <c r="L532">
        <v>6</v>
      </c>
      <c r="M532">
        <v>3011</v>
      </c>
      <c r="N532">
        <v>18066</v>
      </c>
    </row>
    <row r="533" spans="1:14" x14ac:dyDescent="0.25">
      <c r="A533" s="12">
        <v>45102</v>
      </c>
      <c r="B533">
        <v>532</v>
      </c>
      <c r="C533">
        <v>1001</v>
      </c>
      <c r="D533" s="13" t="s">
        <v>334</v>
      </c>
      <c r="E533" s="13" t="s">
        <v>335</v>
      </c>
      <c r="F533">
        <v>100048</v>
      </c>
      <c r="G533" s="13" t="s">
        <v>333</v>
      </c>
      <c r="H533">
        <v>14</v>
      </c>
      <c r="I533" s="13" t="s">
        <v>48</v>
      </c>
      <c r="J533">
        <v>9</v>
      </c>
      <c r="K533" s="13" t="s">
        <v>155</v>
      </c>
      <c r="L533">
        <v>8</v>
      </c>
      <c r="M533">
        <v>700</v>
      </c>
      <c r="N533">
        <v>5600</v>
      </c>
    </row>
    <row r="534" spans="1:14" x14ac:dyDescent="0.25">
      <c r="A534" s="12">
        <v>45103</v>
      </c>
      <c r="B534">
        <v>533</v>
      </c>
      <c r="C534">
        <v>1003</v>
      </c>
      <c r="D534" s="13" t="s">
        <v>337</v>
      </c>
      <c r="E534" s="13" t="s">
        <v>338</v>
      </c>
      <c r="F534">
        <v>100052</v>
      </c>
      <c r="G534" s="13" t="s">
        <v>386</v>
      </c>
      <c r="H534">
        <v>12</v>
      </c>
      <c r="I534" s="13" t="s">
        <v>42</v>
      </c>
      <c r="J534">
        <v>9</v>
      </c>
      <c r="K534" s="13" t="s">
        <v>155</v>
      </c>
      <c r="L534">
        <v>4</v>
      </c>
      <c r="M534">
        <v>3150</v>
      </c>
      <c r="N534">
        <v>12600</v>
      </c>
    </row>
    <row r="535" spans="1:14" x14ac:dyDescent="0.25">
      <c r="A535" s="12">
        <v>45104</v>
      </c>
      <c r="B535">
        <v>534</v>
      </c>
      <c r="C535">
        <v>1006</v>
      </c>
      <c r="D535" s="13" t="s">
        <v>364</v>
      </c>
      <c r="E535" s="13" t="s">
        <v>345</v>
      </c>
      <c r="F535">
        <v>100031</v>
      </c>
      <c r="G535" s="13" t="s">
        <v>383</v>
      </c>
      <c r="H535">
        <v>13</v>
      </c>
      <c r="I535" s="13" t="s">
        <v>45</v>
      </c>
      <c r="J535">
        <v>9</v>
      </c>
      <c r="K535" s="13" t="s">
        <v>155</v>
      </c>
      <c r="L535">
        <v>9</v>
      </c>
      <c r="M535">
        <v>1310</v>
      </c>
      <c r="N535">
        <v>11790</v>
      </c>
    </row>
    <row r="536" spans="1:14" x14ac:dyDescent="0.25">
      <c r="A536" s="12">
        <v>45105</v>
      </c>
      <c r="B536">
        <v>535</v>
      </c>
      <c r="C536">
        <v>1015</v>
      </c>
      <c r="D536" s="13" t="s">
        <v>361</v>
      </c>
      <c r="E536" s="13" t="s">
        <v>338</v>
      </c>
      <c r="F536">
        <v>100018</v>
      </c>
      <c r="G536" s="13" t="s">
        <v>421</v>
      </c>
      <c r="H536">
        <v>6</v>
      </c>
      <c r="I536" s="13" t="s">
        <v>24</v>
      </c>
      <c r="J536">
        <v>4</v>
      </c>
      <c r="K536" s="13" t="s">
        <v>150</v>
      </c>
      <c r="L536">
        <v>5</v>
      </c>
      <c r="M536">
        <v>1800</v>
      </c>
      <c r="N536">
        <v>9000</v>
      </c>
    </row>
    <row r="537" spans="1:14" x14ac:dyDescent="0.25">
      <c r="A537" s="12">
        <v>45106</v>
      </c>
      <c r="B537">
        <v>536</v>
      </c>
      <c r="C537">
        <v>1010</v>
      </c>
      <c r="D537" s="13" t="s">
        <v>380</v>
      </c>
      <c r="E537" s="13" t="s">
        <v>345</v>
      </c>
      <c r="F537">
        <v>100012</v>
      </c>
      <c r="G537" s="13" t="s">
        <v>393</v>
      </c>
      <c r="H537">
        <v>19</v>
      </c>
      <c r="I537" s="13" t="s">
        <v>60</v>
      </c>
      <c r="J537">
        <v>11</v>
      </c>
      <c r="K537" s="13" t="s">
        <v>156</v>
      </c>
      <c r="L537">
        <v>3</v>
      </c>
      <c r="M537">
        <v>600</v>
      </c>
      <c r="N537">
        <v>1800</v>
      </c>
    </row>
    <row r="538" spans="1:14" x14ac:dyDescent="0.25">
      <c r="A538" s="12">
        <v>45107</v>
      </c>
      <c r="B538">
        <v>537</v>
      </c>
      <c r="C538">
        <v>1010</v>
      </c>
      <c r="D538" s="13" t="s">
        <v>380</v>
      </c>
      <c r="E538" s="13" t="s">
        <v>345</v>
      </c>
      <c r="F538">
        <v>100084</v>
      </c>
      <c r="G538" s="13" t="s">
        <v>430</v>
      </c>
      <c r="H538">
        <v>12</v>
      </c>
      <c r="I538" s="13" t="s">
        <v>42</v>
      </c>
      <c r="J538">
        <v>9</v>
      </c>
      <c r="K538" s="13" t="s">
        <v>155</v>
      </c>
      <c r="L538">
        <v>7</v>
      </c>
      <c r="M538">
        <v>3150</v>
      </c>
      <c r="N538">
        <v>22050</v>
      </c>
    </row>
    <row r="539" spans="1:14" x14ac:dyDescent="0.25">
      <c r="A539" s="12">
        <v>45108</v>
      </c>
      <c r="B539">
        <v>538</v>
      </c>
      <c r="C539">
        <v>1007</v>
      </c>
      <c r="D539" s="13" t="s">
        <v>367</v>
      </c>
      <c r="E539" s="13" t="s">
        <v>338</v>
      </c>
      <c r="F539">
        <v>100004</v>
      </c>
      <c r="G539" s="13" t="s">
        <v>438</v>
      </c>
      <c r="H539">
        <v>7</v>
      </c>
      <c r="I539" s="13" t="s">
        <v>27</v>
      </c>
      <c r="J539">
        <v>5</v>
      </c>
      <c r="K539" s="13" t="s">
        <v>151</v>
      </c>
      <c r="L539">
        <v>10</v>
      </c>
      <c r="M539">
        <v>900</v>
      </c>
      <c r="N539">
        <v>9000</v>
      </c>
    </row>
    <row r="540" spans="1:14" x14ac:dyDescent="0.25">
      <c r="A540" s="12">
        <v>45109</v>
      </c>
      <c r="B540">
        <v>539</v>
      </c>
      <c r="C540">
        <v>1001</v>
      </c>
      <c r="D540" s="13" t="s">
        <v>334</v>
      </c>
      <c r="E540" s="13" t="s">
        <v>335</v>
      </c>
      <c r="F540">
        <v>100048</v>
      </c>
      <c r="G540" s="13" t="s">
        <v>333</v>
      </c>
      <c r="H540">
        <v>9</v>
      </c>
      <c r="I540" s="13" t="s">
        <v>33</v>
      </c>
      <c r="J540">
        <v>7</v>
      </c>
      <c r="K540" s="13" t="s">
        <v>153</v>
      </c>
      <c r="L540">
        <v>2</v>
      </c>
      <c r="M540">
        <v>4800</v>
      </c>
      <c r="N540">
        <v>9600</v>
      </c>
    </row>
    <row r="541" spans="1:14" x14ac:dyDescent="0.25">
      <c r="A541" s="12">
        <v>45110</v>
      </c>
      <c r="B541">
        <v>540</v>
      </c>
      <c r="C541">
        <v>1011</v>
      </c>
      <c r="D541" s="13" t="s">
        <v>341</v>
      </c>
      <c r="E541" s="13" t="s">
        <v>338</v>
      </c>
      <c r="F541">
        <v>100016</v>
      </c>
      <c r="G541" s="13" t="s">
        <v>375</v>
      </c>
      <c r="H541">
        <v>2</v>
      </c>
      <c r="I541" s="13" t="s">
        <v>12</v>
      </c>
      <c r="J541">
        <v>1</v>
      </c>
      <c r="K541" s="13" t="s">
        <v>149</v>
      </c>
      <c r="L541">
        <v>8</v>
      </c>
      <c r="M541">
        <v>2920</v>
      </c>
      <c r="N541">
        <v>23360</v>
      </c>
    </row>
    <row r="542" spans="1:14" x14ac:dyDescent="0.25">
      <c r="A542" s="12">
        <v>45111</v>
      </c>
      <c r="B542">
        <v>541</v>
      </c>
      <c r="C542">
        <v>1012</v>
      </c>
      <c r="D542" s="13" t="s">
        <v>331</v>
      </c>
      <c r="E542" s="13" t="s">
        <v>332</v>
      </c>
      <c r="F542">
        <v>100064</v>
      </c>
      <c r="G542" s="13" t="s">
        <v>424</v>
      </c>
      <c r="H542">
        <v>10</v>
      </c>
      <c r="I542" s="13" t="s">
        <v>36</v>
      </c>
      <c r="J542">
        <v>8</v>
      </c>
      <c r="K542" s="13" t="s">
        <v>154</v>
      </c>
      <c r="L542">
        <v>6</v>
      </c>
      <c r="M542">
        <v>4420</v>
      </c>
      <c r="N542">
        <v>26520</v>
      </c>
    </row>
    <row r="543" spans="1:14" x14ac:dyDescent="0.25">
      <c r="A543" s="12">
        <v>45112</v>
      </c>
      <c r="B543">
        <v>542</v>
      </c>
      <c r="C543">
        <v>1010</v>
      </c>
      <c r="D543" s="13" t="s">
        <v>380</v>
      </c>
      <c r="E543" s="13" t="s">
        <v>345</v>
      </c>
      <c r="F543">
        <v>100079</v>
      </c>
      <c r="G543" s="13" t="s">
        <v>397</v>
      </c>
      <c r="H543">
        <v>12</v>
      </c>
      <c r="I543" s="13" t="s">
        <v>42</v>
      </c>
      <c r="J543">
        <v>9</v>
      </c>
      <c r="K543" s="13" t="s">
        <v>155</v>
      </c>
      <c r="L543">
        <v>9</v>
      </c>
      <c r="M543">
        <v>3150</v>
      </c>
      <c r="N543">
        <v>28350</v>
      </c>
    </row>
    <row r="544" spans="1:14" x14ac:dyDescent="0.25">
      <c r="A544" s="12">
        <v>45113</v>
      </c>
      <c r="B544">
        <v>543</v>
      </c>
      <c r="C544">
        <v>1001</v>
      </c>
      <c r="D544" s="13" t="s">
        <v>334</v>
      </c>
      <c r="E544" s="13" t="s">
        <v>335</v>
      </c>
      <c r="F544">
        <v>100073</v>
      </c>
      <c r="G544" s="13" t="s">
        <v>394</v>
      </c>
      <c r="H544">
        <v>24</v>
      </c>
      <c r="I544" s="13" t="s">
        <v>70</v>
      </c>
      <c r="J544">
        <v>5</v>
      </c>
      <c r="K544" s="13" t="s">
        <v>151</v>
      </c>
      <c r="L544">
        <v>11</v>
      </c>
      <c r="M544">
        <v>2630</v>
      </c>
      <c r="N544">
        <v>28930</v>
      </c>
    </row>
    <row r="545" spans="1:14" x14ac:dyDescent="0.25">
      <c r="A545" s="12">
        <v>45114</v>
      </c>
      <c r="B545">
        <v>544</v>
      </c>
      <c r="C545">
        <v>1006</v>
      </c>
      <c r="D545" s="13" t="s">
        <v>364</v>
      </c>
      <c r="E545" s="13" t="s">
        <v>345</v>
      </c>
      <c r="F545">
        <v>100035</v>
      </c>
      <c r="G545" s="13" t="s">
        <v>409</v>
      </c>
      <c r="H545">
        <v>20</v>
      </c>
      <c r="I545" s="13" t="s">
        <v>62</v>
      </c>
      <c r="J545">
        <v>10</v>
      </c>
      <c r="K545" s="13" t="s">
        <v>36</v>
      </c>
      <c r="L545">
        <v>4</v>
      </c>
      <c r="M545">
        <v>4500</v>
      </c>
      <c r="N545">
        <v>18000</v>
      </c>
    </row>
    <row r="546" spans="1:14" x14ac:dyDescent="0.25">
      <c r="A546" s="12">
        <v>45115</v>
      </c>
      <c r="B546">
        <v>545</v>
      </c>
      <c r="C546">
        <v>1011</v>
      </c>
      <c r="D546" s="13" t="s">
        <v>341</v>
      </c>
      <c r="E546" s="13" t="s">
        <v>338</v>
      </c>
      <c r="F546">
        <v>100013</v>
      </c>
      <c r="G546" s="13" t="s">
        <v>389</v>
      </c>
      <c r="H546">
        <v>25</v>
      </c>
      <c r="I546" s="13" t="s">
        <v>72</v>
      </c>
      <c r="J546">
        <v>6</v>
      </c>
      <c r="K546" s="13" t="s">
        <v>152</v>
      </c>
      <c r="L546">
        <v>3</v>
      </c>
      <c r="M546">
        <v>5100</v>
      </c>
      <c r="N546">
        <v>15300</v>
      </c>
    </row>
    <row r="547" spans="1:14" x14ac:dyDescent="0.25">
      <c r="A547" s="12">
        <v>45116</v>
      </c>
      <c r="B547">
        <v>546</v>
      </c>
      <c r="C547">
        <v>1015</v>
      </c>
      <c r="D547" s="13" t="s">
        <v>361</v>
      </c>
      <c r="E547" s="13" t="s">
        <v>338</v>
      </c>
      <c r="F547">
        <v>100063</v>
      </c>
      <c r="G547" s="13" t="s">
        <v>400</v>
      </c>
      <c r="H547">
        <v>23</v>
      </c>
      <c r="I547" s="13" t="s">
        <v>68</v>
      </c>
      <c r="J547">
        <v>1</v>
      </c>
      <c r="K547" s="13" t="s">
        <v>149</v>
      </c>
      <c r="L547">
        <v>5</v>
      </c>
      <c r="M547">
        <v>3550</v>
      </c>
      <c r="N547">
        <v>17750</v>
      </c>
    </row>
    <row r="548" spans="1:14" x14ac:dyDescent="0.25">
      <c r="A548" s="12">
        <v>45117</v>
      </c>
      <c r="B548">
        <v>547</v>
      </c>
      <c r="C548">
        <v>1004</v>
      </c>
      <c r="D548" s="13" t="s">
        <v>347</v>
      </c>
      <c r="E548" s="13" t="s">
        <v>332</v>
      </c>
      <c r="F548">
        <v>100077</v>
      </c>
      <c r="G548" s="13" t="s">
        <v>351</v>
      </c>
      <c r="H548">
        <v>11</v>
      </c>
      <c r="I548" s="13" t="s">
        <v>39</v>
      </c>
      <c r="J548">
        <v>9</v>
      </c>
      <c r="K548" s="13" t="s">
        <v>155</v>
      </c>
      <c r="L548">
        <v>7</v>
      </c>
      <c r="M548">
        <v>1700</v>
      </c>
      <c r="N548">
        <v>11900</v>
      </c>
    </row>
    <row r="549" spans="1:14" x14ac:dyDescent="0.25">
      <c r="A549" s="12">
        <v>45118</v>
      </c>
      <c r="B549">
        <v>548</v>
      </c>
      <c r="C549">
        <v>1006</v>
      </c>
      <c r="D549" s="13" t="s">
        <v>364</v>
      </c>
      <c r="E549" s="13" t="s">
        <v>345</v>
      </c>
      <c r="F549">
        <v>100083</v>
      </c>
      <c r="G549" s="13" t="s">
        <v>417</v>
      </c>
      <c r="H549">
        <v>23</v>
      </c>
      <c r="I549" s="13" t="s">
        <v>68</v>
      </c>
      <c r="J549">
        <v>1</v>
      </c>
      <c r="K549" s="13" t="s">
        <v>149</v>
      </c>
      <c r="L549">
        <v>6</v>
      </c>
      <c r="M549">
        <v>3550</v>
      </c>
      <c r="N549">
        <v>21300</v>
      </c>
    </row>
    <row r="550" spans="1:14" x14ac:dyDescent="0.25">
      <c r="A550" s="12">
        <v>45119</v>
      </c>
      <c r="B550">
        <v>549</v>
      </c>
      <c r="C550">
        <v>1010</v>
      </c>
      <c r="D550" s="13" t="s">
        <v>380</v>
      </c>
      <c r="E550" s="13" t="s">
        <v>345</v>
      </c>
      <c r="F550">
        <v>100090</v>
      </c>
      <c r="G550" s="13" t="s">
        <v>354</v>
      </c>
      <c r="H550">
        <v>6</v>
      </c>
      <c r="I550" s="13" t="s">
        <v>24</v>
      </c>
      <c r="J550">
        <v>4</v>
      </c>
      <c r="K550" s="13" t="s">
        <v>150</v>
      </c>
      <c r="L550">
        <v>9</v>
      </c>
      <c r="M550">
        <v>1800</v>
      </c>
      <c r="N550">
        <v>16200</v>
      </c>
    </row>
    <row r="551" spans="1:14" x14ac:dyDescent="0.25">
      <c r="A551" s="12">
        <v>45120</v>
      </c>
      <c r="B551">
        <v>550</v>
      </c>
      <c r="C551">
        <v>1003</v>
      </c>
      <c r="D551" s="13" t="s">
        <v>337</v>
      </c>
      <c r="E551" s="13" t="s">
        <v>338</v>
      </c>
      <c r="F551">
        <v>100048</v>
      </c>
      <c r="G551" s="13" t="s">
        <v>333</v>
      </c>
      <c r="H551">
        <v>25</v>
      </c>
      <c r="I551" s="13" t="s">
        <v>72</v>
      </c>
      <c r="J551">
        <v>6</v>
      </c>
      <c r="K551" s="13" t="s">
        <v>152</v>
      </c>
      <c r="L551">
        <v>12</v>
      </c>
      <c r="M551">
        <v>5100</v>
      </c>
      <c r="N551">
        <v>61200</v>
      </c>
    </row>
    <row r="552" spans="1:14" x14ac:dyDescent="0.25">
      <c r="A552" s="12">
        <v>45121</v>
      </c>
      <c r="B552">
        <v>551</v>
      </c>
      <c r="C552">
        <v>1007</v>
      </c>
      <c r="D552" s="13" t="s">
        <v>367</v>
      </c>
      <c r="E552" s="13" t="s">
        <v>338</v>
      </c>
      <c r="F552">
        <v>100001</v>
      </c>
      <c r="G552" s="13" t="s">
        <v>8</v>
      </c>
      <c r="H552">
        <v>9</v>
      </c>
      <c r="I552" s="13" t="s">
        <v>33</v>
      </c>
      <c r="J552">
        <v>7</v>
      </c>
      <c r="K552" s="13" t="s">
        <v>153</v>
      </c>
      <c r="L552">
        <v>10</v>
      </c>
      <c r="M552">
        <v>4800</v>
      </c>
      <c r="N552">
        <v>48000</v>
      </c>
    </row>
    <row r="553" spans="1:14" x14ac:dyDescent="0.25">
      <c r="A553" s="12">
        <v>45122</v>
      </c>
      <c r="B553">
        <v>552</v>
      </c>
      <c r="C553">
        <v>1002</v>
      </c>
      <c r="D553" s="13" t="s">
        <v>377</v>
      </c>
      <c r="E553" s="13" t="s">
        <v>345</v>
      </c>
      <c r="F553">
        <v>100020</v>
      </c>
      <c r="G553" s="13" t="s">
        <v>385</v>
      </c>
      <c r="H553">
        <v>2</v>
      </c>
      <c r="I553" s="13" t="s">
        <v>12</v>
      </c>
      <c r="J553">
        <v>1</v>
      </c>
      <c r="K553" s="13" t="s">
        <v>149</v>
      </c>
      <c r="L553">
        <v>5</v>
      </c>
      <c r="M553">
        <v>2920</v>
      </c>
      <c r="N553">
        <v>14600</v>
      </c>
    </row>
    <row r="554" spans="1:14" x14ac:dyDescent="0.25">
      <c r="A554" s="12">
        <v>45123</v>
      </c>
      <c r="B554">
        <v>553</v>
      </c>
      <c r="C554">
        <v>1011</v>
      </c>
      <c r="D554" s="13" t="s">
        <v>341</v>
      </c>
      <c r="E554" s="13" t="s">
        <v>338</v>
      </c>
      <c r="F554">
        <v>100051</v>
      </c>
      <c r="G554" s="13" t="s">
        <v>439</v>
      </c>
      <c r="H554">
        <v>22</v>
      </c>
      <c r="I554" s="13" t="s">
        <v>66</v>
      </c>
      <c r="J554">
        <v>9</v>
      </c>
      <c r="K554" s="13" t="s">
        <v>155</v>
      </c>
      <c r="L554">
        <v>7</v>
      </c>
      <c r="M554">
        <v>3011</v>
      </c>
      <c r="N554">
        <v>21077</v>
      </c>
    </row>
    <row r="555" spans="1:14" x14ac:dyDescent="0.25">
      <c r="A555" s="12">
        <v>45124</v>
      </c>
      <c r="B555">
        <v>554</v>
      </c>
      <c r="C555">
        <v>1002</v>
      </c>
      <c r="D555" s="13" t="s">
        <v>377</v>
      </c>
      <c r="E555" s="13" t="s">
        <v>345</v>
      </c>
      <c r="F555">
        <v>100051</v>
      </c>
      <c r="G555" s="13" t="s">
        <v>439</v>
      </c>
      <c r="H555">
        <v>20</v>
      </c>
      <c r="I555" s="13" t="s">
        <v>62</v>
      </c>
      <c r="J555">
        <v>10</v>
      </c>
      <c r="K555" s="13" t="s">
        <v>36</v>
      </c>
      <c r="L555">
        <v>3</v>
      </c>
      <c r="M555">
        <v>4500</v>
      </c>
      <c r="N555">
        <v>13500</v>
      </c>
    </row>
    <row r="556" spans="1:14" x14ac:dyDescent="0.25">
      <c r="A556" s="12">
        <v>45125</v>
      </c>
      <c r="B556">
        <v>555</v>
      </c>
      <c r="C556">
        <v>1006</v>
      </c>
      <c r="D556" s="13" t="s">
        <v>364</v>
      </c>
      <c r="E556" s="13" t="s">
        <v>345</v>
      </c>
      <c r="F556">
        <v>100084</v>
      </c>
      <c r="G556" s="13" t="s">
        <v>430</v>
      </c>
      <c r="H556">
        <v>18</v>
      </c>
      <c r="I556" s="13" t="s">
        <v>58</v>
      </c>
      <c r="J556">
        <v>5</v>
      </c>
      <c r="K556" s="13" t="s">
        <v>151</v>
      </c>
      <c r="L556">
        <v>12</v>
      </c>
      <c r="M556">
        <v>1000</v>
      </c>
      <c r="N556">
        <v>12000</v>
      </c>
    </row>
    <row r="557" spans="1:14" x14ac:dyDescent="0.25">
      <c r="A557" s="12">
        <v>45126</v>
      </c>
      <c r="B557">
        <v>556</v>
      </c>
      <c r="C557">
        <v>1001</v>
      </c>
      <c r="D557" s="13" t="s">
        <v>334</v>
      </c>
      <c r="E557" s="13" t="s">
        <v>335</v>
      </c>
      <c r="F557">
        <v>100019</v>
      </c>
      <c r="G557" s="13" t="s">
        <v>381</v>
      </c>
      <c r="H557">
        <v>12</v>
      </c>
      <c r="I557" s="13" t="s">
        <v>42</v>
      </c>
      <c r="J557">
        <v>9</v>
      </c>
      <c r="K557" s="13" t="s">
        <v>155</v>
      </c>
      <c r="L557">
        <v>6</v>
      </c>
      <c r="M557">
        <v>3150</v>
      </c>
      <c r="N557">
        <v>18900</v>
      </c>
    </row>
    <row r="558" spans="1:14" x14ac:dyDescent="0.25">
      <c r="A558" s="12">
        <v>45127</v>
      </c>
      <c r="B558">
        <v>557</v>
      </c>
      <c r="C558">
        <v>1009</v>
      </c>
      <c r="D558" s="13" t="s">
        <v>350</v>
      </c>
      <c r="E558" s="13" t="s">
        <v>335</v>
      </c>
      <c r="F558">
        <v>100025</v>
      </c>
      <c r="G558" s="13" t="s">
        <v>373</v>
      </c>
      <c r="H558">
        <v>14</v>
      </c>
      <c r="I558" s="13" t="s">
        <v>48</v>
      </c>
      <c r="J558">
        <v>9</v>
      </c>
      <c r="K558" s="13" t="s">
        <v>155</v>
      </c>
      <c r="L558">
        <v>8</v>
      </c>
      <c r="M558">
        <v>700</v>
      </c>
      <c r="N558">
        <v>5600</v>
      </c>
    </row>
    <row r="559" spans="1:14" x14ac:dyDescent="0.25">
      <c r="A559" s="12">
        <v>45128</v>
      </c>
      <c r="B559">
        <v>558</v>
      </c>
      <c r="C559">
        <v>1001</v>
      </c>
      <c r="D559" s="13" t="s">
        <v>334</v>
      </c>
      <c r="E559" s="13" t="s">
        <v>335</v>
      </c>
      <c r="F559">
        <v>100011</v>
      </c>
      <c r="G559" s="13" t="s">
        <v>370</v>
      </c>
      <c r="H559">
        <v>16</v>
      </c>
      <c r="I559" s="13" t="s">
        <v>54</v>
      </c>
      <c r="J559">
        <v>10</v>
      </c>
      <c r="K559" s="13" t="s">
        <v>36</v>
      </c>
      <c r="L559">
        <v>4</v>
      </c>
      <c r="M559">
        <v>820</v>
      </c>
      <c r="N559">
        <v>3280</v>
      </c>
    </row>
    <row r="560" spans="1:14" x14ac:dyDescent="0.25">
      <c r="A560" s="12">
        <v>45129</v>
      </c>
      <c r="B560">
        <v>559</v>
      </c>
      <c r="C560">
        <v>1001</v>
      </c>
      <c r="D560" s="13" t="s">
        <v>334</v>
      </c>
      <c r="E560" s="13" t="s">
        <v>335</v>
      </c>
      <c r="F560">
        <v>100076</v>
      </c>
      <c r="G560" s="13" t="s">
        <v>418</v>
      </c>
      <c r="H560">
        <v>5</v>
      </c>
      <c r="I560" s="13" t="s">
        <v>21</v>
      </c>
      <c r="J560">
        <v>3</v>
      </c>
      <c r="K560" s="13" t="s">
        <v>149</v>
      </c>
      <c r="L560">
        <v>9</v>
      </c>
      <c r="M560">
        <v>1600</v>
      </c>
      <c r="N560">
        <v>14400</v>
      </c>
    </row>
    <row r="561" spans="1:14" x14ac:dyDescent="0.25">
      <c r="A561" s="12">
        <v>45130</v>
      </c>
      <c r="B561">
        <v>560</v>
      </c>
      <c r="C561">
        <v>1010</v>
      </c>
      <c r="D561" s="13" t="s">
        <v>380</v>
      </c>
      <c r="E561" s="13" t="s">
        <v>345</v>
      </c>
      <c r="F561">
        <v>100090</v>
      </c>
      <c r="G561" s="13" t="s">
        <v>354</v>
      </c>
      <c r="H561">
        <v>17</v>
      </c>
      <c r="I561" s="13" t="s">
        <v>56</v>
      </c>
      <c r="J561">
        <v>10</v>
      </c>
      <c r="K561" s="13" t="s">
        <v>36</v>
      </c>
      <c r="L561">
        <v>5</v>
      </c>
      <c r="M561">
        <v>1117</v>
      </c>
      <c r="N561">
        <v>5585</v>
      </c>
    </row>
    <row r="562" spans="1:14" x14ac:dyDescent="0.25">
      <c r="A562" s="12">
        <v>45131</v>
      </c>
      <c r="B562">
        <v>561</v>
      </c>
      <c r="C562">
        <v>1006</v>
      </c>
      <c r="D562" s="13" t="s">
        <v>364</v>
      </c>
      <c r="E562" s="13" t="s">
        <v>345</v>
      </c>
      <c r="F562">
        <v>100003</v>
      </c>
      <c r="G562" s="13" t="s">
        <v>369</v>
      </c>
      <c r="H562">
        <v>5</v>
      </c>
      <c r="I562" s="13" t="s">
        <v>21</v>
      </c>
      <c r="J562">
        <v>3</v>
      </c>
      <c r="K562" s="13" t="s">
        <v>149</v>
      </c>
      <c r="L562">
        <v>3</v>
      </c>
      <c r="M562">
        <v>1600</v>
      </c>
      <c r="N562">
        <v>4800</v>
      </c>
    </row>
    <row r="563" spans="1:14" x14ac:dyDescent="0.25">
      <c r="A563" s="12">
        <v>45132</v>
      </c>
      <c r="B563">
        <v>562</v>
      </c>
      <c r="C563">
        <v>1000</v>
      </c>
      <c r="D563" s="13" t="s">
        <v>353</v>
      </c>
      <c r="E563" s="13" t="s">
        <v>332</v>
      </c>
      <c r="F563">
        <v>100024</v>
      </c>
      <c r="G563" s="13" t="s">
        <v>420</v>
      </c>
      <c r="H563">
        <v>5</v>
      </c>
      <c r="I563" s="13" t="s">
        <v>21</v>
      </c>
      <c r="J563">
        <v>3</v>
      </c>
      <c r="K563" s="13" t="s">
        <v>149</v>
      </c>
      <c r="L563">
        <v>7</v>
      </c>
      <c r="M563">
        <v>1600</v>
      </c>
      <c r="N563">
        <v>11200</v>
      </c>
    </row>
    <row r="564" spans="1:14" x14ac:dyDescent="0.25">
      <c r="A564" s="12">
        <v>45133</v>
      </c>
      <c r="B564">
        <v>563</v>
      </c>
      <c r="C564">
        <v>1015</v>
      </c>
      <c r="D564" s="13" t="s">
        <v>361</v>
      </c>
      <c r="E564" s="13" t="s">
        <v>338</v>
      </c>
      <c r="F564">
        <v>100082</v>
      </c>
      <c r="G564" s="13" t="s">
        <v>359</v>
      </c>
      <c r="H564">
        <v>25</v>
      </c>
      <c r="I564" s="13" t="s">
        <v>72</v>
      </c>
      <c r="J564">
        <v>6</v>
      </c>
      <c r="K564" s="13" t="s">
        <v>152</v>
      </c>
      <c r="L564">
        <v>10</v>
      </c>
      <c r="M564">
        <v>5100</v>
      </c>
      <c r="N564">
        <v>51000</v>
      </c>
    </row>
    <row r="565" spans="1:14" x14ac:dyDescent="0.25">
      <c r="A565" s="12">
        <v>45134</v>
      </c>
      <c r="B565">
        <v>564</v>
      </c>
      <c r="C565">
        <v>1002</v>
      </c>
      <c r="D565" s="13" t="s">
        <v>377</v>
      </c>
      <c r="E565" s="13" t="s">
        <v>345</v>
      </c>
      <c r="F565">
        <v>100093</v>
      </c>
      <c r="G565" s="13" t="s">
        <v>404</v>
      </c>
      <c r="H565">
        <v>1</v>
      </c>
      <c r="I565" s="13" t="s">
        <v>9</v>
      </c>
      <c r="J565">
        <v>1</v>
      </c>
      <c r="K565" s="13" t="s">
        <v>149</v>
      </c>
      <c r="L565">
        <v>2</v>
      </c>
      <c r="M565">
        <v>421</v>
      </c>
      <c r="N565">
        <v>842</v>
      </c>
    </row>
    <row r="566" spans="1:14" x14ac:dyDescent="0.25">
      <c r="A566" s="12">
        <v>45135</v>
      </c>
      <c r="B566">
        <v>565</v>
      </c>
      <c r="C566">
        <v>1013</v>
      </c>
      <c r="D566" s="13" t="s">
        <v>371</v>
      </c>
      <c r="E566" s="13" t="s">
        <v>335</v>
      </c>
      <c r="F566">
        <v>100003</v>
      </c>
      <c r="G566" s="13" t="s">
        <v>369</v>
      </c>
      <c r="H566">
        <v>24</v>
      </c>
      <c r="I566" s="13" t="s">
        <v>70</v>
      </c>
      <c r="J566">
        <v>5</v>
      </c>
      <c r="K566" s="13" t="s">
        <v>151</v>
      </c>
      <c r="L566">
        <v>8</v>
      </c>
      <c r="M566">
        <v>2630</v>
      </c>
      <c r="N566">
        <v>21040</v>
      </c>
    </row>
    <row r="567" spans="1:14" x14ac:dyDescent="0.25">
      <c r="A567" s="12">
        <v>45136</v>
      </c>
      <c r="B567">
        <v>566</v>
      </c>
      <c r="C567">
        <v>1002</v>
      </c>
      <c r="D567" s="13" t="s">
        <v>377</v>
      </c>
      <c r="E567" s="13" t="s">
        <v>345</v>
      </c>
      <c r="F567">
        <v>100059</v>
      </c>
      <c r="G567" s="13" t="s">
        <v>406</v>
      </c>
      <c r="H567">
        <v>5</v>
      </c>
      <c r="I567" s="13" t="s">
        <v>21</v>
      </c>
      <c r="J567">
        <v>3</v>
      </c>
      <c r="K567" s="13" t="s">
        <v>149</v>
      </c>
      <c r="L567">
        <v>6</v>
      </c>
      <c r="M567">
        <v>1600</v>
      </c>
      <c r="N567">
        <v>9600</v>
      </c>
    </row>
    <row r="568" spans="1:14" x14ac:dyDescent="0.25">
      <c r="A568" s="12">
        <v>45137</v>
      </c>
      <c r="B568">
        <v>567</v>
      </c>
      <c r="C568">
        <v>1003</v>
      </c>
      <c r="D568" s="13" t="s">
        <v>337</v>
      </c>
      <c r="E568" s="13" t="s">
        <v>338</v>
      </c>
      <c r="F568">
        <v>100024</v>
      </c>
      <c r="G568" s="13" t="s">
        <v>420</v>
      </c>
      <c r="H568">
        <v>12</v>
      </c>
      <c r="I568" s="13" t="s">
        <v>42</v>
      </c>
      <c r="J568">
        <v>9</v>
      </c>
      <c r="K568" s="13" t="s">
        <v>155</v>
      </c>
      <c r="L568">
        <v>9</v>
      </c>
      <c r="M568">
        <v>3150</v>
      </c>
      <c r="N568">
        <v>28350</v>
      </c>
    </row>
    <row r="569" spans="1:14" x14ac:dyDescent="0.25">
      <c r="A569" s="12">
        <v>45138</v>
      </c>
      <c r="B569">
        <v>568</v>
      </c>
      <c r="C569">
        <v>1011</v>
      </c>
      <c r="D569" s="13" t="s">
        <v>341</v>
      </c>
      <c r="E569" s="13" t="s">
        <v>338</v>
      </c>
      <c r="F569">
        <v>100078</v>
      </c>
      <c r="G569" s="13" t="s">
        <v>434</v>
      </c>
      <c r="H569">
        <v>14</v>
      </c>
      <c r="I569" s="13" t="s">
        <v>48</v>
      </c>
      <c r="J569">
        <v>9</v>
      </c>
      <c r="K569" s="13" t="s">
        <v>155</v>
      </c>
      <c r="L569">
        <v>11</v>
      </c>
      <c r="M569">
        <v>700</v>
      </c>
      <c r="N569">
        <v>7700</v>
      </c>
    </row>
    <row r="570" spans="1:14" x14ac:dyDescent="0.25">
      <c r="A570" s="12">
        <v>45139</v>
      </c>
      <c r="B570">
        <v>569</v>
      </c>
      <c r="C570">
        <v>1013</v>
      </c>
      <c r="D570" s="13" t="s">
        <v>371</v>
      </c>
      <c r="E570" s="13" t="s">
        <v>335</v>
      </c>
      <c r="F570">
        <v>100065</v>
      </c>
      <c r="G570" s="13" t="s">
        <v>402</v>
      </c>
      <c r="H570">
        <v>8</v>
      </c>
      <c r="I570" s="13" t="s">
        <v>30</v>
      </c>
      <c r="J570">
        <v>6</v>
      </c>
      <c r="K570" s="13" t="s">
        <v>152</v>
      </c>
      <c r="L570">
        <v>4</v>
      </c>
      <c r="M570">
        <v>4010</v>
      </c>
      <c r="N570">
        <v>16040</v>
      </c>
    </row>
    <row r="571" spans="1:14" x14ac:dyDescent="0.25">
      <c r="A571" s="12">
        <v>45140</v>
      </c>
      <c r="B571">
        <v>570</v>
      </c>
      <c r="C571">
        <v>1011</v>
      </c>
      <c r="D571" s="13" t="s">
        <v>341</v>
      </c>
      <c r="E571" s="13" t="s">
        <v>338</v>
      </c>
      <c r="F571">
        <v>100071</v>
      </c>
      <c r="G571" s="13" t="s">
        <v>403</v>
      </c>
      <c r="H571">
        <v>2</v>
      </c>
      <c r="I571" s="13" t="s">
        <v>12</v>
      </c>
      <c r="J571">
        <v>1</v>
      </c>
      <c r="K571" s="13" t="s">
        <v>149</v>
      </c>
      <c r="L571">
        <v>3</v>
      </c>
      <c r="M571">
        <v>2920</v>
      </c>
      <c r="N571">
        <v>8760</v>
      </c>
    </row>
    <row r="572" spans="1:14" x14ac:dyDescent="0.25">
      <c r="A572" s="12">
        <v>45141</v>
      </c>
      <c r="B572">
        <v>571</v>
      </c>
      <c r="C572">
        <v>1009</v>
      </c>
      <c r="D572" s="13" t="s">
        <v>350</v>
      </c>
      <c r="E572" s="13" t="s">
        <v>335</v>
      </c>
      <c r="F572">
        <v>100086</v>
      </c>
      <c r="G572" s="13" t="s">
        <v>416</v>
      </c>
      <c r="H572">
        <v>2</v>
      </c>
      <c r="I572" s="13" t="s">
        <v>12</v>
      </c>
      <c r="J572">
        <v>1</v>
      </c>
      <c r="K572" s="13" t="s">
        <v>149</v>
      </c>
      <c r="L572">
        <v>5</v>
      </c>
      <c r="M572">
        <v>2920</v>
      </c>
      <c r="N572">
        <v>14600</v>
      </c>
    </row>
    <row r="573" spans="1:14" x14ac:dyDescent="0.25">
      <c r="A573" s="12">
        <v>45142</v>
      </c>
      <c r="B573">
        <v>572</v>
      </c>
      <c r="C573">
        <v>1006</v>
      </c>
      <c r="D573" s="13" t="s">
        <v>364</v>
      </c>
      <c r="E573" s="13" t="s">
        <v>345</v>
      </c>
      <c r="F573">
        <v>100073</v>
      </c>
      <c r="G573" s="13" t="s">
        <v>394</v>
      </c>
      <c r="H573">
        <v>8</v>
      </c>
      <c r="I573" s="13" t="s">
        <v>30</v>
      </c>
      <c r="J573">
        <v>6</v>
      </c>
      <c r="K573" s="13" t="s">
        <v>152</v>
      </c>
      <c r="L573">
        <v>7</v>
      </c>
      <c r="M573">
        <v>4010</v>
      </c>
      <c r="N573">
        <v>28070</v>
      </c>
    </row>
    <row r="574" spans="1:14" x14ac:dyDescent="0.25">
      <c r="A574" s="12">
        <v>45143</v>
      </c>
      <c r="B574">
        <v>573</v>
      </c>
      <c r="C574">
        <v>1001</v>
      </c>
      <c r="D574" s="13" t="s">
        <v>334</v>
      </c>
      <c r="E574" s="13" t="s">
        <v>335</v>
      </c>
      <c r="F574">
        <v>100038</v>
      </c>
      <c r="G574" s="13" t="s">
        <v>391</v>
      </c>
      <c r="H574">
        <v>3</v>
      </c>
      <c r="I574" s="13" t="s">
        <v>15</v>
      </c>
      <c r="J574">
        <v>1</v>
      </c>
      <c r="K574" s="13" t="s">
        <v>149</v>
      </c>
      <c r="L574">
        <v>6</v>
      </c>
      <c r="M574">
        <v>3800</v>
      </c>
      <c r="N574">
        <v>22800</v>
      </c>
    </row>
    <row r="575" spans="1:14" x14ac:dyDescent="0.25">
      <c r="A575" s="12">
        <v>45144</v>
      </c>
      <c r="B575">
        <v>574</v>
      </c>
      <c r="C575">
        <v>1008</v>
      </c>
      <c r="D575" s="13" t="s">
        <v>388</v>
      </c>
      <c r="E575" s="13" t="s">
        <v>332</v>
      </c>
      <c r="F575">
        <v>100057</v>
      </c>
      <c r="G575" s="13" t="s">
        <v>422</v>
      </c>
      <c r="H575">
        <v>2</v>
      </c>
      <c r="I575" s="13" t="s">
        <v>12</v>
      </c>
      <c r="J575">
        <v>1</v>
      </c>
      <c r="K575" s="13" t="s">
        <v>149</v>
      </c>
      <c r="L575">
        <v>9</v>
      </c>
      <c r="M575">
        <v>2920</v>
      </c>
      <c r="N575">
        <v>26280</v>
      </c>
    </row>
    <row r="576" spans="1:14" x14ac:dyDescent="0.25">
      <c r="A576" s="12">
        <v>45145</v>
      </c>
      <c r="B576">
        <v>575</v>
      </c>
      <c r="C576">
        <v>1014</v>
      </c>
      <c r="D576" s="13" t="s">
        <v>344</v>
      </c>
      <c r="E576" s="13" t="s">
        <v>345</v>
      </c>
      <c r="F576">
        <v>100042</v>
      </c>
      <c r="G576" s="13" t="s">
        <v>425</v>
      </c>
      <c r="H576">
        <v>20</v>
      </c>
      <c r="I576" s="13" t="s">
        <v>62</v>
      </c>
      <c r="J576">
        <v>10</v>
      </c>
      <c r="K576" s="13" t="s">
        <v>36</v>
      </c>
      <c r="L576">
        <v>12</v>
      </c>
      <c r="M576">
        <v>4500</v>
      </c>
      <c r="N576">
        <v>54000</v>
      </c>
    </row>
    <row r="577" spans="1:14" x14ac:dyDescent="0.25">
      <c r="A577" s="12">
        <v>45146</v>
      </c>
      <c r="B577">
        <v>576</v>
      </c>
      <c r="C577">
        <v>1005</v>
      </c>
      <c r="D577" s="13" t="s">
        <v>357</v>
      </c>
      <c r="E577" s="13" t="s">
        <v>335</v>
      </c>
      <c r="F577">
        <v>100027</v>
      </c>
      <c r="G577" s="13" t="s">
        <v>435</v>
      </c>
      <c r="H577">
        <v>13</v>
      </c>
      <c r="I577" s="13" t="s">
        <v>45</v>
      </c>
      <c r="J577">
        <v>9</v>
      </c>
      <c r="K577" s="13" t="s">
        <v>155</v>
      </c>
      <c r="L577">
        <v>8</v>
      </c>
      <c r="M577">
        <v>1310</v>
      </c>
      <c r="N577">
        <v>10480</v>
      </c>
    </row>
    <row r="578" spans="1:14" x14ac:dyDescent="0.25">
      <c r="A578" s="12">
        <v>45147</v>
      </c>
      <c r="B578">
        <v>577</v>
      </c>
      <c r="C578">
        <v>1000</v>
      </c>
      <c r="D578" s="13" t="s">
        <v>353</v>
      </c>
      <c r="E578" s="13" t="s">
        <v>332</v>
      </c>
      <c r="F578">
        <v>100084</v>
      </c>
      <c r="G578" s="13" t="s">
        <v>430</v>
      </c>
      <c r="H578">
        <v>21</v>
      </c>
      <c r="I578" s="13" t="s">
        <v>64</v>
      </c>
      <c r="J578">
        <v>4</v>
      </c>
      <c r="K578" s="13" t="s">
        <v>150</v>
      </c>
      <c r="L578">
        <v>8</v>
      </c>
      <c r="M578">
        <v>880</v>
      </c>
      <c r="N578">
        <v>7040</v>
      </c>
    </row>
    <row r="579" spans="1:14" x14ac:dyDescent="0.25">
      <c r="A579" s="12">
        <v>45148</v>
      </c>
      <c r="B579">
        <v>578</v>
      </c>
      <c r="C579">
        <v>1004</v>
      </c>
      <c r="D579" s="13" t="s">
        <v>347</v>
      </c>
      <c r="E579" s="13" t="s">
        <v>332</v>
      </c>
      <c r="F579">
        <v>100019</v>
      </c>
      <c r="G579" s="13" t="s">
        <v>381</v>
      </c>
      <c r="H579">
        <v>18</v>
      </c>
      <c r="I579" s="13" t="s">
        <v>58</v>
      </c>
      <c r="J579">
        <v>5</v>
      </c>
      <c r="K579" s="13" t="s">
        <v>151</v>
      </c>
      <c r="L579">
        <v>33</v>
      </c>
      <c r="M579">
        <v>1000</v>
      </c>
      <c r="N579">
        <v>33000</v>
      </c>
    </row>
    <row r="580" spans="1:14" x14ac:dyDescent="0.25">
      <c r="A580" s="12">
        <v>45149</v>
      </c>
      <c r="B580">
        <v>579</v>
      </c>
      <c r="C580">
        <v>1004</v>
      </c>
      <c r="D580" s="13" t="s">
        <v>347</v>
      </c>
      <c r="E580" s="13" t="s">
        <v>332</v>
      </c>
      <c r="F580">
        <v>100065</v>
      </c>
      <c r="G580" s="13" t="s">
        <v>402</v>
      </c>
      <c r="H580">
        <v>24</v>
      </c>
      <c r="I580" s="13" t="s">
        <v>70</v>
      </c>
      <c r="J580">
        <v>5</v>
      </c>
      <c r="K580" s="13" t="s">
        <v>151</v>
      </c>
      <c r="L580">
        <v>5</v>
      </c>
      <c r="M580">
        <v>2630</v>
      </c>
      <c r="N580">
        <v>13150</v>
      </c>
    </row>
    <row r="581" spans="1:14" x14ac:dyDescent="0.25">
      <c r="A581" s="12">
        <v>45150</v>
      </c>
      <c r="B581">
        <v>580</v>
      </c>
      <c r="C581">
        <v>1000</v>
      </c>
      <c r="D581" s="13" t="s">
        <v>353</v>
      </c>
      <c r="E581" s="13" t="s">
        <v>332</v>
      </c>
      <c r="F581">
        <v>100075</v>
      </c>
      <c r="G581" s="13" t="s">
        <v>340</v>
      </c>
      <c r="H581">
        <v>9</v>
      </c>
      <c r="I581" s="13" t="s">
        <v>33</v>
      </c>
      <c r="J581">
        <v>7</v>
      </c>
      <c r="K581" s="13" t="s">
        <v>153</v>
      </c>
      <c r="L581">
        <v>7</v>
      </c>
      <c r="M581">
        <v>4800</v>
      </c>
      <c r="N581">
        <v>33600</v>
      </c>
    </row>
    <row r="582" spans="1:14" x14ac:dyDescent="0.25">
      <c r="A582" s="12">
        <v>45151</v>
      </c>
      <c r="B582">
        <v>581</v>
      </c>
      <c r="C582">
        <v>1015</v>
      </c>
      <c r="D582" s="13" t="s">
        <v>361</v>
      </c>
      <c r="E582" s="13" t="s">
        <v>338</v>
      </c>
      <c r="F582">
        <v>100025</v>
      </c>
      <c r="G582" s="13" t="s">
        <v>373</v>
      </c>
      <c r="H582">
        <v>6</v>
      </c>
      <c r="I582" s="13" t="s">
        <v>24</v>
      </c>
      <c r="J582">
        <v>4</v>
      </c>
      <c r="K582" s="13" t="s">
        <v>150</v>
      </c>
      <c r="L582">
        <v>17</v>
      </c>
      <c r="M582">
        <v>1800</v>
      </c>
      <c r="N582">
        <v>30600</v>
      </c>
    </row>
    <row r="583" spans="1:14" x14ac:dyDescent="0.25">
      <c r="A583" s="12">
        <v>45152</v>
      </c>
      <c r="B583">
        <v>582</v>
      </c>
      <c r="C583">
        <v>1002</v>
      </c>
      <c r="D583" s="13" t="s">
        <v>377</v>
      </c>
      <c r="E583" s="13" t="s">
        <v>345</v>
      </c>
      <c r="F583">
        <v>100019</v>
      </c>
      <c r="G583" s="13" t="s">
        <v>381</v>
      </c>
      <c r="H583">
        <v>22</v>
      </c>
      <c r="I583" s="13" t="s">
        <v>66</v>
      </c>
      <c r="J583">
        <v>9</v>
      </c>
      <c r="K583" s="13" t="s">
        <v>155</v>
      </c>
      <c r="L583">
        <v>7</v>
      </c>
      <c r="M583">
        <v>3011</v>
      </c>
      <c r="N583">
        <v>21077</v>
      </c>
    </row>
    <row r="584" spans="1:14" x14ac:dyDescent="0.25">
      <c r="A584" s="12">
        <v>45153</v>
      </c>
      <c r="B584">
        <v>583</v>
      </c>
      <c r="C584">
        <v>1002</v>
      </c>
      <c r="D584" s="13" t="s">
        <v>377</v>
      </c>
      <c r="E584" s="13" t="s">
        <v>345</v>
      </c>
      <c r="F584">
        <v>100086</v>
      </c>
      <c r="G584" s="13" t="s">
        <v>416</v>
      </c>
      <c r="H584">
        <v>11</v>
      </c>
      <c r="I584" s="13" t="s">
        <v>39</v>
      </c>
      <c r="J584">
        <v>9</v>
      </c>
      <c r="K584" s="13" t="s">
        <v>155</v>
      </c>
      <c r="L584">
        <v>11</v>
      </c>
      <c r="M584">
        <v>1700</v>
      </c>
      <c r="N584">
        <v>18700</v>
      </c>
    </row>
    <row r="585" spans="1:14" x14ac:dyDescent="0.25">
      <c r="A585" s="12">
        <v>45154</v>
      </c>
      <c r="B585">
        <v>584</v>
      </c>
      <c r="C585">
        <v>1013</v>
      </c>
      <c r="D585" s="13" t="s">
        <v>371</v>
      </c>
      <c r="E585" s="13" t="s">
        <v>335</v>
      </c>
      <c r="F585">
        <v>100056</v>
      </c>
      <c r="G585" s="13" t="s">
        <v>374</v>
      </c>
      <c r="H585">
        <v>4</v>
      </c>
      <c r="I585" s="13" t="s">
        <v>18</v>
      </c>
      <c r="J585">
        <v>2</v>
      </c>
      <c r="K585" s="13" t="s">
        <v>149</v>
      </c>
      <c r="L585">
        <v>23</v>
      </c>
      <c r="M585">
        <v>600</v>
      </c>
      <c r="N585">
        <v>13800</v>
      </c>
    </row>
    <row r="586" spans="1:14" x14ac:dyDescent="0.25">
      <c r="A586" s="12">
        <v>45155</v>
      </c>
      <c r="B586">
        <v>585</v>
      </c>
      <c r="C586">
        <v>1010</v>
      </c>
      <c r="D586" s="13" t="s">
        <v>380</v>
      </c>
      <c r="E586" s="13" t="s">
        <v>345</v>
      </c>
      <c r="F586">
        <v>100017</v>
      </c>
      <c r="G586" s="13" t="s">
        <v>360</v>
      </c>
      <c r="H586">
        <v>18</v>
      </c>
      <c r="I586" s="13" t="s">
        <v>58</v>
      </c>
      <c r="J586">
        <v>5</v>
      </c>
      <c r="K586" s="13" t="s">
        <v>151</v>
      </c>
      <c r="L586">
        <v>27</v>
      </c>
      <c r="M586">
        <v>1000</v>
      </c>
      <c r="N586">
        <v>27000</v>
      </c>
    </row>
    <row r="587" spans="1:14" x14ac:dyDescent="0.25">
      <c r="A587" s="12">
        <v>45156</v>
      </c>
      <c r="B587">
        <v>586</v>
      </c>
      <c r="C587">
        <v>1007</v>
      </c>
      <c r="D587" s="13" t="s">
        <v>367</v>
      </c>
      <c r="E587" s="13" t="s">
        <v>338</v>
      </c>
      <c r="F587">
        <v>100046</v>
      </c>
      <c r="G587" s="13" t="s">
        <v>431</v>
      </c>
      <c r="H587">
        <v>2</v>
      </c>
      <c r="I587" s="13" t="s">
        <v>12</v>
      </c>
      <c r="J587">
        <v>1</v>
      </c>
      <c r="K587" s="13" t="s">
        <v>149</v>
      </c>
      <c r="L587">
        <v>9</v>
      </c>
      <c r="M587">
        <v>2920</v>
      </c>
      <c r="N587">
        <v>26280</v>
      </c>
    </row>
    <row r="588" spans="1:14" x14ac:dyDescent="0.25">
      <c r="A588" s="12">
        <v>45157</v>
      </c>
      <c r="B588">
        <v>587</v>
      </c>
      <c r="C588">
        <v>1007</v>
      </c>
      <c r="D588" s="13" t="s">
        <v>367</v>
      </c>
      <c r="E588" s="13" t="s">
        <v>338</v>
      </c>
      <c r="F588">
        <v>100077</v>
      </c>
      <c r="G588" s="13" t="s">
        <v>351</v>
      </c>
      <c r="H588">
        <v>21</v>
      </c>
      <c r="I588" s="13" t="s">
        <v>64</v>
      </c>
      <c r="J588">
        <v>4</v>
      </c>
      <c r="K588" s="13" t="s">
        <v>150</v>
      </c>
      <c r="L588">
        <v>26</v>
      </c>
      <c r="M588">
        <v>880</v>
      </c>
      <c r="N588">
        <v>22880</v>
      </c>
    </row>
    <row r="589" spans="1:14" x14ac:dyDescent="0.25">
      <c r="A589" s="12">
        <v>45158</v>
      </c>
      <c r="B589">
        <v>588</v>
      </c>
      <c r="C589">
        <v>1011</v>
      </c>
      <c r="D589" s="13" t="s">
        <v>341</v>
      </c>
      <c r="E589" s="13" t="s">
        <v>338</v>
      </c>
      <c r="F589">
        <v>100023</v>
      </c>
      <c r="G589" s="13" t="s">
        <v>437</v>
      </c>
      <c r="H589">
        <v>6</v>
      </c>
      <c r="I589" s="13" t="s">
        <v>24</v>
      </c>
      <c r="J589">
        <v>4</v>
      </c>
      <c r="K589" s="13" t="s">
        <v>150</v>
      </c>
      <c r="L589">
        <v>14</v>
      </c>
      <c r="M589">
        <v>1800</v>
      </c>
      <c r="N589">
        <v>25200</v>
      </c>
    </row>
    <row r="590" spans="1:14" x14ac:dyDescent="0.25">
      <c r="A590" s="12">
        <v>45159</v>
      </c>
      <c r="B590">
        <v>589</v>
      </c>
      <c r="C590">
        <v>1004</v>
      </c>
      <c r="D590" s="13" t="s">
        <v>347</v>
      </c>
      <c r="E590" s="13" t="s">
        <v>332</v>
      </c>
      <c r="F590">
        <v>100017</v>
      </c>
      <c r="G590" s="13" t="s">
        <v>360</v>
      </c>
      <c r="H590">
        <v>2</v>
      </c>
      <c r="I590" s="13" t="s">
        <v>12</v>
      </c>
      <c r="J590">
        <v>1</v>
      </c>
      <c r="K590" s="13" t="s">
        <v>149</v>
      </c>
      <c r="L590">
        <v>5</v>
      </c>
      <c r="M590">
        <v>2920</v>
      </c>
      <c r="N590">
        <v>14600</v>
      </c>
    </row>
    <row r="591" spans="1:14" x14ac:dyDescent="0.25">
      <c r="A591" s="12">
        <v>45160</v>
      </c>
      <c r="B591">
        <v>590</v>
      </c>
      <c r="C591">
        <v>1002</v>
      </c>
      <c r="D591" s="13" t="s">
        <v>377</v>
      </c>
      <c r="E591" s="13" t="s">
        <v>345</v>
      </c>
      <c r="F591">
        <v>100030</v>
      </c>
      <c r="G591" s="13" t="s">
        <v>362</v>
      </c>
      <c r="H591">
        <v>20</v>
      </c>
      <c r="I591" s="13" t="s">
        <v>62</v>
      </c>
      <c r="J591">
        <v>10</v>
      </c>
      <c r="K591" s="13" t="s">
        <v>36</v>
      </c>
      <c r="L591">
        <v>8</v>
      </c>
      <c r="M591">
        <v>4500</v>
      </c>
      <c r="N591">
        <v>36000</v>
      </c>
    </row>
    <row r="592" spans="1:14" x14ac:dyDescent="0.25">
      <c r="A592" s="12">
        <v>45161</v>
      </c>
      <c r="B592">
        <v>591</v>
      </c>
      <c r="C592">
        <v>1008</v>
      </c>
      <c r="D592" s="13" t="s">
        <v>388</v>
      </c>
      <c r="E592" s="13" t="s">
        <v>332</v>
      </c>
      <c r="F592">
        <v>100062</v>
      </c>
      <c r="G592" s="13" t="s">
        <v>447</v>
      </c>
      <c r="H592">
        <v>16</v>
      </c>
      <c r="I592" s="13" t="s">
        <v>54</v>
      </c>
      <c r="J592">
        <v>10</v>
      </c>
      <c r="K592" s="13" t="s">
        <v>36</v>
      </c>
      <c r="L592">
        <v>5</v>
      </c>
      <c r="M592">
        <v>820</v>
      </c>
      <c r="N592">
        <v>4100</v>
      </c>
    </row>
    <row r="593" spans="1:14" x14ac:dyDescent="0.25">
      <c r="A593" s="12">
        <v>45162</v>
      </c>
      <c r="B593">
        <v>592</v>
      </c>
      <c r="C593">
        <v>1006</v>
      </c>
      <c r="D593" s="13" t="s">
        <v>364</v>
      </c>
      <c r="E593" s="13" t="s">
        <v>345</v>
      </c>
      <c r="F593">
        <v>100026</v>
      </c>
      <c r="G593" s="13" t="s">
        <v>423</v>
      </c>
      <c r="H593">
        <v>18</v>
      </c>
      <c r="I593" s="13" t="s">
        <v>58</v>
      </c>
      <c r="J593">
        <v>5</v>
      </c>
      <c r="K593" s="13" t="s">
        <v>151</v>
      </c>
      <c r="L593">
        <v>17</v>
      </c>
      <c r="M593">
        <v>1000</v>
      </c>
      <c r="N593">
        <v>17000</v>
      </c>
    </row>
    <row r="594" spans="1:14" x14ac:dyDescent="0.25">
      <c r="A594" s="12">
        <v>45163</v>
      </c>
      <c r="B594">
        <v>593</v>
      </c>
      <c r="C594">
        <v>1013</v>
      </c>
      <c r="D594" s="13" t="s">
        <v>371</v>
      </c>
      <c r="E594" s="13" t="s">
        <v>335</v>
      </c>
      <c r="F594">
        <v>100007</v>
      </c>
      <c r="G594" s="13" t="s">
        <v>449</v>
      </c>
      <c r="H594">
        <v>16</v>
      </c>
      <c r="I594" s="13" t="s">
        <v>54</v>
      </c>
      <c r="J594">
        <v>10</v>
      </c>
      <c r="K594" s="13" t="s">
        <v>36</v>
      </c>
      <c r="L594">
        <v>16</v>
      </c>
      <c r="M594">
        <v>820</v>
      </c>
      <c r="N594">
        <v>13120</v>
      </c>
    </row>
    <row r="595" spans="1:14" x14ac:dyDescent="0.25">
      <c r="A595" s="12">
        <v>45164</v>
      </c>
      <c r="B595">
        <v>594</v>
      </c>
      <c r="C595">
        <v>1007</v>
      </c>
      <c r="D595" s="13" t="s">
        <v>367</v>
      </c>
      <c r="E595" s="13" t="s">
        <v>338</v>
      </c>
      <c r="F595">
        <v>100014</v>
      </c>
      <c r="G595" s="13" t="s">
        <v>368</v>
      </c>
      <c r="H595">
        <v>17</v>
      </c>
      <c r="I595" s="13" t="s">
        <v>56</v>
      </c>
      <c r="J595">
        <v>10</v>
      </c>
      <c r="K595" s="13" t="s">
        <v>36</v>
      </c>
      <c r="L595">
        <v>33</v>
      </c>
      <c r="M595">
        <v>1117</v>
      </c>
      <c r="N595">
        <v>36861</v>
      </c>
    </row>
    <row r="596" spans="1:14" x14ac:dyDescent="0.25">
      <c r="A596" s="12">
        <v>45165</v>
      </c>
      <c r="B596">
        <v>595</v>
      </c>
      <c r="C596">
        <v>1005</v>
      </c>
      <c r="D596" s="13" t="s">
        <v>357</v>
      </c>
      <c r="E596" s="13" t="s">
        <v>335</v>
      </c>
      <c r="F596">
        <v>100005</v>
      </c>
      <c r="G596" s="13" t="s">
        <v>415</v>
      </c>
      <c r="H596">
        <v>5</v>
      </c>
      <c r="I596" s="13" t="s">
        <v>21</v>
      </c>
      <c r="J596">
        <v>3</v>
      </c>
      <c r="K596" s="13" t="s">
        <v>149</v>
      </c>
      <c r="L596">
        <v>5</v>
      </c>
      <c r="M596">
        <v>1600</v>
      </c>
      <c r="N596">
        <v>8000</v>
      </c>
    </row>
    <row r="597" spans="1:14" x14ac:dyDescent="0.25">
      <c r="A597" s="12">
        <v>45166</v>
      </c>
      <c r="B597">
        <v>596</v>
      </c>
      <c r="C597">
        <v>1013</v>
      </c>
      <c r="D597" s="13" t="s">
        <v>371</v>
      </c>
      <c r="E597" s="13" t="s">
        <v>335</v>
      </c>
      <c r="F597">
        <v>100047</v>
      </c>
      <c r="G597" s="13" t="s">
        <v>343</v>
      </c>
      <c r="H597">
        <v>18</v>
      </c>
      <c r="I597" s="13" t="s">
        <v>58</v>
      </c>
      <c r="J597">
        <v>5</v>
      </c>
      <c r="K597" s="13" t="s">
        <v>151</v>
      </c>
      <c r="L597">
        <v>22</v>
      </c>
      <c r="M597">
        <v>1000</v>
      </c>
      <c r="N597">
        <v>22000</v>
      </c>
    </row>
    <row r="598" spans="1:14" x14ac:dyDescent="0.25">
      <c r="A598" s="12">
        <v>45167</v>
      </c>
      <c r="B598">
        <v>597</v>
      </c>
      <c r="C598">
        <v>1005</v>
      </c>
      <c r="D598" s="13" t="s">
        <v>357</v>
      </c>
      <c r="E598" s="13" t="s">
        <v>335</v>
      </c>
      <c r="F598">
        <v>100055</v>
      </c>
      <c r="G598" s="13" t="s">
        <v>387</v>
      </c>
      <c r="H598">
        <v>14</v>
      </c>
      <c r="I598" s="13" t="s">
        <v>48</v>
      </c>
      <c r="J598">
        <v>9</v>
      </c>
      <c r="K598" s="13" t="s">
        <v>155</v>
      </c>
      <c r="L598">
        <v>27</v>
      </c>
      <c r="M598">
        <v>700</v>
      </c>
      <c r="N598">
        <v>18900</v>
      </c>
    </row>
    <row r="599" spans="1:14" x14ac:dyDescent="0.25">
      <c r="A599" s="12">
        <v>45168</v>
      </c>
      <c r="B599">
        <v>598</v>
      </c>
      <c r="C599">
        <v>1011</v>
      </c>
      <c r="D599" s="13" t="s">
        <v>341</v>
      </c>
      <c r="E599" s="13" t="s">
        <v>338</v>
      </c>
      <c r="F599">
        <v>100005</v>
      </c>
      <c r="G599" s="13" t="s">
        <v>415</v>
      </c>
      <c r="H599">
        <v>11</v>
      </c>
      <c r="I599" s="13" t="s">
        <v>39</v>
      </c>
      <c r="J599">
        <v>9</v>
      </c>
      <c r="K599" s="13" t="s">
        <v>155</v>
      </c>
      <c r="L599">
        <v>8</v>
      </c>
      <c r="M599">
        <v>1700</v>
      </c>
      <c r="N599">
        <v>13600</v>
      </c>
    </row>
    <row r="600" spans="1:14" x14ac:dyDescent="0.25">
      <c r="A600" s="12">
        <v>45169</v>
      </c>
      <c r="B600">
        <v>599</v>
      </c>
      <c r="C600">
        <v>1013</v>
      </c>
      <c r="D600" s="13" t="s">
        <v>371</v>
      </c>
      <c r="E600" s="13" t="s">
        <v>335</v>
      </c>
      <c r="F600">
        <v>100004</v>
      </c>
      <c r="G600" s="13" t="s">
        <v>438</v>
      </c>
      <c r="H600">
        <v>22</v>
      </c>
      <c r="I600" s="13" t="s">
        <v>66</v>
      </c>
      <c r="J600">
        <v>9</v>
      </c>
      <c r="K600" s="13" t="s">
        <v>155</v>
      </c>
      <c r="L600">
        <v>23</v>
      </c>
      <c r="M600">
        <v>3011</v>
      </c>
      <c r="N600">
        <v>69253</v>
      </c>
    </row>
    <row r="601" spans="1:14" x14ac:dyDescent="0.25">
      <c r="A601" s="12">
        <v>45170</v>
      </c>
      <c r="B601">
        <v>600</v>
      </c>
      <c r="C601">
        <v>1012</v>
      </c>
      <c r="D601" s="13" t="s">
        <v>331</v>
      </c>
      <c r="E601" s="13" t="s">
        <v>332</v>
      </c>
      <c r="F601">
        <v>100101</v>
      </c>
      <c r="G601" s="13" t="s">
        <v>444</v>
      </c>
      <c r="H601">
        <v>23</v>
      </c>
      <c r="I601" s="13" t="s">
        <v>68</v>
      </c>
      <c r="J601">
        <v>1</v>
      </c>
      <c r="K601" s="13" t="s">
        <v>149</v>
      </c>
      <c r="L601">
        <v>9</v>
      </c>
      <c r="M601">
        <v>3550</v>
      </c>
      <c r="N601">
        <v>31950</v>
      </c>
    </row>
    <row r="602" spans="1:14" x14ac:dyDescent="0.25">
      <c r="A602" s="12">
        <v>45171</v>
      </c>
      <c r="B602">
        <v>601</v>
      </c>
      <c r="C602">
        <v>1002</v>
      </c>
      <c r="D602" s="13" t="s">
        <v>377</v>
      </c>
      <c r="E602" s="13" t="s">
        <v>345</v>
      </c>
      <c r="F602">
        <v>100011</v>
      </c>
      <c r="G602" s="13" t="s">
        <v>370</v>
      </c>
      <c r="H602">
        <v>3</v>
      </c>
      <c r="I602" s="13" t="s">
        <v>15</v>
      </c>
      <c r="J602">
        <v>1</v>
      </c>
      <c r="K602" s="13" t="s">
        <v>149</v>
      </c>
      <c r="L602">
        <v>30</v>
      </c>
      <c r="M602">
        <v>3800</v>
      </c>
      <c r="N602">
        <v>114000</v>
      </c>
    </row>
    <row r="603" spans="1:14" x14ac:dyDescent="0.25">
      <c r="A603" s="12">
        <v>45172</v>
      </c>
      <c r="B603">
        <v>602</v>
      </c>
      <c r="C603">
        <v>1011</v>
      </c>
      <c r="D603" s="13" t="s">
        <v>341</v>
      </c>
      <c r="E603" s="13" t="s">
        <v>338</v>
      </c>
      <c r="F603">
        <v>100001</v>
      </c>
      <c r="G603" s="13" t="s">
        <v>8</v>
      </c>
      <c r="H603">
        <v>4</v>
      </c>
      <c r="I603" s="13" t="s">
        <v>18</v>
      </c>
      <c r="J603">
        <v>2</v>
      </c>
      <c r="K603" s="13" t="s">
        <v>149</v>
      </c>
      <c r="L603">
        <v>27</v>
      </c>
      <c r="M603">
        <v>600</v>
      </c>
      <c r="N603">
        <v>16200</v>
      </c>
    </row>
    <row r="604" spans="1:14" x14ac:dyDescent="0.25">
      <c r="A604" s="12">
        <v>45173</v>
      </c>
      <c r="B604">
        <v>603</v>
      </c>
      <c r="C604">
        <v>1012</v>
      </c>
      <c r="D604" s="13" t="s">
        <v>331</v>
      </c>
      <c r="E604" s="13" t="s">
        <v>332</v>
      </c>
      <c r="F604">
        <v>100028</v>
      </c>
      <c r="G604" s="13" t="s">
        <v>427</v>
      </c>
      <c r="H604">
        <v>23</v>
      </c>
      <c r="I604" s="13" t="s">
        <v>68</v>
      </c>
      <c r="J604">
        <v>1</v>
      </c>
      <c r="K604" s="13" t="s">
        <v>149</v>
      </c>
      <c r="L604">
        <v>6</v>
      </c>
      <c r="M604">
        <v>3550</v>
      </c>
      <c r="N604">
        <v>21300</v>
      </c>
    </row>
    <row r="605" spans="1:14" x14ac:dyDescent="0.25">
      <c r="A605" s="12">
        <v>45174</v>
      </c>
      <c r="B605">
        <v>604</v>
      </c>
      <c r="C605">
        <v>1006</v>
      </c>
      <c r="D605" s="13" t="s">
        <v>364</v>
      </c>
      <c r="E605" s="13" t="s">
        <v>345</v>
      </c>
      <c r="F605">
        <v>100037</v>
      </c>
      <c r="G605" s="13" t="s">
        <v>411</v>
      </c>
      <c r="H605">
        <v>16</v>
      </c>
      <c r="I605" s="13" t="s">
        <v>54</v>
      </c>
      <c r="J605">
        <v>10</v>
      </c>
      <c r="K605" s="13" t="s">
        <v>36</v>
      </c>
      <c r="L605">
        <v>32</v>
      </c>
      <c r="M605">
        <v>820</v>
      </c>
      <c r="N605">
        <v>26240</v>
      </c>
    </row>
    <row r="606" spans="1:14" x14ac:dyDescent="0.25">
      <c r="A606" s="12">
        <v>45175</v>
      </c>
      <c r="B606">
        <v>605</v>
      </c>
      <c r="C606">
        <v>1005</v>
      </c>
      <c r="D606" s="13" t="s">
        <v>357</v>
      </c>
      <c r="E606" s="13" t="s">
        <v>335</v>
      </c>
      <c r="F606">
        <v>100067</v>
      </c>
      <c r="G606" s="13" t="s">
        <v>442</v>
      </c>
      <c r="H606">
        <v>1</v>
      </c>
      <c r="I606" s="13" t="s">
        <v>9</v>
      </c>
      <c r="J606">
        <v>1</v>
      </c>
      <c r="K606" s="13" t="s">
        <v>149</v>
      </c>
      <c r="L606">
        <v>24</v>
      </c>
      <c r="M606">
        <v>421</v>
      </c>
      <c r="N606">
        <v>10104</v>
      </c>
    </row>
    <row r="607" spans="1:14" x14ac:dyDescent="0.25">
      <c r="A607" s="12">
        <v>45176</v>
      </c>
      <c r="B607">
        <v>606</v>
      </c>
      <c r="C607">
        <v>1012</v>
      </c>
      <c r="D607" s="13" t="s">
        <v>331</v>
      </c>
      <c r="E607" s="13" t="s">
        <v>332</v>
      </c>
      <c r="F607">
        <v>100012</v>
      </c>
      <c r="G607" s="13" t="s">
        <v>393</v>
      </c>
      <c r="H607">
        <v>25</v>
      </c>
      <c r="I607" s="13" t="s">
        <v>72</v>
      </c>
      <c r="J607">
        <v>6</v>
      </c>
      <c r="K607" s="13" t="s">
        <v>152</v>
      </c>
      <c r="L607">
        <v>16</v>
      </c>
      <c r="M607">
        <v>5100</v>
      </c>
      <c r="N607">
        <v>81600</v>
      </c>
    </row>
    <row r="608" spans="1:14" x14ac:dyDescent="0.25">
      <c r="A608" s="12">
        <v>45177</v>
      </c>
      <c r="B608">
        <v>607</v>
      </c>
      <c r="C608">
        <v>1004</v>
      </c>
      <c r="D608" s="13" t="s">
        <v>347</v>
      </c>
      <c r="E608" s="13" t="s">
        <v>332</v>
      </c>
      <c r="F608">
        <v>100008</v>
      </c>
      <c r="G608" s="13" t="s">
        <v>392</v>
      </c>
      <c r="H608">
        <v>25</v>
      </c>
      <c r="I608" s="13" t="s">
        <v>72</v>
      </c>
      <c r="J608">
        <v>6</v>
      </c>
      <c r="K608" s="13" t="s">
        <v>152</v>
      </c>
      <c r="L608">
        <v>23</v>
      </c>
      <c r="M608">
        <v>5100</v>
      </c>
      <c r="N608">
        <v>117300</v>
      </c>
    </row>
    <row r="609" spans="1:14" x14ac:dyDescent="0.25">
      <c r="A609" s="12">
        <v>45178</v>
      </c>
      <c r="B609">
        <v>608</v>
      </c>
      <c r="C609">
        <v>1000</v>
      </c>
      <c r="D609" s="13" t="s">
        <v>353</v>
      </c>
      <c r="E609" s="13" t="s">
        <v>332</v>
      </c>
      <c r="F609">
        <v>100070</v>
      </c>
      <c r="G609" s="13" t="s">
        <v>436</v>
      </c>
      <c r="H609">
        <v>15</v>
      </c>
      <c r="I609" s="13" t="s">
        <v>51</v>
      </c>
      <c r="J609">
        <v>10</v>
      </c>
      <c r="K609" s="13" t="s">
        <v>36</v>
      </c>
      <c r="L609">
        <v>28</v>
      </c>
      <c r="M609">
        <v>2240</v>
      </c>
      <c r="N609">
        <v>62720</v>
      </c>
    </row>
    <row r="610" spans="1:14" x14ac:dyDescent="0.25">
      <c r="A610" s="12">
        <v>45179</v>
      </c>
      <c r="B610">
        <v>609</v>
      </c>
      <c r="C610">
        <v>1010</v>
      </c>
      <c r="D610" s="13" t="s">
        <v>380</v>
      </c>
      <c r="E610" s="13" t="s">
        <v>345</v>
      </c>
      <c r="F610">
        <v>100027</v>
      </c>
      <c r="G610" s="13" t="s">
        <v>435</v>
      </c>
      <c r="H610">
        <v>3</v>
      </c>
      <c r="I610" s="13" t="s">
        <v>15</v>
      </c>
      <c r="J610">
        <v>1</v>
      </c>
      <c r="K610" s="13" t="s">
        <v>149</v>
      </c>
      <c r="L610">
        <v>34</v>
      </c>
      <c r="M610">
        <v>3800</v>
      </c>
      <c r="N610">
        <v>129200</v>
      </c>
    </row>
    <row r="611" spans="1:14" x14ac:dyDescent="0.25">
      <c r="A611" s="12">
        <v>45180</v>
      </c>
      <c r="B611">
        <v>610</v>
      </c>
      <c r="C611">
        <v>1014</v>
      </c>
      <c r="D611" s="13" t="s">
        <v>344</v>
      </c>
      <c r="E611" s="13" t="s">
        <v>345</v>
      </c>
      <c r="F611">
        <v>100095</v>
      </c>
      <c r="G611" s="13" t="s">
        <v>396</v>
      </c>
      <c r="H611">
        <v>11</v>
      </c>
      <c r="I611" s="13" t="s">
        <v>39</v>
      </c>
      <c r="J611">
        <v>9</v>
      </c>
      <c r="K611" s="13" t="s">
        <v>155</v>
      </c>
      <c r="L611">
        <v>18</v>
      </c>
      <c r="M611">
        <v>1700</v>
      </c>
      <c r="N611">
        <v>30600</v>
      </c>
    </row>
    <row r="612" spans="1:14" x14ac:dyDescent="0.25">
      <c r="A612" s="12">
        <v>45181</v>
      </c>
      <c r="B612">
        <v>611</v>
      </c>
      <c r="C612">
        <v>1000</v>
      </c>
      <c r="D612" s="13" t="s">
        <v>353</v>
      </c>
      <c r="E612" s="13" t="s">
        <v>332</v>
      </c>
      <c r="F612">
        <v>100027</v>
      </c>
      <c r="G612" s="13" t="s">
        <v>435</v>
      </c>
      <c r="H612">
        <v>7</v>
      </c>
      <c r="I612" s="13" t="s">
        <v>27</v>
      </c>
      <c r="J612">
        <v>5</v>
      </c>
      <c r="K612" s="13" t="s">
        <v>151</v>
      </c>
      <c r="L612">
        <v>25</v>
      </c>
      <c r="M612">
        <v>900</v>
      </c>
      <c r="N612">
        <v>22500</v>
      </c>
    </row>
    <row r="613" spans="1:14" x14ac:dyDescent="0.25">
      <c r="A613" s="12">
        <v>45182</v>
      </c>
      <c r="B613">
        <v>612</v>
      </c>
      <c r="C613">
        <v>1000</v>
      </c>
      <c r="D613" s="13" t="s">
        <v>353</v>
      </c>
      <c r="E613" s="13" t="s">
        <v>332</v>
      </c>
      <c r="F613">
        <v>100034</v>
      </c>
      <c r="G613" s="13" t="s">
        <v>407</v>
      </c>
      <c r="H613">
        <v>4</v>
      </c>
      <c r="I613" s="13" t="s">
        <v>18</v>
      </c>
      <c r="J613">
        <v>2</v>
      </c>
      <c r="K613" s="13" t="s">
        <v>149</v>
      </c>
      <c r="L613">
        <v>14</v>
      </c>
      <c r="M613">
        <v>600</v>
      </c>
      <c r="N613">
        <v>8400</v>
      </c>
    </row>
    <row r="614" spans="1:14" x14ac:dyDescent="0.25">
      <c r="A614" s="12">
        <v>45183</v>
      </c>
      <c r="B614">
        <v>613</v>
      </c>
      <c r="C614">
        <v>1007</v>
      </c>
      <c r="D614" s="13" t="s">
        <v>367</v>
      </c>
      <c r="E614" s="13" t="s">
        <v>338</v>
      </c>
      <c r="F614">
        <v>100077</v>
      </c>
      <c r="G614" s="13" t="s">
        <v>351</v>
      </c>
      <c r="H614">
        <v>2</v>
      </c>
      <c r="I614" s="13" t="s">
        <v>12</v>
      </c>
      <c r="J614">
        <v>1</v>
      </c>
      <c r="K614" s="13" t="s">
        <v>149</v>
      </c>
      <c r="L614">
        <v>29</v>
      </c>
      <c r="M614">
        <v>2920</v>
      </c>
      <c r="N614">
        <v>84680</v>
      </c>
    </row>
    <row r="615" spans="1:14" x14ac:dyDescent="0.25">
      <c r="A615" s="12">
        <v>45184</v>
      </c>
      <c r="B615">
        <v>614</v>
      </c>
      <c r="C615">
        <v>1004</v>
      </c>
      <c r="D615" s="13" t="s">
        <v>347</v>
      </c>
      <c r="E615" s="13" t="s">
        <v>332</v>
      </c>
      <c r="F615">
        <v>100061</v>
      </c>
      <c r="G615" s="13" t="s">
        <v>349</v>
      </c>
      <c r="H615">
        <v>7</v>
      </c>
      <c r="I615" s="13" t="s">
        <v>27</v>
      </c>
      <c r="J615">
        <v>5</v>
      </c>
      <c r="K615" s="13" t="s">
        <v>151</v>
      </c>
      <c r="L615">
        <v>28</v>
      </c>
      <c r="M615">
        <v>900</v>
      </c>
      <c r="N615">
        <v>25200</v>
      </c>
    </row>
    <row r="616" spans="1:14" x14ac:dyDescent="0.25">
      <c r="A616" s="12">
        <v>45185</v>
      </c>
      <c r="B616">
        <v>615</v>
      </c>
      <c r="C616">
        <v>1005</v>
      </c>
      <c r="D616" s="13" t="s">
        <v>357</v>
      </c>
      <c r="E616" s="13" t="s">
        <v>335</v>
      </c>
      <c r="F616">
        <v>100044</v>
      </c>
      <c r="G616" s="13" t="s">
        <v>352</v>
      </c>
      <c r="H616">
        <v>25</v>
      </c>
      <c r="I616" s="13" t="s">
        <v>72</v>
      </c>
      <c r="J616">
        <v>6</v>
      </c>
      <c r="K616" s="13" t="s">
        <v>152</v>
      </c>
      <c r="L616">
        <v>12</v>
      </c>
      <c r="M616">
        <v>5100</v>
      </c>
      <c r="N616">
        <v>61200</v>
      </c>
    </row>
    <row r="617" spans="1:14" x14ac:dyDescent="0.25">
      <c r="A617" s="12">
        <v>45186</v>
      </c>
      <c r="B617">
        <v>616</v>
      </c>
      <c r="C617">
        <v>1014</v>
      </c>
      <c r="D617" s="13" t="s">
        <v>344</v>
      </c>
      <c r="E617" s="13" t="s">
        <v>345</v>
      </c>
      <c r="F617">
        <v>100036</v>
      </c>
      <c r="G617" s="13" t="s">
        <v>399</v>
      </c>
      <c r="H617">
        <v>22</v>
      </c>
      <c r="I617" s="13" t="s">
        <v>66</v>
      </c>
      <c r="J617">
        <v>9</v>
      </c>
      <c r="K617" s="13" t="s">
        <v>155</v>
      </c>
      <c r="L617">
        <v>23</v>
      </c>
      <c r="M617">
        <v>3011</v>
      </c>
      <c r="N617">
        <v>69253</v>
      </c>
    </row>
    <row r="618" spans="1:14" x14ac:dyDescent="0.25">
      <c r="A618" s="12">
        <v>45187</v>
      </c>
      <c r="B618">
        <v>617</v>
      </c>
      <c r="C618">
        <v>1010</v>
      </c>
      <c r="D618" s="13" t="s">
        <v>380</v>
      </c>
      <c r="E618" s="13" t="s">
        <v>345</v>
      </c>
      <c r="F618">
        <v>100008</v>
      </c>
      <c r="G618" s="13" t="s">
        <v>392</v>
      </c>
      <c r="H618">
        <v>4</v>
      </c>
      <c r="I618" s="13" t="s">
        <v>18</v>
      </c>
      <c r="J618">
        <v>2</v>
      </c>
      <c r="K618" s="13" t="s">
        <v>149</v>
      </c>
      <c r="L618">
        <v>18</v>
      </c>
      <c r="M618">
        <v>600</v>
      </c>
      <c r="N618">
        <v>10800</v>
      </c>
    </row>
    <row r="619" spans="1:14" x14ac:dyDescent="0.25">
      <c r="A619" s="12">
        <v>45188</v>
      </c>
      <c r="B619">
        <v>618</v>
      </c>
      <c r="C619">
        <v>1002</v>
      </c>
      <c r="D619" s="13" t="s">
        <v>377</v>
      </c>
      <c r="E619" s="13" t="s">
        <v>345</v>
      </c>
      <c r="F619">
        <v>100081</v>
      </c>
      <c r="G619" s="13" t="s">
        <v>376</v>
      </c>
      <c r="H619">
        <v>10</v>
      </c>
      <c r="I619" s="13" t="s">
        <v>36</v>
      </c>
      <c r="J619">
        <v>8</v>
      </c>
      <c r="K619" s="13" t="s">
        <v>154</v>
      </c>
      <c r="L619">
        <v>27</v>
      </c>
      <c r="M619">
        <v>4420</v>
      </c>
      <c r="N619">
        <v>119340</v>
      </c>
    </row>
    <row r="620" spans="1:14" x14ac:dyDescent="0.25">
      <c r="A620" s="12">
        <v>45189</v>
      </c>
      <c r="B620">
        <v>619</v>
      </c>
      <c r="C620">
        <v>1013</v>
      </c>
      <c r="D620" s="13" t="s">
        <v>371</v>
      </c>
      <c r="E620" s="13" t="s">
        <v>335</v>
      </c>
      <c r="F620">
        <v>100084</v>
      </c>
      <c r="G620" s="13" t="s">
        <v>430</v>
      </c>
      <c r="H620">
        <v>21</v>
      </c>
      <c r="I620" s="13" t="s">
        <v>64</v>
      </c>
      <c r="J620">
        <v>4</v>
      </c>
      <c r="K620" s="13" t="s">
        <v>150</v>
      </c>
      <c r="L620">
        <v>31</v>
      </c>
      <c r="M620">
        <v>880</v>
      </c>
      <c r="N620">
        <v>27280</v>
      </c>
    </row>
    <row r="621" spans="1:14" x14ac:dyDescent="0.25">
      <c r="A621" s="12">
        <v>45190</v>
      </c>
      <c r="B621">
        <v>620</v>
      </c>
      <c r="C621">
        <v>1002</v>
      </c>
      <c r="D621" s="13" t="s">
        <v>377</v>
      </c>
      <c r="E621" s="13" t="s">
        <v>345</v>
      </c>
      <c r="F621">
        <v>100016</v>
      </c>
      <c r="G621" s="13" t="s">
        <v>375</v>
      </c>
      <c r="H621">
        <v>14</v>
      </c>
      <c r="I621" s="13" t="s">
        <v>48</v>
      </c>
      <c r="J621">
        <v>9</v>
      </c>
      <c r="K621" s="13" t="s">
        <v>155</v>
      </c>
      <c r="L621">
        <v>24</v>
      </c>
      <c r="M621">
        <v>700</v>
      </c>
      <c r="N621">
        <v>16800</v>
      </c>
    </row>
    <row r="622" spans="1:14" x14ac:dyDescent="0.25">
      <c r="A622" s="12">
        <v>45191</v>
      </c>
      <c r="B622">
        <v>621</v>
      </c>
      <c r="C622">
        <v>1010</v>
      </c>
      <c r="D622" s="13" t="s">
        <v>380</v>
      </c>
      <c r="E622" s="13" t="s">
        <v>345</v>
      </c>
      <c r="F622">
        <v>100010</v>
      </c>
      <c r="G622" s="13" t="s">
        <v>419</v>
      </c>
      <c r="H622">
        <v>21</v>
      </c>
      <c r="I622" s="13" t="s">
        <v>64</v>
      </c>
      <c r="J622">
        <v>4</v>
      </c>
      <c r="K622" s="13" t="s">
        <v>150</v>
      </c>
      <c r="L622">
        <v>26</v>
      </c>
      <c r="M622">
        <v>880</v>
      </c>
      <c r="N622">
        <v>22880</v>
      </c>
    </row>
    <row r="623" spans="1:14" x14ac:dyDescent="0.25">
      <c r="A623" s="12">
        <v>45192</v>
      </c>
      <c r="B623">
        <v>622</v>
      </c>
      <c r="C623">
        <v>1013</v>
      </c>
      <c r="D623" s="13" t="s">
        <v>371</v>
      </c>
      <c r="E623" s="13" t="s">
        <v>335</v>
      </c>
      <c r="F623">
        <v>100030</v>
      </c>
      <c r="G623" s="13" t="s">
        <v>362</v>
      </c>
      <c r="H623">
        <v>4</v>
      </c>
      <c r="I623" s="13" t="s">
        <v>18</v>
      </c>
      <c r="J623">
        <v>2</v>
      </c>
      <c r="K623" s="13" t="s">
        <v>149</v>
      </c>
      <c r="L623">
        <v>11</v>
      </c>
      <c r="M623">
        <v>600</v>
      </c>
      <c r="N623">
        <v>6600</v>
      </c>
    </row>
    <row r="624" spans="1:14" x14ac:dyDescent="0.25">
      <c r="A624" s="12">
        <v>45193</v>
      </c>
      <c r="B624">
        <v>623</v>
      </c>
      <c r="C624">
        <v>1008</v>
      </c>
      <c r="D624" s="13" t="s">
        <v>388</v>
      </c>
      <c r="E624" s="13" t="s">
        <v>332</v>
      </c>
      <c r="F624">
        <v>100035</v>
      </c>
      <c r="G624" s="13" t="s">
        <v>409</v>
      </c>
      <c r="H624">
        <v>8</v>
      </c>
      <c r="I624" s="13" t="s">
        <v>30</v>
      </c>
      <c r="J624">
        <v>6</v>
      </c>
      <c r="K624" s="13" t="s">
        <v>152</v>
      </c>
      <c r="L624">
        <v>11</v>
      </c>
      <c r="M624">
        <v>4010</v>
      </c>
      <c r="N624">
        <v>44110</v>
      </c>
    </row>
    <row r="625" spans="1:14" x14ac:dyDescent="0.25">
      <c r="A625" s="12">
        <v>45194</v>
      </c>
      <c r="B625">
        <v>624</v>
      </c>
      <c r="C625">
        <v>1009</v>
      </c>
      <c r="D625" s="13" t="s">
        <v>350</v>
      </c>
      <c r="E625" s="13" t="s">
        <v>335</v>
      </c>
      <c r="F625">
        <v>100017</v>
      </c>
      <c r="G625" s="13" t="s">
        <v>360</v>
      </c>
      <c r="H625">
        <v>11</v>
      </c>
      <c r="I625" s="13" t="s">
        <v>39</v>
      </c>
      <c r="J625">
        <v>9</v>
      </c>
      <c r="K625" s="13" t="s">
        <v>155</v>
      </c>
      <c r="L625">
        <v>6</v>
      </c>
      <c r="M625">
        <v>1700</v>
      </c>
      <c r="N625">
        <v>10200</v>
      </c>
    </row>
    <row r="626" spans="1:14" x14ac:dyDescent="0.25">
      <c r="A626" s="12">
        <v>45195</v>
      </c>
      <c r="B626">
        <v>625</v>
      </c>
      <c r="C626">
        <v>1015</v>
      </c>
      <c r="D626" s="13" t="s">
        <v>361</v>
      </c>
      <c r="E626" s="13" t="s">
        <v>338</v>
      </c>
      <c r="F626">
        <v>100094</v>
      </c>
      <c r="G626" s="13" t="s">
        <v>336</v>
      </c>
      <c r="H626">
        <v>24</v>
      </c>
      <c r="I626" s="13" t="s">
        <v>70</v>
      </c>
      <c r="J626">
        <v>5</v>
      </c>
      <c r="K626" s="13" t="s">
        <v>151</v>
      </c>
      <c r="L626">
        <v>16</v>
      </c>
      <c r="M626">
        <v>2630</v>
      </c>
      <c r="N626">
        <v>42080</v>
      </c>
    </row>
    <row r="627" spans="1:14" x14ac:dyDescent="0.25">
      <c r="A627" s="12">
        <v>45196</v>
      </c>
      <c r="B627">
        <v>626</v>
      </c>
      <c r="C627">
        <v>1011</v>
      </c>
      <c r="D627" s="13" t="s">
        <v>341</v>
      </c>
      <c r="E627" s="13" t="s">
        <v>338</v>
      </c>
      <c r="F627">
        <v>100061</v>
      </c>
      <c r="G627" s="13" t="s">
        <v>349</v>
      </c>
      <c r="H627">
        <v>7</v>
      </c>
      <c r="I627" s="13" t="s">
        <v>27</v>
      </c>
      <c r="J627">
        <v>5</v>
      </c>
      <c r="K627" s="13" t="s">
        <v>151</v>
      </c>
      <c r="L627">
        <v>10</v>
      </c>
      <c r="M627">
        <v>900</v>
      </c>
      <c r="N627">
        <v>9000</v>
      </c>
    </row>
    <row r="628" spans="1:14" x14ac:dyDescent="0.25">
      <c r="A628" s="12">
        <v>45197</v>
      </c>
      <c r="B628">
        <v>627</v>
      </c>
      <c r="C628">
        <v>1003</v>
      </c>
      <c r="D628" s="13" t="s">
        <v>337</v>
      </c>
      <c r="E628" s="13" t="s">
        <v>338</v>
      </c>
      <c r="F628">
        <v>100077</v>
      </c>
      <c r="G628" s="13" t="s">
        <v>351</v>
      </c>
      <c r="H628">
        <v>1</v>
      </c>
      <c r="I628" s="13" t="s">
        <v>9</v>
      </c>
      <c r="J628">
        <v>1</v>
      </c>
      <c r="K628" s="13" t="s">
        <v>149</v>
      </c>
      <c r="L628">
        <v>5</v>
      </c>
      <c r="M628">
        <v>421</v>
      </c>
      <c r="N628">
        <v>2105</v>
      </c>
    </row>
    <row r="629" spans="1:14" x14ac:dyDescent="0.25">
      <c r="A629" s="12">
        <v>45198</v>
      </c>
      <c r="B629">
        <v>628</v>
      </c>
      <c r="C629">
        <v>1010</v>
      </c>
      <c r="D629" s="13" t="s">
        <v>380</v>
      </c>
      <c r="E629" s="13" t="s">
        <v>345</v>
      </c>
      <c r="F629">
        <v>100079</v>
      </c>
      <c r="G629" s="13" t="s">
        <v>397</v>
      </c>
      <c r="H629">
        <v>7</v>
      </c>
      <c r="I629" s="13" t="s">
        <v>27</v>
      </c>
      <c r="J629">
        <v>5</v>
      </c>
      <c r="K629" s="13" t="s">
        <v>151</v>
      </c>
      <c r="L629">
        <v>7</v>
      </c>
      <c r="M629">
        <v>900</v>
      </c>
      <c r="N629">
        <v>6300</v>
      </c>
    </row>
    <row r="630" spans="1:14" x14ac:dyDescent="0.25">
      <c r="A630" s="12">
        <v>45199</v>
      </c>
      <c r="B630">
        <v>629</v>
      </c>
      <c r="C630">
        <v>1001</v>
      </c>
      <c r="D630" s="13" t="s">
        <v>334</v>
      </c>
      <c r="E630" s="13" t="s">
        <v>335</v>
      </c>
      <c r="F630">
        <v>100042</v>
      </c>
      <c r="G630" s="13" t="s">
        <v>425</v>
      </c>
      <c r="H630">
        <v>16</v>
      </c>
      <c r="I630" s="13" t="s">
        <v>54</v>
      </c>
      <c r="J630">
        <v>10</v>
      </c>
      <c r="K630" s="13" t="s">
        <v>36</v>
      </c>
      <c r="L630">
        <v>3</v>
      </c>
      <c r="M630">
        <v>820</v>
      </c>
      <c r="N630">
        <v>2460</v>
      </c>
    </row>
    <row r="631" spans="1:14" x14ac:dyDescent="0.25">
      <c r="A631" s="12">
        <v>45200</v>
      </c>
      <c r="B631">
        <v>630</v>
      </c>
      <c r="C631">
        <v>1011</v>
      </c>
      <c r="D631" s="13" t="s">
        <v>341</v>
      </c>
      <c r="E631" s="13" t="s">
        <v>338</v>
      </c>
      <c r="F631">
        <v>100080</v>
      </c>
      <c r="G631" s="13" t="s">
        <v>440</v>
      </c>
      <c r="H631">
        <v>8</v>
      </c>
      <c r="I631" s="13" t="s">
        <v>30</v>
      </c>
      <c r="J631">
        <v>6</v>
      </c>
      <c r="K631" s="13" t="s">
        <v>152</v>
      </c>
      <c r="L631">
        <v>12</v>
      </c>
      <c r="M631">
        <v>4010</v>
      </c>
      <c r="N631">
        <v>48120</v>
      </c>
    </row>
    <row r="632" spans="1:14" x14ac:dyDescent="0.25">
      <c r="A632" s="12">
        <v>45201</v>
      </c>
      <c r="B632">
        <v>631</v>
      </c>
      <c r="C632">
        <v>1003</v>
      </c>
      <c r="D632" s="13" t="s">
        <v>337</v>
      </c>
      <c r="E632" s="13" t="s">
        <v>338</v>
      </c>
      <c r="F632">
        <v>100070</v>
      </c>
      <c r="G632" s="13" t="s">
        <v>436</v>
      </c>
      <c r="H632">
        <v>14</v>
      </c>
      <c r="I632" s="13" t="s">
        <v>48</v>
      </c>
      <c r="J632">
        <v>9</v>
      </c>
      <c r="K632" s="13" t="s">
        <v>155</v>
      </c>
      <c r="L632">
        <v>6</v>
      </c>
      <c r="M632">
        <v>700</v>
      </c>
      <c r="N632">
        <v>4200</v>
      </c>
    </row>
    <row r="633" spans="1:14" x14ac:dyDescent="0.25">
      <c r="A633" s="12">
        <v>45202</v>
      </c>
      <c r="B633">
        <v>632</v>
      </c>
      <c r="C633">
        <v>1013</v>
      </c>
      <c r="D633" s="13" t="s">
        <v>371</v>
      </c>
      <c r="E633" s="13" t="s">
        <v>335</v>
      </c>
      <c r="F633">
        <v>100010</v>
      </c>
      <c r="G633" s="13" t="s">
        <v>419</v>
      </c>
      <c r="H633">
        <v>1</v>
      </c>
      <c r="I633" s="13" t="s">
        <v>9</v>
      </c>
      <c r="J633">
        <v>1</v>
      </c>
      <c r="K633" s="13" t="s">
        <v>149</v>
      </c>
      <c r="L633">
        <v>8</v>
      </c>
      <c r="M633">
        <v>421</v>
      </c>
      <c r="N633">
        <v>3368</v>
      </c>
    </row>
    <row r="634" spans="1:14" x14ac:dyDescent="0.25">
      <c r="A634" s="12">
        <v>45203</v>
      </c>
      <c r="B634">
        <v>633</v>
      </c>
      <c r="C634">
        <v>1010</v>
      </c>
      <c r="D634" s="13" t="s">
        <v>380</v>
      </c>
      <c r="E634" s="13" t="s">
        <v>345</v>
      </c>
      <c r="F634">
        <v>100060</v>
      </c>
      <c r="G634" s="13" t="s">
        <v>363</v>
      </c>
      <c r="H634">
        <v>21</v>
      </c>
      <c r="I634" s="13" t="s">
        <v>64</v>
      </c>
      <c r="J634">
        <v>4</v>
      </c>
      <c r="K634" s="13" t="s">
        <v>150</v>
      </c>
      <c r="L634">
        <v>4</v>
      </c>
      <c r="M634">
        <v>880</v>
      </c>
      <c r="N634">
        <v>3520</v>
      </c>
    </row>
    <row r="635" spans="1:14" x14ac:dyDescent="0.25">
      <c r="A635" s="12">
        <v>45204</v>
      </c>
      <c r="B635">
        <v>634</v>
      </c>
      <c r="C635">
        <v>1009</v>
      </c>
      <c r="D635" s="13" t="s">
        <v>350</v>
      </c>
      <c r="E635" s="13" t="s">
        <v>335</v>
      </c>
      <c r="F635">
        <v>100100</v>
      </c>
      <c r="G635" s="13" t="s">
        <v>379</v>
      </c>
      <c r="H635">
        <v>6</v>
      </c>
      <c r="I635" s="13" t="s">
        <v>24</v>
      </c>
      <c r="J635">
        <v>4</v>
      </c>
      <c r="K635" s="13" t="s">
        <v>150</v>
      </c>
      <c r="L635">
        <v>9</v>
      </c>
      <c r="M635">
        <v>1800</v>
      </c>
      <c r="N635">
        <v>16200</v>
      </c>
    </row>
    <row r="636" spans="1:14" x14ac:dyDescent="0.25">
      <c r="A636" s="12">
        <v>45205</v>
      </c>
      <c r="B636">
        <v>635</v>
      </c>
      <c r="C636">
        <v>1013</v>
      </c>
      <c r="D636" s="13" t="s">
        <v>371</v>
      </c>
      <c r="E636" s="13" t="s">
        <v>335</v>
      </c>
      <c r="F636">
        <v>100017</v>
      </c>
      <c r="G636" s="13" t="s">
        <v>360</v>
      </c>
      <c r="H636">
        <v>21</v>
      </c>
      <c r="I636" s="13" t="s">
        <v>64</v>
      </c>
      <c r="J636">
        <v>4</v>
      </c>
      <c r="K636" s="13" t="s">
        <v>150</v>
      </c>
      <c r="L636">
        <v>5</v>
      </c>
      <c r="M636">
        <v>880</v>
      </c>
      <c r="N636">
        <v>4400</v>
      </c>
    </row>
    <row r="637" spans="1:14" x14ac:dyDescent="0.25">
      <c r="A637" s="12">
        <v>45206</v>
      </c>
      <c r="B637">
        <v>636</v>
      </c>
      <c r="C637">
        <v>1002</v>
      </c>
      <c r="D637" s="13" t="s">
        <v>377</v>
      </c>
      <c r="E637" s="13" t="s">
        <v>345</v>
      </c>
      <c r="F637">
        <v>100063</v>
      </c>
      <c r="G637" s="13" t="s">
        <v>400</v>
      </c>
      <c r="H637">
        <v>16</v>
      </c>
      <c r="I637" s="13" t="s">
        <v>54</v>
      </c>
      <c r="J637">
        <v>10</v>
      </c>
      <c r="K637" s="13" t="s">
        <v>36</v>
      </c>
      <c r="L637">
        <v>3</v>
      </c>
      <c r="M637">
        <v>820</v>
      </c>
      <c r="N637">
        <v>2460</v>
      </c>
    </row>
    <row r="638" spans="1:14" x14ac:dyDescent="0.25">
      <c r="A638" s="12">
        <v>45207</v>
      </c>
      <c r="B638">
        <v>637</v>
      </c>
      <c r="C638">
        <v>1000</v>
      </c>
      <c r="D638" s="13" t="s">
        <v>353</v>
      </c>
      <c r="E638" s="13" t="s">
        <v>332</v>
      </c>
      <c r="F638">
        <v>100041</v>
      </c>
      <c r="G638" s="13" t="s">
        <v>433</v>
      </c>
      <c r="H638">
        <v>14</v>
      </c>
      <c r="I638" s="13" t="s">
        <v>48</v>
      </c>
      <c r="J638">
        <v>9</v>
      </c>
      <c r="K638" s="13" t="s">
        <v>155</v>
      </c>
      <c r="L638">
        <v>7</v>
      </c>
      <c r="M638">
        <v>700</v>
      </c>
      <c r="N638">
        <v>4900</v>
      </c>
    </row>
    <row r="639" spans="1:14" x14ac:dyDescent="0.25">
      <c r="A639" s="12">
        <v>45208</v>
      </c>
      <c r="B639">
        <v>638</v>
      </c>
      <c r="C639">
        <v>1005</v>
      </c>
      <c r="D639" s="13" t="s">
        <v>357</v>
      </c>
      <c r="E639" s="13" t="s">
        <v>335</v>
      </c>
      <c r="F639">
        <v>100098</v>
      </c>
      <c r="G639" s="13" t="s">
        <v>414</v>
      </c>
      <c r="H639">
        <v>13</v>
      </c>
      <c r="I639" s="13" t="s">
        <v>45</v>
      </c>
      <c r="J639">
        <v>9</v>
      </c>
      <c r="K639" s="13" t="s">
        <v>155</v>
      </c>
      <c r="L639">
        <v>10</v>
      </c>
      <c r="M639">
        <v>1310</v>
      </c>
      <c r="N639">
        <v>13100</v>
      </c>
    </row>
    <row r="640" spans="1:14" x14ac:dyDescent="0.25">
      <c r="A640" s="12">
        <v>45209</v>
      </c>
      <c r="B640">
        <v>639</v>
      </c>
      <c r="C640">
        <v>1008</v>
      </c>
      <c r="D640" s="13" t="s">
        <v>388</v>
      </c>
      <c r="E640" s="13" t="s">
        <v>332</v>
      </c>
      <c r="F640">
        <v>100080</v>
      </c>
      <c r="G640" s="13" t="s">
        <v>440</v>
      </c>
      <c r="H640">
        <v>1</v>
      </c>
      <c r="I640" s="13" t="s">
        <v>9</v>
      </c>
      <c r="J640">
        <v>1</v>
      </c>
      <c r="K640" s="13" t="s">
        <v>149</v>
      </c>
      <c r="L640">
        <v>2</v>
      </c>
      <c r="M640">
        <v>421</v>
      </c>
      <c r="N640">
        <v>842</v>
      </c>
    </row>
    <row r="641" spans="1:14" x14ac:dyDescent="0.25">
      <c r="A641" s="12">
        <v>45210</v>
      </c>
      <c r="B641">
        <v>640</v>
      </c>
      <c r="C641">
        <v>1006</v>
      </c>
      <c r="D641" s="13" t="s">
        <v>364</v>
      </c>
      <c r="E641" s="13" t="s">
        <v>345</v>
      </c>
      <c r="F641">
        <v>100054</v>
      </c>
      <c r="G641" s="13" t="s">
        <v>365</v>
      </c>
      <c r="H641">
        <v>1</v>
      </c>
      <c r="I641" s="13" t="s">
        <v>9</v>
      </c>
      <c r="J641">
        <v>1</v>
      </c>
      <c r="K641" s="13" t="s">
        <v>149</v>
      </c>
      <c r="L641">
        <v>8</v>
      </c>
      <c r="M641">
        <v>421</v>
      </c>
      <c r="N641">
        <v>3368</v>
      </c>
    </row>
    <row r="642" spans="1:14" x14ac:dyDescent="0.25">
      <c r="A642" s="12">
        <v>45211</v>
      </c>
      <c r="B642">
        <v>641</v>
      </c>
      <c r="C642">
        <v>1004</v>
      </c>
      <c r="D642" s="13" t="s">
        <v>347</v>
      </c>
      <c r="E642" s="13" t="s">
        <v>332</v>
      </c>
      <c r="F642">
        <v>100084</v>
      </c>
      <c r="G642" s="13" t="s">
        <v>430</v>
      </c>
      <c r="H642">
        <v>5</v>
      </c>
      <c r="I642" s="13" t="s">
        <v>21</v>
      </c>
      <c r="J642">
        <v>3</v>
      </c>
      <c r="K642" s="13" t="s">
        <v>149</v>
      </c>
      <c r="L642">
        <v>6</v>
      </c>
      <c r="M642">
        <v>1600</v>
      </c>
      <c r="N642">
        <v>9600</v>
      </c>
    </row>
    <row r="643" spans="1:14" x14ac:dyDescent="0.25">
      <c r="A643" s="12">
        <v>45212</v>
      </c>
      <c r="B643">
        <v>642</v>
      </c>
      <c r="C643">
        <v>1013</v>
      </c>
      <c r="D643" s="13" t="s">
        <v>371</v>
      </c>
      <c r="E643" s="13" t="s">
        <v>335</v>
      </c>
      <c r="F643">
        <v>100090</v>
      </c>
      <c r="G643" s="13" t="s">
        <v>354</v>
      </c>
      <c r="H643">
        <v>21</v>
      </c>
      <c r="I643" s="13" t="s">
        <v>64</v>
      </c>
      <c r="J643">
        <v>4</v>
      </c>
      <c r="K643" s="13" t="s">
        <v>150</v>
      </c>
      <c r="L643">
        <v>9</v>
      </c>
      <c r="M643">
        <v>880</v>
      </c>
      <c r="N643">
        <v>7920</v>
      </c>
    </row>
    <row r="644" spans="1:14" x14ac:dyDescent="0.25">
      <c r="A644" s="12">
        <v>45213</v>
      </c>
      <c r="B644">
        <v>643</v>
      </c>
      <c r="C644">
        <v>1013</v>
      </c>
      <c r="D644" s="13" t="s">
        <v>371</v>
      </c>
      <c r="E644" s="13" t="s">
        <v>335</v>
      </c>
      <c r="F644">
        <v>100003</v>
      </c>
      <c r="G644" s="13" t="s">
        <v>369</v>
      </c>
      <c r="H644">
        <v>14</v>
      </c>
      <c r="I644" s="13" t="s">
        <v>48</v>
      </c>
      <c r="J644">
        <v>9</v>
      </c>
      <c r="K644" s="13" t="s">
        <v>155</v>
      </c>
      <c r="L644">
        <v>11</v>
      </c>
      <c r="M644">
        <v>700</v>
      </c>
      <c r="N644">
        <v>7700</v>
      </c>
    </row>
    <row r="645" spans="1:14" x14ac:dyDescent="0.25">
      <c r="A645" s="12">
        <v>45214</v>
      </c>
      <c r="B645">
        <v>644</v>
      </c>
      <c r="C645">
        <v>1004</v>
      </c>
      <c r="D645" s="13" t="s">
        <v>347</v>
      </c>
      <c r="E645" s="13" t="s">
        <v>332</v>
      </c>
      <c r="F645">
        <v>100002</v>
      </c>
      <c r="G645" s="13" t="s">
        <v>372</v>
      </c>
      <c r="H645">
        <v>19</v>
      </c>
      <c r="I645" s="13" t="s">
        <v>60</v>
      </c>
      <c r="J645">
        <v>11</v>
      </c>
      <c r="K645" s="13" t="s">
        <v>156</v>
      </c>
      <c r="L645">
        <v>4</v>
      </c>
      <c r="M645">
        <v>600</v>
      </c>
      <c r="N645">
        <v>2400</v>
      </c>
    </row>
    <row r="646" spans="1:14" x14ac:dyDescent="0.25">
      <c r="A646" s="12">
        <v>45215</v>
      </c>
      <c r="B646">
        <v>645</v>
      </c>
      <c r="C646">
        <v>1003</v>
      </c>
      <c r="D646" s="13" t="s">
        <v>337</v>
      </c>
      <c r="E646" s="13" t="s">
        <v>338</v>
      </c>
      <c r="F646">
        <v>100021</v>
      </c>
      <c r="G646" s="13" t="s">
        <v>405</v>
      </c>
      <c r="H646">
        <v>11</v>
      </c>
      <c r="I646" s="13" t="s">
        <v>39</v>
      </c>
      <c r="J646">
        <v>9</v>
      </c>
      <c r="K646" s="13" t="s">
        <v>155</v>
      </c>
      <c r="L646">
        <v>3</v>
      </c>
      <c r="M646">
        <v>1700</v>
      </c>
      <c r="N646">
        <v>5100</v>
      </c>
    </row>
    <row r="647" spans="1:14" x14ac:dyDescent="0.25">
      <c r="A647" s="12">
        <v>45216</v>
      </c>
      <c r="B647">
        <v>646</v>
      </c>
      <c r="C647">
        <v>1012</v>
      </c>
      <c r="D647" s="13" t="s">
        <v>331</v>
      </c>
      <c r="E647" s="13" t="s">
        <v>332</v>
      </c>
      <c r="F647">
        <v>100074</v>
      </c>
      <c r="G647" s="13" t="s">
        <v>356</v>
      </c>
      <c r="H647">
        <v>15</v>
      </c>
      <c r="I647" s="13" t="s">
        <v>51</v>
      </c>
      <c r="J647">
        <v>10</v>
      </c>
      <c r="K647" s="13" t="s">
        <v>36</v>
      </c>
      <c r="L647">
        <v>5</v>
      </c>
      <c r="M647">
        <v>2240</v>
      </c>
      <c r="N647">
        <v>11200</v>
      </c>
    </row>
    <row r="648" spans="1:14" x14ac:dyDescent="0.25">
      <c r="A648" s="12">
        <v>45217</v>
      </c>
      <c r="B648">
        <v>647</v>
      </c>
      <c r="C648">
        <v>1005</v>
      </c>
      <c r="D648" s="13" t="s">
        <v>357</v>
      </c>
      <c r="E648" s="13" t="s">
        <v>335</v>
      </c>
      <c r="F648">
        <v>100010</v>
      </c>
      <c r="G648" s="13" t="s">
        <v>419</v>
      </c>
      <c r="H648">
        <v>24</v>
      </c>
      <c r="I648" s="13" t="s">
        <v>70</v>
      </c>
      <c r="J648">
        <v>5</v>
      </c>
      <c r="K648" s="13" t="s">
        <v>151</v>
      </c>
      <c r="L648">
        <v>7</v>
      </c>
      <c r="M648">
        <v>2630</v>
      </c>
      <c r="N648">
        <v>18410</v>
      </c>
    </row>
    <row r="649" spans="1:14" x14ac:dyDescent="0.25">
      <c r="A649" s="12">
        <v>45218</v>
      </c>
      <c r="B649">
        <v>648</v>
      </c>
      <c r="C649">
        <v>1011</v>
      </c>
      <c r="D649" s="13" t="s">
        <v>341</v>
      </c>
      <c r="E649" s="13" t="s">
        <v>338</v>
      </c>
      <c r="F649">
        <v>100084</v>
      </c>
      <c r="G649" s="13" t="s">
        <v>430</v>
      </c>
      <c r="H649">
        <v>21</v>
      </c>
      <c r="I649" s="13" t="s">
        <v>64</v>
      </c>
      <c r="J649">
        <v>4</v>
      </c>
      <c r="K649" s="13" t="s">
        <v>150</v>
      </c>
      <c r="L649">
        <v>6</v>
      </c>
      <c r="M649">
        <v>880</v>
      </c>
      <c r="N649">
        <v>5280</v>
      </c>
    </row>
    <row r="650" spans="1:14" x14ac:dyDescent="0.25">
      <c r="A650" s="12">
        <v>45219</v>
      </c>
      <c r="B650">
        <v>649</v>
      </c>
      <c r="C650">
        <v>1015</v>
      </c>
      <c r="D650" s="13" t="s">
        <v>361</v>
      </c>
      <c r="E650" s="13" t="s">
        <v>338</v>
      </c>
      <c r="F650">
        <v>100013</v>
      </c>
      <c r="G650" s="13" t="s">
        <v>389</v>
      </c>
      <c r="H650">
        <v>7</v>
      </c>
      <c r="I650" s="13" t="s">
        <v>27</v>
      </c>
      <c r="J650">
        <v>5</v>
      </c>
      <c r="K650" s="13" t="s">
        <v>151</v>
      </c>
      <c r="L650">
        <v>9</v>
      </c>
      <c r="M650">
        <v>900</v>
      </c>
      <c r="N650">
        <v>8100</v>
      </c>
    </row>
    <row r="651" spans="1:14" x14ac:dyDescent="0.25">
      <c r="A651" s="12">
        <v>45220</v>
      </c>
      <c r="B651">
        <v>650</v>
      </c>
      <c r="C651">
        <v>1009</v>
      </c>
      <c r="D651" s="13" t="s">
        <v>350</v>
      </c>
      <c r="E651" s="13" t="s">
        <v>335</v>
      </c>
      <c r="F651">
        <v>100069</v>
      </c>
      <c r="G651" s="13" t="s">
        <v>366</v>
      </c>
      <c r="H651">
        <v>7</v>
      </c>
      <c r="I651" s="13" t="s">
        <v>27</v>
      </c>
      <c r="J651">
        <v>5</v>
      </c>
      <c r="K651" s="13" t="s">
        <v>151</v>
      </c>
      <c r="L651">
        <v>12</v>
      </c>
      <c r="M651">
        <v>900</v>
      </c>
      <c r="N651">
        <v>10800</v>
      </c>
    </row>
    <row r="652" spans="1:14" x14ac:dyDescent="0.25">
      <c r="A652" s="12">
        <v>45221</v>
      </c>
      <c r="B652">
        <v>651</v>
      </c>
      <c r="C652">
        <v>1013</v>
      </c>
      <c r="D652" s="13" t="s">
        <v>371</v>
      </c>
      <c r="E652" s="13" t="s">
        <v>335</v>
      </c>
      <c r="F652">
        <v>100016</v>
      </c>
      <c r="G652" s="13" t="s">
        <v>375</v>
      </c>
      <c r="H652">
        <v>6</v>
      </c>
      <c r="I652" s="13" t="s">
        <v>24</v>
      </c>
      <c r="J652">
        <v>4</v>
      </c>
      <c r="K652" s="13" t="s">
        <v>150</v>
      </c>
      <c r="L652">
        <v>10</v>
      </c>
      <c r="M652">
        <v>1800</v>
      </c>
      <c r="N652">
        <v>18000</v>
      </c>
    </row>
    <row r="653" spans="1:14" x14ac:dyDescent="0.25">
      <c r="A653" s="12">
        <v>45222</v>
      </c>
      <c r="B653">
        <v>652</v>
      </c>
      <c r="C653">
        <v>1015</v>
      </c>
      <c r="D653" s="13" t="s">
        <v>361</v>
      </c>
      <c r="E653" s="13" t="s">
        <v>338</v>
      </c>
      <c r="F653">
        <v>100085</v>
      </c>
      <c r="G653" s="13" t="s">
        <v>450</v>
      </c>
      <c r="H653">
        <v>18</v>
      </c>
      <c r="I653" s="13" t="s">
        <v>58</v>
      </c>
      <c r="J653">
        <v>5</v>
      </c>
      <c r="K653" s="13" t="s">
        <v>151</v>
      </c>
      <c r="L653">
        <v>5</v>
      </c>
      <c r="M653">
        <v>1000</v>
      </c>
      <c r="N653">
        <v>5000</v>
      </c>
    </row>
    <row r="654" spans="1:14" x14ac:dyDescent="0.25">
      <c r="A654" s="12">
        <v>45223</v>
      </c>
      <c r="B654">
        <v>653</v>
      </c>
      <c r="C654">
        <v>1000</v>
      </c>
      <c r="D654" s="13" t="s">
        <v>353</v>
      </c>
      <c r="E654" s="13" t="s">
        <v>332</v>
      </c>
      <c r="F654">
        <v>100024</v>
      </c>
      <c r="G654" s="13" t="s">
        <v>420</v>
      </c>
      <c r="H654">
        <v>13</v>
      </c>
      <c r="I654" s="13" t="s">
        <v>45</v>
      </c>
      <c r="J654">
        <v>9</v>
      </c>
      <c r="K654" s="13" t="s">
        <v>155</v>
      </c>
      <c r="L654">
        <v>7</v>
      </c>
      <c r="M654">
        <v>1310</v>
      </c>
      <c r="N654">
        <v>9170</v>
      </c>
    </row>
    <row r="655" spans="1:14" x14ac:dyDescent="0.25">
      <c r="A655" s="12">
        <v>45224</v>
      </c>
      <c r="B655">
        <v>654</v>
      </c>
      <c r="C655">
        <v>1008</v>
      </c>
      <c r="D655" s="13" t="s">
        <v>388</v>
      </c>
      <c r="E655" s="13" t="s">
        <v>332</v>
      </c>
      <c r="F655">
        <v>100075</v>
      </c>
      <c r="G655" s="13" t="s">
        <v>340</v>
      </c>
      <c r="H655">
        <v>13</v>
      </c>
      <c r="I655" s="13" t="s">
        <v>45</v>
      </c>
      <c r="J655">
        <v>9</v>
      </c>
      <c r="K655" s="13" t="s">
        <v>155</v>
      </c>
      <c r="L655">
        <v>3</v>
      </c>
      <c r="M655">
        <v>1310</v>
      </c>
      <c r="N655">
        <v>3930</v>
      </c>
    </row>
    <row r="656" spans="1:14" x14ac:dyDescent="0.25">
      <c r="A656" s="12">
        <v>45225</v>
      </c>
      <c r="B656">
        <v>655</v>
      </c>
      <c r="C656">
        <v>1002</v>
      </c>
      <c r="D656" s="13" t="s">
        <v>377</v>
      </c>
      <c r="E656" s="13" t="s">
        <v>345</v>
      </c>
      <c r="F656">
        <v>100045</v>
      </c>
      <c r="G656" s="13" t="s">
        <v>378</v>
      </c>
      <c r="H656">
        <v>23</v>
      </c>
      <c r="I656" s="13" t="s">
        <v>68</v>
      </c>
      <c r="J656">
        <v>1</v>
      </c>
      <c r="K656" s="13" t="s">
        <v>149</v>
      </c>
      <c r="L656">
        <v>12</v>
      </c>
      <c r="M656">
        <v>3550</v>
      </c>
      <c r="N656">
        <v>42600</v>
      </c>
    </row>
    <row r="657" spans="1:14" x14ac:dyDescent="0.25">
      <c r="A657" s="12">
        <v>45226</v>
      </c>
      <c r="B657">
        <v>656</v>
      </c>
      <c r="C657">
        <v>1015</v>
      </c>
      <c r="D657" s="13" t="s">
        <v>361</v>
      </c>
      <c r="E657" s="13" t="s">
        <v>338</v>
      </c>
      <c r="F657">
        <v>100101</v>
      </c>
      <c r="G657" s="13" t="s">
        <v>444</v>
      </c>
      <c r="H657">
        <v>25</v>
      </c>
      <c r="I657" s="13" t="s">
        <v>72</v>
      </c>
      <c r="J657">
        <v>6</v>
      </c>
      <c r="K657" s="13" t="s">
        <v>152</v>
      </c>
      <c r="L657">
        <v>6</v>
      </c>
      <c r="M657">
        <v>5100</v>
      </c>
      <c r="N657">
        <v>30600</v>
      </c>
    </row>
    <row r="658" spans="1:14" x14ac:dyDescent="0.25">
      <c r="A658" s="12">
        <v>45227</v>
      </c>
      <c r="B658">
        <v>657</v>
      </c>
      <c r="C658">
        <v>1001</v>
      </c>
      <c r="D658" s="13" t="s">
        <v>334</v>
      </c>
      <c r="E658" s="13" t="s">
        <v>335</v>
      </c>
      <c r="F658">
        <v>100057</v>
      </c>
      <c r="G658" s="13" t="s">
        <v>422</v>
      </c>
      <c r="H658">
        <v>18</v>
      </c>
      <c r="I658" s="13" t="s">
        <v>58</v>
      </c>
      <c r="J658">
        <v>5</v>
      </c>
      <c r="K658" s="13" t="s">
        <v>151</v>
      </c>
      <c r="L658">
        <v>8</v>
      </c>
      <c r="M658">
        <v>1000</v>
      </c>
      <c r="N658">
        <v>8000</v>
      </c>
    </row>
    <row r="659" spans="1:14" x14ac:dyDescent="0.25">
      <c r="A659" s="12">
        <v>45228</v>
      </c>
      <c r="B659">
        <v>658</v>
      </c>
      <c r="C659">
        <v>1011</v>
      </c>
      <c r="D659" s="13" t="s">
        <v>341</v>
      </c>
      <c r="E659" s="13" t="s">
        <v>338</v>
      </c>
      <c r="F659">
        <v>100016</v>
      </c>
      <c r="G659" s="13" t="s">
        <v>375</v>
      </c>
      <c r="H659">
        <v>17</v>
      </c>
      <c r="I659" s="13" t="s">
        <v>56</v>
      </c>
      <c r="J659">
        <v>10</v>
      </c>
      <c r="K659" s="13" t="s">
        <v>36</v>
      </c>
      <c r="L659">
        <v>4</v>
      </c>
      <c r="M659">
        <v>1117</v>
      </c>
      <c r="N659">
        <v>4468</v>
      </c>
    </row>
    <row r="660" spans="1:14" x14ac:dyDescent="0.25">
      <c r="A660" s="12">
        <v>45229</v>
      </c>
      <c r="B660">
        <v>659</v>
      </c>
      <c r="C660">
        <v>1011</v>
      </c>
      <c r="D660" s="13" t="s">
        <v>341</v>
      </c>
      <c r="E660" s="13" t="s">
        <v>338</v>
      </c>
      <c r="F660">
        <v>100064</v>
      </c>
      <c r="G660" s="13" t="s">
        <v>424</v>
      </c>
      <c r="H660">
        <v>21</v>
      </c>
      <c r="I660" s="13" t="s">
        <v>64</v>
      </c>
      <c r="J660">
        <v>4</v>
      </c>
      <c r="K660" s="13" t="s">
        <v>150</v>
      </c>
      <c r="L660">
        <v>9</v>
      </c>
      <c r="M660">
        <v>880</v>
      </c>
      <c r="N660">
        <v>7920</v>
      </c>
    </row>
    <row r="661" spans="1:14" x14ac:dyDescent="0.25">
      <c r="A661" s="12">
        <v>45230</v>
      </c>
      <c r="B661">
        <v>660</v>
      </c>
      <c r="C661">
        <v>1001</v>
      </c>
      <c r="D661" s="13" t="s">
        <v>334</v>
      </c>
      <c r="E661" s="13" t="s">
        <v>335</v>
      </c>
      <c r="F661">
        <v>100095</v>
      </c>
      <c r="G661" s="13" t="s">
        <v>396</v>
      </c>
      <c r="H661">
        <v>21</v>
      </c>
      <c r="I661" s="13" t="s">
        <v>64</v>
      </c>
      <c r="J661">
        <v>4</v>
      </c>
      <c r="K661" s="13" t="s">
        <v>150</v>
      </c>
      <c r="L661">
        <v>5</v>
      </c>
      <c r="M661">
        <v>880</v>
      </c>
      <c r="N661">
        <v>4400</v>
      </c>
    </row>
    <row r="662" spans="1:14" x14ac:dyDescent="0.25">
      <c r="A662" s="12">
        <v>45231</v>
      </c>
      <c r="B662">
        <v>661</v>
      </c>
      <c r="C662">
        <v>1014</v>
      </c>
      <c r="D662" s="13" t="s">
        <v>344</v>
      </c>
      <c r="E662" s="13" t="s">
        <v>345</v>
      </c>
      <c r="F662">
        <v>100081</v>
      </c>
      <c r="G662" s="13" t="s">
        <v>376</v>
      </c>
      <c r="H662">
        <v>3</v>
      </c>
      <c r="I662" s="13" t="s">
        <v>15</v>
      </c>
      <c r="J662">
        <v>1</v>
      </c>
      <c r="K662" s="13" t="s">
        <v>149</v>
      </c>
      <c r="L662">
        <v>3</v>
      </c>
      <c r="M662">
        <v>3800</v>
      </c>
      <c r="N662">
        <v>11400</v>
      </c>
    </row>
    <row r="663" spans="1:14" x14ac:dyDescent="0.25">
      <c r="A663" s="12">
        <v>45232</v>
      </c>
      <c r="B663">
        <v>662</v>
      </c>
      <c r="C663">
        <v>1003</v>
      </c>
      <c r="D663" s="13" t="s">
        <v>337</v>
      </c>
      <c r="E663" s="13" t="s">
        <v>338</v>
      </c>
      <c r="F663">
        <v>100045</v>
      </c>
      <c r="G663" s="13" t="s">
        <v>378</v>
      </c>
      <c r="H663">
        <v>11</v>
      </c>
      <c r="I663" s="13" t="s">
        <v>39</v>
      </c>
      <c r="J663">
        <v>9</v>
      </c>
      <c r="K663" s="13" t="s">
        <v>155</v>
      </c>
      <c r="L663">
        <v>7</v>
      </c>
      <c r="M663">
        <v>1700</v>
      </c>
      <c r="N663">
        <v>11900</v>
      </c>
    </row>
    <row r="664" spans="1:14" x14ac:dyDescent="0.25">
      <c r="A664" s="12">
        <v>45233</v>
      </c>
      <c r="B664">
        <v>663</v>
      </c>
      <c r="C664">
        <v>1008</v>
      </c>
      <c r="D664" s="13" t="s">
        <v>388</v>
      </c>
      <c r="E664" s="13" t="s">
        <v>332</v>
      </c>
      <c r="F664">
        <v>100071</v>
      </c>
      <c r="G664" s="13" t="s">
        <v>403</v>
      </c>
      <c r="H664">
        <v>9</v>
      </c>
      <c r="I664" s="13" t="s">
        <v>33</v>
      </c>
      <c r="J664">
        <v>7</v>
      </c>
      <c r="K664" s="13" t="s">
        <v>153</v>
      </c>
      <c r="L664">
        <v>10</v>
      </c>
      <c r="M664">
        <v>4800</v>
      </c>
      <c r="N664">
        <v>48000</v>
      </c>
    </row>
    <row r="665" spans="1:14" x14ac:dyDescent="0.25">
      <c r="A665" s="12">
        <v>45234</v>
      </c>
      <c r="B665">
        <v>664</v>
      </c>
      <c r="C665">
        <v>1000</v>
      </c>
      <c r="D665" s="13" t="s">
        <v>353</v>
      </c>
      <c r="E665" s="13" t="s">
        <v>332</v>
      </c>
      <c r="F665">
        <v>100020</v>
      </c>
      <c r="G665" s="13" t="s">
        <v>385</v>
      </c>
      <c r="H665">
        <v>6</v>
      </c>
      <c r="I665" s="13" t="s">
        <v>24</v>
      </c>
      <c r="J665">
        <v>4</v>
      </c>
      <c r="K665" s="13" t="s">
        <v>150</v>
      </c>
      <c r="L665">
        <v>2</v>
      </c>
      <c r="M665">
        <v>1800</v>
      </c>
      <c r="N665">
        <v>3600</v>
      </c>
    </row>
    <row r="666" spans="1:14" x14ac:dyDescent="0.25">
      <c r="A666" s="12">
        <v>45235</v>
      </c>
      <c r="B666">
        <v>665</v>
      </c>
      <c r="C666">
        <v>1010</v>
      </c>
      <c r="D666" s="13" t="s">
        <v>380</v>
      </c>
      <c r="E666" s="13" t="s">
        <v>345</v>
      </c>
      <c r="F666">
        <v>100097</v>
      </c>
      <c r="G666" s="13" t="s">
        <v>445</v>
      </c>
      <c r="H666">
        <v>4</v>
      </c>
      <c r="I666" s="13" t="s">
        <v>18</v>
      </c>
      <c r="J666">
        <v>2</v>
      </c>
      <c r="K666" s="13" t="s">
        <v>149</v>
      </c>
      <c r="L666">
        <v>8</v>
      </c>
      <c r="M666">
        <v>600</v>
      </c>
      <c r="N666">
        <v>4800</v>
      </c>
    </row>
    <row r="667" spans="1:14" x14ac:dyDescent="0.25">
      <c r="A667" s="12">
        <v>45236</v>
      </c>
      <c r="B667">
        <v>666</v>
      </c>
      <c r="C667">
        <v>1009</v>
      </c>
      <c r="D667" s="13" t="s">
        <v>350</v>
      </c>
      <c r="E667" s="13" t="s">
        <v>335</v>
      </c>
      <c r="F667">
        <v>100020</v>
      </c>
      <c r="G667" s="13" t="s">
        <v>385</v>
      </c>
      <c r="H667">
        <v>13</v>
      </c>
      <c r="I667" s="13" t="s">
        <v>45</v>
      </c>
      <c r="J667">
        <v>9</v>
      </c>
      <c r="K667" s="13" t="s">
        <v>155</v>
      </c>
      <c r="L667">
        <v>6</v>
      </c>
      <c r="M667">
        <v>1310</v>
      </c>
      <c r="N667">
        <v>7860</v>
      </c>
    </row>
    <row r="668" spans="1:14" x14ac:dyDescent="0.25">
      <c r="A668" s="12">
        <v>45237</v>
      </c>
      <c r="B668">
        <v>667</v>
      </c>
      <c r="C668">
        <v>1011</v>
      </c>
      <c r="D668" s="13" t="s">
        <v>341</v>
      </c>
      <c r="E668" s="13" t="s">
        <v>338</v>
      </c>
      <c r="F668">
        <v>100096</v>
      </c>
      <c r="G668" s="13" t="s">
        <v>412</v>
      </c>
      <c r="H668">
        <v>13</v>
      </c>
      <c r="I668" s="13" t="s">
        <v>45</v>
      </c>
      <c r="J668">
        <v>9</v>
      </c>
      <c r="K668" s="13" t="s">
        <v>155</v>
      </c>
      <c r="L668">
        <v>9</v>
      </c>
      <c r="M668">
        <v>1310</v>
      </c>
      <c r="N668">
        <v>11790</v>
      </c>
    </row>
    <row r="669" spans="1:14" x14ac:dyDescent="0.25">
      <c r="A669" s="12">
        <v>45238</v>
      </c>
      <c r="B669">
        <v>668</v>
      </c>
      <c r="C669">
        <v>1013</v>
      </c>
      <c r="D669" s="13" t="s">
        <v>371</v>
      </c>
      <c r="E669" s="13" t="s">
        <v>335</v>
      </c>
      <c r="F669">
        <v>100018</v>
      </c>
      <c r="G669" s="13" t="s">
        <v>421</v>
      </c>
      <c r="H669">
        <v>23</v>
      </c>
      <c r="I669" s="13" t="s">
        <v>68</v>
      </c>
      <c r="J669">
        <v>1</v>
      </c>
      <c r="K669" s="13" t="s">
        <v>149</v>
      </c>
      <c r="L669">
        <v>11</v>
      </c>
      <c r="M669">
        <v>3550</v>
      </c>
      <c r="N669">
        <v>39050</v>
      </c>
    </row>
    <row r="670" spans="1:14" x14ac:dyDescent="0.25">
      <c r="A670" s="12">
        <v>45239</v>
      </c>
      <c r="B670">
        <v>669</v>
      </c>
      <c r="C670">
        <v>1011</v>
      </c>
      <c r="D670" s="13" t="s">
        <v>341</v>
      </c>
      <c r="E670" s="13" t="s">
        <v>338</v>
      </c>
      <c r="F670">
        <v>100091</v>
      </c>
      <c r="G670" s="13" t="s">
        <v>390</v>
      </c>
      <c r="H670">
        <v>1</v>
      </c>
      <c r="I670" s="13" t="s">
        <v>9</v>
      </c>
      <c r="J670">
        <v>1</v>
      </c>
      <c r="K670" s="13" t="s">
        <v>149</v>
      </c>
      <c r="L670">
        <v>4</v>
      </c>
      <c r="M670">
        <v>421</v>
      </c>
      <c r="N670">
        <v>1684</v>
      </c>
    </row>
    <row r="671" spans="1:14" x14ac:dyDescent="0.25">
      <c r="A671" s="12">
        <v>45240</v>
      </c>
      <c r="B671">
        <v>670</v>
      </c>
      <c r="C671">
        <v>1011</v>
      </c>
      <c r="D671" s="13" t="s">
        <v>341</v>
      </c>
      <c r="E671" s="13" t="s">
        <v>338</v>
      </c>
      <c r="F671">
        <v>100080</v>
      </c>
      <c r="G671" s="13" t="s">
        <v>440</v>
      </c>
      <c r="H671">
        <v>18</v>
      </c>
      <c r="I671" s="13" t="s">
        <v>58</v>
      </c>
      <c r="J671">
        <v>5</v>
      </c>
      <c r="K671" s="13" t="s">
        <v>151</v>
      </c>
      <c r="L671">
        <v>3</v>
      </c>
      <c r="M671">
        <v>1000</v>
      </c>
      <c r="N671">
        <v>3000</v>
      </c>
    </row>
    <row r="672" spans="1:14" x14ac:dyDescent="0.25">
      <c r="A672" s="12">
        <v>45241</v>
      </c>
      <c r="B672">
        <v>671</v>
      </c>
      <c r="C672">
        <v>1007</v>
      </c>
      <c r="D672" s="13" t="s">
        <v>367</v>
      </c>
      <c r="E672" s="13" t="s">
        <v>338</v>
      </c>
      <c r="F672">
        <v>100059</v>
      </c>
      <c r="G672" s="13" t="s">
        <v>406</v>
      </c>
      <c r="H672">
        <v>11</v>
      </c>
      <c r="I672" s="13" t="s">
        <v>39</v>
      </c>
      <c r="J672">
        <v>9</v>
      </c>
      <c r="K672" s="13" t="s">
        <v>155</v>
      </c>
      <c r="L672">
        <v>5</v>
      </c>
      <c r="M672">
        <v>1700</v>
      </c>
      <c r="N672">
        <v>8500</v>
      </c>
    </row>
    <row r="673" spans="1:14" x14ac:dyDescent="0.25">
      <c r="A673" s="12">
        <v>45242</v>
      </c>
      <c r="B673">
        <v>672</v>
      </c>
      <c r="C673">
        <v>1015</v>
      </c>
      <c r="D673" s="13" t="s">
        <v>361</v>
      </c>
      <c r="E673" s="13" t="s">
        <v>338</v>
      </c>
      <c r="F673">
        <v>100077</v>
      </c>
      <c r="G673" s="13" t="s">
        <v>351</v>
      </c>
      <c r="H673">
        <v>20</v>
      </c>
      <c r="I673" s="13" t="s">
        <v>62</v>
      </c>
      <c r="J673">
        <v>10</v>
      </c>
      <c r="K673" s="13" t="s">
        <v>36</v>
      </c>
      <c r="L673">
        <v>7</v>
      </c>
      <c r="M673">
        <v>4500</v>
      </c>
      <c r="N673">
        <v>31500</v>
      </c>
    </row>
    <row r="674" spans="1:14" x14ac:dyDescent="0.25">
      <c r="A674" s="12">
        <v>45243</v>
      </c>
      <c r="B674">
        <v>673</v>
      </c>
      <c r="C674">
        <v>1013</v>
      </c>
      <c r="D674" s="13" t="s">
        <v>371</v>
      </c>
      <c r="E674" s="13" t="s">
        <v>335</v>
      </c>
      <c r="F674">
        <v>100017</v>
      </c>
      <c r="G674" s="13" t="s">
        <v>360</v>
      </c>
      <c r="H674">
        <v>8</v>
      </c>
      <c r="I674" s="13" t="s">
        <v>30</v>
      </c>
      <c r="J674">
        <v>6</v>
      </c>
      <c r="K674" s="13" t="s">
        <v>152</v>
      </c>
      <c r="L674">
        <v>6</v>
      </c>
      <c r="M674">
        <v>4010</v>
      </c>
      <c r="N674">
        <v>24060</v>
      </c>
    </row>
    <row r="675" spans="1:14" x14ac:dyDescent="0.25">
      <c r="A675" s="12">
        <v>45244</v>
      </c>
      <c r="B675">
        <v>674</v>
      </c>
      <c r="C675">
        <v>1006</v>
      </c>
      <c r="D675" s="13" t="s">
        <v>364</v>
      </c>
      <c r="E675" s="13" t="s">
        <v>345</v>
      </c>
      <c r="F675">
        <v>100088</v>
      </c>
      <c r="G675" s="13" t="s">
        <v>441</v>
      </c>
      <c r="H675">
        <v>1</v>
      </c>
      <c r="I675" s="13" t="s">
        <v>9</v>
      </c>
      <c r="J675">
        <v>1</v>
      </c>
      <c r="K675" s="13" t="s">
        <v>149</v>
      </c>
      <c r="L675">
        <v>9</v>
      </c>
      <c r="M675">
        <v>421</v>
      </c>
      <c r="N675">
        <v>3789</v>
      </c>
    </row>
    <row r="676" spans="1:14" x14ac:dyDescent="0.25">
      <c r="A676" s="12">
        <v>45245</v>
      </c>
      <c r="B676">
        <v>675</v>
      </c>
      <c r="C676">
        <v>1004</v>
      </c>
      <c r="D676" s="13" t="s">
        <v>347</v>
      </c>
      <c r="E676" s="13" t="s">
        <v>332</v>
      </c>
      <c r="F676">
        <v>100031</v>
      </c>
      <c r="G676" s="13" t="s">
        <v>383</v>
      </c>
      <c r="H676">
        <v>7</v>
      </c>
      <c r="I676" s="13" t="s">
        <v>27</v>
      </c>
      <c r="J676">
        <v>5</v>
      </c>
      <c r="K676" s="13" t="s">
        <v>151</v>
      </c>
      <c r="L676">
        <v>12</v>
      </c>
      <c r="M676">
        <v>900</v>
      </c>
      <c r="N676">
        <v>10800</v>
      </c>
    </row>
    <row r="677" spans="1:14" x14ac:dyDescent="0.25">
      <c r="A677" s="12">
        <v>45246</v>
      </c>
      <c r="B677">
        <v>676</v>
      </c>
      <c r="C677">
        <v>1004</v>
      </c>
      <c r="D677" s="13" t="s">
        <v>347</v>
      </c>
      <c r="E677" s="13" t="s">
        <v>332</v>
      </c>
      <c r="F677">
        <v>100039</v>
      </c>
      <c r="G677" s="13" t="s">
        <v>410</v>
      </c>
      <c r="H677">
        <v>6</v>
      </c>
      <c r="I677" s="13" t="s">
        <v>24</v>
      </c>
      <c r="J677">
        <v>4</v>
      </c>
      <c r="K677" s="13" t="s">
        <v>150</v>
      </c>
      <c r="L677">
        <v>10</v>
      </c>
      <c r="M677">
        <v>1800</v>
      </c>
      <c r="N677">
        <v>18000</v>
      </c>
    </row>
    <row r="678" spans="1:14" x14ac:dyDescent="0.25">
      <c r="A678" s="12">
        <v>45247</v>
      </c>
      <c r="B678">
        <v>677</v>
      </c>
      <c r="C678">
        <v>1010</v>
      </c>
      <c r="D678" s="13" t="s">
        <v>380</v>
      </c>
      <c r="E678" s="13" t="s">
        <v>345</v>
      </c>
      <c r="F678">
        <v>100032</v>
      </c>
      <c r="G678" s="13" t="s">
        <v>432</v>
      </c>
      <c r="H678">
        <v>8</v>
      </c>
      <c r="I678" s="13" t="s">
        <v>30</v>
      </c>
      <c r="J678">
        <v>6</v>
      </c>
      <c r="K678" s="13" t="s">
        <v>152</v>
      </c>
      <c r="L678">
        <v>5</v>
      </c>
      <c r="M678">
        <v>4010</v>
      </c>
      <c r="N678">
        <v>20050</v>
      </c>
    </row>
    <row r="679" spans="1:14" x14ac:dyDescent="0.25">
      <c r="A679" s="12">
        <v>45248</v>
      </c>
      <c r="B679">
        <v>678</v>
      </c>
      <c r="C679">
        <v>1009</v>
      </c>
      <c r="D679" s="13" t="s">
        <v>350</v>
      </c>
      <c r="E679" s="13" t="s">
        <v>335</v>
      </c>
      <c r="F679">
        <v>100101</v>
      </c>
      <c r="G679" s="13" t="s">
        <v>444</v>
      </c>
      <c r="H679">
        <v>1</v>
      </c>
      <c r="I679" s="13" t="s">
        <v>9</v>
      </c>
      <c r="J679">
        <v>1</v>
      </c>
      <c r="K679" s="13" t="s">
        <v>149</v>
      </c>
      <c r="L679">
        <v>7</v>
      </c>
      <c r="M679">
        <v>421</v>
      </c>
      <c r="N679">
        <v>2947</v>
      </c>
    </row>
    <row r="680" spans="1:14" x14ac:dyDescent="0.25">
      <c r="A680" s="12">
        <v>45249</v>
      </c>
      <c r="B680">
        <v>679</v>
      </c>
      <c r="C680">
        <v>1013</v>
      </c>
      <c r="D680" s="13" t="s">
        <v>371</v>
      </c>
      <c r="E680" s="13" t="s">
        <v>335</v>
      </c>
      <c r="F680">
        <v>100100</v>
      </c>
      <c r="G680" s="13" t="s">
        <v>379</v>
      </c>
      <c r="H680">
        <v>19</v>
      </c>
      <c r="I680" s="13" t="s">
        <v>60</v>
      </c>
      <c r="J680">
        <v>11</v>
      </c>
      <c r="K680" s="13" t="s">
        <v>156</v>
      </c>
      <c r="L680">
        <v>3</v>
      </c>
      <c r="M680">
        <v>600</v>
      </c>
      <c r="N680">
        <v>1800</v>
      </c>
    </row>
    <row r="681" spans="1:14" x14ac:dyDescent="0.25">
      <c r="A681" s="12">
        <v>45250</v>
      </c>
      <c r="B681">
        <v>680</v>
      </c>
      <c r="C681">
        <v>1011</v>
      </c>
      <c r="D681" s="13" t="s">
        <v>341</v>
      </c>
      <c r="E681" s="13" t="s">
        <v>338</v>
      </c>
      <c r="F681">
        <v>100028</v>
      </c>
      <c r="G681" s="13" t="s">
        <v>427</v>
      </c>
      <c r="H681">
        <v>6</v>
      </c>
      <c r="I681" s="13" t="s">
        <v>24</v>
      </c>
      <c r="J681">
        <v>4</v>
      </c>
      <c r="K681" s="13" t="s">
        <v>150</v>
      </c>
      <c r="L681">
        <v>12</v>
      </c>
      <c r="M681">
        <v>1800</v>
      </c>
      <c r="N681">
        <v>21600</v>
      </c>
    </row>
    <row r="682" spans="1:14" x14ac:dyDescent="0.25">
      <c r="A682" s="12">
        <v>45251</v>
      </c>
      <c r="B682">
        <v>681</v>
      </c>
      <c r="C682">
        <v>1006</v>
      </c>
      <c r="D682" s="13" t="s">
        <v>364</v>
      </c>
      <c r="E682" s="13" t="s">
        <v>345</v>
      </c>
      <c r="F682">
        <v>100030</v>
      </c>
      <c r="G682" s="13" t="s">
        <v>362</v>
      </c>
      <c r="H682">
        <v>22</v>
      </c>
      <c r="I682" s="13" t="s">
        <v>66</v>
      </c>
      <c r="J682">
        <v>9</v>
      </c>
      <c r="K682" s="13" t="s">
        <v>155</v>
      </c>
      <c r="L682">
        <v>6</v>
      </c>
      <c r="M682">
        <v>3011</v>
      </c>
      <c r="N682">
        <v>18066</v>
      </c>
    </row>
    <row r="683" spans="1:14" x14ac:dyDescent="0.25">
      <c r="A683" s="12">
        <v>45252</v>
      </c>
      <c r="B683">
        <v>682</v>
      </c>
      <c r="C683">
        <v>1012</v>
      </c>
      <c r="D683" s="13" t="s">
        <v>331</v>
      </c>
      <c r="E683" s="13" t="s">
        <v>332</v>
      </c>
      <c r="F683">
        <v>100037</v>
      </c>
      <c r="G683" s="13" t="s">
        <v>411</v>
      </c>
      <c r="H683">
        <v>7</v>
      </c>
      <c r="I683" s="13" t="s">
        <v>27</v>
      </c>
      <c r="J683">
        <v>5</v>
      </c>
      <c r="K683" s="13" t="s">
        <v>151</v>
      </c>
      <c r="L683">
        <v>8</v>
      </c>
      <c r="M683">
        <v>900</v>
      </c>
      <c r="N683">
        <v>7200</v>
      </c>
    </row>
    <row r="684" spans="1:14" x14ac:dyDescent="0.25">
      <c r="A684" s="12">
        <v>45253</v>
      </c>
      <c r="B684">
        <v>683</v>
      </c>
      <c r="C684">
        <v>1000</v>
      </c>
      <c r="D684" s="13" t="s">
        <v>353</v>
      </c>
      <c r="E684" s="13" t="s">
        <v>332</v>
      </c>
      <c r="F684">
        <v>100063</v>
      </c>
      <c r="G684" s="13" t="s">
        <v>400</v>
      </c>
      <c r="H684">
        <v>15</v>
      </c>
      <c r="I684" s="13" t="s">
        <v>51</v>
      </c>
      <c r="J684">
        <v>10</v>
      </c>
      <c r="K684" s="13" t="s">
        <v>36</v>
      </c>
      <c r="L684">
        <v>4</v>
      </c>
      <c r="M684">
        <v>2240</v>
      </c>
      <c r="N684">
        <v>8960</v>
      </c>
    </row>
    <row r="685" spans="1:14" x14ac:dyDescent="0.25">
      <c r="A685" s="12">
        <v>45254</v>
      </c>
      <c r="B685">
        <v>684</v>
      </c>
      <c r="C685">
        <v>1014</v>
      </c>
      <c r="D685" s="13" t="s">
        <v>344</v>
      </c>
      <c r="E685" s="13" t="s">
        <v>345</v>
      </c>
      <c r="F685">
        <v>100071</v>
      </c>
      <c r="G685" s="13" t="s">
        <v>403</v>
      </c>
      <c r="H685">
        <v>20</v>
      </c>
      <c r="I685" s="13" t="s">
        <v>62</v>
      </c>
      <c r="J685">
        <v>10</v>
      </c>
      <c r="K685" s="13" t="s">
        <v>36</v>
      </c>
      <c r="L685">
        <v>9</v>
      </c>
      <c r="M685">
        <v>4500</v>
      </c>
      <c r="N685">
        <v>40500</v>
      </c>
    </row>
    <row r="686" spans="1:14" x14ac:dyDescent="0.25">
      <c r="A686" s="12">
        <v>45255</v>
      </c>
      <c r="B686">
        <v>685</v>
      </c>
      <c r="C686">
        <v>1006</v>
      </c>
      <c r="D686" s="13" t="s">
        <v>364</v>
      </c>
      <c r="E686" s="13" t="s">
        <v>345</v>
      </c>
      <c r="F686">
        <v>100078</v>
      </c>
      <c r="G686" s="13" t="s">
        <v>434</v>
      </c>
      <c r="H686">
        <v>2</v>
      </c>
      <c r="I686" s="13" t="s">
        <v>12</v>
      </c>
      <c r="J686">
        <v>1</v>
      </c>
      <c r="K686" s="13" t="s">
        <v>149</v>
      </c>
      <c r="L686">
        <v>5</v>
      </c>
      <c r="M686">
        <v>2920</v>
      </c>
      <c r="N686">
        <v>14600</v>
      </c>
    </row>
    <row r="687" spans="1:14" x14ac:dyDescent="0.25">
      <c r="A687" s="12">
        <v>45256</v>
      </c>
      <c r="B687">
        <v>686</v>
      </c>
      <c r="C687">
        <v>1014</v>
      </c>
      <c r="D687" s="13" t="s">
        <v>344</v>
      </c>
      <c r="E687" s="13" t="s">
        <v>345</v>
      </c>
      <c r="F687">
        <v>100012</v>
      </c>
      <c r="G687" s="13" t="s">
        <v>393</v>
      </c>
      <c r="H687">
        <v>11</v>
      </c>
      <c r="I687" s="13" t="s">
        <v>39</v>
      </c>
      <c r="J687">
        <v>9</v>
      </c>
      <c r="K687" s="13" t="s">
        <v>155</v>
      </c>
      <c r="L687">
        <v>3</v>
      </c>
      <c r="M687">
        <v>1700</v>
      </c>
      <c r="N687">
        <v>5100</v>
      </c>
    </row>
    <row r="688" spans="1:14" x14ac:dyDescent="0.25">
      <c r="A688" s="12">
        <v>45257</v>
      </c>
      <c r="B688">
        <v>687</v>
      </c>
      <c r="C688">
        <v>1012</v>
      </c>
      <c r="D688" s="13" t="s">
        <v>331</v>
      </c>
      <c r="E688" s="13" t="s">
        <v>332</v>
      </c>
      <c r="F688">
        <v>100070</v>
      </c>
      <c r="G688" s="13" t="s">
        <v>436</v>
      </c>
      <c r="H688">
        <v>9</v>
      </c>
      <c r="I688" s="13" t="s">
        <v>33</v>
      </c>
      <c r="J688">
        <v>7</v>
      </c>
      <c r="K688" s="13" t="s">
        <v>153</v>
      </c>
      <c r="L688">
        <v>7</v>
      </c>
      <c r="M688">
        <v>4800</v>
      </c>
      <c r="N688">
        <v>33600</v>
      </c>
    </row>
    <row r="689" spans="1:14" x14ac:dyDescent="0.25">
      <c r="A689" s="12">
        <v>45258</v>
      </c>
      <c r="B689">
        <v>688</v>
      </c>
      <c r="C689">
        <v>1006</v>
      </c>
      <c r="D689" s="13" t="s">
        <v>364</v>
      </c>
      <c r="E689" s="13" t="s">
        <v>345</v>
      </c>
      <c r="F689">
        <v>100002</v>
      </c>
      <c r="G689" s="13" t="s">
        <v>372</v>
      </c>
      <c r="H689">
        <v>23</v>
      </c>
      <c r="I689" s="13" t="s">
        <v>68</v>
      </c>
      <c r="J689">
        <v>1</v>
      </c>
      <c r="K689" s="13" t="s">
        <v>149</v>
      </c>
      <c r="L689">
        <v>10</v>
      </c>
      <c r="M689">
        <v>3550</v>
      </c>
      <c r="N689">
        <v>35500</v>
      </c>
    </row>
    <row r="690" spans="1:14" x14ac:dyDescent="0.25">
      <c r="A690" s="12">
        <v>45259</v>
      </c>
      <c r="B690">
        <v>689</v>
      </c>
      <c r="C690">
        <v>1015</v>
      </c>
      <c r="D690" s="13" t="s">
        <v>361</v>
      </c>
      <c r="E690" s="13" t="s">
        <v>338</v>
      </c>
      <c r="F690">
        <v>100084</v>
      </c>
      <c r="G690" s="13" t="s">
        <v>430</v>
      </c>
      <c r="H690">
        <v>19</v>
      </c>
      <c r="I690" s="13" t="s">
        <v>60</v>
      </c>
      <c r="J690">
        <v>11</v>
      </c>
      <c r="K690" s="13" t="s">
        <v>156</v>
      </c>
      <c r="L690">
        <v>2</v>
      </c>
      <c r="M690">
        <v>600</v>
      </c>
      <c r="N690">
        <v>1200</v>
      </c>
    </row>
    <row r="691" spans="1:14" x14ac:dyDescent="0.25">
      <c r="A691" s="12">
        <v>45260</v>
      </c>
      <c r="B691">
        <v>690</v>
      </c>
      <c r="C691">
        <v>1014</v>
      </c>
      <c r="D691" s="13" t="s">
        <v>344</v>
      </c>
      <c r="E691" s="13" t="s">
        <v>345</v>
      </c>
      <c r="F691">
        <v>100067</v>
      </c>
      <c r="G691" s="13" t="s">
        <v>442</v>
      </c>
      <c r="H691">
        <v>3</v>
      </c>
      <c r="I691" s="13" t="s">
        <v>15</v>
      </c>
      <c r="J691">
        <v>1</v>
      </c>
      <c r="K691" s="13" t="s">
        <v>149</v>
      </c>
      <c r="L691">
        <v>8</v>
      </c>
      <c r="M691">
        <v>3800</v>
      </c>
      <c r="N691">
        <v>30400</v>
      </c>
    </row>
    <row r="692" spans="1:14" x14ac:dyDescent="0.25">
      <c r="A692" s="12">
        <v>45261</v>
      </c>
      <c r="B692">
        <v>691</v>
      </c>
      <c r="C692">
        <v>1012</v>
      </c>
      <c r="D692" s="13" t="s">
        <v>331</v>
      </c>
      <c r="E692" s="13" t="s">
        <v>332</v>
      </c>
      <c r="F692">
        <v>100007</v>
      </c>
      <c r="G692" s="13" t="s">
        <v>449</v>
      </c>
      <c r="H692">
        <v>23</v>
      </c>
      <c r="I692" s="13" t="s">
        <v>68</v>
      </c>
      <c r="J692">
        <v>1</v>
      </c>
      <c r="K692" s="13" t="s">
        <v>149</v>
      </c>
      <c r="L692">
        <v>6</v>
      </c>
      <c r="M692">
        <v>3550</v>
      </c>
      <c r="N692">
        <v>21300</v>
      </c>
    </row>
    <row r="693" spans="1:14" x14ac:dyDescent="0.25">
      <c r="A693" s="12">
        <v>45262</v>
      </c>
      <c r="B693">
        <v>692</v>
      </c>
      <c r="C693">
        <v>1015</v>
      </c>
      <c r="D693" s="13" t="s">
        <v>361</v>
      </c>
      <c r="E693" s="13" t="s">
        <v>338</v>
      </c>
      <c r="F693">
        <v>100051</v>
      </c>
      <c r="G693" s="13" t="s">
        <v>439</v>
      </c>
      <c r="H693">
        <v>19</v>
      </c>
      <c r="I693" s="13" t="s">
        <v>60</v>
      </c>
      <c r="J693">
        <v>11</v>
      </c>
      <c r="K693" s="13" t="s">
        <v>156</v>
      </c>
      <c r="L693">
        <v>9</v>
      </c>
      <c r="M693">
        <v>600</v>
      </c>
      <c r="N693">
        <v>5400</v>
      </c>
    </row>
    <row r="694" spans="1:14" x14ac:dyDescent="0.25">
      <c r="A694" s="12">
        <v>45263</v>
      </c>
      <c r="B694">
        <v>693</v>
      </c>
      <c r="C694">
        <v>1004</v>
      </c>
      <c r="D694" s="13" t="s">
        <v>347</v>
      </c>
      <c r="E694" s="13" t="s">
        <v>332</v>
      </c>
      <c r="F694">
        <v>100046</v>
      </c>
      <c r="G694" s="13" t="s">
        <v>431</v>
      </c>
      <c r="H694">
        <v>4</v>
      </c>
      <c r="I694" s="13" t="s">
        <v>18</v>
      </c>
      <c r="J694">
        <v>2</v>
      </c>
      <c r="K694" s="13" t="s">
        <v>149</v>
      </c>
      <c r="L694">
        <v>11</v>
      </c>
      <c r="M694">
        <v>600</v>
      </c>
      <c r="N694">
        <v>6600</v>
      </c>
    </row>
    <row r="695" spans="1:14" x14ac:dyDescent="0.25">
      <c r="A695" s="12">
        <v>45264</v>
      </c>
      <c r="B695">
        <v>694</v>
      </c>
      <c r="C695">
        <v>1005</v>
      </c>
      <c r="D695" s="13" t="s">
        <v>357</v>
      </c>
      <c r="E695" s="13" t="s">
        <v>335</v>
      </c>
      <c r="F695">
        <v>100022</v>
      </c>
      <c r="G695" s="13" t="s">
        <v>382</v>
      </c>
      <c r="H695">
        <v>21</v>
      </c>
      <c r="I695" s="13" t="s">
        <v>64</v>
      </c>
      <c r="J695">
        <v>4</v>
      </c>
      <c r="K695" s="13" t="s">
        <v>150</v>
      </c>
      <c r="L695">
        <v>4</v>
      </c>
      <c r="M695">
        <v>880</v>
      </c>
      <c r="N695">
        <v>3520</v>
      </c>
    </row>
    <row r="696" spans="1:14" x14ac:dyDescent="0.25">
      <c r="A696" s="12">
        <v>45265</v>
      </c>
      <c r="B696">
        <v>695</v>
      </c>
      <c r="C696">
        <v>1011</v>
      </c>
      <c r="D696" s="13" t="s">
        <v>341</v>
      </c>
      <c r="E696" s="13" t="s">
        <v>338</v>
      </c>
      <c r="F696">
        <v>100062</v>
      </c>
      <c r="G696" s="13" t="s">
        <v>447</v>
      </c>
      <c r="H696">
        <v>1</v>
      </c>
      <c r="I696" s="13" t="s">
        <v>9</v>
      </c>
      <c r="J696">
        <v>1</v>
      </c>
      <c r="K696" s="13" t="s">
        <v>149</v>
      </c>
      <c r="L696">
        <v>3</v>
      </c>
      <c r="M696">
        <v>421</v>
      </c>
      <c r="N696">
        <v>1263</v>
      </c>
    </row>
    <row r="697" spans="1:14" x14ac:dyDescent="0.25">
      <c r="A697" s="12">
        <v>45266</v>
      </c>
      <c r="B697">
        <v>696</v>
      </c>
      <c r="C697">
        <v>1006</v>
      </c>
      <c r="D697" s="13" t="s">
        <v>364</v>
      </c>
      <c r="E697" s="13" t="s">
        <v>345</v>
      </c>
      <c r="F697">
        <v>100022</v>
      </c>
      <c r="G697" s="13" t="s">
        <v>382</v>
      </c>
      <c r="H697">
        <v>3</v>
      </c>
      <c r="I697" s="13" t="s">
        <v>15</v>
      </c>
      <c r="J697">
        <v>1</v>
      </c>
      <c r="K697" s="13" t="s">
        <v>149</v>
      </c>
      <c r="L697">
        <v>5</v>
      </c>
      <c r="M697">
        <v>3800</v>
      </c>
      <c r="N697">
        <v>19000</v>
      </c>
    </row>
    <row r="698" spans="1:14" x14ac:dyDescent="0.25">
      <c r="A698" s="12">
        <v>45267</v>
      </c>
      <c r="B698">
        <v>697</v>
      </c>
      <c r="C698">
        <v>1009</v>
      </c>
      <c r="D698" s="13" t="s">
        <v>350</v>
      </c>
      <c r="E698" s="13" t="s">
        <v>335</v>
      </c>
      <c r="F698">
        <v>100037</v>
      </c>
      <c r="G698" s="13" t="s">
        <v>411</v>
      </c>
      <c r="H698">
        <v>19</v>
      </c>
      <c r="I698" s="13" t="s">
        <v>60</v>
      </c>
      <c r="J698">
        <v>11</v>
      </c>
      <c r="K698" s="13" t="s">
        <v>156</v>
      </c>
      <c r="L698">
        <v>7</v>
      </c>
      <c r="M698">
        <v>600</v>
      </c>
      <c r="N698">
        <v>4200</v>
      </c>
    </row>
    <row r="699" spans="1:14" x14ac:dyDescent="0.25">
      <c r="A699" s="12">
        <v>45268</v>
      </c>
      <c r="B699">
        <v>698</v>
      </c>
      <c r="C699">
        <v>1010</v>
      </c>
      <c r="D699" s="13" t="s">
        <v>380</v>
      </c>
      <c r="E699" s="13" t="s">
        <v>345</v>
      </c>
      <c r="F699">
        <v>100042</v>
      </c>
      <c r="G699" s="13" t="s">
        <v>425</v>
      </c>
      <c r="H699">
        <v>23</v>
      </c>
      <c r="I699" s="13" t="s">
        <v>68</v>
      </c>
      <c r="J699">
        <v>1</v>
      </c>
      <c r="K699" s="13" t="s">
        <v>149</v>
      </c>
      <c r="L699">
        <v>6</v>
      </c>
      <c r="M699">
        <v>3550</v>
      </c>
      <c r="N699">
        <v>21300</v>
      </c>
    </row>
    <row r="700" spans="1:14" x14ac:dyDescent="0.25">
      <c r="A700" s="12">
        <v>45269</v>
      </c>
      <c r="B700">
        <v>699</v>
      </c>
      <c r="C700">
        <v>1005</v>
      </c>
      <c r="D700" s="13" t="s">
        <v>357</v>
      </c>
      <c r="E700" s="13" t="s">
        <v>335</v>
      </c>
      <c r="F700">
        <v>100045</v>
      </c>
      <c r="G700" s="13" t="s">
        <v>378</v>
      </c>
      <c r="H700">
        <v>1</v>
      </c>
      <c r="I700" s="13" t="s">
        <v>9</v>
      </c>
      <c r="J700">
        <v>1</v>
      </c>
      <c r="K700" s="13" t="s">
        <v>149</v>
      </c>
      <c r="L700">
        <v>9</v>
      </c>
      <c r="M700">
        <v>421</v>
      </c>
      <c r="N700">
        <v>3789</v>
      </c>
    </row>
    <row r="701" spans="1:14" x14ac:dyDescent="0.25">
      <c r="A701" s="12">
        <v>45270</v>
      </c>
      <c r="B701">
        <v>700</v>
      </c>
      <c r="C701">
        <v>1011</v>
      </c>
      <c r="D701" s="13" t="s">
        <v>341</v>
      </c>
      <c r="E701" s="13" t="s">
        <v>338</v>
      </c>
      <c r="F701">
        <v>100048</v>
      </c>
      <c r="G701" s="13" t="s">
        <v>333</v>
      </c>
      <c r="H701">
        <v>1</v>
      </c>
      <c r="I701" s="13" t="s">
        <v>9</v>
      </c>
      <c r="J701">
        <v>1</v>
      </c>
      <c r="K701" s="13" t="s">
        <v>149</v>
      </c>
      <c r="L701">
        <v>12</v>
      </c>
      <c r="M701">
        <v>421</v>
      </c>
      <c r="N701">
        <v>5052</v>
      </c>
    </row>
    <row r="702" spans="1:14" x14ac:dyDescent="0.25">
      <c r="A702" s="12">
        <v>45271</v>
      </c>
      <c r="B702">
        <v>701</v>
      </c>
      <c r="C702">
        <v>1002</v>
      </c>
      <c r="D702" s="13" t="s">
        <v>377</v>
      </c>
      <c r="E702" s="13" t="s">
        <v>345</v>
      </c>
      <c r="F702">
        <v>100025</v>
      </c>
      <c r="G702" s="13" t="s">
        <v>373</v>
      </c>
      <c r="H702">
        <v>19</v>
      </c>
      <c r="I702" s="13" t="s">
        <v>60</v>
      </c>
      <c r="J702">
        <v>11</v>
      </c>
      <c r="K702" s="13" t="s">
        <v>156</v>
      </c>
      <c r="L702">
        <v>8</v>
      </c>
      <c r="M702">
        <v>600</v>
      </c>
      <c r="N702">
        <v>4800</v>
      </c>
    </row>
    <row r="703" spans="1:14" x14ac:dyDescent="0.25">
      <c r="A703" s="12">
        <v>45272</v>
      </c>
      <c r="B703">
        <v>702</v>
      </c>
      <c r="C703">
        <v>1006</v>
      </c>
      <c r="D703" s="13" t="s">
        <v>364</v>
      </c>
      <c r="E703" s="13" t="s">
        <v>345</v>
      </c>
      <c r="F703">
        <v>100082</v>
      </c>
      <c r="G703" s="13" t="s">
        <v>359</v>
      </c>
      <c r="H703">
        <v>3</v>
      </c>
      <c r="I703" s="13" t="s">
        <v>15</v>
      </c>
      <c r="J703">
        <v>1</v>
      </c>
      <c r="K703" s="13" t="s">
        <v>149</v>
      </c>
      <c r="L703">
        <v>8</v>
      </c>
      <c r="M703">
        <v>3800</v>
      </c>
      <c r="N703">
        <v>30400</v>
      </c>
    </row>
    <row r="704" spans="1:14" x14ac:dyDescent="0.25">
      <c r="A704" s="12">
        <v>45273</v>
      </c>
      <c r="B704">
        <v>703</v>
      </c>
      <c r="C704">
        <v>1001</v>
      </c>
      <c r="D704" s="13" t="s">
        <v>334</v>
      </c>
      <c r="E704" s="13" t="s">
        <v>335</v>
      </c>
      <c r="F704">
        <v>100015</v>
      </c>
      <c r="G704" s="13" t="s">
        <v>448</v>
      </c>
      <c r="H704">
        <v>5</v>
      </c>
      <c r="I704" s="13" t="s">
        <v>21</v>
      </c>
      <c r="J704">
        <v>3</v>
      </c>
      <c r="K704" s="13" t="s">
        <v>149</v>
      </c>
      <c r="L704">
        <v>33</v>
      </c>
      <c r="M704">
        <v>1600</v>
      </c>
      <c r="N704">
        <v>52800</v>
      </c>
    </row>
    <row r="705" spans="1:14" x14ac:dyDescent="0.25">
      <c r="A705" s="12">
        <v>45274</v>
      </c>
      <c r="B705">
        <v>704</v>
      </c>
      <c r="C705">
        <v>1003</v>
      </c>
      <c r="D705" s="13" t="s">
        <v>337</v>
      </c>
      <c r="E705" s="13" t="s">
        <v>338</v>
      </c>
      <c r="F705">
        <v>100084</v>
      </c>
      <c r="G705" s="13" t="s">
        <v>430</v>
      </c>
      <c r="H705">
        <v>7</v>
      </c>
      <c r="I705" s="13" t="s">
        <v>27</v>
      </c>
      <c r="J705">
        <v>5</v>
      </c>
      <c r="K705" s="13" t="s">
        <v>151</v>
      </c>
      <c r="L705">
        <v>5</v>
      </c>
      <c r="M705">
        <v>900</v>
      </c>
      <c r="N705">
        <v>4500</v>
      </c>
    </row>
    <row r="706" spans="1:14" x14ac:dyDescent="0.25">
      <c r="A706" s="12">
        <v>45275</v>
      </c>
      <c r="B706">
        <v>705</v>
      </c>
      <c r="C706">
        <v>1002</v>
      </c>
      <c r="D706" s="13" t="s">
        <v>377</v>
      </c>
      <c r="E706" s="13" t="s">
        <v>345</v>
      </c>
      <c r="F706">
        <v>100030</v>
      </c>
      <c r="G706" s="13" t="s">
        <v>362</v>
      </c>
      <c r="H706">
        <v>11</v>
      </c>
      <c r="I706" s="13" t="s">
        <v>39</v>
      </c>
      <c r="J706">
        <v>9</v>
      </c>
      <c r="K706" s="13" t="s">
        <v>155</v>
      </c>
      <c r="L706">
        <v>7</v>
      </c>
      <c r="M706">
        <v>1700</v>
      </c>
      <c r="N706">
        <v>11900</v>
      </c>
    </row>
    <row r="707" spans="1:14" x14ac:dyDescent="0.25">
      <c r="A707" s="12">
        <v>45276</v>
      </c>
      <c r="B707">
        <v>706</v>
      </c>
      <c r="C707">
        <v>1003</v>
      </c>
      <c r="D707" s="13" t="s">
        <v>337</v>
      </c>
      <c r="E707" s="13" t="s">
        <v>338</v>
      </c>
      <c r="F707">
        <v>100045</v>
      </c>
      <c r="G707" s="13" t="s">
        <v>378</v>
      </c>
      <c r="H707">
        <v>12</v>
      </c>
      <c r="I707" s="13" t="s">
        <v>42</v>
      </c>
      <c r="J707">
        <v>9</v>
      </c>
      <c r="K707" s="13" t="s">
        <v>155</v>
      </c>
      <c r="L707">
        <v>17</v>
      </c>
      <c r="M707">
        <v>3150</v>
      </c>
      <c r="N707">
        <v>53550</v>
      </c>
    </row>
    <row r="708" spans="1:14" x14ac:dyDescent="0.25">
      <c r="A708" s="12">
        <v>45277</v>
      </c>
      <c r="B708">
        <v>707</v>
      </c>
      <c r="C708">
        <v>1002</v>
      </c>
      <c r="D708" s="13" t="s">
        <v>377</v>
      </c>
      <c r="E708" s="13" t="s">
        <v>345</v>
      </c>
      <c r="F708">
        <v>100018</v>
      </c>
      <c r="G708" s="13" t="s">
        <v>421</v>
      </c>
      <c r="H708">
        <v>24</v>
      </c>
      <c r="I708" s="13" t="s">
        <v>70</v>
      </c>
      <c r="J708">
        <v>5</v>
      </c>
      <c r="K708" s="13" t="s">
        <v>151</v>
      </c>
      <c r="L708">
        <v>7</v>
      </c>
      <c r="M708">
        <v>2630</v>
      </c>
      <c r="N708">
        <v>18410</v>
      </c>
    </row>
    <row r="709" spans="1:14" x14ac:dyDescent="0.25">
      <c r="A709" s="12">
        <v>45278</v>
      </c>
      <c r="B709">
        <v>708</v>
      </c>
      <c r="C709">
        <v>1005</v>
      </c>
      <c r="D709" s="13" t="s">
        <v>357</v>
      </c>
      <c r="E709" s="13" t="s">
        <v>335</v>
      </c>
      <c r="F709">
        <v>100065</v>
      </c>
      <c r="G709" s="13" t="s">
        <v>402</v>
      </c>
      <c r="H709">
        <v>5</v>
      </c>
      <c r="I709" s="13" t="s">
        <v>21</v>
      </c>
      <c r="J709">
        <v>3</v>
      </c>
      <c r="K709" s="13" t="s">
        <v>149</v>
      </c>
      <c r="L709">
        <v>11</v>
      </c>
      <c r="M709">
        <v>1600</v>
      </c>
      <c r="N709">
        <v>17600</v>
      </c>
    </row>
    <row r="710" spans="1:14" x14ac:dyDescent="0.25">
      <c r="A710" s="12">
        <v>45279</v>
      </c>
      <c r="B710">
        <v>709</v>
      </c>
      <c r="C710">
        <v>1008</v>
      </c>
      <c r="D710" s="13" t="s">
        <v>388</v>
      </c>
      <c r="E710" s="13" t="s">
        <v>332</v>
      </c>
      <c r="F710">
        <v>100025</v>
      </c>
      <c r="G710" s="13" t="s">
        <v>373</v>
      </c>
      <c r="H710">
        <v>1</v>
      </c>
      <c r="I710" s="13" t="s">
        <v>9</v>
      </c>
      <c r="J710">
        <v>1</v>
      </c>
      <c r="K710" s="13" t="s">
        <v>149</v>
      </c>
      <c r="L710">
        <v>23</v>
      </c>
      <c r="M710">
        <v>421</v>
      </c>
      <c r="N710">
        <v>9683</v>
      </c>
    </row>
    <row r="711" spans="1:14" x14ac:dyDescent="0.25">
      <c r="A711" s="12">
        <v>45280</v>
      </c>
      <c r="B711">
        <v>710</v>
      </c>
      <c r="C711">
        <v>1012</v>
      </c>
      <c r="D711" s="13" t="s">
        <v>331</v>
      </c>
      <c r="E711" s="13" t="s">
        <v>332</v>
      </c>
      <c r="F711">
        <v>100008</v>
      </c>
      <c r="G711" s="13" t="s">
        <v>392</v>
      </c>
      <c r="H711">
        <v>19</v>
      </c>
      <c r="I711" s="13" t="s">
        <v>60</v>
      </c>
      <c r="J711">
        <v>11</v>
      </c>
      <c r="K711" s="13" t="s">
        <v>156</v>
      </c>
      <c r="L711">
        <v>27</v>
      </c>
      <c r="M711">
        <v>600</v>
      </c>
      <c r="N711">
        <v>16200</v>
      </c>
    </row>
    <row r="712" spans="1:14" x14ac:dyDescent="0.25">
      <c r="A712" s="12">
        <v>45281</v>
      </c>
      <c r="B712">
        <v>711</v>
      </c>
      <c r="C712">
        <v>1004</v>
      </c>
      <c r="D712" s="13" t="s">
        <v>347</v>
      </c>
      <c r="E712" s="13" t="s">
        <v>332</v>
      </c>
      <c r="F712">
        <v>100092</v>
      </c>
      <c r="G712" s="13" t="s">
        <v>429</v>
      </c>
      <c r="H712">
        <v>7</v>
      </c>
      <c r="I712" s="13" t="s">
        <v>27</v>
      </c>
      <c r="J712">
        <v>5</v>
      </c>
      <c r="K712" s="13" t="s">
        <v>151</v>
      </c>
      <c r="L712">
        <v>9</v>
      </c>
      <c r="M712">
        <v>900</v>
      </c>
      <c r="N712">
        <v>8100</v>
      </c>
    </row>
    <row r="713" spans="1:14" x14ac:dyDescent="0.25">
      <c r="A713" s="12">
        <v>45282</v>
      </c>
      <c r="B713">
        <v>712</v>
      </c>
      <c r="C713">
        <v>1010</v>
      </c>
      <c r="D713" s="13" t="s">
        <v>380</v>
      </c>
      <c r="E713" s="13" t="s">
        <v>345</v>
      </c>
      <c r="F713">
        <v>100031</v>
      </c>
      <c r="G713" s="13" t="s">
        <v>383</v>
      </c>
      <c r="H713">
        <v>5</v>
      </c>
      <c r="I713" s="13" t="s">
        <v>21</v>
      </c>
      <c r="J713">
        <v>3</v>
      </c>
      <c r="K713" s="13" t="s">
        <v>149</v>
      </c>
      <c r="L713">
        <v>26</v>
      </c>
      <c r="M713">
        <v>1600</v>
      </c>
      <c r="N713">
        <v>41600</v>
      </c>
    </row>
    <row r="714" spans="1:14" x14ac:dyDescent="0.25">
      <c r="A714" s="12">
        <v>45283</v>
      </c>
      <c r="B714">
        <v>713</v>
      </c>
      <c r="C714">
        <v>1013</v>
      </c>
      <c r="D714" s="13" t="s">
        <v>371</v>
      </c>
      <c r="E714" s="13" t="s">
        <v>335</v>
      </c>
      <c r="F714">
        <v>100029</v>
      </c>
      <c r="G714" s="13" t="s">
        <v>426</v>
      </c>
      <c r="H714">
        <v>19</v>
      </c>
      <c r="I714" s="13" t="s">
        <v>60</v>
      </c>
      <c r="J714">
        <v>11</v>
      </c>
      <c r="K714" s="13" t="s">
        <v>156</v>
      </c>
      <c r="L714">
        <v>14</v>
      </c>
      <c r="M714">
        <v>600</v>
      </c>
      <c r="N714">
        <v>8400</v>
      </c>
    </row>
    <row r="715" spans="1:14" x14ac:dyDescent="0.25">
      <c r="A715" s="12">
        <v>45284</v>
      </c>
      <c r="B715">
        <v>714</v>
      </c>
      <c r="C715">
        <v>1004</v>
      </c>
      <c r="D715" s="13" t="s">
        <v>347</v>
      </c>
      <c r="E715" s="13" t="s">
        <v>332</v>
      </c>
      <c r="F715">
        <v>100014</v>
      </c>
      <c r="G715" s="13" t="s">
        <v>368</v>
      </c>
      <c r="H715">
        <v>6</v>
      </c>
      <c r="I715" s="13" t="s">
        <v>24</v>
      </c>
      <c r="J715">
        <v>4</v>
      </c>
      <c r="K715" s="13" t="s">
        <v>150</v>
      </c>
      <c r="L715">
        <v>5</v>
      </c>
      <c r="M715">
        <v>1800</v>
      </c>
      <c r="N715">
        <v>9000</v>
      </c>
    </row>
    <row r="716" spans="1:14" x14ac:dyDescent="0.25">
      <c r="A716" s="12">
        <v>45285</v>
      </c>
      <c r="B716">
        <v>715</v>
      </c>
      <c r="C716">
        <v>1013</v>
      </c>
      <c r="D716" s="13" t="s">
        <v>371</v>
      </c>
      <c r="E716" s="13" t="s">
        <v>335</v>
      </c>
      <c r="F716">
        <v>100029</v>
      </c>
      <c r="G716" s="13" t="s">
        <v>426</v>
      </c>
      <c r="H716">
        <v>4</v>
      </c>
      <c r="I716" s="13" t="s">
        <v>18</v>
      </c>
      <c r="J716">
        <v>2</v>
      </c>
      <c r="K716" s="13" t="s">
        <v>149</v>
      </c>
      <c r="L716">
        <v>8</v>
      </c>
      <c r="M716">
        <v>600</v>
      </c>
      <c r="N716">
        <v>4800</v>
      </c>
    </row>
    <row r="717" spans="1:14" x14ac:dyDescent="0.25">
      <c r="A717" s="12">
        <v>45286</v>
      </c>
      <c r="B717">
        <v>716</v>
      </c>
      <c r="C717">
        <v>1003</v>
      </c>
      <c r="D717" s="13" t="s">
        <v>337</v>
      </c>
      <c r="E717" s="13" t="s">
        <v>338</v>
      </c>
      <c r="F717">
        <v>100087</v>
      </c>
      <c r="G717" s="13" t="s">
        <v>346</v>
      </c>
      <c r="H717">
        <v>4</v>
      </c>
      <c r="I717" s="13" t="s">
        <v>18</v>
      </c>
      <c r="J717">
        <v>2</v>
      </c>
      <c r="K717" s="13" t="s">
        <v>149</v>
      </c>
      <c r="L717">
        <v>5</v>
      </c>
      <c r="M717">
        <v>600</v>
      </c>
      <c r="N717">
        <v>3000</v>
      </c>
    </row>
    <row r="718" spans="1:14" x14ac:dyDescent="0.25">
      <c r="A718" s="12">
        <v>45287</v>
      </c>
      <c r="B718">
        <v>717</v>
      </c>
      <c r="C718">
        <v>1006</v>
      </c>
      <c r="D718" s="13" t="s">
        <v>364</v>
      </c>
      <c r="E718" s="13" t="s">
        <v>345</v>
      </c>
      <c r="F718">
        <v>100039</v>
      </c>
      <c r="G718" s="13" t="s">
        <v>410</v>
      </c>
      <c r="H718">
        <v>17</v>
      </c>
      <c r="I718" s="13" t="s">
        <v>56</v>
      </c>
      <c r="J718">
        <v>10</v>
      </c>
      <c r="K718" s="13" t="s">
        <v>36</v>
      </c>
      <c r="L718">
        <v>17</v>
      </c>
      <c r="M718">
        <v>1117</v>
      </c>
      <c r="N718">
        <v>18989</v>
      </c>
    </row>
    <row r="719" spans="1:14" x14ac:dyDescent="0.25">
      <c r="A719" s="12">
        <v>45288</v>
      </c>
      <c r="B719">
        <v>718</v>
      </c>
      <c r="C719">
        <v>1007</v>
      </c>
      <c r="D719" s="13" t="s">
        <v>367</v>
      </c>
      <c r="E719" s="13" t="s">
        <v>338</v>
      </c>
      <c r="F719">
        <v>100037</v>
      </c>
      <c r="G719" s="13" t="s">
        <v>411</v>
      </c>
      <c r="H719">
        <v>10</v>
      </c>
      <c r="I719" s="13" t="s">
        <v>36</v>
      </c>
      <c r="J719">
        <v>8</v>
      </c>
      <c r="K719" s="13" t="s">
        <v>154</v>
      </c>
      <c r="L719">
        <v>16</v>
      </c>
      <c r="M719">
        <v>4420</v>
      </c>
      <c r="N719">
        <v>70720</v>
      </c>
    </row>
    <row r="720" spans="1:14" x14ac:dyDescent="0.25">
      <c r="A720" s="12">
        <v>45289</v>
      </c>
      <c r="B720">
        <v>719</v>
      </c>
      <c r="C720">
        <v>1003</v>
      </c>
      <c r="D720" s="13" t="s">
        <v>337</v>
      </c>
      <c r="E720" s="13" t="s">
        <v>338</v>
      </c>
      <c r="F720">
        <v>100012</v>
      </c>
      <c r="G720" s="13" t="s">
        <v>393</v>
      </c>
      <c r="H720">
        <v>12</v>
      </c>
      <c r="I720" s="13" t="s">
        <v>42</v>
      </c>
      <c r="J720">
        <v>9</v>
      </c>
      <c r="K720" s="13" t="s">
        <v>155</v>
      </c>
      <c r="L720">
        <v>33</v>
      </c>
      <c r="M720">
        <v>3150</v>
      </c>
      <c r="N720">
        <v>103950</v>
      </c>
    </row>
    <row r="721" spans="1:14" x14ac:dyDescent="0.25">
      <c r="A721" s="12">
        <v>45290</v>
      </c>
      <c r="B721">
        <v>720</v>
      </c>
      <c r="C721">
        <v>1014</v>
      </c>
      <c r="D721" s="13" t="s">
        <v>344</v>
      </c>
      <c r="E721" s="13" t="s">
        <v>345</v>
      </c>
      <c r="F721">
        <v>100048</v>
      </c>
      <c r="G721" s="13" t="s">
        <v>333</v>
      </c>
      <c r="H721">
        <v>25</v>
      </c>
      <c r="I721" s="13" t="s">
        <v>72</v>
      </c>
      <c r="J721">
        <v>6</v>
      </c>
      <c r="K721" s="13" t="s">
        <v>152</v>
      </c>
      <c r="L721">
        <v>5</v>
      </c>
      <c r="M721">
        <v>5100</v>
      </c>
      <c r="N721">
        <v>25500</v>
      </c>
    </row>
    <row r="722" spans="1:14" x14ac:dyDescent="0.25">
      <c r="A722" s="12">
        <v>45291</v>
      </c>
      <c r="B722">
        <v>721</v>
      </c>
      <c r="C722">
        <v>1003</v>
      </c>
      <c r="D722" s="13" t="s">
        <v>337</v>
      </c>
      <c r="E722" s="13" t="s">
        <v>338</v>
      </c>
      <c r="F722">
        <v>100041</v>
      </c>
      <c r="G722" s="13" t="s">
        <v>433</v>
      </c>
      <c r="H722">
        <v>4</v>
      </c>
      <c r="I722" s="13" t="s">
        <v>18</v>
      </c>
      <c r="J722">
        <v>2</v>
      </c>
      <c r="K722" s="13" t="s">
        <v>149</v>
      </c>
      <c r="L722">
        <v>22</v>
      </c>
      <c r="M722">
        <v>600</v>
      </c>
      <c r="N722">
        <v>13200</v>
      </c>
    </row>
    <row r="723" spans="1:14" x14ac:dyDescent="0.25">
      <c r="A723" s="12">
        <v>45292</v>
      </c>
      <c r="B723">
        <v>722</v>
      </c>
      <c r="C723">
        <v>1005</v>
      </c>
      <c r="D723" s="13" t="s">
        <v>357</v>
      </c>
      <c r="E723" s="13" t="s">
        <v>335</v>
      </c>
      <c r="F723">
        <v>100038</v>
      </c>
      <c r="G723" s="13" t="s">
        <v>391</v>
      </c>
      <c r="H723">
        <v>24</v>
      </c>
      <c r="I723" s="13" t="s">
        <v>70</v>
      </c>
      <c r="J723">
        <v>5</v>
      </c>
      <c r="K723" s="13" t="s">
        <v>151</v>
      </c>
      <c r="L723">
        <v>27</v>
      </c>
      <c r="M723">
        <v>2630</v>
      </c>
      <c r="N723">
        <v>71010</v>
      </c>
    </row>
    <row r="724" spans="1:14" x14ac:dyDescent="0.25">
      <c r="A724" s="12">
        <v>45293</v>
      </c>
      <c r="B724">
        <v>723</v>
      </c>
      <c r="C724">
        <v>1003</v>
      </c>
      <c r="D724" s="13" t="s">
        <v>337</v>
      </c>
      <c r="E724" s="13" t="s">
        <v>338</v>
      </c>
      <c r="F724">
        <v>100097</v>
      </c>
      <c r="G724" s="13" t="s">
        <v>445</v>
      </c>
      <c r="H724">
        <v>12</v>
      </c>
      <c r="I724" s="13" t="s">
        <v>42</v>
      </c>
      <c r="J724">
        <v>9</v>
      </c>
      <c r="K724" s="13" t="s">
        <v>155</v>
      </c>
      <c r="L724">
        <v>8</v>
      </c>
      <c r="M724">
        <v>3150</v>
      </c>
      <c r="N724">
        <v>25200</v>
      </c>
    </row>
    <row r="725" spans="1:14" x14ac:dyDescent="0.25">
      <c r="A725" s="12">
        <v>45294</v>
      </c>
      <c r="B725">
        <v>724</v>
      </c>
      <c r="C725">
        <v>1004</v>
      </c>
      <c r="D725" s="13" t="s">
        <v>347</v>
      </c>
      <c r="E725" s="13" t="s">
        <v>332</v>
      </c>
      <c r="F725">
        <v>100044</v>
      </c>
      <c r="G725" s="13" t="s">
        <v>352</v>
      </c>
      <c r="H725">
        <v>4</v>
      </c>
      <c r="I725" s="13" t="s">
        <v>18</v>
      </c>
      <c r="J725">
        <v>2</v>
      </c>
      <c r="K725" s="13" t="s">
        <v>149</v>
      </c>
      <c r="L725">
        <v>23</v>
      </c>
      <c r="M725">
        <v>600</v>
      </c>
      <c r="N725">
        <v>13800</v>
      </c>
    </row>
    <row r="726" spans="1:14" x14ac:dyDescent="0.25">
      <c r="A726" s="12">
        <v>45295</v>
      </c>
      <c r="B726">
        <v>725</v>
      </c>
      <c r="C726">
        <v>1000</v>
      </c>
      <c r="D726" s="13" t="s">
        <v>353</v>
      </c>
      <c r="E726" s="13" t="s">
        <v>332</v>
      </c>
      <c r="F726">
        <v>100097</v>
      </c>
      <c r="G726" s="13" t="s">
        <v>445</v>
      </c>
      <c r="H726">
        <v>4</v>
      </c>
      <c r="I726" s="13" t="s">
        <v>18</v>
      </c>
      <c r="J726">
        <v>2</v>
      </c>
      <c r="K726" s="13" t="s">
        <v>149</v>
      </c>
      <c r="L726">
        <v>9</v>
      </c>
      <c r="M726">
        <v>600</v>
      </c>
      <c r="N726">
        <v>5400</v>
      </c>
    </row>
    <row r="727" spans="1:14" x14ac:dyDescent="0.25">
      <c r="A727" s="12">
        <v>45296</v>
      </c>
      <c r="B727">
        <v>726</v>
      </c>
      <c r="C727">
        <v>1012</v>
      </c>
      <c r="D727" s="13" t="s">
        <v>331</v>
      </c>
      <c r="E727" s="13" t="s">
        <v>332</v>
      </c>
      <c r="F727">
        <v>100031</v>
      </c>
      <c r="G727" s="13" t="s">
        <v>383</v>
      </c>
      <c r="H727">
        <v>7</v>
      </c>
      <c r="I727" s="13" t="s">
        <v>27</v>
      </c>
      <c r="J727">
        <v>5</v>
      </c>
      <c r="K727" s="13" t="s">
        <v>151</v>
      </c>
      <c r="L727">
        <v>30</v>
      </c>
      <c r="M727">
        <v>900</v>
      </c>
      <c r="N727">
        <v>27000</v>
      </c>
    </row>
    <row r="728" spans="1:14" x14ac:dyDescent="0.25">
      <c r="A728" s="12">
        <v>45297</v>
      </c>
      <c r="B728">
        <v>727</v>
      </c>
      <c r="C728">
        <v>1011</v>
      </c>
      <c r="D728" s="13" t="s">
        <v>341</v>
      </c>
      <c r="E728" s="13" t="s">
        <v>338</v>
      </c>
      <c r="F728">
        <v>100038</v>
      </c>
      <c r="G728" s="13" t="s">
        <v>391</v>
      </c>
      <c r="H728">
        <v>15</v>
      </c>
      <c r="I728" s="13" t="s">
        <v>51</v>
      </c>
      <c r="J728">
        <v>10</v>
      </c>
      <c r="K728" s="13" t="s">
        <v>36</v>
      </c>
      <c r="L728">
        <v>27</v>
      </c>
      <c r="M728">
        <v>2240</v>
      </c>
      <c r="N728">
        <v>60480</v>
      </c>
    </row>
    <row r="729" spans="1:14" x14ac:dyDescent="0.25">
      <c r="A729" s="12">
        <v>45298</v>
      </c>
      <c r="B729">
        <v>728</v>
      </c>
      <c r="C729">
        <v>1009</v>
      </c>
      <c r="D729" s="13" t="s">
        <v>350</v>
      </c>
      <c r="E729" s="13" t="s">
        <v>335</v>
      </c>
      <c r="F729">
        <v>100080</v>
      </c>
      <c r="G729" s="13" t="s">
        <v>440</v>
      </c>
      <c r="H729">
        <v>1</v>
      </c>
      <c r="I729" s="13" t="s">
        <v>9</v>
      </c>
      <c r="J729">
        <v>1</v>
      </c>
      <c r="K729" s="13" t="s">
        <v>149</v>
      </c>
      <c r="L729">
        <v>6</v>
      </c>
      <c r="M729">
        <v>421</v>
      </c>
      <c r="N729">
        <v>2526</v>
      </c>
    </row>
    <row r="730" spans="1:14" x14ac:dyDescent="0.25">
      <c r="A730" s="12">
        <v>45299</v>
      </c>
      <c r="B730">
        <v>729</v>
      </c>
      <c r="C730">
        <v>1015</v>
      </c>
      <c r="D730" s="13" t="s">
        <v>361</v>
      </c>
      <c r="E730" s="13" t="s">
        <v>338</v>
      </c>
      <c r="F730">
        <v>100063</v>
      </c>
      <c r="G730" s="13" t="s">
        <v>400</v>
      </c>
      <c r="H730">
        <v>5</v>
      </c>
      <c r="I730" s="13" t="s">
        <v>21</v>
      </c>
      <c r="J730">
        <v>3</v>
      </c>
      <c r="K730" s="13" t="s">
        <v>149</v>
      </c>
      <c r="L730">
        <v>32</v>
      </c>
      <c r="M730">
        <v>1600</v>
      </c>
      <c r="N730">
        <v>51200</v>
      </c>
    </row>
    <row r="731" spans="1:14" x14ac:dyDescent="0.25">
      <c r="A731" s="12">
        <v>45300</v>
      </c>
      <c r="B731">
        <v>730</v>
      </c>
      <c r="C731">
        <v>1005</v>
      </c>
      <c r="D731" s="13" t="s">
        <v>357</v>
      </c>
      <c r="E731" s="13" t="s">
        <v>335</v>
      </c>
      <c r="F731">
        <v>100048</v>
      </c>
      <c r="G731" s="13" t="s">
        <v>333</v>
      </c>
      <c r="H731">
        <v>14</v>
      </c>
      <c r="I731" s="13" t="s">
        <v>48</v>
      </c>
      <c r="J731">
        <v>9</v>
      </c>
      <c r="K731" s="13" t="s">
        <v>155</v>
      </c>
      <c r="L731">
        <v>24</v>
      </c>
      <c r="M731">
        <v>700</v>
      </c>
      <c r="N731">
        <v>16800</v>
      </c>
    </row>
    <row r="732" spans="1:14" x14ac:dyDescent="0.25">
      <c r="A732" s="12">
        <v>45301</v>
      </c>
      <c r="B732">
        <v>731</v>
      </c>
      <c r="C732">
        <v>1003</v>
      </c>
      <c r="D732" s="13" t="s">
        <v>337</v>
      </c>
      <c r="E732" s="13" t="s">
        <v>338</v>
      </c>
      <c r="F732">
        <v>100096</v>
      </c>
      <c r="G732" s="13" t="s">
        <v>412</v>
      </c>
      <c r="H732">
        <v>5</v>
      </c>
      <c r="I732" s="13" t="s">
        <v>21</v>
      </c>
      <c r="J732">
        <v>3</v>
      </c>
      <c r="K732" s="13" t="s">
        <v>149</v>
      </c>
      <c r="L732">
        <v>16</v>
      </c>
      <c r="M732">
        <v>1600</v>
      </c>
      <c r="N732">
        <v>25600</v>
      </c>
    </row>
    <row r="733" spans="1:14" x14ac:dyDescent="0.25">
      <c r="A733" s="12">
        <v>45302</v>
      </c>
      <c r="B733">
        <v>732</v>
      </c>
      <c r="C733">
        <v>1009</v>
      </c>
      <c r="D733" s="13" t="s">
        <v>350</v>
      </c>
      <c r="E733" s="13" t="s">
        <v>335</v>
      </c>
      <c r="F733">
        <v>100078</v>
      </c>
      <c r="G733" s="13" t="s">
        <v>434</v>
      </c>
      <c r="H733">
        <v>19</v>
      </c>
      <c r="I733" s="13" t="s">
        <v>60</v>
      </c>
      <c r="J733">
        <v>11</v>
      </c>
      <c r="K733" s="13" t="s">
        <v>156</v>
      </c>
      <c r="L733">
        <v>23</v>
      </c>
      <c r="M733">
        <v>600</v>
      </c>
      <c r="N733">
        <v>13800</v>
      </c>
    </row>
    <row r="734" spans="1:14" x14ac:dyDescent="0.25">
      <c r="A734" s="12">
        <v>45303</v>
      </c>
      <c r="B734">
        <v>733</v>
      </c>
      <c r="C734">
        <v>1001</v>
      </c>
      <c r="D734" s="13" t="s">
        <v>334</v>
      </c>
      <c r="E734" s="13" t="s">
        <v>335</v>
      </c>
      <c r="F734">
        <v>100051</v>
      </c>
      <c r="G734" s="13" t="s">
        <v>439</v>
      </c>
      <c r="H734">
        <v>25</v>
      </c>
      <c r="I734" s="13" t="s">
        <v>72</v>
      </c>
      <c r="J734">
        <v>6</v>
      </c>
      <c r="K734" s="13" t="s">
        <v>152</v>
      </c>
      <c r="L734">
        <v>28</v>
      </c>
      <c r="M734">
        <v>5100</v>
      </c>
      <c r="N734">
        <v>142800</v>
      </c>
    </row>
    <row r="735" spans="1:14" x14ac:dyDescent="0.25">
      <c r="A735" s="12">
        <v>45304</v>
      </c>
      <c r="B735">
        <v>734</v>
      </c>
      <c r="C735">
        <v>1004</v>
      </c>
      <c r="D735" s="13" t="s">
        <v>347</v>
      </c>
      <c r="E735" s="13" t="s">
        <v>332</v>
      </c>
      <c r="F735">
        <v>100068</v>
      </c>
      <c r="G735" s="13" t="s">
        <v>355</v>
      </c>
      <c r="H735">
        <v>1</v>
      </c>
      <c r="I735" s="13" t="s">
        <v>9</v>
      </c>
      <c r="J735">
        <v>1</v>
      </c>
      <c r="K735" s="13" t="s">
        <v>149</v>
      </c>
      <c r="L735">
        <v>34</v>
      </c>
      <c r="M735">
        <v>421</v>
      </c>
      <c r="N735">
        <v>14314</v>
      </c>
    </row>
    <row r="736" spans="1:14" x14ac:dyDescent="0.25">
      <c r="A736" s="12">
        <v>45305</v>
      </c>
      <c r="B736">
        <v>735</v>
      </c>
      <c r="C736">
        <v>1014</v>
      </c>
      <c r="D736" s="13" t="s">
        <v>344</v>
      </c>
      <c r="E736" s="13" t="s">
        <v>345</v>
      </c>
      <c r="F736">
        <v>100097</v>
      </c>
      <c r="G736" s="13" t="s">
        <v>445</v>
      </c>
      <c r="H736">
        <v>9</v>
      </c>
      <c r="I736" s="13" t="s">
        <v>33</v>
      </c>
      <c r="J736">
        <v>7</v>
      </c>
      <c r="K736" s="13" t="s">
        <v>153</v>
      </c>
      <c r="L736">
        <v>18</v>
      </c>
      <c r="M736">
        <v>4800</v>
      </c>
      <c r="N736">
        <v>86400</v>
      </c>
    </row>
    <row r="737" spans="1:14" x14ac:dyDescent="0.25">
      <c r="A737" s="12">
        <v>45306</v>
      </c>
      <c r="B737">
        <v>736</v>
      </c>
      <c r="C737">
        <v>1006</v>
      </c>
      <c r="D737" s="13" t="s">
        <v>364</v>
      </c>
      <c r="E737" s="13" t="s">
        <v>345</v>
      </c>
      <c r="F737">
        <v>100075</v>
      </c>
      <c r="G737" s="13" t="s">
        <v>340</v>
      </c>
      <c r="H737">
        <v>13</v>
      </c>
      <c r="I737" s="13" t="s">
        <v>45</v>
      </c>
      <c r="J737">
        <v>9</v>
      </c>
      <c r="K737" s="13" t="s">
        <v>155</v>
      </c>
      <c r="L737">
        <v>25</v>
      </c>
      <c r="M737">
        <v>1310</v>
      </c>
      <c r="N737">
        <v>32750</v>
      </c>
    </row>
    <row r="738" spans="1:14" x14ac:dyDescent="0.25">
      <c r="A738" s="12">
        <v>45307</v>
      </c>
      <c r="B738">
        <v>737</v>
      </c>
      <c r="C738">
        <v>1012</v>
      </c>
      <c r="D738" s="13" t="s">
        <v>331</v>
      </c>
      <c r="E738" s="13" t="s">
        <v>332</v>
      </c>
      <c r="F738">
        <v>100074</v>
      </c>
      <c r="G738" s="13" t="s">
        <v>356</v>
      </c>
      <c r="H738">
        <v>6</v>
      </c>
      <c r="I738" s="13" t="s">
        <v>24</v>
      </c>
      <c r="J738">
        <v>4</v>
      </c>
      <c r="K738" s="13" t="s">
        <v>150</v>
      </c>
      <c r="L738">
        <v>14</v>
      </c>
      <c r="M738">
        <v>1800</v>
      </c>
      <c r="N738">
        <v>25200</v>
      </c>
    </row>
    <row r="739" spans="1:14" x14ac:dyDescent="0.25">
      <c r="A739" s="12">
        <v>45308</v>
      </c>
      <c r="B739">
        <v>738</v>
      </c>
      <c r="C739">
        <v>1003</v>
      </c>
      <c r="D739" s="13" t="s">
        <v>337</v>
      </c>
      <c r="E739" s="13" t="s">
        <v>338</v>
      </c>
      <c r="F739">
        <v>100060</v>
      </c>
      <c r="G739" s="13" t="s">
        <v>363</v>
      </c>
      <c r="H739">
        <v>19</v>
      </c>
      <c r="I739" s="13" t="s">
        <v>60</v>
      </c>
      <c r="J739">
        <v>11</v>
      </c>
      <c r="K739" s="13" t="s">
        <v>156</v>
      </c>
      <c r="L739">
        <v>29</v>
      </c>
      <c r="M739">
        <v>600</v>
      </c>
      <c r="N739">
        <v>17400</v>
      </c>
    </row>
    <row r="740" spans="1:14" x14ac:dyDescent="0.25">
      <c r="A740" s="12">
        <v>45309</v>
      </c>
      <c r="B740">
        <v>739</v>
      </c>
      <c r="C740">
        <v>1006</v>
      </c>
      <c r="D740" s="13" t="s">
        <v>364</v>
      </c>
      <c r="E740" s="13" t="s">
        <v>345</v>
      </c>
      <c r="F740">
        <v>100030</v>
      </c>
      <c r="G740" s="13" t="s">
        <v>362</v>
      </c>
      <c r="H740">
        <v>17</v>
      </c>
      <c r="I740" s="13" t="s">
        <v>56</v>
      </c>
      <c r="J740">
        <v>10</v>
      </c>
      <c r="K740" s="13" t="s">
        <v>36</v>
      </c>
      <c r="L740">
        <v>28</v>
      </c>
      <c r="M740">
        <v>1117</v>
      </c>
      <c r="N740">
        <v>31276</v>
      </c>
    </row>
    <row r="741" spans="1:14" x14ac:dyDescent="0.25">
      <c r="A741" s="12">
        <v>45310</v>
      </c>
      <c r="B741">
        <v>740</v>
      </c>
      <c r="C741">
        <v>1013</v>
      </c>
      <c r="D741" s="13" t="s">
        <v>371</v>
      </c>
      <c r="E741" s="13" t="s">
        <v>335</v>
      </c>
      <c r="F741">
        <v>100040</v>
      </c>
      <c r="G741" s="13" t="s">
        <v>395</v>
      </c>
      <c r="H741">
        <v>16</v>
      </c>
      <c r="I741" s="13" t="s">
        <v>54</v>
      </c>
      <c r="J741">
        <v>10</v>
      </c>
      <c r="K741" s="13" t="s">
        <v>36</v>
      </c>
      <c r="L741">
        <v>12</v>
      </c>
      <c r="M741">
        <v>820</v>
      </c>
      <c r="N741">
        <v>9840</v>
      </c>
    </row>
    <row r="742" spans="1:14" x14ac:dyDescent="0.25">
      <c r="A742" s="12">
        <v>45311</v>
      </c>
      <c r="B742">
        <v>741</v>
      </c>
      <c r="C742">
        <v>1007</v>
      </c>
      <c r="D742" s="13" t="s">
        <v>367</v>
      </c>
      <c r="E742" s="13" t="s">
        <v>338</v>
      </c>
      <c r="F742">
        <v>100009</v>
      </c>
      <c r="G742" s="13" t="s">
        <v>384</v>
      </c>
      <c r="H742">
        <v>16</v>
      </c>
      <c r="I742" s="13" t="s">
        <v>54</v>
      </c>
      <c r="J742">
        <v>10</v>
      </c>
      <c r="K742" s="13" t="s">
        <v>36</v>
      </c>
      <c r="L742">
        <v>23</v>
      </c>
      <c r="M742">
        <v>820</v>
      </c>
      <c r="N742">
        <v>18860</v>
      </c>
    </row>
    <row r="743" spans="1:14" x14ac:dyDescent="0.25">
      <c r="A743" s="12">
        <v>45312</v>
      </c>
      <c r="B743">
        <v>742</v>
      </c>
      <c r="C743">
        <v>1008</v>
      </c>
      <c r="D743" s="13" t="s">
        <v>388</v>
      </c>
      <c r="E743" s="13" t="s">
        <v>332</v>
      </c>
      <c r="F743">
        <v>100018</v>
      </c>
      <c r="G743" s="13" t="s">
        <v>421</v>
      </c>
      <c r="H743">
        <v>11</v>
      </c>
      <c r="I743" s="13" t="s">
        <v>39</v>
      </c>
      <c r="J743">
        <v>9</v>
      </c>
      <c r="K743" s="13" t="s">
        <v>155</v>
      </c>
      <c r="L743">
        <v>18</v>
      </c>
      <c r="M743">
        <v>1700</v>
      </c>
      <c r="N743">
        <v>30600</v>
      </c>
    </row>
    <row r="744" spans="1:14" x14ac:dyDescent="0.25">
      <c r="A744" s="12">
        <v>45313</v>
      </c>
      <c r="B744">
        <v>743</v>
      </c>
      <c r="C744">
        <v>1003</v>
      </c>
      <c r="D744" s="13" t="s">
        <v>337</v>
      </c>
      <c r="E744" s="13" t="s">
        <v>338</v>
      </c>
      <c r="F744">
        <v>100072</v>
      </c>
      <c r="G744" s="13" t="s">
        <v>428</v>
      </c>
      <c r="H744">
        <v>22</v>
      </c>
      <c r="I744" s="13" t="s">
        <v>66</v>
      </c>
      <c r="J744">
        <v>9</v>
      </c>
      <c r="K744" s="13" t="s">
        <v>155</v>
      </c>
      <c r="L744">
        <v>27</v>
      </c>
      <c r="M744">
        <v>3011</v>
      </c>
      <c r="N744">
        <v>81297</v>
      </c>
    </row>
    <row r="745" spans="1:14" x14ac:dyDescent="0.25">
      <c r="A745" s="12">
        <v>45314</v>
      </c>
      <c r="B745">
        <v>744</v>
      </c>
      <c r="C745">
        <v>1002</v>
      </c>
      <c r="D745" s="13" t="s">
        <v>377</v>
      </c>
      <c r="E745" s="13" t="s">
        <v>345</v>
      </c>
      <c r="F745">
        <v>100098</v>
      </c>
      <c r="G745" s="13" t="s">
        <v>414</v>
      </c>
      <c r="H745">
        <v>21</v>
      </c>
      <c r="I745" s="13" t="s">
        <v>64</v>
      </c>
      <c r="J745">
        <v>4</v>
      </c>
      <c r="K745" s="13" t="s">
        <v>150</v>
      </c>
      <c r="L745">
        <v>31</v>
      </c>
      <c r="M745">
        <v>880</v>
      </c>
      <c r="N745">
        <v>27280</v>
      </c>
    </row>
    <row r="746" spans="1:14" x14ac:dyDescent="0.25">
      <c r="A746" s="12">
        <v>45315</v>
      </c>
      <c r="B746">
        <v>745</v>
      </c>
      <c r="C746">
        <v>1014</v>
      </c>
      <c r="D746" s="13" t="s">
        <v>344</v>
      </c>
      <c r="E746" s="13" t="s">
        <v>345</v>
      </c>
      <c r="F746">
        <v>100009</v>
      </c>
      <c r="G746" s="13" t="s">
        <v>384</v>
      </c>
      <c r="H746">
        <v>14</v>
      </c>
      <c r="I746" s="13" t="s">
        <v>48</v>
      </c>
      <c r="J746">
        <v>9</v>
      </c>
      <c r="K746" s="13" t="s">
        <v>155</v>
      </c>
      <c r="L746">
        <v>24</v>
      </c>
      <c r="M746">
        <v>700</v>
      </c>
      <c r="N746">
        <v>16800</v>
      </c>
    </row>
    <row r="747" spans="1:14" x14ac:dyDescent="0.25">
      <c r="A747" s="12">
        <v>45316</v>
      </c>
      <c r="B747">
        <v>746</v>
      </c>
      <c r="C747">
        <v>1011</v>
      </c>
      <c r="D747" s="13" t="s">
        <v>341</v>
      </c>
      <c r="E747" s="13" t="s">
        <v>338</v>
      </c>
      <c r="F747">
        <v>100094</v>
      </c>
      <c r="G747" s="13" t="s">
        <v>336</v>
      </c>
      <c r="H747">
        <v>9</v>
      </c>
      <c r="I747" s="13" t="s">
        <v>33</v>
      </c>
      <c r="J747">
        <v>7</v>
      </c>
      <c r="K747" s="13" t="s">
        <v>153</v>
      </c>
      <c r="L747">
        <v>26</v>
      </c>
      <c r="M747">
        <v>4800</v>
      </c>
      <c r="N747">
        <v>124800</v>
      </c>
    </row>
    <row r="748" spans="1:14" x14ac:dyDescent="0.25">
      <c r="A748" s="12">
        <v>45317</v>
      </c>
      <c r="B748">
        <v>747</v>
      </c>
      <c r="C748">
        <v>1003</v>
      </c>
      <c r="D748" s="13" t="s">
        <v>337</v>
      </c>
      <c r="E748" s="13" t="s">
        <v>338</v>
      </c>
      <c r="F748">
        <v>100059</v>
      </c>
      <c r="G748" s="13" t="s">
        <v>406</v>
      </c>
      <c r="H748">
        <v>17</v>
      </c>
      <c r="I748" s="13" t="s">
        <v>56</v>
      </c>
      <c r="J748">
        <v>10</v>
      </c>
      <c r="K748" s="13" t="s">
        <v>36</v>
      </c>
      <c r="L748">
        <v>11</v>
      </c>
      <c r="M748">
        <v>1117</v>
      </c>
      <c r="N748">
        <v>12287</v>
      </c>
    </row>
    <row r="749" spans="1:14" x14ac:dyDescent="0.25">
      <c r="A749" s="12">
        <v>45318</v>
      </c>
      <c r="B749">
        <v>748</v>
      </c>
      <c r="C749">
        <v>1011</v>
      </c>
      <c r="D749" s="13" t="s">
        <v>341</v>
      </c>
      <c r="E749" s="13" t="s">
        <v>338</v>
      </c>
      <c r="F749">
        <v>100002</v>
      </c>
      <c r="G749" s="13" t="s">
        <v>372</v>
      </c>
      <c r="H749">
        <v>7</v>
      </c>
      <c r="I749" s="13" t="s">
        <v>27</v>
      </c>
      <c r="J749">
        <v>5</v>
      </c>
      <c r="K749" s="13" t="s">
        <v>151</v>
      </c>
      <c r="L749">
        <v>11</v>
      </c>
      <c r="M749">
        <v>900</v>
      </c>
      <c r="N749">
        <v>9900</v>
      </c>
    </row>
    <row r="750" spans="1:14" x14ac:dyDescent="0.25">
      <c r="A750" s="12">
        <v>45319</v>
      </c>
      <c r="B750">
        <v>749</v>
      </c>
      <c r="C750">
        <v>1009</v>
      </c>
      <c r="D750" s="13" t="s">
        <v>350</v>
      </c>
      <c r="E750" s="13" t="s">
        <v>335</v>
      </c>
      <c r="F750">
        <v>100045</v>
      </c>
      <c r="G750" s="13" t="s">
        <v>378</v>
      </c>
      <c r="H750">
        <v>3</v>
      </c>
      <c r="I750" s="13" t="s">
        <v>15</v>
      </c>
      <c r="J750">
        <v>1</v>
      </c>
      <c r="K750" s="13" t="s">
        <v>149</v>
      </c>
      <c r="L750">
        <v>6</v>
      </c>
      <c r="M750">
        <v>3800</v>
      </c>
      <c r="N750">
        <v>22800</v>
      </c>
    </row>
    <row r="751" spans="1:14" x14ac:dyDescent="0.25">
      <c r="A751" s="12">
        <v>45320</v>
      </c>
      <c r="B751">
        <v>750</v>
      </c>
      <c r="C751">
        <v>1015</v>
      </c>
      <c r="D751" s="13" t="s">
        <v>361</v>
      </c>
      <c r="E751" s="13" t="s">
        <v>338</v>
      </c>
      <c r="F751">
        <v>100075</v>
      </c>
      <c r="G751" s="13" t="s">
        <v>340</v>
      </c>
      <c r="H751">
        <v>19</v>
      </c>
      <c r="I751" s="13" t="s">
        <v>60</v>
      </c>
      <c r="J751">
        <v>11</v>
      </c>
      <c r="K751" s="13" t="s">
        <v>156</v>
      </c>
      <c r="L751">
        <v>16</v>
      </c>
      <c r="M751">
        <v>600</v>
      </c>
      <c r="N751">
        <v>9600</v>
      </c>
    </row>
    <row r="752" spans="1:14" x14ac:dyDescent="0.25">
      <c r="A752" s="12">
        <v>45321</v>
      </c>
      <c r="B752">
        <v>691</v>
      </c>
      <c r="C752">
        <v>1001</v>
      </c>
      <c r="D752" s="13" t="s">
        <v>334</v>
      </c>
      <c r="E752" s="13" t="s">
        <v>335</v>
      </c>
      <c r="F752">
        <v>100075</v>
      </c>
      <c r="G752" s="13" t="s">
        <v>340</v>
      </c>
      <c r="H752">
        <v>16</v>
      </c>
      <c r="I752" s="13" t="s">
        <v>54</v>
      </c>
      <c r="J752">
        <v>10</v>
      </c>
      <c r="K752" s="13" t="s">
        <v>36</v>
      </c>
      <c r="L752">
        <v>6</v>
      </c>
      <c r="M752">
        <v>820</v>
      </c>
      <c r="N752">
        <v>4920</v>
      </c>
    </row>
    <row r="753" spans="1:14" x14ac:dyDescent="0.25">
      <c r="A753" s="12">
        <v>45322</v>
      </c>
      <c r="B753">
        <v>692</v>
      </c>
      <c r="C753">
        <v>1004</v>
      </c>
      <c r="D753" s="13" t="s">
        <v>347</v>
      </c>
      <c r="E753" s="13" t="s">
        <v>332</v>
      </c>
      <c r="F753">
        <v>100079</v>
      </c>
      <c r="G753" s="13" t="s">
        <v>397</v>
      </c>
      <c r="H753">
        <v>3</v>
      </c>
      <c r="I753" s="13" t="s">
        <v>15</v>
      </c>
      <c r="J753">
        <v>1</v>
      </c>
      <c r="K753" s="13" t="s">
        <v>149</v>
      </c>
      <c r="L753">
        <v>9</v>
      </c>
      <c r="M753">
        <v>3800</v>
      </c>
      <c r="N753">
        <v>34200</v>
      </c>
    </row>
    <row r="754" spans="1:14" x14ac:dyDescent="0.25">
      <c r="A754" s="12">
        <v>45323</v>
      </c>
      <c r="B754">
        <v>693</v>
      </c>
      <c r="C754">
        <v>1010</v>
      </c>
      <c r="D754" s="13" t="s">
        <v>380</v>
      </c>
      <c r="E754" s="13" t="s">
        <v>345</v>
      </c>
      <c r="F754">
        <v>100058</v>
      </c>
      <c r="G754" s="13" t="s">
        <v>408</v>
      </c>
      <c r="H754">
        <v>22</v>
      </c>
      <c r="I754" s="13" t="s">
        <v>66</v>
      </c>
      <c r="J754">
        <v>9</v>
      </c>
      <c r="K754" s="13" t="s">
        <v>155</v>
      </c>
      <c r="L754">
        <v>11</v>
      </c>
      <c r="M754">
        <v>3011</v>
      </c>
      <c r="N754">
        <v>33121</v>
      </c>
    </row>
    <row r="755" spans="1:14" x14ac:dyDescent="0.25">
      <c r="A755" s="12">
        <v>45324</v>
      </c>
      <c r="B755">
        <v>694</v>
      </c>
      <c r="C755">
        <v>1005</v>
      </c>
      <c r="D755" s="13" t="s">
        <v>357</v>
      </c>
      <c r="E755" s="13" t="s">
        <v>335</v>
      </c>
      <c r="F755">
        <v>100043</v>
      </c>
      <c r="G755" s="13" t="s">
        <v>446</v>
      </c>
      <c r="H755">
        <v>19</v>
      </c>
      <c r="I755" s="13" t="s">
        <v>60</v>
      </c>
      <c r="J755">
        <v>11</v>
      </c>
      <c r="K755" s="13" t="s">
        <v>156</v>
      </c>
      <c r="L755">
        <v>4</v>
      </c>
      <c r="M755">
        <v>600</v>
      </c>
      <c r="N755">
        <v>2400</v>
      </c>
    </row>
    <row r="756" spans="1:14" x14ac:dyDescent="0.25">
      <c r="A756" s="12">
        <v>45325</v>
      </c>
      <c r="B756">
        <v>695</v>
      </c>
      <c r="C756">
        <v>1006</v>
      </c>
      <c r="D756" s="13" t="s">
        <v>364</v>
      </c>
      <c r="E756" s="13" t="s">
        <v>345</v>
      </c>
      <c r="F756">
        <v>100033</v>
      </c>
      <c r="G756" s="13" t="s">
        <v>348</v>
      </c>
      <c r="H756">
        <v>11</v>
      </c>
      <c r="I756" s="13" t="s">
        <v>39</v>
      </c>
      <c r="J756">
        <v>9</v>
      </c>
      <c r="K756" s="13" t="s">
        <v>155</v>
      </c>
      <c r="L756">
        <v>3</v>
      </c>
      <c r="M756">
        <v>1700</v>
      </c>
      <c r="N756">
        <v>5100</v>
      </c>
    </row>
    <row r="757" spans="1:14" x14ac:dyDescent="0.25">
      <c r="A757" s="12">
        <v>45326</v>
      </c>
      <c r="B757">
        <v>696</v>
      </c>
      <c r="C757">
        <v>1007</v>
      </c>
      <c r="D757" s="13" t="s">
        <v>367</v>
      </c>
      <c r="E757" s="13" t="s">
        <v>338</v>
      </c>
      <c r="F757">
        <v>100053</v>
      </c>
      <c r="G757" s="13" t="s">
        <v>401</v>
      </c>
      <c r="H757">
        <v>20</v>
      </c>
      <c r="I757" s="13" t="s">
        <v>62</v>
      </c>
      <c r="J757">
        <v>10</v>
      </c>
      <c r="K757" s="13" t="s">
        <v>36</v>
      </c>
      <c r="L757">
        <v>5</v>
      </c>
      <c r="M757">
        <v>4500</v>
      </c>
      <c r="N757">
        <v>22500</v>
      </c>
    </row>
    <row r="758" spans="1:14" x14ac:dyDescent="0.25">
      <c r="A758" s="12">
        <v>45327</v>
      </c>
      <c r="B758">
        <v>697</v>
      </c>
      <c r="C758">
        <v>1006</v>
      </c>
      <c r="D758" s="13" t="s">
        <v>364</v>
      </c>
      <c r="E758" s="13" t="s">
        <v>345</v>
      </c>
      <c r="F758">
        <v>100080</v>
      </c>
      <c r="G758" s="13" t="s">
        <v>440</v>
      </c>
      <c r="H758">
        <v>14</v>
      </c>
      <c r="I758" s="13" t="s">
        <v>48</v>
      </c>
      <c r="J758">
        <v>9</v>
      </c>
      <c r="K758" s="13" t="s">
        <v>155</v>
      </c>
      <c r="L758">
        <v>7</v>
      </c>
      <c r="M758">
        <v>700</v>
      </c>
      <c r="N758">
        <v>4900</v>
      </c>
    </row>
    <row r="759" spans="1:14" x14ac:dyDescent="0.25">
      <c r="A759" s="12">
        <v>45328</v>
      </c>
      <c r="B759">
        <v>698</v>
      </c>
      <c r="C759">
        <v>1015</v>
      </c>
      <c r="D759" s="13" t="s">
        <v>361</v>
      </c>
      <c r="E759" s="13" t="s">
        <v>338</v>
      </c>
      <c r="F759">
        <v>100061</v>
      </c>
      <c r="G759" s="13" t="s">
        <v>349</v>
      </c>
      <c r="H759">
        <v>11</v>
      </c>
      <c r="I759" s="13" t="s">
        <v>39</v>
      </c>
      <c r="J759">
        <v>9</v>
      </c>
      <c r="K759" s="13" t="s">
        <v>155</v>
      </c>
      <c r="L759">
        <v>6</v>
      </c>
      <c r="M759">
        <v>1700</v>
      </c>
      <c r="N759">
        <v>10200</v>
      </c>
    </row>
    <row r="760" spans="1:14" x14ac:dyDescent="0.25">
      <c r="A760" s="12">
        <v>45329</v>
      </c>
      <c r="B760">
        <v>699</v>
      </c>
      <c r="C760">
        <v>1011</v>
      </c>
      <c r="D760" s="13" t="s">
        <v>341</v>
      </c>
      <c r="E760" s="13" t="s">
        <v>338</v>
      </c>
      <c r="F760">
        <v>100078</v>
      </c>
      <c r="G760" s="13" t="s">
        <v>434</v>
      </c>
      <c r="H760">
        <v>14</v>
      </c>
      <c r="I760" s="13" t="s">
        <v>48</v>
      </c>
      <c r="J760">
        <v>9</v>
      </c>
      <c r="K760" s="13" t="s">
        <v>155</v>
      </c>
      <c r="L760">
        <v>9</v>
      </c>
      <c r="M760">
        <v>700</v>
      </c>
      <c r="N760">
        <v>6300</v>
      </c>
    </row>
    <row r="761" spans="1:14" x14ac:dyDescent="0.25">
      <c r="A761" s="12">
        <v>45330</v>
      </c>
      <c r="B761">
        <v>700</v>
      </c>
      <c r="C761">
        <v>1015</v>
      </c>
      <c r="D761" s="13" t="s">
        <v>361</v>
      </c>
      <c r="E761" s="13" t="s">
        <v>338</v>
      </c>
      <c r="F761">
        <v>100054</v>
      </c>
      <c r="G761" s="13" t="s">
        <v>365</v>
      </c>
      <c r="H761">
        <v>6</v>
      </c>
      <c r="I761" s="13" t="s">
        <v>24</v>
      </c>
      <c r="J761">
        <v>4</v>
      </c>
      <c r="K761" s="13" t="s">
        <v>150</v>
      </c>
      <c r="L761">
        <v>12</v>
      </c>
      <c r="M761">
        <v>1800</v>
      </c>
      <c r="N761">
        <v>21600</v>
      </c>
    </row>
    <row r="762" spans="1:14" x14ac:dyDescent="0.25">
      <c r="A762" s="12">
        <v>45331</v>
      </c>
      <c r="B762">
        <v>701</v>
      </c>
      <c r="C762">
        <v>1011</v>
      </c>
      <c r="D762" s="13" t="s">
        <v>341</v>
      </c>
      <c r="E762" s="13" t="s">
        <v>338</v>
      </c>
      <c r="F762">
        <v>100054</v>
      </c>
      <c r="G762" s="13" t="s">
        <v>365</v>
      </c>
      <c r="H762">
        <v>21</v>
      </c>
      <c r="I762" s="13" t="s">
        <v>64</v>
      </c>
      <c r="J762">
        <v>4</v>
      </c>
      <c r="K762" s="13" t="s">
        <v>150</v>
      </c>
      <c r="L762">
        <v>8</v>
      </c>
      <c r="M762">
        <v>880</v>
      </c>
      <c r="N762">
        <v>7040</v>
      </c>
    </row>
    <row r="763" spans="1:14" x14ac:dyDescent="0.25">
      <c r="A763" s="12">
        <v>45332</v>
      </c>
      <c r="B763">
        <v>702</v>
      </c>
      <c r="C763">
        <v>1009</v>
      </c>
      <c r="D763" s="13" t="s">
        <v>350</v>
      </c>
      <c r="E763" s="13" t="s">
        <v>335</v>
      </c>
      <c r="F763">
        <v>100056</v>
      </c>
      <c r="G763" s="13" t="s">
        <v>374</v>
      </c>
      <c r="H763">
        <v>21</v>
      </c>
      <c r="I763" s="13" t="s">
        <v>64</v>
      </c>
      <c r="J763">
        <v>4</v>
      </c>
      <c r="K763" s="13" t="s">
        <v>150</v>
      </c>
      <c r="L763">
        <v>8</v>
      </c>
      <c r="M763">
        <v>880</v>
      </c>
      <c r="N763">
        <v>7040</v>
      </c>
    </row>
    <row r="764" spans="1:14" x14ac:dyDescent="0.25">
      <c r="A764" s="12">
        <v>45333</v>
      </c>
      <c r="B764">
        <v>703</v>
      </c>
      <c r="C764">
        <v>1010</v>
      </c>
      <c r="D764" s="13" t="s">
        <v>380</v>
      </c>
      <c r="E764" s="13" t="s">
        <v>345</v>
      </c>
      <c r="F764">
        <v>100063</v>
      </c>
      <c r="G764" s="13" t="s">
        <v>400</v>
      </c>
      <c r="H764">
        <v>8</v>
      </c>
      <c r="I764" s="13" t="s">
        <v>30</v>
      </c>
      <c r="J764">
        <v>6</v>
      </c>
      <c r="K764" s="13" t="s">
        <v>152</v>
      </c>
      <c r="L764">
        <v>33</v>
      </c>
      <c r="M764">
        <v>4010</v>
      </c>
      <c r="N764">
        <v>132330</v>
      </c>
    </row>
    <row r="765" spans="1:14" x14ac:dyDescent="0.25">
      <c r="A765" s="12">
        <v>45334</v>
      </c>
      <c r="B765">
        <v>704</v>
      </c>
      <c r="C765">
        <v>1005</v>
      </c>
      <c r="D765" s="13" t="s">
        <v>357</v>
      </c>
      <c r="E765" s="13" t="s">
        <v>335</v>
      </c>
      <c r="F765">
        <v>100036</v>
      </c>
      <c r="G765" s="13" t="s">
        <v>399</v>
      </c>
      <c r="H765">
        <v>11</v>
      </c>
      <c r="I765" s="13" t="s">
        <v>39</v>
      </c>
      <c r="J765">
        <v>9</v>
      </c>
      <c r="K765" s="13" t="s">
        <v>155</v>
      </c>
      <c r="L765">
        <v>5</v>
      </c>
      <c r="M765">
        <v>1700</v>
      </c>
      <c r="N765">
        <v>8500</v>
      </c>
    </row>
    <row r="766" spans="1:14" x14ac:dyDescent="0.25">
      <c r="A766" s="12">
        <v>45335</v>
      </c>
      <c r="B766">
        <v>705</v>
      </c>
      <c r="C766">
        <v>1008</v>
      </c>
      <c r="D766" s="13" t="s">
        <v>388</v>
      </c>
      <c r="E766" s="13" t="s">
        <v>332</v>
      </c>
      <c r="F766">
        <v>100017</v>
      </c>
      <c r="G766" s="13" t="s">
        <v>360</v>
      </c>
      <c r="H766">
        <v>12</v>
      </c>
      <c r="I766" s="13" t="s">
        <v>42</v>
      </c>
      <c r="J766">
        <v>9</v>
      </c>
      <c r="K766" s="13" t="s">
        <v>155</v>
      </c>
      <c r="L766">
        <v>7</v>
      </c>
      <c r="M766">
        <v>3150</v>
      </c>
      <c r="N766">
        <v>22050</v>
      </c>
    </row>
    <row r="767" spans="1:14" x14ac:dyDescent="0.25">
      <c r="A767" s="12">
        <v>45336</v>
      </c>
      <c r="B767">
        <v>706</v>
      </c>
      <c r="C767">
        <v>1009</v>
      </c>
      <c r="D767" s="13" t="s">
        <v>350</v>
      </c>
      <c r="E767" s="13" t="s">
        <v>335</v>
      </c>
      <c r="F767">
        <v>100021</v>
      </c>
      <c r="G767" s="13" t="s">
        <v>405</v>
      </c>
      <c r="H767">
        <v>5</v>
      </c>
      <c r="I767" s="13" t="s">
        <v>21</v>
      </c>
      <c r="J767">
        <v>3</v>
      </c>
      <c r="K767" s="13" t="s">
        <v>149</v>
      </c>
      <c r="L767">
        <v>17</v>
      </c>
      <c r="M767">
        <v>1600</v>
      </c>
      <c r="N767">
        <v>27200</v>
      </c>
    </row>
    <row r="768" spans="1:14" x14ac:dyDescent="0.25">
      <c r="A768" s="12">
        <v>45337</v>
      </c>
      <c r="B768">
        <v>707</v>
      </c>
      <c r="C768">
        <v>1015</v>
      </c>
      <c r="D768" s="13" t="s">
        <v>361</v>
      </c>
      <c r="E768" s="13" t="s">
        <v>338</v>
      </c>
      <c r="F768">
        <v>100097</v>
      </c>
      <c r="G768" s="13" t="s">
        <v>445</v>
      </c>
      <c r="H768">
        <v>24</v>
      </c>
      <c r="I768" s="13" t="s">
        <v>70</v>
      </c>
      <c r="J768">
        <v>5</v>
      </c>
      <c r="K768" s="13" t="s">
        <v>151</v>
      </c>
      <c r="L768">
        <v>7</v>
      </c>
      <c r="M768">
        <v>2630</v>
      </c>
      <c r="N768">
        <v>18410</v>
      </c>
    </row>
    <row r="769" spans="1:14" x14ac:dyDescent="0.25">
      <c r="A769" s="12">
        <v>45338</v>
      </c>
      <c r="B769">
        <v>708</v>
      </c>
      <c r="C769">
        <v>1002</v>
      </c>
      <c r="D769" s="13" t="s">
        <v>377</v>
      </c>
      <c r="E769" s="13" t="s">
        <v>345</v>
      </c>
      <c r="F769">
        <v>100034</v>
      </c>
      <c r="G769" s="13" t="s">
        <v>407</v>
      </c>
      <c r="H769">
        <v>23</v>
      </c>
      <c r="I769" s="13" t="s">
        <v>68</v>
      </c>
      <c r="J769">
        <v>1</v>
      </c>
      <c r="K769" s="13" t="s">
        <v>149</v>
      </c>
      <c r="L769">
        <v>11</v>
      </c>
      <c r="M769">
        <v>3550</v>
      </c>
      <c r="N769">
        <v>39050</v>
      </c>
    </row>
    <row r="770" spans="1:14" x14ac:dyDescent="0.25">
      <c r="A770" s="12">
        <v>45339</v>
      </c>
      <c r="B770">
        <v>709</v>
      </c>
      <c r="C770">
        <v>1001</v>
      </c>
      <c r="D770" s="13" t="s">
        <v>334</v>
      </c>
      <c r="E770" s="13" t="s">
        <v>335</v>
      </c>
      <c r="F770">
        <v>100002</v>
      </c>
      <c r="G770" s="13" t="s">
        <v>372</v>
      </c>
      <c r="H770">
        <v>1</v>
      </c>
      <c r="I770" s="13" t="s">
        <v>9</v>
      </c>
      <c r="J770">
        <v>1</v>
      </c>
      <c r="K770" s="13" t="s">
        <v>149</v>
      </c>
      <c r="L770">
        <v>23</v>
      </c>
      <c r="M770">
        <v>421</v>
      </c>
      <c r="N770">
        <v>9683</v>
      </c>
    </row>
    <row r="771" spans="1:14" x14ac:dyDescent="0.25">
      <c r="A771" s="12">
        <v>45340</v>
      </c>
      <c r="B771">
        <v>710</v>
      </c>
      <c r="C771">
        <v>1010</v>
      </c>
      <c r="D771" s="13" t="s">
        <v>380</v>
      </c>
      <c r="E771" s="13" t="s">
        <v>345</v>
      </c>
      <c r="F771">
        <v>100078</v>
      </c>
      <c r="G771" s="13" t="s">
        <v>434</v>
      </c>
      <c r="H771">
        <v>11</v>
      </c>
      <c r="I771" s="13" t="s">
        <v>39</v>
      </c>
      <c r="J771">
        <v>9</v>
      </c>
      <c r="K771" s="13" t="s">
        <v>155</v>
      </c>
      <c r="L771">
        <v>27</v>
      </c>
      <c r="M771">
        <v>1700</v>
      </c>
      <c r="N771">
        <v>45900</v>
      </c>
    </row>
    <row r="772" spans="1:14" x14ac:dyDescent="0.25">
      <c r="A772" s="12">
        <v>45341</v>
      </c>
      <c r="B772">
        <v>711</v>
      </c>
      <c r="C772">
        <v>1001</v>
      </c>
      <c r="D772" s="13" t="s">
        <v>334</v>
      </c>
      <c r="E772" s="13" t="s">
        <v>335</v>
      </c>
      <c r="F772">
        <v>100095</v>
      </c>
      <c r="G772" s="13" t="s">
        <v>396</v>
      </c>
      <c r="H772">
        <v>24</v>
      </c>
      <c r="I772" s="13" t="s">
        <v>70</v>
      </c>
      <c r="J772">
        <v>5</v>
      </c>
      <c r="K772" s="13" t="s">
        <v>151</v>
      </c>
      <c r="L772">
        <v>9</v>
      </c>
      <c r="M772">
        <v>2630</v>
      </c>
      <c r="N772">
        <v>23670</v>
      </c>
    </row>
    <row r="773" spans="1:14" x14ac:dyDescent="0.25">
      <c r="A773" s="12">
        <v>45342</v>
      </c>
      <c r="B773">
        <v>712</v>
      </c>
      <c r="C773">
        <v>1012</v>
      </c>
      <c r="D773" s="13" t="s">
        <v>331</v>
      </c>
      <c r="E773" s="13" t="s">
        <v>332</v>
      </c>
      <c r="F773">
        <v>100085</v>
      </c>
      <c r="G773" s="13" t="s">
        <v>450</v>
      </c>
      <c r="H773">
        <v>12</v>
      </c>
      <c r="I773" s="13" t="s">
        <v>42</v>
      </c>
      <c r="J773">
        <v>9</v>
      </c>
      <c r="K773" s="13" t="s">
        <v>155</v>
      </c>
      <c r="L773">
        <v>26</v>
      </c>
      <c r="M773">
        <v>3150</v>
      </c>
      <c r="N773">
        <v>81900</v>
      </c>
    </row>
    <row r="774" spans="1:14" x14ac:dyDescent="0.25">
      <c r="A774" s="12">
        <v>45343</v>
      </c>
      <c r="B774">
        <v>713</v>
      </c>
      <c r="C774">
        <v>1004</v>
      </c>
      <c r="D774" s="13" t="s">
        <v>347</v>
      </c>
      <c r="E774" s="13" t="s">
        <v>332</v>
      </c>
      <c r="F774">
        <v>100054</v>
      </c>
      <c r="G774" s="13" t="s">
        <v>365</v>
      </c>
      <c r="H774">
        <v>15</v>
      </c>
      <c r="I774" s="13" t="s">
        <v>51</v>
      </c>
      <c r="J774">
        <v>10</v>
      </c>
      <c r="K774" s="13" t="s">
        <v>36</v>
      </c>
      <c r="L774">
        <v>14</v>
      </c>
      <c r="M774">
        <v>2240</v>
      </c>
      <c r="N774">
        <v>31360</v>
      </c>
    </row>
    <row r="775" spans="1:14" x14ac:dyDescent="0.25">
      <c r="A775" s="12">
        <v>45344</v>
      </c>
      <c r="B775">
        <v>714</v>
      </c>
      <c r="C775">
        <v>1012</v>
      </c>
      <c r="D775" s="13" t="s">
        <v>331</v>
      </c>
      <c r="E775" s="13" t="s">
        <v>332</v>
      </c>
      <c r="F775">
        <v>100024</v>
      </c>
      <c r="G775" s="13" t="s">
        <v>420</v>
      </c>
      <c r="H775">
        <v>20</v>
      </c>
      <c r="I775" s="13" t="s">
        <v>62</v>
      </c>
      <c r="J775">
        <v>10</v>
      </c>
      <c r="K775" s="13" t="s">
        <v>36</v>
      </c>
      <c r="L775">
        <v>5</v>
      </c>
      <c r="M775">
        <v>4500</v>
      </c>
      <c r="N775">
        <v>22500</v>
      </c>
    </row>
    <row r="776" spans="1:14" x14ac:dyDescent="0.25">
      <c r="A776" s="12">
        <v>45345</v>
      </c>
      <c r="B776">
        <v>715</v>
      </c>
      <c r="C776">
        <v>1013</v>
      </c>
      <c r="D776" s="13" t="s">
        <v>371</v>
      </c>
      <c r="E776" s="13" t="s">
        <v>335</v>
      </c>
      <c r="F776">
        <v>100036</v>
      </c>
      <c r="G776" s="13" t="s">
        <v>399</v>
      </c>
      <c r="H776">
        <v>20</v>
      </c>
      <c r="I776" s="13" t="s">
        <v>62</v>
      </c>
      <c r="J776">
        <v>10</v>
      </c>
      <c r="K776" s="13" t="s">
        <v>36</v>
      </c>
      <c r="L776">
        <v>8</v>
      </c>
      <c r="M776">
        <v>4500</v>
      </c>
      <c r="N776">
        <v>36000</v>
      </c>
    </row>
    <row r="777" spans="1:14" x14ac:dyDescent="0.25">
      <c r="A777" s="12">
        <v>45346</v>
      </c>
      <c r="B777">
        <v>716</v>
      </c>
      <c r="C777">
        <v>1003</v>
      </c>
      <c r="D777" s="13" t="s">
        <v>337</v>
      </c>
      <c r="E777" s="13" t="s">
        <v>338</v>
      </c>
      <c r="F777">
        <v>100052</v>
      </c>
      <c r="G777" s="13" t="s">
        <v>386</v>
      </c>
      <c r="H777">
        <v>16</v>
      </c>
      <c r="I777" s="13" t="s">
        <v>54</v>
      </c>
      <c r="J777">
        <v>10</v>
      </c>
      <c r="K777" s="13" t="s">
        <v>36</v>
      </c>
      <c r="L777">
        <v>5</v>
      </c>
      <c r="M777">
        <v>820</v>
      </c>
      <c r="N777">
        <v>4100</v>
      </c>
    </row>
    <row r="778" spans="1:14" x14ac:dyDescent="0.25">
      <c r="A778" s="12">
        <v>45347</v>
      </c>
      <c r="B778">
        <v>717</v>
      </c>
      <c r="C778">
        <v>1007</v>
      </c>
      <c r="D778" s="13" t="s">
        <v>367</v>
      </c>
      <c r="E778" s="13" t="s">
        <v>338</v>
      </c>
      <c r="F778">
        <v>100101</v>
      </c>
      <c r="G778" s="13" t="s">
        <v>444</v>
      </c>
      <c r="H778">
        <v>16</v>
      </c>
      <c r="I778" s="13" t="s">
        <v>54</v>
      </c>
      <c r="J778">
        <v>10</v>
      </c>
      <c r="K778" s="13" t="s">
        <v>36</v>
      </c>
      <c r="L778">
        <v>17</v>
      </c>
      <c r="M778">
        <v>820</v>
      </c>
      <c r="N778">
        <v>13940</v>
      </c>
    </row>
    <row r="779" spans="1:14" x14ac:dyDescent="0.25">
      <c r="A779" s="12">
        <v>45348</v>
      </c>
      <c r="B779">
        <v>718</v>
      </c>
      <c r="C779">
        <v>1000</v>
      </c>
      <c r="D779" s="13" t="s">
        <v>353</v>
      </c>
      <c r="E779" s="13" t="s">
        <v>332</v>
      </c>
      <c r="F779">
        <v>100049</v>
      </c>
      <c r="G779" s="13" t="s">
        <v>339</v>
      </c>
      <c r="H779">
        <v>15</v>
      </c>
      <c r="I779" s="13" t="s">
        <v>51</v>
      </c>
      <c r="J779">
        <v>10</v>
      </c>
      <c r="K779" s="13" t="s">
        <v>36</v>
      </c>
      <c r="L779">
        <v>16</v>
      </c>
      <c r="M779">
        <v>2240</v>
      </c>
      <c r="N779">
        <v>35840</v>
      </c>
    </row>
    <row r="780" spans="1:14" x14ac:dyDescent="0.25">
      <c r="A780" s="12">
        <v>45349</v>
      </c>
      <c r="B780">
        <v>719</v>
      </c>
      <c r="C780">
        <v>1011</v>
      </c>
      <c r="D780" s="13" t="s">
        <v>341</v>
      </c>
      <c r="E780" s="13" t="s">
        <v>338</v>
      </c>
      <c r="F780">
        <v>100087</v>
      </c>
      <c r="G780" s="13" t="s">
        <v>346</v>
      </c>
      <c r="H780">
        <v>23</v>
      </c>
      <c r="I780" s="13" t="s">
        <v>68</v>
      </c>
      <c r="J780">
        <v>1</v>
      </c>
      <c r="K780" s="13" t="s">
        <v>149</v>
      </c>
      <c r="L780">
        <v>33</v>
      </c>
      <c r="M780">
        <v>3550</v>
      </c>
      <c r="N780">
        <v>117150</v>
      </c>
    </row>
    <row r="781" spans="1:14" x14ac:dyDescent="0.25">
      <c r="A781" s="12">
        <v>45350</v>
      </c>
      <c r="B781">
        <v>720</v>
      </c>
      <c r="C781">
        <v>1007</v>
      </c>
      <c r="D781" s="13" t="s">
        <v>367</v>
      </c>
      <c r="E781" s="13" t="s">
        <v>338</v>
      </c>
      <c r="F781">
        <v>100029</v>
      </c>
      <c r="G781" s="13" t="s">
        <v>426</v>
      </c>
      <c r="H781">
        <v>17</v>
      </c>
      <c r="I781" s="13" t="s">
        <v>56</v>
      </c>
      <c r="J781">
        <v>10</v>
      </c>
      <c r="K781" s="13" t="s">
        <v>36</v>
      </c>
      <c r="L781">
        <v>5</v>
      </c>
      <c r="M781">
        <v>1117</v>
      </c>
      <c r="N781">
        <v>5585</v>
      </c>
    </row>
    <row r="782" spans="1:14" x14ac:dyDescent="0.25">
      <c r="A782" s="12">
        <v>45351</v>
      </c>
      <c r="B782">
        <v>721</v>
      </c>
      <c r="C782">
        <v>1012</v>
      </c>
      <c r="D782" s="13" t="s">
        <v>331</v>
      </c>
      <c r="E782" s="13" t="s">
        <v>332</v>
      </c>
      <c r="F782">
        <v>100056</v>
      </c>
      <c r="G782" s="13" t="s">
        <v>374</v>
      </c>
      <c r="H782">
        <v>13</v>
      </c>
      <c r="I782" s="13" t="s">
        <v>45</v>
      </c>
      <c r="J782">
        <v>9</v>
      </c>
      <c r="K782" s="13" t="s">
        <v>155</v>
      </c>
      <c r="L782">
        <v>22</v>
      </c>
      <c r="M782">
        <v>1310</v>
      </c>
      <c r="N782">
        <v>28820</v>
      </c>
    </row>
    <row r="783" spans="1:14" x14ac:dyDescent="0.25">
      <c r="A783" s="12">
        <v>45352</v>
      </c>
      <c r="B783">
        <v>722</v>
      </c>
      <c r="C783">
        <v>1010</v>
      </c>
      <c r="D783" s="13" t="s">
        <v>380</v>
      </c>
      <c r="E783" s="13" t="s">
        <v>345</v>
      </c>
      <c r="F783">
        <v>100037</v>
      </c>
      <c r="G783" s="13" t="s">
        <v>411</v>
      </c>
      <c r="H783">
        <v>22</v>
      </c>
      <c r="I783" s="13" t="s">
        <v>66</v>
      </c>
      <c r="J783">
        <v>9</v>
      </c>
      <c r="K783" s="13" t="s">
        <v>155</v>
      </c>
      <c r="L783">
        <v>27</v>
      </c>
      <c r="M783">
        <v>3011</v>
      </c>
      <c r="N783">
        <v>81297</v>
      </c>
    </row>
    <row r="784" spans="1:14" x14ac:dyDescent="0.25">
      <c r="A784" s="12">
        <v>45353</v>
      </c>
      <c r="B784">
        <v>723</v>
      </c>
      <c r="C784">
        <v>1000</v>
      </c>
      <c r="D784" s="13" t="s">
        <v>353</v>
      </c>
      <c r="E784" s="13" t="s">
        <v>332</v>
      </c>
      <c r="F784">
        <v>100011</v>
      </c>
      <c r="G784" s="13" t="s">
        <v>370</v>
      </c>
      <c r="H784">
        <v>23</v>
      </c>
      <c r="I784" s="13" t="s">
        <v>68</v>
      </c>
      <c r="J784">
        <v>1</v>
      </c>
      <c r="K784" s="13" t="s">
        <v>149</v>
      </c>
      <c r="L784">
        <v>8</v>
      </c>
      <c r="M784">
        <v>3550</v>
      </c>
      <c r="N784">
        <v>28400</v>
      </c>
    </row>
    <row r="785" spans="1:14" x14ac:dyDescent="0.25">
      <c r="A785" s="12">
        <v>45354</v>
      </c>
      <c r="B785">
        <v>724</v>
      </c>
      <c r="C785">
        <v>1009</v>
      </c>
      <c r="D785" s="13" t="s">
        <v>350</v>
      </c>
      <c r="E785" s="13" t="s">
        <v>335</v>
      </c>
      <c r="F785">
        <v>100072</v>
      </c>
      <c r="G785" s="13" t="s">
        <v>428</v>
      </c>
      <c r="H785">
        <v>21</v>
      </c>
      <c r="I785" s="13" t="s">
        <v>64</v>
      </c>
      <c r="J785">
        <v>4</v>
      </c>
      <c r="K785" s="13" t="s">
        <v>150</v>
      </c>
      <c r="L785">
        <v>23</v>
      </c>
      <c r="M785">
        <v>880</v>
      </c>
      <c r="N785">
        <v>20240</v>
      </c>
    </row>
    <row r="786" spans="1:14" x14ac:dyDescent="0.25">
      <c r="A786" s="12">
        <v>45355</v>
      </c>
      <c r="B786">
        <v>725</v>
      </c>
      <c r="C786">
        <v>1011</v>
      </c>
      <c r="D786" s="13" t="s">
        <v>341</v>
      </c>
      <c r="E786" s="13" t="s">
        <v>338</v>
      </c>
      <c r="F786">
        <v>100072</v>
      </c>
      <c r="G786" s="13" t="s">
        <v>428</v>
      </c>
      <c r="H786">
        <v>7</v>
      </c>
      <c r="I786" s="13" t="s">
        <v>27</v>
      </c>
      <c r="J786">
        <v>5</v>
      </c>
      <c r="K786" s="13" t="s">
        <v>151</v>
      </c>
      <c r="L786">
        <v>9</v>
      </c>
      <c r="M786">
        <v>900</v>
      </c>
      <c r="N786">
        <v>8100</v>
      </c>
    </row>
    <row r="787" spans="1:14" x14ac:dyDescent="0.25">
      <c r="A787" s="12">
        <v>45356</v>
      </c>
      <c r="B787">
        <v>726</v>
      </c>
      <c r="C787">
        <v>1005</v>
      </c>
      <c r="D787" s="13" t="s">
        <v>357</v>
      </c>
      <c r="E787" s="13" t="s">
        <v>335</v>
      </c>
      <c r="F787">
        <v>100075</v>
      </c>
      <c r="G787" s="13" t="s">
        <v>340</v>
      </c>
      <c r="H787">
        <v>7</v>
      </c>
      <c r="I787" s="13" t="s">
        <v>27</v>
      </c>
      <c r="J787">
        <v>5</v>
      </c>
      <c r="K787" s="13" t="s">
        <v>151</v>
      </c>
      <c r="L787">
        <v>30</v>
      </c>
      <c r="M787">
        <v>900</v>
      </c>
      <c r="N787">
        <v>27000</v>
      </c>
    </row>
    <row r="788" spans="1:14" x14ac:dyDescent="0.25">
      <c r="A788" s="12">
        <v>45357</v>
      </c>
      <c r="B788">
        <v>727</v>
      </c>
      <c r="C788">
        <v>1000</v>
      </c>
      <c r="D788" s="13" t="s">
        <v>353</v>
      </c>
      <c r="E788" s="13" t="s">
        <v>332</v>
      </c>
      <c r="F788">
        <v>100038</v>
      </c>
      <c r="G788" s="13" t="s">
        <v>391</v>
      </c>
      <c r="H788">
        <v>20</v>
      </c>
      <c r="I788" s="13" t="s">
        <v>62</v>
      </c>
      <c r="J788">
        <v>10</v>
      </c>
      <c r="K788" s="13" t="s">
        <v>36</v>
      </c>
      <c r="L788">
        <v>27</v>
      </c>
      <c r="M788">
        <v>4500</v>
      </c>
      <c r="N788">
        <v>121500</v>
      </c>
    </row>
    <row r="789" spans="1:14" x14ac:dyDescent="0.25">
      <c r="A789" s="12">
        <v>45358</v>
      </c>
      <c r="B789">
        <v>728</v>
      </c>
      <c r="C789">
        <v>1015</v>
      </c>
      <c r="D789" s="13" t="s">
        <v>361</v>
      </c>
      <c r="E789" s="13" t="s">
        <v>338</v>
      </c>
      <c r="F789">
        <v>100022</v>
      </c>
      <c r="G789" s="13" t="s">
        <v>382</v>
      </c>
      <c r="H789">
        <v>24</v>
      </c>
      <c r="I789" s="13" t="s">
        <v>70</v>
      </c>
      <c r="J789">
        <v>5</v>
      </c>
      <c r="K789" s="13" t="s">
        <v>151</v>
      </c>
      <c r="L789">
        <v>6</v>
      </c>
      <c r="M789">
        <v>2630</v>
      </c>
      <c r="N789">
        <v>15780</v>
      </c>
    </row>
    <row r="790" spans="1:14" x14ac:dyDescent="0.25">
      <c r="A790" s="12">
        <v>45359</v>
      </c>
      <c r="B790">
        <v>729</v>
      </c>
      <c r="C790">
        <v>1012</v>
      </c>
      <c r="D790" s="13" t="s">
        <v>331</v>
      </c>
      <c r="E790" s="13" t="s">
        <v>332</v>
      </c>
      <c r="F790">
        <v>100015</v>
      </c>
      <c r="G790" s="13" t="s">
        <v>448</v>
      </c>
      <c r="H790">
        <v>10</v>
      </c>
      <c r="I790" s="13" t="s">
        <v>36</v>
      </c>
      <c r="J790">
        <v>8</v>
      </c>
      <c r="K790" s="13" t="s">
        <v>154</v>
      </c>
      <c r="L790">
        <v>32</v>
      </c>
      <c r="M790">
        <v>4420</v>
      </c>
      <c r="N790">
        <v>141440</v>
      </c>
    </row>
    <row r="791" spans="1:14" x14ac:dyDescent="0.25">
      <c r="A791" s="12">
        <v>45360</v>
      </c>
      <c r="B791">
        <v>730</v>
      </c>
      <c r="C791">
        <v>1004</v>
      </c>
      <c r="D791" s="13" t="s">
        <v>347</v>
      </c>
      <c r="E791" s="13" t="s">
        <v>332</v>
      </c>
      <c r="F791">
        <v>100025</v>
      </c>
      <c r="G791" s="13" t="s">
        <v>373</v>
      </c>
      <c r="H791">
        <v>21</v>
      </c>
      <c r="I791" s="13" t="s">
        <v>64</v>
      </c>
      <c r="J791">
        <v>4</v>
      </c>
      <c r="K791" s="13" t="s">
        <v>150</v>
      </c>
      <c r="L791">
        <v>24</v>
      </c>
      <c r="M791">
        <v>880</v>
      </c>
      <c r="N791">
        <v>21120</v>
      </c>
    </row>
    <row r="792" spans="1:14" x14ac:dyDescent="0.25">
      <c r="A792" s="12">
        <v>45361</v>
      </c>
      <c r="B792">
        <v>731</v>
      </c>
      <c r="C792">
        <v>1005</v>
      </c>
      <c r="D792" s="13" t="s">
        <v>357</v>
      </c>
      <c r="E792" s="13" t="s">
        <v>335</v>
      </c>
      <c r="F792">
        <v>100039</v>
      </c>
      <c r="G792" s="13" t="s">
        <v>410</v>
      </c>
      <c r="H792">
        <v>23</v>
      </c>
      <c r="I792" s="13" t="s">
        <v>68</v>
      </c>
      <c r="J792">
        <v>1</v>
      </c>
      <c r="K792" s="13" t="s">
        <v>149</v>
      </c>
      <c r="L792">
        <v>16</v>
      </c>
      <c r="M792">
        <v>3550</v>
      </c>
      <c r="N792">
        <v>56800</v>
      </c>
    </row>
    <row r="793" spans="1:14" x14ac:dyDescent="0.25">
      <c r="A793" s="12">
        <v>45362</v>
      </c>
      <c r="B793">
        <v>732</v>
      </c>
      <c r="C793">
        <v>1011</v>
      </c>
      <c r="D793" s="13" t="s">
        <v>341</v>
      </c>
      <c r="E793" s="13" t="s">
        <v>338</v>
      </c>
      <c r="F793">
        <v>100009</v>
      </c>
      <c r="G793" s="13" t="s">
        <v>384</v>
      </c>
      <c r="H793">
        <v>5</v>
      </c>
      <c r="I793" s="13" t="s">
        <v>21</v>
      </c>
      <c r="J793">
        <v>3</v>
      </c>
      <c r="K793" s="13" t="s">
        <v>149</v>
      </c>
      <c r="L793">
        <v>23</v>
      </c>
      <c r="M793">
        <v>1600</v>
      </c>
      <c r="N793">
        <v>36800</v>
      </c>
    </row>
    <row r="794" spans="1:14" x14ac:dyDescent="0.25">
      <c r="A794" s="12">
        <v>45363</v>
      </c>
      <c r="B794">
        <v>733</v>
      </c>
      <c r="C794">
        <v>1004</v>
      </c>
      <c r="D794" s="13" t="s">
        <v>347</v>
      </c>
      <c r="E794" s="13" t="s">
        <v>332</v>
      </c>
      <c r="F794">
        <v>100053</v>
      </c>
      <c r="G794" s="13" t="s">
        <v>401</v>
      </c>
      <c r="H794">
        <v>25</v>
      </c>
      <c r="I794" s="13" t="s">
        <v>72</v>
      </c>
      <c r="J794">
        <v>6</v>
      </c>
      <c r="K794" s="13" t="s">
        <v>152</v>
      </c>
      <c r="L794">
        <v>28</v>
      </c>
      <c r="M794">
        <v>5100</v>
      </c>
      <c r="N794">
        <v>142800</v>
      </c>
    </row>
    <row r="795" spans="1:14" x14ac:dyDescent="0.25">
      <c r="A795" s="12">
        <v>45364</v>
      </c>
      <c r="B795">
        <v>734</v>
      </c>
      <c r="C795">
        <v>1011</v>
      </c>
      <c r="D795" s="13" t="s">
        <v>341</v>
      </c>
      <c r="E795" s="13" t="s">
        <v>338</v>
      </c>
      <c r="F795">
        <v>100092</v>
      </c>
      <c r="G795" s="13" t="s">
        <v>429</v>
      </c>
      <c r="H795">
        <v>20</v>
      </c>
      <c r="I795" s="13" t="s">
        <v>62</v>
      </c>
      <c r="J795">
        <v>10</v>
      </c>
      <c r="K795" s="13" t="s">
        <v>36</v>
      </c>
      <c r="L795">
        <v>34</v>
      </c>
      <c r="M795">
        <v>4500</v>
      </c>
      <c r="N795">
        <v>153000</v>
      </c>
    </row>
    <row r="796" spans="1:14" x14ac:dyDescent="0.25">
      <c r="A796" s="12">
        <v>45365</v>
      </c>
      <c r="B796">
        <v>735</v>
      </c>
      <c r="C796">
        <v>1015</v>
      </c>
      <c r="D796" s="13" t="s">
        <v>361</v>
      </c>
      <c r="E796" s="13" t="s">
        <v>338</v>
      </c>
      <c r="F796">
        <v>100008</v>
      </c>
      <c r="G796" s="13" t="s">
        <v>392</v>
      </c>
      <c r="H796">
        <v>24</v>
      </c>
      <c r="I796" s="13" t="s">
        <v>70</v>
      </c>
      <c r="J796">
        <v>5</v>
      </c>
      <c r="K796" s="13" t="s">
        <v>151</v>
      </c>
      <c r="L796">
        <v>18</v>
      </c>
      <c r="M796">
        <v>2630</v>
      </c>
      <c r="N796">
        <v>47340</v>
      </c>
    </row>
    <row r="797" spans="1:14" x14ac:dyDescent="0.25">
      <c r="A797" s="12">
        <v>45366</v>
      </c>
      <c r="B797">
        <v>736</v>
      </c>
      <c r="C797">
        <v>1014</v>
      </c>
      <c r="D797" s="13" t="s">
        <v>344</v>
      </c>
      <c r="E797" s="13" t="s">
        <v>345</v>
      </c>
      <c r="F797">
        <v>100036</v>
      </c>
      <c r="G797" s="13" t="s">
        <v>399</v>
      </c>
      <c r="H797">
        <v>9</v>
      </c>
      <c r="I797" s="13" t="s">
        <v>33</v>
      </c>
      <c r="J797">
        <v>7</v>
      </c>
      <c r="K797" s="13" t="s">
        <v>153</v>
      </c>
      <c r="L797">
        <v>25</v>
      </c>
      <c r="M797">
        <v>4800</v>
      </c>
      <c r="N797">
        <v>120000</v>
      </c>
    </row>
    <row r="798" spans="1:14" x14ac:dyDescent="0.25">
      <c r="A798" s="12">
        <v>45367</v>
      </c>
      <c r="B798">
        <v>737</v>
      </c>
      <c r="C798">
        <v>1007</v>
      </c>
      <c r="D798" s="13" t="s">
        <v>367</v>
      </c>
      <c r="E798" s="13" t="s">
        <v>338</v>
      </c>
      <c r="F798">
        <v>100089</v>
      </c>
      <c r="G798" s="13" t="s">
        <v>413</v>
      </c>
      <c r="H798">
        <v>10</v>
      </c>
      <c r="I798" s="13" t="s">
        <v>36</v>
      </c>
      <c r="J798">
        <v>8</v>
      </c>
      <c r="K798" s="13" t="s">
        <v>154</v>
      </c>
      <c r="L798">
        <v>14</v>
      </c>
      <c r="M798">
        <v>4420</v>
      </c>
      <c r="N798">
        <v>61880</v>
      </c>
    </row>
    <row r="799" spans="1:14" x14ac:dyDescent="0.25">
      <c r="A799" s="12">
        <v>45368</v>
      </c>
      <c r="B799">
        <v>738</v>
      </c>
      <c r="C799">
        <v>1001</v>
      </c>
      <c r="D799" s="13" t="s">
        <v>334</v>
      </c>
      <c r="E799" s="13" t="s">
        <v>335</v>
      </c>
      <c r="F799">
        <v>100091</v>
      </c>
      <c r="G799" s="13" t="s">
        <v>390</v>
      </c>
      <c r="H799">
        <v>24</v>
      </c>
      <c r="I799" s="13" t="s">
        <v>70</v>
      </c>
      <c r="J799">
        <v>5</v>
      </c>
      <c r="K799" s="13" t="s">
        <v>151</v>
      </c>
      <c r="L799">
        <v>29</v>
      </c>
      <c r="M799">
        <v>2630</v>
      </c>
      <c r="N799">
        <v>76270</v>
      </c>
    </row>
    <row r="800" spans="1:14" x14ac:dyDescent="0.25">
      <c r="A800" s="12">
        <v>45369</v>
      </c>
      <c r="B800">
        <v>739</v>
      </c>
      <c r="C800">
        <v>1011</v>
      </c>
      <c r="D800" s="13" t="s">
        <v>341</v>
      </c>
      <c r="E800" s="13" t="s">
        <v>338</v>
      </c>
      <c r="F800">
        <v>100028</v>
      </c>
      <c r="G800" s="13" t="s">
        <v>427</v>
      </c>
      <c r="H800">
        <v>23</v>
      </c>
      <c r="I800" s="13" t="s">
        <v>68</v>
      </c>
      <c r="J800">
        <v>1</v>
      </c>
      <c r="K800" s="13" t="s">
        <v>149</v>
      </c>
      <c r="L800">
        <v>28</v>
      </c>
      <c r="M800">
        <v>3550</v>
      </c>
      <c r="N800">
        <v>99400</v>
      </c>
    </row>
    <row r="801" spans="1:14" x14ac:dyDescent="0.25">
      <c r="A801" s="12">
        <v>45370</v>
      </c>
      <c r="B801">
        <v>740</v>
      </c>
      <c r="C801">
        <v>1007</v>
      </c>
      <c r="D801" s="13" t="s">
        <v>367</v>
      </c>
      <c r="E801" s="13" t="s">
        <v>338</v>
      </c>
      <c r="F801">
        <v>100019</v>
      </c>
      <c r="G801" s="13" t="s">
        <v>381</v>
      </c>
      <c r="H801">
        <v>18</v>
      </c>
      <c r="I801" s="13" t="s">
        <v>58</v>
      </c>
      <c r="J801">
        <v>5</v>
      </c>
      <c r="K801" s="13" t="s">
        <v>151</v>
      </c>
      <c r="L801">
        <v>12</v>
      </c>
      <c r="M801">
        <v>1000</v>
      </c>
      <c r="N801">
        <v>12000</v>
      </c>
    </row>
    <row r="802" spans="1:14" x14ac:dyDescent="0.25">
      <c r="A802" s="12">
        <v>45371</v>
      </c>
      <c r="B802">
        <v>741</v>
      </c>
      <c r="C802">
        <v>1011</v>
      </c>
      <c r="D802" s="13" t="s">
        <v>341</v>
      </c>
      <c r="E802" s="13" t="s">
        <v>338</v>
      </c>
      <c r="F802">
        <v>100069</v>
      </c>
      <c r="G802" s="13" t="s">
        <v>366</v>
      </c>
      <c r="H802">
        <v>7</v>
      </c>
      <c r="I802" s="13" t="s">
        <v>27</v>
      </c>
      <c r="J802">
        <v>5</v>
      </c>
      <c r="K802" s="13" t="s">
        <v>151</v>
      </c>
      <c r="L802">
        <v>23</v>
      </c>
      <c r="M802">
        <v>900</v>
      </c>
      <c r="N802">
        <v>20700</v>
      </c>
    </row>
    <row r="803" spans="1:14" x14ac:dyDescent="0.25">
      <c r="A803" s="12">
        <v>45372</v>
      </c>
      <c r="B803">
        <v>742</v>
      </c>
      <c r="C803">
        <v>1010</v>
      </c>
      <c r="D803" s="13" t="s">
        <v>380</v>
      </c>
      <c r="E803" s="13" t="s">
        <v>345</v>
      </c>
      <c r="F803">
        <v>100026</v>
      </c>
      <c r="G803" s="13" t="s">
        <v>423</v>
      </c>
      <c r="H803">
        <v>15</v>
      </c>
      <c r="I803" s="13" t="s">
        <v>51</v>
      </c>
      <c r="J803">
        <v>10</v>
      </c>
      <c r="K803" s="13" t="s">
        <v>36</v>
      </c>
      <c r="L803">
        <v>18</v>
      </c>
      <c r="M803">
        <v>2240</v>
      </c>
      <c r="N803">
        <v>40320</v>
      </c>
    </row>
    <row r="804" spans="1:14" x14ac:dyDescent="0.25">
      <c r="A804" s="12">
        <v>45373</v>
      </c>
      <c r="B804">
        <v>743</v>
      </c>
      <c r="C804">
        <v>1012</v>
      </c>
      <c r="D804" s="13" t="s">
        <v>331</v>
      </c>
      <c r="E804" s="13" t="s">
        <v>332</v>
      </c>
      <c r="F804">
        <v>100087</v>
      </c>
      <c r="G804" s="13" t="s">
        <v>346</v>
      </c>
      <c r="H804">
        <v>2</v>
      </c>
      <c r="I804" s="13" t="s">
        <v>12</v>
      </c>
      <c r="J804">
        <v>1</v>
      </c>
      <c r="K804" s="13" t="s">
        <v>149</v>
      </c>
      <c r="L804">
        <v>27</v>
      </c>
      <c r="M804">
        <v>2920</v>
      </c>
      <c r="N804">
        <v>78840</v>
      </c>
    </row>
    <row r="805" spans="1:14" x14ac:dyDescent="0.25">
      <c r="A805" s="12">
        <v>45374</v>
      </c>
      <c r="B805">
        <v>744</v>
      </c>
      <c r="C805">
        <v>1012</v>
      </c>
      <c r="D805" s="13" t="s">
        <v>331</v>
      </c>
      <c r="E805" s="13" t="s">
        <v>332</v>
      </c>
      <c r="F805">
        <v>100053</v>
      </c>
      <c r="G805" s="13" t="s">
        <v>401</v>
      </c>
      <c r="H805">
        <v>7</v>
      </c>
      <c r="I805" s="13" t="s">
        <v>27</v>
      </c>
      <c r="J805">
        <v>5</v>
      </c>
      <c r="K805" s="13" t="s">
        <v>151</v>
      </c>
      <c r="L805">
        <v>31</v>
      </c>
      <c r="M805">
        <v>900</v>
      </c>
      <c r="N805">
        <v>27900</v>
      </c>
    </row>
    <row r="806" spans="1:14" x14ac:dyDescent="0.25">
      <c r="A806" s="12">
        <v>45375</v>
      </c>
      <c r="B806">
        <v>745</v>
      </c>
      <c r="C806">
        <v>1006</v>
      </c>
      <c r="D806" s="13" t="s">
        <v>364</v>
      </c>
      <c r="E806" s="13" t="s">
        <v>345</v>
      </c>
      <c r="F806">
        <v>100077</v>
      </c>
      <c r="G806" s="13" t="s">
        <v>351</v>
      </c>
      <c r="H806">
        <v>2</v>
      </c>
      <c r="I806" s="13" t="s">
        <v>12</v>
      </c>
      <c r="J806">
        <v>1</v>
      </c>
      <c r="K806" s="13" t="s">
        <v>149</v>
      </c>
      <c r="L806">
        <v>24</v>
      </c>
      <c r="M806">
        <v>2920</v>
      </c>
      <c r="N806">
        <v>70080</v>
      </c>
    </row>
    <row r="807" spans="1:14" x14ac:dyDescent="0.25">
      <c r="A807" s="12">
        <v>45376</v>
      </c>
      <c r="B807">
        <v>746</v>
      </c>
      <c r="C807">
        <v>1010</v>
      </c>
      <c r="D807" s="13" t="s">
        <v>380</v>
      </c>
      <c r="E807" s="13" t="s">
        <v>345</v>
      </c>
      <c r="F807">
        <v>100068</v>
      </c>
      <c r="G807" s="13" t="s">
        <v>355</v>
      </c>
      <c r="H807">
        <v>24</v>
      </c>
      <c r="I807" s="13" t="s">
        <v>70</v>
      </c>
      <c r="J807">
        <v>5</v>
      </c>
      <c r="K807" s="13" t="s">
        <v>151</v>
      </c>
      <c r="L807">
        <v>26</v>
      </c>
      <c r="M807">
        <v>2630</v>
      </c>
      <c r="N807">
        <v>68380</v>
      </c>
    </row>
    <row r="808" spans="1:14" x14ac:dyDescent="0.25">
      <c r="A808" s="12">
        <v>45377</v>
      </c>
      <c r="B808">
        <v>747</v>
      </c>
      <c r="C808">
        <v>1014</v>
      </c>
      <c r="D808" s="13" t="s">
        <v>344</v>
      </c>
      <c r="E808" s="13" t="s">
        <v>345</v>
      </c>
      <c r="F808">
        <v>100005</v>
      </c>
      <c r="G808" s="13" t="s">
        <v>415</v>
      </c>
      <c r="H808">
        <v>2</v>
      </c>
      <c r="I808" s="13" t="s">
        <v>12</v>
      </c>
      <c r="J808">
        <v>1</v>
      </c>
      <c r="K808" s="13" t="s">
        <v>149</v>
      </c>
      <c r="L808">
        <v>11</v>
      </c>
      <c r="M808">
        <v>2920</v>
      </c>
      <c r="N808">
        <v>32120</v>
      </c>
    </row>
    <row r="809" spans="1:14" x14ac:dyDescent="0.25">
      <c r="A809" s="12">
        <v>45378</v>
      </c>
      <c r="B809">
        <v>748</v>
      </c>
      <c r="C809">
        <v>1003</v>
      </c>
      <c r="D809" s="13" t="s">
        <v>337</v>
      </c>
      <c r="E809" s="13" t="s">
        <v>338</v>
      </c>
      <c r="F809">
        <v>100017</v>
      </c>
      <c r="G809" s="13" t="s">
        <v>360</v>
      </c>
      <c r="H809">
        <v>1</v>
      </c>
      <c r="I809" s="13" t="s">
        <v>9</v>
      </c>
      <c r="J809">
        <v>1</v>
      </c>
      <c r="K809" s="13" t="s">
        <v>149</v>
      </c>
      <c r="L809">
        <v>11</v>
      </c>
      <c r="M809">
        <v>421</v>
      </c>
      <c r="N809">
        <v>4631</v>
      </c>
    </row>
    <row r="810" spans="1:14" x14ac:dyDescent="0.25">
      <c r="A810" s="12">
        <v>45379</v>
      </c>
      <c r="B810">
        <v>749</v>
      </c>
      <c r="C810">
        <v>1014</v>
      </c>
      <c r="D810" s="13" t="s">
        <v>344</v>
      </c>
      <c r="E810" s="13" t="s">
        <v>345</v>
      </c>
      <c r="F810">
        <v>100047</v>
      </c>
      <c r="G810" s="13" t="s">
        <v>343</v>
      </c>
      <c r="H810">
        <v>5</v>
      </c>
      <c r="I810" s="13" t="s">
        <v>21</v>
      </c>
      <c r="J810">
        <v>3</v>
      </c>
      <c r="K810" s="13" t="s">
        <v>149</v>
      </c>
      <c r="L810">
        <v>6</v>
      </c>
      <c r="M810">
        <v>1600</v>
      </c>
      <c r="N810">
        <v>9600</v>
      </c>
    </row>
    <row r="811" spans="1:14" x14ac:dyDescent="0.25">
      <c r="A811" s="12">
        <v>45380</v>
      </c>
      <c r="B811">
        <v>750</v>
      </c>
      <c r="C811">
        <v>1003</v>
      </c>
      <c r="D811" s="13" t="s">
        <v>337</v>
      </c>
      <c r="E811" s="13" t="s">
        <v>338</v>
      </c>
      <c r="F811">
        <v>100028</v>
      </c>
      <c r="G811" s="13" t="s">
        <v>427</v>
      </c>
      <c r="H811">
        <v>18</v>
      </c>
      <c r="I811" s="13" t="s">
        <v>58</v>
      </c>
      <c r="J811">
        <v>5</v>
      </c>
      <c r="K811" s="13" t="s">
        <v>151</v>
      </c>
      <c r="L811">
        <v>16</v>
      </c>
      <c r="M811">
        <v>1000</v>
      </c>
      <c r="N811">
        <v>16000</v>
      </c>
    </row>
    <row r="812" spans="1:14" x14ac:dyDescent="0.25">
      <c r="A812" s="12">
        <v>45381</v>
      </c>
      <c r="B812">
        <v>751</v>
      </c>
      <c r="C812">
        <v>1010</v>
      </c>
      <c r="D812" s="13" t="s">
        <v>380</v>
      </c>
      <c r="E812" s="13" t="s">
        <v>345</v>
      </c>
      <c r="F812">
        <v>100037</v>
      </c>
      <c r="G812" s="13" t="s">
        <v>411</v>
      </c>
      <c r="H812">
        <v>25</v>
      </c>
      <c r="I812" s="13" t="s">
        <v>72</v>
      </c>
      <c r="J812">
        <v>6</v>
      </c>
      <c r="K812" s="13" t="s">
        <v>152</v>
      </c>
      <c r="L812">
        <v>6</v>
      </c>
      <c r="M812">
        <v>5100</v>
      </c>
      <c r="N812">
        <v>30600</v>
      </c>
    </row>
    <row r="813" spans="1:14" x14ac:dyDescent="0.25">
      <c r="A813" s="12">
        <v>45382</v>
      </c>
      <c r="B813">
        <v>752</v>
      </c>
      <c r="C813">
        <v>1008</v>
      </c>
      <c r="D813" s="13" t="s">
        <v>388</v>
      </c>
      <c r="E813" s="13" t="s">
        <v>332</v>
      </c>
      <c r="F813">
        <v>100010</v>
      </c>
      <c r="G813" s="13" t="s">
        <v>419</v>
      </c>
      <c r="H813">
        <v>24</v>
      </c>
      <c r="I813" s="13" t="s">
        <v>70</v>
      </c>
      <c r="J813">
        <v>5</v>
      </c>
      <c r="K813" s="13" t="s">
        <v>151</v>
      </c>
      <c r="L813">
        <v>9</v>
      </c>
      <c r="M813">
        <v>2630</v>
      </c>
      <c r="N813">
        <v>23670</v>
      </c>
    </row>
    <row r="814" spans="1:14" x14ac:dyDescent="0.25">
      <c r="A814" s="12">
        <v>45383</v>
      </c>
      <c r="B814">
        <v>753</v>
      </c>
      <c r="C814">
        <v>1001</v>
      </c>
      <c r="D814" s="13" t="s">
        <v>334</v>
      </c>
      <c r="E814" s="13" t="s">
        <v>335</v>
      </c>
      <c r="F814">
        <v>100060</v>
      </c>
      <c r="G814" s="13" t="s">
        <v>363</v>
      </c>
      <c r="H814">
        <v>13</v>
      </c>
      <c r="I814" s="13" t="s">
        <v>45</v>
      </c>
      <c r="J814">
        <v>9</v>
      </c>
      <c r="K814" s="13" t="s">
        <v>155</v>
      </c>
      <c r="L814">
        <v>11</v>
      </c>
      <c r="M814">
        <v>1310</v>
      </c>
      <c r="N814">
        <v>14410</v>
      </c>
    </row>
    <row r="815" spans="1:14" x14ac:dyDescent="0.25">
      <c r="A815" s="12">
        <v>45384</v>
      </c>
      <c r="B815">
        <v>754</v>
      </c>
      <c r="C815">
        <v>1002</v>
      </c>
      <c r="D815" s="13" t="s">
        <v>377</v>
      </c>
      <c r="E815" s="13" t="s">
        <v>345</v>
      </c>
      <c r="F815">
        <v>100076</v>
      </c>
      <c r="G815" s="13" t="s">
        <v>418</v>
      </c>
      <c r="H815">
        <v>21</v>
      </c>
      <c r="I815" s="13" t="s">
        <v>64</v>
      </c>
      <c r="J815">
        <v>4</v>
      </c>
      <c r="K815" s="13" t="s">
        <v>150</v>
      </c>
      <c r="L815">
        <v>4</v>
      </c>
      <c r="M815">
        <v>880</v>
      </c>
      <c r="N815">
        <v>3520</v>
      </c>
    </row>
    <row r="816" spans="1:14" x14ac:dyDescent="0.25">
      <c r="A816" s="12">
        <v>45385</v>
      </c>
      <c r="B816">
        <v>755</v>
      </c>
      <c r="C816">
        <v>1009</v>
      </c>
      <c r="D816" s="13" t="s">
        <v>350</v>
      </c>
      <c r="E816" s="13" t="s">
        <v>335</v>
      </c>
      <c r="F816">
        <v>100007</v>
      </c>
      <c r="G816" s="13" t="s">
        <v>449</v>
      </c>
      <c r="H816">
        <v>5</v>
      </c>
      <c r="I816" s="13" t="s">
        <v>21</v>
      </c>
      <c r="J816">
        <v>3</v>
      </c>
      <c r="K816" s="13" t="s">
        <v>149</v>
      </c>
      <c r="L816">
        <v>3</v>
      </c>
      <c r="M816">
        <v>1600</v>
      </c>
      <c r="N816">
        <v>4800</v>
      </c>
    </row>
    <row r="817" spans="1:14" x14ac:dyDescent="0.25">
      <c r="A817" s="12">
        <v>45386</v>
      </c>
      <c r="B817">
        <v>756</v>
      </c>
      <c r="C817">
        <v>1011</v>
      </c>
      <c r="D817" s="13" t="s">
        <v>341</v>
      </c>
      <c r="E817" s="13" t="s">
        <v>338</v>
      </c>
      <c r="F817">
        <v>100099</v>
      </c>
      <c r="G817" s="13" t="s">
        <v>358</v>
      </c>
      <c r="H817">
        <v>1</v>
      </c>
      <c r="I817" s="13" t="s">
        <v>9</v>
      </c>
      <c r="J817">
        <v>1</v>
      </c>
      <c r="K817" s="13" t="s">
        <v>149</v>
      </c>
      <c r="L817">
        <v>5</v>
      </c>
      <c r="M817">
        <v>421</v>
      </c>
      <c r="N817">
        <v>2105</v>
      </c>
    </row>
    <row r="818" spans="1:14" x14ac:dyDescent="0.25">
      <c r="A818" s="12">
        <v>45387</v>
      </c>
      <c r="B818">
        <v>757</v>
      </c>
      <c r="C818">
        <v>1011</v>
      </c>
      <c r="D818" s="13" t="s">
        <v>341</v>
      </c>
      <c r="E818" s="13" t="s">
        <v>338</v>
      </c>
      <c r="F818">
        <v>100036</v>
      </c>
      <c r="G818" s="13" t="s">
        <v>399</v>
      </c>
      <c r="H818">
        <v>23</v>
      </c>
      <c r="I818" s="13" t="s">
        <v>68</v>
      </c>
      <c r="J818">
        <v>1</v>
      </c>
      <c r="K818" s="13" t="s">
        <v>149</v>
      </c>
      <c r="L818">
        <v>7</v>
      </c>
      <c r="M818">
        <v>3550</v>
      </c>
      <c r="N818">
        <v>24850</v>
      </c>
    </row>
    <row r="819" spans="1:14" x14ac:dyDescent="0.25">
      <c r="A819" s="12">
        <v>45388</v>
      </c>
      <c r="B819">
        <v>758</v>
      </c>
      <c r="C819">
        <v>1004</v>
      </c>
      <c r="D819" s="13" t="s">
        <v>347</v>
      </c>
      <c r="E819" s="13" t="s">
        <v>332</v>
      </c>
      <c r="F819">
        <v>100014</v>
      </c>
      <c r="G819" s="13" t="s">
        <v>368</v>
      </c>
      <c r="H819">
        <v>10</v>
      </c>
      <c r="I819" s="13" t="s">
        <v>36</v>
      </c>
      <c r="J819">
        <v>8</v>
      </c>
      <c r="K819" s="13" t="s">
        <v>154</v>
      </c>
      <c r="L819">
        <v>6</v>
      </c>
      <c r="M819">
        <v>4420</v>
      </c>
      <c r="N819">
        <v>26520</v>
      </c>
    </row>
    <row r="820" spans="1:14" x14ac:dyDescent="0.25">
      <c r="A820" s="12">
        <v>45389</v>
      </c>
      <c r="B820">
        <v>759</v>
      </c>
      <c r="C820">
        <v>1015</v>
      </c>
      <c r="D820" s="13" t="s">
        <v>361</v>
      </c>
      <c r="E820" s="13" t="s">
        <v>338</v>
      </c>
      <c r="F820">
        <v>100003</v>
      </c>
      <c r="G820" s="13" t="s">
        <v>369</v>
      </c>
      <c r="H820">
        <v>24</v>
      </c>
      <c r="I820" s="13" t="s">
        <v>70</v>
      </c>
      <c r="J820">
        <v>5</v>
      </c>
      <c r="K820" s="13" t="s">
        <v>151</v>
      </c>
      <c r="L820">
        <v>9</v>
      </c>
      <c r="M820">
        <v>2630</v>
      </c>
      <c r="N820">
        <v>23670</v>
      </c>
    </row>
    <row r="821" spans="1:14" x14ac:dyDescent="0.25">
      <c r="A821" s="12">
        <v>45390</v>
      </c>
      <c r="B821">
        <v>760</v>
      </c>
      <c r="C821">
        <v>1004</v>
      </c>
      <c r="D821" s="13" t="s">
        <v>347</v>
      </c>
      <c r="E821" s="13" t="s">
        <v>332</v>
      </c>
      <c r="F821">
        <v>100032</v>
      </c>
      <c r="G821" s="13" t="s">
        <v>432</v>
      </c>
      <c r="H821">
        <v>18</v>
      </c>
      <c r="I821" s="13" t="s">
        <v>58</v>
      </c>
      <c r="J821">
        <v>5</v>
      </c>
      <c r="K821" s="13" t="s">
        <v>151</v>
      </c>
      <c r="L821">
        <v>12</v>
      </c>
      <c r="M821">
        <v>1000</v>
      </c>
      <c r="N821">
        <v>12000</v>
      </c>
    </row>
    <row r="822" spans="1:14" x14ac:dyDescent="0.25">
      <c r="A822" s="12">
        <v>45391</v>
      </c>
      <c r="B822">
        <v>761</v>
      </c>
      <c r="C822">
        <v>1005</v>
      </c>
      <c r="D822" s="13" t="s">
        <v>357</v>
      </c>
      <c r="E822" s="13" t="s">
        <v>335</v>
      </c>
      <c r="F822">
        <v>100081</v>
      </c>
      <c r="G822" s="13" t="s">
        <v>376</v>
      </c>
      <c r="H822">
        <v>15</v>
      </c>
      <c r="I822" s="13" t="s">
        <v>51</v>
      </c>
      <c r="J822">
        <v>10</v>
      </c>
      <c r="K822" s="13" t="s">
        <v>36</v>
      </c>
      <c r="L822">
        <v>8</v>
      </c>
      <c r="M822">
        <v>2240</v>
      </c>
      <c r="N822">
        <v>17920</v>
      </c>
    </row>
    <row r="823" spans="1:14" x14ac:dyDescent="0.25">
      <c r="A823" s="12">
        <v>45392</v>
      </c>
      <c r="B823">
        <v>762</v>
      </c>
      <c r="C823">
        <v>1009</v>
      </c>
      <c r="D823" s="13" t="s">
        <v>350</v>
      </c>
      <c r="E823" s="13" t="s">
        <v>335</v>
      </c>
      <c r="F823">
        <v>100070</v>
      </c>
      <c r="G823" s="13" t="s">
        <v>436</v>
      </c>
      <c r="H823">
        <v>19</v>
      </c>
      <c r="I823" s="13" t="s">
        <v>60</v>
      </c>
      <c r="J823">
        <v>11</v>
      </c>
      <c r="K823" s="13" t="s">
        <v>156</v>
      </c>
      <c r="L823">
        <v>8</v>
      </c>
      <c r="M823">
        <v>600</v>
      </c>
      <c r="N823">
        <v>4800</v>
      </c>
    </row>
    <row r="824" spans="1:14" x14ac:dyDescent="0.25">
      <c r="A824" s="12">
        <v>45393</v>
      </c>
      <c r="B824">
        <v>763</v>
      </c>
      <c r="C824">
        <v>1000</v>
      </c>
      <c r="D824" s="13" t="s">
        <v>353</v>
      </c>
      <c r="E824" s="13" t="s">
        <v>332</v>
      </c>
      <c r="F824">
        <v>100089</v>
      </c>
      <c r="G824" s="13" t="s">
        <v>413</v>
      </c>
      <c r="H824">
        <v>11</v>
      </c>
      <c r="I824" s="13" t="s">
        <v>39</v>
      </c>
      <c r="J824">
        <v>9</v>
      </c>
      <c r="K824" s="13" t="s">
        <v>155</v>
      </c>
      <c r="L824">
        <v>33</v>
      </c>
      <c r="M824">
        <v>1700</v>
      </c>
      <c r="N824">
        <v>56100</v>
      </c>
    </row>
    <row r="825" spans="1:14" x14ac:dyDescent="0.25">
      <c r="A825" s="12">
        <v>45394</v>
      </c>
      <c r="B825">
        <v>764</v>
      </c>
      <c r="C825">
        <v>1004</v>
      </c>
      <c r="D825" s="13" t="s">
        <v>347</v>
      </c>
      <c r="E825" s="13" t="s">
        <v>332</v>
      </c>
      <c r="F825">
        <v>100018</v>
      </c>
      <c r="G825" s="13" t="s">
        <v>421</v>
      </c>
      <c r="H825">
        <v>14</v>
      </c>
      <c r="I825" s="13" t="s">
        <v>48</v>
      </c>
      <c r="J825">
        <v>9</v>
      </c>
      <c r="K825" s="13" t="s">
        <v>155</v>
      </c>
      <c r="L825">
        <v>5</v>
      </c>
      <c r="M825">
        <v>700</v>
      </c>
      <c r="N825">
        <v>3500</v>
      </c>
    </row>
    <row r="826" spans="1:14" x14ac:dyDescent="0.25">
      <c r="A826" s="12">
        <v>45395</v>
      </c>
      <c r="B826">
        <v>765</v>
      </c>
      <c r="C826">
        <v>1005</v>
      </c>
      <c r="D826" s="13" t="s">
        <v>357</v>
      </c>
      <c r="E826" s="13" t="s">
        <v>335</v>
      </c>
      <c r="F826">
        <v>100022</v>
      </c>
      <c r="G826" s="13" t="s">
        <v>382</v>
      </c>
      <c r="H826">
        <v>3</v>
      </c>
      <c r="I826" s="13" t="s">
        <v>15</v>
      </c>
      <c r="J826">
        <v>1</v>
      </c>
      <c r="K826" s="13" t="s">
        <v>149</v>
      </c>
      <c r="L826">
        <v>7</v>
      </c>
      <c r="M826">
        <v>3800</v>
      </c>
      <c r="N826">
        <v>26600</v>
      </c>
    </row>
    <row r="827" spans="1:14" x14ac:dyDescent="0.25">
      <c r="A827" s="12">
        <v>45396</v>
      </c>
      <c r="B827">
        <v>766</v>
      </c>
      <c r="C827">
        <v>1008</v>
      </c>
      <c r="D827" s="13" t="s">
        <v>388</v>
      </c>
      <c r="E827" s="13" t="s">
        <v>332</v>
      </c>
      <c r="F827">
        <v>100040</v>
      </c>
      <c r="G827" s="13" t="s">
        <v>395</v>
      </c>
      <c r="H827">
        <v>22</v>
      </c>
      <c r="I827" s="13" t="s">
        <v>66</v>
      </c>
      <c r="J827">
        <v>9</v>
      </c>
      <c r="K827" s="13" t="s">
        <v>155</v>
      </c>
      <c r="L827">
        <v>17</v>
      </c>
      <c r="M827">
        <v>3011</v>
      </c>
      <c r="N827">
        <v>51187</v>
      </c>
    </row>
    <row r="828" spans="1:14" x14ac:dyDescent="0.25">
      <c r="A828" s="12">
        <v>45397</v>
      </c>
      <c r="B828">
        <v>767</v>
      </c>
      <c r="C828">
        <v>1013</v>
      </c>
      <c r="D828" s="13" t="s">
        <v>371</v>
      </c>
      <c r="E828" s="13" t="s">
        <v>335</v>
      </c>
      <c r="F828">
        <v>100098</v>
      </c>
      <c r="G828" s="13" t="s">
        <v>414</v>
      </c>
      <c r="H828">
        <v>13</v>
      </c>
      <c r="I828" s="13" t="s">
        <v>45</v>
      </c>
      <c r="J828">
        <v>9</v>
      </c>
      <c r="K828" s="13" t="s">
        <v>155</v>
      </c>
      <c r="L828">
        <v>7</v>
      </c>
      <c r="M828">
        <v>1310</v>
      </c>
      <c r="N828">
        <v>9170</v>
      </c>
    </row>
    <row r="829" spans="1:14" x14ac:dyDescent="0.25">
      <c r="A829" s="12">
        <v>45398</v>
      </c>
      <c r="B829">
        <v>768</v>
      </c>
      <c r="C829">
        <v>1011</v>
      </c>
      <c r="D829" s="13" t="s">
        <v>341</v>
      </c>
      <c r="E829" s="13" t="s">
        <v>338</v>
      </c>
      <c r="F829">
        <v>100059</v>
      </c>
      <c r="G829" s="13" t="s">
        <v>406</v>
      </c>
      <c r="H829">
        <v>7</v>
      </c>
      <c r="I829" s="13" t="s">
        <v>27</v>
      </c>
      <c r="J829">
        <v>5</v>
      </c>
      <c r="K829" s="13" t="s">
        <v>151</v>
      </c>
      <c r="L829">
        <v>11</v>
      </c>
      <c r="M829">
        <v>900</v>
      </c>
      <c r="N829">
        <v>9900</v>
      </c>
    </row>
    <row r="830" spans="1:14" x14ac:dyDescent="0.25">
      <c r="A830" s="12">
        <v>45399</v>
      </c>
      <c r="B830">
        <v>769</v>
      </c>
      <c r="C830">
        <v>1000</v>
      </c>
      <c r="D830" s="13" t="s">
        <v>353</v>
      </c>
      <c r="E830" s="13" t="s">
        <v>332</v>
      </c>
      <c r="F830">
        <v>100046</v>
      </c>
      <c r="G830" s="13" t="s">
        <v>431</v>
      </c>
      <c r="H830">
        <v>9</v>
      </c>
      <c r="I830" s="13" t="s">
        <v>33</v>
      </c>
      <c r="J830">
        <v>7</v>
      </c>
      <c r="K830" s="13" t="s">
        <v>153</v>
      </c>
      <c r="L830">
        <v>23</v>
      </c>
      <c r="M830">
        <v>4800</v>
      </c>
      <c r="N830">
        <v>110400</v>
      </c>
    </row>
    <row r="831" spans="1:14" x14ac:dyDescent="0.25">
      <c r="A831" s="12">
        <v>45400</v>
      </c>
      <c r="B831">
        <v>770</v>
      </c>
      <c r="C831">
        <v>1001</v>
      </c>
      <c r="D831" s="13" t="s">
        <v>334</v>
      </c>
      <c r="E831" s="13" t="s">
        <v>335</v>
      </c>
      <c r="F831">
        <v>100072</v>
      </c>
      <c r="G831" s="13" t="s">
        <v>428</v>
      </c>
      <c r="H831">
        <v>10</v>
      </c>
      <c r="I831" s="13" t="s">
        <v>36</v>
      </c>
      <c r="J831">
        <v>8</v>
      </c>
      <c r="K831" s="13" t="s">
        <v>154</v>
      </c>
      <c r="L831">
        <v>27</v>
      </c>
      <c r="M831">
        <v>4420</v>
      </c>
      <c r="N831">
        <v>119340</v>
      </c>
    </row>
    <row r="832" spans="1:14" x14ac:dyDescent="0.25">
      <c r="A832" s="12">
        <v>45401</v>
      </c>
      <c r="B832">
        <v>771</v>
      </c>
      <c r="C832">
        <v>1004</v>
      </c>
      <c r="D832" s="13" t="s">
        <v>347</v>
      </c>
      <c r="E832" s="13" t="s">
        <v>332</v>
      </c>
      <c r="F832">
        <v>100012</v>
      </c>
      <c r="G832" s="13" t="s">
        <v>393</v>
      </c>
      <c r="H832">
        <v>8</v>
      </c>
      <c r="I832" s="13" t="s">
        <v>30</v>
      </c>
      <c r="J832">
        <v>6</v>
      </c>
      <c r="K832" s="13" t="s">
        <v>152</v>
      </c>
      <c r="L832">
        <v>9</v>
      </c>
      <c r="M832">
        <v>4010</v>
      </c>
      <c r="N832">
        <v>36090</v>
      </c>
    </row>
    <row r="833" spans="1:14" x14ac:dyDescent="0.25">
      <c r="A833" s="12">
        <v>45402</v>
      </c>
      <c r="B833">
        <v>772</v>
      </c>
      <c r="C833">
        <v>1014</v>
      </c>
      <c r="D833" s="13" t="s">
        <v>344</v>
      </c>
      <c r="E833" s="13" t="s">
        <v>345</v>
      </c>
      <c r="F833">
        <v>100088</v>
      </c>
      <c r="G833" s="13" t="s">
        <v>441</v>
      </c>
      <c r="H833">
        <v>2</v>
      </c>
      <c r="I833" s="13" t="s">
        <v>12</v>
      </c>
      <c r="J833">
        <v>1</v>
      </c>
      <c r="K833" s="13" t="s">
        <v>149</v>
      </c>
      <c r="L833">
        <v>26</v>
      </c>
      <c r="M833">
        <v>2920</v>
      </c>
      <c r="N833">
        <v>75920</v>
      </c>
    </row>
    <row r="834" spans="1:14" x14ac:dyDescent="0.25">
      <c r="A834" s="12">
        <v>45403</v>
      </c>
      <c r="B834">
        <v>773</v>
      </c>
      <c r="C834">
        <v>1015</v>
      </c>
      <c r="D834" s="13" t="s">
        <v>361</v>
      </c>
      <c r="E834" s="13" t="s">
        <v>338</v>
      </c>
      <c r="F834">
        <v>100075</v>
      </c>
      <c r="G834" s="13" t="s">
        <v>340</v>
      </c>
      <c r="H834">
        <v>1</v>
      </c>
      <c r="I834" s="13" t="s">
        <v>9</v>
      </c>
      <c r="J834">
        <v>1</v>
      </c>
      <c r="K834" s="13" t="s">
        <v>149</v>
      </c>
      <c r="L834">
        <v>14</v>
      </c>
      <c r="M834">
        <v>421</v>
      </c>
      <c r="N834">
        <v>5894</v>
      </c>
    </row>
    <row r="835" spans="1:14" x14ac:dyDescent="0.25">
      <c r="A835" s="12">
        <v>45404</v>
      </c>
      <c r="B835">
        <v>774</v>
      </c>
      <c r="C835">
        <v>1010</v>
      </c>
      <c r="D835" s="13" t="s">
        <v>380</v>
      </c>
      <c r="E835" s="13" t="s">
        <v>345</v>
      </c>
      <c r="F835">
        <v>100040</v>
      </c>
      <c r="G835" s="13" t="s">
        <v>395</v>
      </c>
      <c r="H835">
        <v>18</v>
      </c>
      <c r="I835" s="13" t="s">
        <v>58</v>
      </c>
      <c r="J835">
        <v>5</v>
      </c>
      <c r="K835" s="13" t="s">
        <v>151</v>
      </c>
      <c r="L835">
        <v>5</v>
      </c>
      <c r="M835">
        <v>1000</v>
      </c>
      <c r="N835">
        <v>5000</v>
      </c>
    </row>
    <row r="836" spans="1:14" x14ac:dyDescent="0.25">
      <c r="A836" s="12">
        <v>45405</v>
      </c>
      <c r="B836">
        <v>775</v>
      </c>
      <c r="C836">
        <v>1004</v>
      </c>
      <c r="D836" s="13" t="s">
        <v>347</v>
      </c>
      <c r="E836" s="13" t="s">
        <v>332</v>
      </c>
      <c r="F836">
        <v>100100</v>
      </c>
      <c r="G836" s="13" t="s">
        <v>379</v>
      </c>
      <c r="H836">
        <v>19</v>
      </c>
      <c r="I836" s="13" t="s">
        <v>60</v>
      </c>
      <c r="J836">
        <v>11</v>
      </c>
      <c r="K836" s="13" t="s">
        <v>156</v>
      </c>
      <c r="L836">
        <v>8</v>
      </c>
      <c r="M836">
        <v>600</v>
      </c>
      <c r="N836">
        <v>4800</v>
      </c>
    </row>
    <row r="837" spans="1:14" x14ac:dyDescent="0.25">
      <c r="A837" s="12">
        <v>45406</v>
      </c>
      <c r="B837">
        <v>776</v>
      </c>
      <c r="C837">
        <v>1013</v>
      </c>
      <c r="D837" s="13" t="s">
        <v>371</v>
      </c>
      <c r="E837" s="13" t="s">
        <v>335</v>
      </c>
      <c r="F837">
        <v>100002</v>
      </c>
      <c r="G837" s="13" t="s">
        <v>372</v>
      </c>
      <c r="H837">
        <v>19</v>
      </c>
      <c r="I837" s="13" t="s">
        <v>60</v>
      </c>
      <c r="J837">
        <v>11</v>
      </c>
      <c r="K837" s="13" t="s">
        <v>156</v>
      </c>
      <c r="L837">
        <v>5</v>
      </c>
      <c r="M837">
        <v>600</v>
      </c>
      <c r="N837">
        <v>3000</v>
      </c>
    </row>
    <row r="838" spans="1:14" x14ac:dyDescent="0.25">
      <c r="A838" s="12">
        <v>45407</v>
      </c>
      <c r="B838">
        <v>777</v>
      </c>
      <c r="C838">
        <v>1006</v>
      </c>
      <c r="D838" s="13" t="s">
        <v>364</v>
      </c>
      <c r="E838" s="13" t="s">
        <v>345</v>
      </c>
      <c r="F838">
        <v>100088</v>
      </c>
      <c r="G838" s="13" t="s">
        <v>441</v>
      </c>
      <c r="H838">
        <v>7</v>
      </c>
      <c r="I838" s="13" t="s">
        <v>27</v>
      </c>
      <c r="J838">
        <v>5</v>
      </c>
      <c r="K838" s="13" t="s">
        <v>151</v>
      </c>
      <c r="L838">
        <v>17</v>
      </c>
      <c r="M838">
        <v>900</v>
      </c>
      <c r="N838">
        <v>15300</v>
      </c>
    </row>
    <row r="839" spans="1:14" x14ac:dyDescent="0.25">
      <c r="A839" s="12">
        <v>45408</v>
      </c>
      <c r="B839">
        <v>778</v>
      </c>
      <c r="C839">
        <v>1001</v>
      </c>
      <c r="D839" s="13" t="s">
        <v>334</v>
      </c>
      <c r="E839" s="13" t="s">
        <v>335</v>
      </c>
      <c r="F839">
        <v>100098</v>
      </c>
      <c r="G839" s="13" t="s">
        <v>414</v>
      </c>
      <c r="H839">
        <v>6</v>
      </c>
      <c r="I839" s="13" t="s">
        <v>24</v>
      </c>
      <c r="J839">
        <v>4</v>
      </c>
      <c r="K839" s="13" t="s">
        <v>150</v>
      </c>
      <c r="L839">
        <v>16</v>
      </c>
      <c r="M839">
        <v>1800</v>
      </c>
      <c r="N839">
        <v>28800</v>
      </c>
    </row>
    <row r="840" spans="1:14" x14ac:dyDescent="0.25">
      <c r="A840" s="12">
        <v>45409</v>
      </c>
      <c r="B840">
        <v>779</v>
      </c>
      <c r="C840">
        <v>1003</v>
      </c>
      <c r="D840" s="13" t="s">
        <v>337</v>
      </c>
      <c r="E840" s="13" t="s">
        <v>338</v>
      </c>
      <c r="F840">
        <v>100042</v>
      </c>
      <c r="G840" s="13" t="s">
        <v>425</v>
      </c>
      <c r="H840">
        <v>21</v>
      </c>
      <c r="I840" s="13" t="s">
        <v>64</v>
      </c>
      <c r="J840">
        <v>4</v>
      </c>
      <c r="K840" s="13" t="s">
        <v>150</v>
      </c>
      <c r="L840">
        <v>33</v>
      </c>
      <c r="M840">
        <v>880</v>
      </c>
      <c r="N840">
        <v>29040</v>
      </c>
    </row>
    <row r="841" spans="1:14" x14ac:dyDescent="0.25">
      <c r="A841" s="12">
        <v>45410</v>
      </c>
      <c r="B841">
        <v>780</v>
      </c>
      <c r="C841">
        <v>1010</v>
      </c>
      <c r="D841" s="13" t="s">
        <v>380</v>
      </c>
      <c r="E841" s="13" t="s">
        <v>345</v>
      </c>
      <c r="F841">
        <v>100034</v>
      </c>
      <c r="G841" s="13" t="s">
        <v>407</v>
      </c>
      <c r="H841">
        <v>24</v>
      </c>
      <c r="I841" s="13" t="s">
        <v>70</v>
      </c>
      <c r="J841">
        <v>5</v>
      </c>
      <c r="K841" s="13" t="s">
        <v>151</v>
      </c>
      <c r="L841">
        <v>5</v>
      </c>
      <c r="M841">
        <v>2630</v>
      </c>
      <c r="N841">
        <v>13150</v>
      </c>
    </row>
    <row r="842" spans="1:14" x14ac:dyDescent="0.25">
      <c r="A842" s="12">
        <v>45411</v>
      </c>
      <c r="B842">
        <v>781</v>
      </c>
      <c r="C842">
        <v>1003</v>
      </c>
      <c r="D842" s="13" t="s">
        <v>337</v>
      </c>
      <c r="E842" s="13" t="s">
        <v>338</v>
      </c>
      <c r="F842">
        <v>100083</v>
      </c>
      <c r="G842" s="13" t="s">
        <v>417</v>
      </c>
      <c r="H842">
        <v>18</v>
      </c>
      <c r="I842" s="13" t="s">
        <v>58</v>
      </c>
      <c r="J842">
        <v>5</v>
      </c>
      <c r="K842" s="13" t="s">
        <v>151</v>
      </c>
      <c r="L842">
        <v>22</v>
      </c>
      <c r="M842">
        <v>1000</v>
      </c>
      <c r="N842">
        <v>22000</v>
      </c>
    </row>
    <row r="843" spans="1:14" x14ac:dyDescent="0.25">
      <c r="A843" s="12">
        <v>45412</v>
      </c>
      <c r="B843">
        <v>782</v>
      </c>
      <c r="C843">
        <v>1008</v>
      </c>
      <c r="D843" s="13" t="s">
        <v>388</v>
      </c>
      <c r="E843" s="13" t="s">
        <v>332</v>
      </c>
      <c r="F843">
        <v>100068</v>
      </c>
      <c r="G843" s="13" t="s">
        <v>355</v>
      </c>
      <c r="H843">
        <v>16</v>
      </c>
      <c r="I843" s="13" t="s">
        <v>54</v>
      </c>
      <c r="J843">
        <v>10</v>
      </c>
      <c r="K843" s="13" t="s">
        <v>36</v>
      </c>
      <c r="L843">
        <v>27</v>
      </c>
      <c r="M843">
        <v>820</v>
      </c>
      <c r="N843">
        <v>22140</v>
      </c>
    </row>
    <row r="844" spans="1:14" x14ac:dyDescent="0.25">
      <c r="A844" s="12">
        <v>45413</v>
      </c>
      <c r="B844">
        <v>783</v>
      </c>
      <c r="C844">
        <v>1005</v>
      </c>
      <c r="D844" s="13" t="s">
        <v>357</v>
      </c>
      <c r="E844" s="13" t="s">
        <v>335</v>
      </c>
      <c r="F844">
        <v>100048</v>
      </c>
      <c r="G844" s="13" t="s">
        <v>333</v>
      </c>
      <c r="H844">
        <v>5</v>
      </c>
      <c r="I844" s="13" t="s">
        <v>21</v>
      </c>
      <c r="J844">
        <v>3</v>
      </c>
      <c r="K844" s="13" t="s">
        <v>149</v>
      </c>
      <c r="L844">
        <v>8</v>
      </c>
      <c r="M844">
        <v>1600</v>
      </c>
      <c r="N844">
        <v>12800</v>
      </c>
    </row>
    <row r="845" spans="1:14" x14ac:dyDescent="0.25">
      <c r="A845" s="12">
        <v>45414</v>
      </c>
      <c r="B845">
        <v>784</v>
      </c>
      <c r="C845">
        <v>1001</v>
      </c>
      <c r="D845" s="13" t="s">
        <v>334</v>
      </c>
      <c r="E845" s="13" t="s">
        <v>335</v>
      </c>
      <c r="F845">
        <v>100015</v>
      </c>
      <c r="G845" s="13" t="s">
        <v>448</v>
      </c>
      <c r="H845">
        <v>9</v>
      </c>
      <c r="I845" s="13" t="s">
        <v>33</v>
      </c>
      <c r="J845">
        <v>7</v>
      </c>
      <c r="K845" s="13" t="s">
        <v>153</v>
      </c>
      <c r="L845">
        <v>23</v>
      </c>
      <c r="M845">
        <v>4800</v>
      </c>
      <c r="N845">
        <v>110400</v>
      </c>
    </row>
    <row r="846" spans="1:14" x14ac:dyDescent="0.25">
      <c r="A846" s="12">
        <v>45415</v>
      </c>
      <c r="B846">
        <v>785</v>
      </c>
      <c r="C846">
        <v>1009</v>
      </c>
      <c r="D846" s="13" t="s">
        <v>350</v>
      </c>
      <c r="E846" s="13" t="s">
        <v>335</v>
      </c>
      <c r="F846">
        <v>100010</v>
      </c>
      <c r="G846" s="13" t="s">
        <v>419</v>
      </c>
      <c r="H846">
        <v>3</v>
      </c>
      <c r="I846" s="13" t="s">
        <v>15</v>
      </c>
      <c r="J846">
        <v>1</v>
      </c>
      <c r="K846" s="13" t="s">
        <v>149</v>
      </c>
      <c r="L846">
        <v>9</v>
      </c>
      <c r="M846">
        <v>3800</v>
      </c>
      <c r="N846">
        <v>34200</v>
      </c>
    </row>
    <row r="847" spans="1:14" x14ac:dyDescent="0.25">
      <c r="A847" s="12">
        <v>45416</v>
      </c>
      <c r="B847">
        <v>786</v>
      </c>
      <c r="C847">
        <v>1008</v>
      </c>
      <c r="D847" s="13" t="s">
        <v>388</v>
      </c>
      <c r="E847" s="13" t="s">
        <v>332</v>
      </c>
      <c r="F847">
        <v>100095</v>
      </c>
      <c r="G847" s="13" t="s">
        <v>396</v>
      </c>
      <c r="H847">
        <v>24</v>
      </c>
      <c r="I847" s="13" t="s">
        <v>70</v>
      </c>
      <c r="J847">
        <v>5</v>
      </c>
      <c r="K847" s="13" t="s">
        <v>151</v>
      </c>
      <c r="L847">
        <v>30</v>
      </c>
      <c r="M847">
        <v>2630</v>
      </c>
      <c r="N847">
        <v>78900</v>
      </c>
    </row>
    <row r="848" spans="1:14" x14ac:dyDescent="0.25">
      <c r="A848" s="12">
        <v>45417</v>
      </c>
      <c r="B848">
        <v>787</v>
      </c>
      <c r="C848">
        <v>1007</v>
      </c>
      <c r="D848" s="13" t="s">
        <v>367</v>
      </c>
      <c r="E848" s="13" t="s">
        <v>338</v>
      </c>
      <c r="F848">
        <v>100010</v>
      </c>
      <c r="G848" s="13" t="s">
        <v>419</v>
      </c>
      <c r="H848">
        <v>6</v>
      </c>
      <c r="I848" s="13" t="s">
        <v>24</v>
      </c>
      <c r="J848">
        <v>4</v>
      </c>
      <c r="K848" s="13" t="s">
        <v>150</v>
      </c>
      <c r="L848">
        <v>27</v>
      </c>
      <c r="M848">
        <v>1800</v>
      </c>
      <c r="N848">
        <v>48600</v>
      </c>
    </row>
    <row r="849" spans="1:14" x14ac:dyDescent="0.25">
      <c r="A849" s="12">
        <v>45418</v>
      </c>
      <c r="B849">
        <v>788</v>
      </c>
      <c r="C849">
        <v>1013</v>
      </c>
      <c r="D849" s="13" t="s">
        <v>371</v>
      </c>
      <c r="E849" s="13" t="s">
        <v>335</v>
      </c>
      <c r="F849">
        <v>100080</v>
      </c>
      <c r="G849" s="13" t="s">
        <v>440</v>
      </c>
      <c r="H849">
        <v>23</v>
      </c>
      <c r="I849" s="13" t="s">
        <v>68</v>
      </c>
      <c r="J849">
        <v>1</v>
      </c>
      <c r="K849" s="13" t="s">
        <v>149</v>
      </c>
      <c r="L849">
        <v>6</v>
      </c>
      <c r="M849">
        <v>3550</v>
      </c>
      <c r="N849">
        <v>21300</v>
      </c>
    </row>
    <row r="850" spans="1:14" x14ac:dyDescent="0.25">
      <c r="A850" s="12">
        <v>45419</v>
      </c>
      <c r="B850">
        <v>789</v>
      </c>
      <c r="C850">
        <v>1004</v>
      </c>
      <c r="D850" s="13" t="s">
        <v>347</v>
      </c>
      <c r="E850" s="13" t="s">
        <v>332</v>
      </c>
      <c r="F850">
        <v>100093</v>
      </c>
      <c r="G850" s="13" t="s">
        <v>404</v>
      </c>
      <c r="H850">
        <v>21</v>
      </c>
      <c r="I850" s="13" t="s">
        <v>64</v>
      </c>
      <c r="J850">
        <v>4</v>
      </c>
      <c r="K850" s="13" t="s">
        <v>150</v>
      </c>
      <c r="L850">
        <v>32</v>
      </c>
      <c r="M850">
        <v>880</v>
      </c>
      <c r="N850">
        <v>28160</v>
      </c>
    </row>
    <row r="851" spans="1:14" x14ac:dyDescent="0.25">
      <c r="A851" s="12">
        <v>45420</v>
      </c>
      <c r="B851">
        <v>790</v>
      </c>
      <c r="C851">
        <v>1014</v>
      </c>
      <c r="D851" s="13" t="s">
        <v>344</v>
      </c>
      <c r="E851" s="13" t="s">
        <v>345</v>
      </c>
      <c r="F851">
        <v>100087</v>
      </c>
      <c r="G851" s="13" t="s">
        <v>346</v>
      </c>
      <c r="H851">
        <v>23</v>
      </c>
      <c r="I851" s="13" t="s">
        <v>68</v>
      </c>
      <c r="J851">
        <v>1</v>
      </c>
      <c r="K851" s="13" t="s">
        <v>149</v>
      </c>
      <c r="L851">
        <v>24</v>
      </c>
      <c r="M851">
        <v>3550</v>
      </c>
      <c r="N851">
        <v>85200</v>
      </c>
    </row>
    <row r="852" spans="1:14" x14ac:dyDescent="0.25">
      <c r="A852" s="12">
        <v>45421</v>
      </c>
      <c r="B852">
        <v>791</v>
      </c>
      <c r="C852">
        <v>1015</v>
      </c>
      <c r="D852" s="13" t="s">
        <v>361</v>
      </c>
      <c r="E852" s="13" t="s">
        <v>338</v>
      </c>
      <c r="F852">
        <v>100047</v>
      </c>
      <c r="G852" s="13" t="s">
        <v>343</v>
      </c>
      <c r="H852">
        <v>21</v>
      </c>
      <c r="I852" s="13" t="s">
        <v>64</v>
      </c>
      <c r="J852">
        <v>4</v>
      </c>
      <c r="K852" s="13" t="s">
        <v>150</v>
      </c>
      <c r="L852">
        <v>16</v>
      </c>
      <c r="M852">
        <v>880</v>
      </c>
      <c r="N852">
        <v>14080</v>
      </c>
    </row>
    <row r="853" spans="1:14" x14ac:dyDescent="0.25">
      <c r="A853" s="12">
        <v>45422</v>
      </c>
      <c r="B853">
        <v>792</v>
      </c>
      <c r="C853">
        <v>1001</v>
      </c>
      <c r="D853" s="13" t="s">
        <v>334</v>
      </c>
      <c r="E853" s="13" t="s">
        <v>335</v>
      </c>
      <c r="F853">
        <v>100044</v>
      </c>
      <c r="G853" s="13" t="s">
        <v>352</v>
      </c>
      <c r="H853">
        <v>10</v>
      </c>
      <c r="I853" s="13" t="s">
        <v>36</v>
      </c>
      <c r="J853">
        <v>8</v>
      </c>
      <c r="K853" s="13" t="s">
        <v>154</v>
      </c>
      <c r="L853">
        <v>23</v>
      </c>
      <c r="M853">
        <v>4420</v>
      </c>
      <c r="N853">
        <v>101660</v>
      </c>
    </row>
    <row r="854" spans="1:14" x14ac:dyDescent="0.25">
      <c r="A854" s="12">
        <v>45423</v>
      </c>
      <c r="B854">
        <v>793</v>
      </c>
      <c r="C854">
        <v>1012</v>
      </c>
      <c r="D854" s="13" t="s">
        <v>331</v>
      </c>
      <c r="E854" s="13" t="s">
        <v>332</v>
      </c>
      <c r="F854">
        <v>100068</v>
      </c>
      <c r="G854" s="13" t="s">
        <v>355</v>
      </c>
      <c r="H854">
        <v>4</v>
      </c>
      <c r="I854" s="13" t="s">
        <v>18</v>
      </c>
      <c r="J854">
        <v>2</v>
      </c>
      <c r="K854" s="13" t="s">
        <v>149</v>
      </c>
      <c r="L854">
        <v>28</v>
      </c>
      <c r="M854">
        <v>600</v>
      </c>
      <c r="N854">
        <v>16800</v>
      </c>
    </row>
    <row r="855" spans="1:14" x14ac:dyDescent="0.25">
      <c r="A855" s="12">
        <v>45424</v>
      </c>
      <c r="B855">
        <v>794</v>
      </c>
      <c r="C855">
        <v>1007</v>
      </c>
      <c r="D855" s="13" t="s">
        <v>367</v>
      </c>
      <c r="E855" s="13" t="s">
        <v>338</v>
      </c>
      <c r="F855">
        <v>100030</v>
      </c>
      <c r="G855" s="13" t="s">
        <v>362</v>
      </c>
      <c r="H855">
        <v>6</v>
      </c>
      <c r="I855" s="13" t="s">
        <v>24</v>
      </c>
      <c r="J855">
        <v>4</v>
      </c>
      <c r="K855" s="13" t="s">
        <v>150</v>
      </c>
      <c r="L855">
        <v>34</v>
      </c>
      <c r="M855">
        <v>1800</v>
      </c>
      <c r="N855">
        <v>61200</v>
      </c>
    </row>
    <row r="856" spans="1:14" x14ac:dyDescent="0.25">
      <c r="A856" s="12">
        <v>45425</v>
      </c>
      <c r="B856">
        <v>795</v>
      </c>
      <c r="C856">
        <v>1007</v>
      </c>
      <c r="D856" s="13" t="s">
        <v>367</v>
      </c>
      <c r="E856" s="13" t="s">
        <v>338</v>
      </c>
      <c r="F856">
        <v>100094</v>
      </c>
      <c r="G856" s="13" t="s">
        <v>336</v>
      </c>
      <c r="H856">
        <v>20</v>
      </c>
      <c r="I856" s="13" t="s">
        <v>62</v>
      </c>
      <c r="J856">
        <v>10</v>
      </c>
      <c r="K856" s="13" t="s">
        <v>36</v>
      </c>
      <c r="L856">
        <v>18</v>
      </c>
      <c r="M856">
        <v>4500</v>
      </c>
      <c r="N856">
        <v>81000</v>
      </c>
    </row>
    <row r="857" spans="1:14" x14ac:dyDescent="0.25">
      <c r="A857" s="12">
        <v>45426</v>
      </c>
      <c r="B857">
        <v>796</v>
      </c>
      <c r="C857">
        <v>1014</v>
      </c>
      <c r="D857" s="13" t="s">
        <v>344</v>
      </c>
      <c r="E857" s="13" t="s">
        <v>345</v>
      </c>
      <c r="F857">
        <v>100075</v>
      </c>
      <c r="G857" s="13" t="s">
        <v>340</v>
      </c>
      <c r="H857">
        <v>23</v>
      </c>
      <c r="I857" s="13" t="s">
        <v>68</v>
      </c>
      <c r="J857">
        <v>1</v>
      </c>
      <c r="K857" s="13" t="s">
        <v>149</v>
      </c>
      <c r="L857">
        <v>25</v>
      </c>
      <c r="M857">
        <v>3550</v>
      </c>
      <c r="N857">
        <v>88750</v>
      </c>
    </row>
    <row r="858" spans="1:14" x14ac:dyDescent="0.25">
      <c r="A858" s="12">
        <v>45427</v>
      </c>
      <c r="B858">
        <v>797</v>
      </c>
      <c r="C858">
        <v>1011</v>
      </c>
      <c r="D858" s="13" t="s">
        <v>341</v>
      </c>
      <c r="E858" s="13" t="s">
        <v>338</v>
      </c>
      <c r="F858">
        <v>100070</v>
      </c>
      <c r="G858" s="13" t="s">
        <v>436</v>
      </c>
      <c r="H858">
        <v>25</v>
      </c>
      <c r="I858" s="13" t="s">
        <v>72</v>
      </c>
      <c r="J858">
        <v>6</v>
      </c>
      <c r="K858" s="13" t="s">
        <v>152</v>
      </c>
      <c r="L858">
        <v>14</v>
      </c>
      <c r="M858">
        <v>5100</v>
      </c>
      <c r="N858">
        <v>71400</v>
      </c>
    </row>
    <row r="859" spans="1:14" x14ac:dyDescent="0.25">
      <c r="A859" s="12">
        <v>45428</v>
      </c>
      <c r="B859">
        <v>798</v>
      </c>
      <c r="C859">
        <v>1009</v>
      </c>
      <c r="D859" s="13" t="s">
        <v>350</v>
      </c>
      <c r="E859" s="13" t="s">
        <v>335</v>
      </c>
      <c r="F859">
        <v>100003</v>
      </c>
      <c r="G859" s="13" t="s">
        <v>369</v>
      </c>
      <c r="H859">
        <v>8</v>
      </c>
      <c r="I859" s="13" t="s">
        <v>30</v>
      </c>
      <c r="J859">
        <v>6</v>
      </c>
      <c r="K859" s="13" t="s">
        <v>152</v>
      </c>
      <c r="L859">
        <v>29</v>
      </c>
      <c r="M859">
        <v>4010</v>
      </c>
      <c r="N859">
        <v>116290</v>
      </c>
    </row>
    <row r="860" spans="1:14" x14ac:dyDescent="0.25">
      <c r="A860" s="12">
        <v>45429</v>
      </c>
      <c r="B860">
        <v>799</v>
      </c>
      <c r="C860">
        <v>1012</v>
      </c>
      <c r="D860" s="13" t="s">
        <v>331</v>
      </c>
      <c r="E860" s="13" t="s">
        <v>332</v>
      </c>
      <c r="F860">
        <v>100017</v>
      </c>
      <c r="G860" s="13" t="s">
        <v>360</v>
      </c>
      <c r="H860">
        <v>7</v>
      </c>
      <c r="I860" s="13" t="s">
        <v>27</v>
      </c>
      <c r="J860">
        <v>5</v>
      </c>
      <c r="K860" s="13" t="s">
        <v>151</v>
      </c>
      <c r="L860">
        <v>28</v>
      </c>
      <c r="M860">
        <v>900</v>
      </c>
      <c r="N860">
        <v>25200</v>
      </c>
    </row>
    <row r="861" spans="1:14" x14ac:dyDescent="0.25">
      <c r="A861" s="12">
        <v>45430</v>
      </c>
      <c r="B861">
        <v>800</v>
      </c>
      <c r="C861">
        <v>1000</v>
      </c>
      <c r="D861" s="13" t="s">
        <v>353</v>
      </c>
      <c r="E861" s="13" t="s">
        <v>332</v>
      </c>
      <c r="F861">
        <v>100007</v>
      </c>
      <c r="G861" s="13" t="s">
        <v>449</v>
      </c>
      <c r="H861">
        <v>13</v>
      </c>
      <c r="I861" s="13" t="s">
        <v>45</v>
      </c>
      <c r="J861">
        <v>9</v>
      </c>
      <c r="K861" s="13" t="s">
        <v>155</v>
      </c>
      <c r="L861">
        <v>12</v>
      </c>
      <c r="M861">
        <v>1310</v>
      </c>
      <c r="N861">
        <v>15720</v>
      </c>
    </row>
    <row r="862" spans="1:14" x14ac:dyDescent="0.25">
      <c r="A862" s="12">
        <v>45431</v>
      </c>
      <c r="B862">
        <v>801</v>
      </c>
      <c r="C862">
        <v>1001</v>
      </c>
      <c r="D862" s="13" t="s">
        <v>334</v>
      </c>
      <c r="E862" s="13" t="s">
        <v>335</v>
      </c>
      <c r="F862">
        <v>100017</v>
      </c>
      <c r="G862" s="13" t="s">
        <v>360</v>
      </c>
      <c r="H862">
        <v>1</v>
      </c>
      <c r="I862" s="13" t="s">
        <v>9</v>
      </c>
      <c r="J862">
        <v>1</v>
      </c>
      <c r="K862" s="13" t="s">
        <v>149</v>
      </c>
      <c r="L862">
        <v>23</v>
      </c>
      <c r="M862">
        <v>421</v>
      </c>
      <c r="N862">
        <v>9683</v>
      </c>
    </row>
    <row r="863" spans="1:14" x14ac:dyDescent="0.25">
      <c r="A863" s="12">
        <v>45432</v>
      </c>
      <c r="B863">
        <v>802</v>
      </c>
      <c r="C863">
        <v>1002</v>
      </c>
      <c r="D863" s="13" t="s">
        <v>377</v>
      </c>
      <c r="E863" s="13" t="s">
        <v>345</v>
      </c>
      <c r="F863">
        <v>100032</v>
      </c>
      <c r="G863" s="13" t="s">
        <v>432</v>
      </c>
      <c r="H863">
        <v>17</v>
      </c>
      <c r="I863" s="13" t="s">
        <v>56</v>
      </c>
      <c r="J863">
        <v>10</v>
      </c>
      <c r="K863" s="13" t="s">
        <v>36</v>
      </c>
      <c r="L863">
        <v>18</v>
      </c>
      <c r="M863">
        <v>1117</v>
      </c>
      <c r="N863">
        <v>20106</v>
      </c>
    </row>
    <row r="864" spans="1:14" x14ac:dyDescent="0.25">
      <c r="A864" s="12">
        <v>45433</v>
      </c>
      <c r="B864">
        <v>803</v>
      </c>
      <c r="C864">
        <v>1003</v>
      </c>
      <c r="D864" s="13" t="s">
        <v>337</v>
      </c>
      <c r="E864" s="13" t="s">
        <v>338</v>
      </c>
      <c r="F864">
        <v>100076</v>
      </c>
      <c r="G864" s="13" t="s">
        <v>418</v>
      </c>
      <c r="H864">
        <v>14</v>
      </c>
      <c r="I864" s="13" t="s">
        <v>48</v>
      </c>
      <c r="J864">
        <v>9</v>
      </c>
      <c r="K864" s="13" t="s">
        <v>155</v>
      </c>
      <c r="L864">
        <v>27</v>
      </c>
      <c r="M864">
        <v>700</v>
      </c>
      <c r="N864">
        <v>18900</v>
      </c>
    </row>
    <row r="865" spans="1:14" x14ac:dyDescent="0.25">
      <c r="A865" s="12">
        <v>45434</v>
      </c>
      <c r="B865">
        <v>804</v>
      </c>
      <c r="C865">
        <v>1002</v>
      </c>
      <c r="D865" s="13" t="s">
        <v>377</v>
      </c>
      <c r="E865" s="13" t="s">
        <v>345</v>
      </c>
      <c r="F865">
        <v>100007</v>
      </c>
      <c r="G865" s="13" t="s">
        <v>449</v>
      </c>
      <c r="H865">
        <v>10</v>
      </c>
      <c r="I865" s="13" t="s">
        <v>36</v>
      </c>
      <c r="J865">
        <v>8</v>
      </c>
      <c r="K865" s="13" t="s">
        <v>154</v>
      </c>
      <c r="L865">
        <v>31</v>
      </c>
      <c r="M865">
        <v>4420</v>
      </c>
      <c r="N865">
        <v>137020</v>
      </c>
    </row>
    <row r="866" spans="1:14" x14ac:dyDescent="0.25">
      <c r="A866" s="12">
        <v>45435</v>
      </c>
      <c r="B866">
        <v>805</v>
      </c>
      <c r="C866">
        <v>1015</v>
      </c>
      <c r="D866" s="13" t="s">
        <v>361</v>
      </c>
      <c r="E866" s="13" t="s">
        <v>338</v>
      </c>
      <c r="F866">
        <v>100025</v>
      </c>
      <c r="G866" s="13" t="s">
        <v>373</v>
      </c>
      <c r="H866">
        <v>20</v>
      </c>
      <c r="I866" s="13" t="s">
        <v>62</v>
      </c>
      <c r="J866">
        <v>10</v>
      </c>
      <c r="K866" s="13" t="s">
        <v>36</v>
      </c>
      <c r="L866">
        <v>24</v>
      </c>
      <c r="M866">
        <v>4500</v>
      </c>
      <c r="N866">
        <v>108000</v>
      </c>
    </row>
    <row r="867" spans="1:14" x14ac:dyDescent="0.25">
      <c r="A867" s="12">
        <v>45436</v>
      </c>
      <c r="B867">
        <v>806</v>
      </c>
      <c r="C867">
        <v>1001</v>
      </c>
      <c r="D867" s="13" t="s">
        <v>334</v>
      </c>
      <c r="E867" s="13" t="s">
        <v>335</v>
      </c>
      <c r="F867">
        <v>100093</v>
      </c>
      <c r="G867" s="13" t="s">
        <v>404</v>
      </c>
      <c r="H867">
        <v>4</v>
      </c>
      <c r="I867" s="13" t="s">
        <v>18</v>
      </c>
      <c r="J867">
        <v>2</v>
      </c>
      <c r="K867" s="13" t="s">
        <v>149</v>
      </c>
      <c r="L867">
        <v>26</v>
      </c>
      <c r="M867">
        <v>600</v>
      </c>
      <c r="N867">
        <v>15600</v>
      </c>
    </row>
    <row r="868" spans="1:14" x14ac:dyDescent="0.25">
      <c r="A868" s="12">
        <v>45437</v>
      </c>
      <c r="B868">
        <v>807</v>
      </c>
      <c r="C868">
        <v>1008</v>
      </c>
      <c r="D868" s="13" t="s">
        <v>388</v>
      </c>
      <c r="E868" s="13" t="s">
        <v>332</v>
      </c>
      <c r="F868">
        <v>100090</v>
      </c>
      <c r="G868" s="13" t="s">
        <v>354</v>
      </c>
      <c r="H868">
        <v>1</v>
      </c>
      <c r="I868" s="13" t="s">
        <v>9</v>
      </c>
      <c r="J868">
        <v>1</v>
      </c>
      <c r="K868" s="13" t="s">
        <v>149</v>
      </c>
      <c r="L868">
        <v>11</v>
      </c>
      <c r="M868">
        <v>421</v>
      </c>
      <c r="N868">
        <v>4631</v>
      </c>
    </row>
    <row r="869" spans="1:14" x14ac:dyDescent="0.25">
      <c r="A869" s="12">
        <v>45438</v>
      </c>
      <c r="B869">
        <v>808</v>
      </c>
      <c r="C869">
        <v>1002</v>
      </c>
      <c r="D869" s="13" t="s">
        <v>377</v>
      </c>
      <c r="E869" s="13" t="s">
        <v>345</v>
      </c>
      <c r="F869">
        <v>100069</v>
      </c>
      <c r="G869" s="13" t="s">
        <v>366</v>
      </c>
      <c r="H869">
        <v>16</v>
      </c>
      <c r="I869" s="13" t="s">
        <v>54</v>
      </c>
      <c r="J869">
        <v>10</v>
      </c>
      <c r="K869" s="13" t="s">
        <v>36</v>
      </c>
      <c r="L869">
        <v>11</v>
      </c>
      <c r="M869">
        <v>820</v>
      </c>
      <c r="N869">
        <v>9020</v>
      </c>
    </row>
    <row r="870" spans="1:14" x14ac:dyDescent="0.25">
      <c r="A870" s="12">
        <v>45439</v>
      </c>
      <c r="B870">
        <v>809</v>
      </c>
      <c r="C870">
        <v>1014</v>
      </c>
      <c r="D870" s="13" t="s">
        <v>344</v>
      </c>
      <c r="E870" s="13" t="s">
        <v>345</v>
      </c>
      <c r="F870">
        <v>100064</v>
      </c>
      <c r="G870" s="13" t="s">
        <v>424</v>
      </c>
      <c r="H870">
        <v>1</v>
      </c>
      <c r="I870" s="13" t="s">
        <v>9</v>
      </c>
      <c r="J870">
        <v>1</v>
      </c>
      <c r="K870" s="13" t="s">
        <v>149</v>
      </c>
      <c r="L870">
        <v>6</v>
      </c>
      <c r="M870">
        <v>421</v>
      </c>
      <c r="N870">
        <v>2526</v>
      </c>
    </row>
    <row r="871" spans="1:14" x14ac:dyDescent="0.25">
      <c r="A871" s="12">
        <v>45440</v>
      </c>
      <c r="B871">
        <v>810</v>
      </c>
      <c r="C871">
        <v>1010</v>
      </c>
      <c r="D871" s="13" t="s">
        <v>380</v>
      </c>
      <c r="E871" s="13" t="s">
        <v>345</v>
      </c>
      <c r="F871">
        <v>100089</v>
      </c>
      <c r="G871" s="13" t="s">
        <v>413</v>
      </c>
      <c r="H871">
        <v>11</v>
      </c>
      <c r="I871" s="13" t="s">
        <v>39</v>
      </c>
      <c r="J871">
        <v>9</v>
      </c>
      <c r="K871" s="13" t="s">
        <v>155</v>
      </c>
      <c r="L871">
        <v>16</v>
      </c>
      <c r="M871">
        <v>1700</v>
      </c>
      <c r="N871">
        <v>27200</v>
      </c>
    </row>
    <row r="872" spans="1:14" x14ac:dyDescent="0.25">
      <c r="A872" s="12">
        <v>45441</v>
      </c>
      <c r="B872">
        <v>811</v>
      </c>
      <c r="C872">
        <v>1005</v>
      </c>
      <c r="D872" s="13" t="s">
        <v>357</v>
      </c>
      <c r="E872" s="13" t="s">
        <v>335</v>
      </c>
      <c r="F872">
        <v>100089</v>
      </c>
      <c r="G872" s="13" t="s">
        <v>413</v>
      </c>
      <c r="H872">
        <v>22</v>
      </c>
      <c r="I872" s="13" t="s">
        <v>66</v>
      </c>
      <c r="J872">
        <v>9</v>
      </c>
      <c r="K872" s="13" t="s">
        <v>155</v>
      </c>
      <c r="L872">
        <v>45</v>
      </c>
      <c r="M872">
        <v>3011</v>
      </c>
      <c r="N872">
        <v>135495</v>
      </c>
    </row>
    <row r="873" spans="1:14" x14ac:dyDescent="0.25">
      <c r="A873" s="12">
        <v>45442</v>
      </c>
      <c r="B873">
        <v>812</v>
      </c>
      <c r="C873">
        <v>1014</v>
      </c>
      <c r="D873" s="13" t="s">
        <v>344</v>
      </c>
      <c r="E873" s="13" t="s">
        <v>345</v>
      </c>
      <c r="F873">
        <v>100063</v>
      </c>
      <c r="G873" s="13" t="s">
        <v>400</v>
      </c>
      <c r="H873">
        <v>18</v>
      </c>
      <c r="I873" s="13" t="s">
        <v>58</v>
      </c>
      <c r="J873">
        <v>5</v>
      </c>
      <c r="K873" s="13" t="s">
        <v>151</v>
      </c>
      <c r="L873">
        <v>33</v>
      </c>
      <c r="M873">
        <v>1000</v>
      </c>
      <c r="N873">
        <v>33000</v>
      </c>
    </row>
    <row r="874" spans="1:14" x14ac:dyDescent="0.25">
      <c r="A874" s="12">
        <v>45443</v>
      </c>
      <c r="B874">
        <v>813</v>
      </c>
      <c r="C874">
        <v>1015</v>
      </c>
      <c r="D874" s="13" t="s">
        <v>361</v>
      </c>
      <c r="E874" s="13" t="s">
        <v>338</v>
      </c>
      <c r="F874">
        <v>100097</v>
      </c>
      <c r="G874" s="13" t="s">
        <v>445</v>
      </c>
      <c r="H874">
        <v>14</v>
      </c>
      <c r="I874" s="13" t="s">
        <v>48</v>
      </c>
      <c r="J874">
        <v>9</v>
      </c>
      <c r="K874" s="13" t="s">
        <v>155</v>
      </c>
      <c r="L874">
        <v>30</v>
      </c>
      <c r="M874">
        <v>700</v>
      </c>
      <c r="N874">
        <v>21000</v>
      </c>
    </row>
    <row r="875" spans="1:14" x14ac:dyDescent="0.25">
      <c r="A875" s="12">
        <v>45444</v>
      </c>
      <c r="B875">
        <v>814</v>
      </c>
      <c r="C875">
        <v>1007</v>
      </c>
      <c r="D875" s="13" t="s">
        <v>367</v>
      </c>
      <c r="E875" s="13" t="s">
        <v>338</v>
      </c>
      <c r="F875">
        <v>100087</v>
      </c>
      <c r="G875" s="13" t="s">
        <v>346</v>
      </c>
      <c r="H875">
        <v>24</v>
      </c>
      <c r="I875" s="13" t="s">
        <v>70</v>
      </c>
      <c r="J875">
        <v>5</v>
      </c>
      <c r="K875" s="13" t="s">
        <v>151</v>
      </c>
      <c r="L875">
        <v>32</v>
      </c>
      <c r="M875">
        <v>2630</v>
      </c>
      <c r="N875">
        <v>84160</v>
      </c>
    </row>
    <row r="876" spans="1:14" x14ac:dyDescent="0.25">
      <c r="A876" s="12">
        <v>45445</v>
      </c>
      <c r="B876">
        <v>815</v>
      </c>
      <c r="C876">
        <v>1005</v>
      </c>
      <c r="D876" s="13" t="s">
        <v>357</v>
      </c>
      <c r="E876" s="13" t="s">
        <v>335</v>
      </c>
      <c r="F876">
        <v>100088</v>
      </c>
      <c r="G876" s="13" t="s">
        <v>441</v>
      </c>
      <c r="H876">
        <v>9</v>
      </c>
      <c r="I876" s="13" t="s">
        <v>33</v>
      </c>
      <c r="J876">
        <v>7</v>
      </c>
      <c r="K876" s="13" t="s">
        <v>153</v>
      </c>
      <c r="L876">
        <v>36</v>
      </c>
      <c r="M876">
        <v>4800</v>
      </c>
      <c r="N876">
        <v>172800</v>
      </c>
    </row>
    <row r="877" spans="1:14" x14ac:dyDescent="0.25">
      <c r="A877" s="12">
        <v>45446</v>
      </c>
      <c r="B877">
        <v>816</v>
      </c>
      <c r="C877">
        <v>1013</v>
      </c>
      <c r="D877" s="13" t="s">
        <v>371</v>
      </c>
      <c r="E877" s="13" t="s">
        <v>335</v>
      </c>
      <c r="F877">
        <v>100098</v>
      </c>
      <c r="G877" s="13" t="s">
        <v>414</v>
      </c>
      <c r="H877">
        <v>5</v>
      </c>
      <c r="I877" s="13" t="s">
        <v>21</v>
      </c>
      <c r="J877">
        <v>3</v>
      </c>
      <c r="K877" s="13" t="s">
        <v>149</v>
      </c>
      <c r="L877">
        <v>41</v>
      </c>
      <c r="M877">
        <v>1600</v>
      </c>
      <c r="N877">
        <v>65600</v>
      </c>
    </row>
    <row r="878" spans="1:14" x14ac:dyDescent="0.25">
      <c r="A878" s="12">
        <v>45447</v>
      </c>
      <c r="B878">
        <v>817</v>
      </c>
      <c r="C878">
        <v>1007</v>
      </c>
      <c r="D878" s="13" t="s">
        <v>367</v>
      </c>
      <c r="E878" s="13" t="s">
        <v>338</v>
      </c>
      <c r="F878">
        <v>100081</v>
      </c>
      <c r="G878" s="13" t="s">
        <v>376</v>
      </c>
      <c r="H878">
        <v>10</v>
      </c>
      <c r="I878" s="13" t="s">
        <v>36</v>
      </c>
      <c r="J878">
        <v>8</v>
      </c>
      <c r="K878" s="13" t="s">
        <v>154</v>
      </c>
      <c r="L878">
        <v>33</v>
      </c>
      <c r="M878">
        <v>4420</v>
      </c>
      <c r="N878">
        <v>145860</v>
      </c>
    </row>
    <row r="879" spans="1:14" x14ac:dyDescent="0.25">
      <c r="A879" s="12">
        <v>45448</v>
      </c>
      <c r="B879">
        <v>818</v>
      </c>
      <c r="C879">
        <v>1005</v>
      </c>
      <c r="D879" s="13" t="s">
        <v>357</v>
      </c>
      <c r="E879" s="13" t="s">
        <v>335</v>
      </c>
      <c r="F879">
        <v>100068</v>
      </c>
      <c r="G879" s="13" t="s">
        <v>355</v>
      </c>
      <c r="H879">
        <v>10</v>
      </c>
      <c r="I879" s="13" t="s">
        <v>36</v>
      </c>
      <c r="J879">
        <v>8</v>
      </c>
      <c r="K879" s="13" t="s">
        <v>154</v>
      </c>
      <c r="L879">
        <v>43</v>
      </c>
      <c r="M879">
        <v>4420</v>
      </c>
      <c r="N879">
        <v>190060</v>
      </c>
    </row>
    <row r="880" spans="1:14" x14ac:dyDescent="0.25">
      <c r="A880" s="12">
        <v>45449</v>
      </c>
      <c r="B880">
        <v>819</v>
      </c>
      <c r="C880">
        <v>1000</v>
      </c>
      <c r="D880" s="13" t="s">
        <v>353</v>
      </c>
      <c r="E880" s="13" t="s">
        <v>332</v>
      </c>
      <c r="F880">
        <v>100088</v>
      </c>
      <c r="G880" s="13" t="s">
        <v>441</v>
      </c>
      <c r="H880">
        <v>24</v>
      </c>
      <c r="I880" s="13" t="s">
        <v>70</v>
      </c>
      <c r="J880">
        <v>5</v>
      </c>
      <c r="K880" s="13" t="s">
        <v>151</v>
      </c>
      <c r="L880">
        <v>32</v>
      </c>
      <c r="M880">
        <v>2630</v>
      </c>
      <c r="N880">
        <v>84160</v>
      </c>
    </row>
    <row r="881" spans="1:14" x14ac:dyDescent="0.25">
      <c r="A881" s="12">
        <v>45450</v>
      </c>
      <c r="B881">
        <v>820</v>
      </c>
      <c r="C881">
        <v>1013</v>
      </c>
      <c r="D881" s="13" t="s">
        <v>371</v>
      </c>
      <c r="E881" s="13" t="s">
        <v>335</v>
      </c>
      <c r="F881">
        <v>100065</v>
      </c>
      <c r="G881" s="13" t="s">
        <v>402</v>
      </c>
      <c r="H881">
        <v>4</v>
      </c>
      <c r="I881" s="13" t="s">
        <v>18</v>
      </c>
      <c r="J881">
        <v>2</v>
      </c>
      <c r="K881" s="13" t="s">
        <v>149</v>
      </c>
      <c r="L881">
        <v>32</v>
      </c>
      <c r="M881">
        <v>600</v>
      </c>
      <c r="N881">
        <v>19200</v>
      </c>
    </row>
    <row r="882" spans="1:14" x14ac:dyDescent="0.25">
      <c r="A882" s="12">
        <v>45451</v>
      </c>
      <c r="B882">
        <v>821</v>
      </c>
      <c r="C882">
        <v>1003</v>
      </c>
      <c r="D882" s="13" t="s">
        <v>337</v>
      </c>
      <c r="E882" s="13" t="s">
        <v>338</v>
      </c>
      <c r="F882">
        <v>100034</v>
      </c>
      <c r="G882" s="13" t="s">
        <v>407</v>
      </c>
      <c r="H882">
        <v>4</v>
      </c>
      <c r="I882" s="13" t="s">
        <v>18</v>
      </c>
      <c r="J882">
        <v>2</v>
      </c>
      <c r="K882" s="13" t="s">
        <v>149</v>
      </c>
      <c r="L882">
        <v>36</v>
      </c>
      <c r="M882">
        <v>600</v>
      </c>
      <c r="N882">
        <v>21600</v>
      </c>
    </row>
    <row r="883" spans="1:14" x14ac:dyDescent="0.25">
      <c r="A883" s="12">
        <v>45452</v>
      </c>
      <c r="B883">
        <v>822</v>
      </c>
      <c r="C883">
        <v>1013</v>
      </c>
      <c r="D883" s="13" t="s">
        <v>371</v>
      </c>
      <c r="E883" s="13" t="s">
        <v>335</v>
      </c>
      <c r="F883">
        <v>100049</v>
      </c>
      <c r="G883" s="13" t="s">
        <v>339</v>
      </c>
      <c r="H883">
        <v>14</v>
      </c>
      <c r="I883" s="13" t="s">
        <v>48</v>
      </c>
      <c r="J883">
        <v>9</v>
      </c>
      <c r="K883" s="13" t="s">
        <v>155</v>
      </c>
      <c r="L883">
        <v>34</v>
      </c>
      <c r="M883">
        <v>700</v>
      </c>
      <c r="N883">
        <v>23800</v>
      </c>
    </row>
    <row r="884" spans="1:14" x14ac:dyDescent="0.25">
      <c r="A884" s="12">
        <v>45453</v>
      </c>
      <c r="B884">
        <v>823</v>
      </c>
      <c r="C884">
        <v>1000</v>
      </c>
      <c r="D884" s="13" t="s">
        <v>353</v>
      </c>
      <c r="E884" s="13" t="s">
        <v>332</v>
      </c>
      <c r="F884">
        <v>100094</v>
      </c>
      <c r="G884" s="13" t="s">
        <v>336</v>
      </c>
      <c r="H884">
        <v>15</v>
      </c>
      <c r="I884" s="13" t="s">
        <v>51</v>
      </c>
      <c r="J884">
        <v>10</v>
      </c>
      <c r="K884" s="13" t="s">
        <v>36</v>
      </c>
      <c r="L884">
        <v>34</v>
      </c>
      <c r="M884">
        <v>2240</v>
      </c>
      <c r="N884">
        <v>76160</v>
      </c>
    </row>
    <row r="885" spans="1:14" x14ac:dyDescent="0.25">
      <c r="A885" s="12">
        <v>45454</v>
      </c>
      <c r="B885">
        <v>824</v>
      </c>
      <c r="C885">
        <v>1004</v>
      </c>
      <c r="D885" s="13" t="s">
        <v>347</v>
      </c>
      <c r="E885" s="13" t="s">
        <v>332</v>
      </c>
      <c r="F885">
        <v>100019</v>
      </c>
      <c r="G885" s="13" t="s">
        <v>381</v>
      </c>
      <c r="H885">
        <v>18</v>
      </c>
      <c r="I885" s="13" t="s">
        <v>58</v>
      </c>
      <c r="J885">
        <v>5</v>
      </c>
      <c r="K885" s="13" t="s">
        <v>151</v>
      </c>
      <c r="L885">
        <v>37</v>
      </c>
      <c r="M885">
        <v>1000</v>
      </c>
      <c r="N885">
        <v>37000</v>
      </c>
    </row>
    <row r="886" spans="1:14" x14ac:dyDescent="0.25">
      <c r="A886" s="12">
        <v>45455</v>
      </c>
      <c r="B886">
        <v>825</v>
      </c>
      <c r="C886">
        <v>1014</v>
      </c>
      <c r="D886" s="13" t="s">
        <v>344</v>
      </c>
      <c r="E886" s="13" t="s">
        <v>345</v>
      </c>
      <c r="F886">
        <v>100063</v>
      </c>
      <c r="G886" s="13" t="s">
        <v>400</v>
      </c>
      <c r="H886">
        <v>4</v>
      </c>
      <c r="I886" s="13" t="s">
        <v>18</v>
      </c>
      <c r="J886">
        <v>2</v>
      </c>
      <c r="K886" s="13" t="s">
        <v>149</v>
      </c>
      <c r="L886">
        <v>45</v>
      </c>
      <c r="M886">
        <v>600</v>
      </c>
      <c r="N886">
        <v>27000</v>
      </c>
    </row>
    <row r="887" spans="1:14" x14ac:dyDescent="0.25">
      <c r="A887" s="12">
        <v>45456</v>
      </c>
      <c r="B887">
        <v>826</v>
      </c>
      <c r="C887">
        <v>1002</v>
      </c>
      <c r="D887" s="13" t="s">
        <v>377</v>
      </c>
      <c r="E887" s="13" t="s">
        <v>345</v>
      </c>
      <c r="F887">
        <v>100048</v>
      </c>
      <c r="G887" s="13" t="s">
        <v>333</v>
      </c>
      <c r="H887">
        <v>20</v>
      </c>
      <c r="I887" s="13" t="s">
        <v>62</v>
      </c>
      <c r="J887">
        <v>10</v>
      </c>
      <c r="K887" s="13" t="s">
        <v>36</v>
      </c>
      <c r="L887">
        <v>45</v>
      </c>
      <c r="M887">
        <v>4500</v>
      </c>
      <c r="N887">
        <v>202500</v>
      </c>
    </row>
    <row r="888" spans="1:14" x14ac:dyDescent="0.25">
      <c r="A888" s="12">
        <v>45457</v>
      </c>
      <c r="B888">
        <v>827</v>
      </c>
      <c r="C888">
        <v>1004</v>
      </c>
      <c r="D888" s="13" t="s">
        <v>347</v>
      </c>
      <c r="E888" s="13" t="s">
        <v>332</v>
      </c>
      <c r="F888">
        <v>100096</v>
      </c>
      <c r="G888" s="13" t="s">
        <v>412</v>
      </c>
      <c r="H888">
        <v>16</v>
      </c>
      <c r="I888" s="13" t="s">
        <v>54</v>
      </c>
      <c r="J888">
        <v>10</v>
      </c>
      <c r="K888" s="13" t="s">
        <v>36</v>
      </c>
      <c r="L888">
        <v>40</v>
      </c>
      <c r="M888">
        <v>820</v>
      </c>
      <c r="N888">
        <v>32800</v>
      </c>
    </row>
    <row r="889" spans="1:14" x14ac:dyDescent="0.25">
      <c r="A889" s="12">
        <v>45458</v>
      </c>
      <c r="B889">
        <v>828</v>
      </c>
      <c r="C889">
        <v>1001</v>
      </c>
      <c r="D889" s="13" t="s">
        <v>334</v>
      </c>
      <c r="E889" s="13" t="s">
        <v>335</v>
      </c>
      <c r="F889">
        <v>100015</v>
      </c>
      <c r="G889" s="13" t="s">
        <v>448</v>
      </c>
      <c r="H889">
        <v>24</v>
      </c>
      <c r="I889" s="13" t="s">
        <v>70</v>
      </c>
      <c r="J889">
        <v>5</v>
      </c>
      <c r="K889" s="13" t="s">
        <v>151</v>
      </c>
      <c r="L889">
        <v>42</v>
      </c>
      <c r="M889">
        <v>2630</v>
      </c>
      <c r="N889">
        <v>110460</v>
      </c>
    </row>
    <row r="890" spans="1:14" x14ac:dyDescent="0.25">
      <c r="A890" s="12">
        <v>45459</v>
      </c>
      <c r="B890">
        <v>829</v>
      </c>
      <c r="C890">
        <v>1003</v>
      </c>
      <c r="D890" s="13" t="s">
        <v>337</v>
      </c>
      <c r="E890" s="13" t="s">
        <v>338</v>
      </c>
      <c r="F890">
        <v>100008</v>
      </c>
      <c r="G890" s="13" t="s">
        <v>392</v>
      </c>
      <c r="H890">
        <v>12</v>
      </c>
      <c r="I890" s="13" t="s">
        <v>42</v>
      </c>
      <c r="J890">
        <v>9</v>
      </c>
      <c r="K890" s="13" t="s">
        <v>155</v>
      </c>
      <c r="L890">
        <v>30</v>
      </c>
      <c r="M890">
        <v>3150</v>
      </c>
      <c r="N890">
        <v>94500</v>
      </c>
    </row>
    <row r="891" spans="1:14" x14ac:dyDescent="0.25">
      <c r="A891" s="12">
        <v>45460</v>
      </c>
      <c r="B891">
        <v>830</v>
      </c>
      <c r="C891">
        <v>1002</v>
      </c>
      <c r="D891" s="13" t="s">
        <v>377</v>
      </c>
      <c r="E891" s="13" t="s">
        <v>345</v>
      </c>
      <c r="F891">
        <v>100026</v>
      </c>
      <c r="G891" s="13" t="s">
        <v>423</v>
      </c>
      <c r="H891">
        <v>9</v>
      </c>
      <c r="I891" s="13" t="s">
        <v>33</v>
      </c>
      <c r="J891">
        <v>7</v>
      </c>
      <c r="K891" s="13" t="s">
        <v>153</v>
      </c>
      <c r="L891">
        <v>33</v>
      </c>
      <c r="M891">
        <v>4800</v>
      </c>
      <c r="N891">
        <v>158400</v>
      </c>
    </row>
    <row r="892" spans="1:14" x14ac:dyDescent="0.25">
      <c r="A892" s="12">
        <v>45461</v>
      </c>
      <c r="B892">
        <v>831</v>
      </c>
      <c r="C892">
        <v>1006</v>
      </c>
      <c r="D892" s="13" t="s">
        <v>364</v>
      </c>
      <c r="E892" s="13" t="s">
        <v>345</v>
      </c>
      <c r="F892">
        <v>100066</v>
      </c>
      <c r="G892" s="13" t="s">
        <v>443</v>
      </c>
      <c r="H892">
        <v>14</v>
      </c>
      <c r="I892" s="13" t="s">
        <v>48</v>
      </c>
      <c r="J892">
        <v>9</v>
      </c>
      <c r="K892" s="13" t="s">
        <v>155</v>
      </c>
      <c r="L892">
        <v>45</v>
      </c>
      <c r="M892">
        <v>700</v>
      </c>
      <c r="N892">
        <v>31500</v>
      </c>
    </row>
    <row r="893" spans="1:14" x14ac:dyDescent="0.25">
      <c r="A893" s="12">
        <v>45462</v>
      </c>
      <c r="B893">
        <v>832</v>
      </c>
      <c r="C893">
        <v>1005</v>
      </c>
      <c r="D893" s="13" t="s">
        <v>357</v>
      </c>
      <c r="E893" s="13" t="s">
        <v>335</v>
      </c>
      <c r="F893">
        <v>100045</v>
      </c>
      <c r="G893" s="13" t="s">
        <v>378</v>
      </c>
      <c r="H893">
        <v>25</v>
      </c>
      <c r="I893" s="13" t="s">
        <v>72</v>
      </c>
      <c r="J893">
        <v>6</v>
      </c>
      <c r="K893" s="13" t="s">
        <v>152</v>
      </c>
      <c r="L893">
        <v>36</v>
      </c>
      <c r="M893">
        <v>5100</v>
      </c>
      <c r="N893">
        <v>183600</v>
      </c>
    </row>
    <row r="894" spans="1:14" x14ac:dyDescent="0.25">
      <c r="A894" s="12">
        <v>45463</v>
      </c>
      <c r="B894">
        <v>833</v>
      </c>
      <c r="C894">
        <v>1006</v>
      </c>
      <c r="D894" s="13" t="s">
        <v>364</v>
      </c>
      <c r="E894" s="13" t="s">
        <v>345</v>
      </c>
      <c r="F894">
        <v>100031</v>
      </c>
      <c r="G894" s="13" t="s">
        <v>383</v>
      </c>
      <c r="H894">
        <v>5</v>
      </c>
      <c r="I894" s="13" t="s">
        <v>21</v>
      </c>
      <c r="J894">
        <v>3</v>
      </c>
      <c r="K894" s="13" t="s">
        <v>149</v>
      </c>
      <c r="L894">
        <v>41</v>
      </c>
      <c r="M894">
        <v>1600</v>
      </c>
      <c r="N894">
        <v>65600</v>
      </c>
    </row>
    <row r="895" spans="1:14" x14ac:dyDescent="0.25">
      <c r="A895" s="12">
        <v>45464</v>
      </c>
      <c r="B895">
        <v>834</v>
      </c>
      <c r="C895">
        <v>1007</v>
      </c>
      <c r="D895" s="13" t="s">
        <v>367</v>
      </c>
      <c r="E895" s="13" t="s">
        <v>338</v>
      </c>
      <c r="F895">
        <v>100061</v>
      </c>
      <c r="G895" s="13" t="s">
        <v>349</v>
      </c>
      <c r="H895">
        <v>8</v>
      </c>
      <c r="I895" s="13" t="s">
        <v>30</v>
      </c>
      <c r="J895">
        <v>6</v>
      </c>
      <c r="K895" s="13" t="s">
        <v>152</v>
      </c>
      <c r="L895">
        <v>32</v>
      </c>
      <c r="M895">
        <v>4010</v>
      </c>
      <c r="N895">
        <v>128320</v>
      </c>
    </row>
    <row r="896" spans="1:14" x14ac:dyDescent="0.25">
      <c r="A896" s="12">
        <v>45465</v>
      </c>
      <c r="B896">
        <v>835</v>
      </c>
      <c r="C896">
        <v>1009</v>
      </c>
      <c r="D896" s="13" t="s">
        <v>350</v>
      </c>
      <c r="E896" s="13" t="s">
        <v>335</v>
      </c>
      <c r="F896">
        <v>100022</v>
      </c>
      <c r="G896" s="13" t="s">
        <v>382</v>
      </c>
      <c r="H896">
        <v>5</v>
      </c>
      <c r="I896" s="13" t="s">
        <v>21</v>
      </c>
      <c r="J896">
        <v>3</v>
      </c>
      <c r="K896" s="13" t="s">
        <v>149</v>
      </c>
      <c r="L896">
        <v>33</v>
      </c>
      <c r="M896">
        <v>1600</v>
      </c>
      <c r="N896">
        <v>52800</v>
      </c>
    </row>
    <row r="897" spans="1:14" x14ac:dyDescent="0.25">
      <c r="A897" s="12">
        <v>45466</v>
      </c>
      <c r="B897">
        <v>836</v>
      </c>
      <c r="C897">
        <v>1006</v>
      </c>
      <c r="D897" s="13" t="s">
        <v>364</v>
      </c>
      <c r="E897" s="13" t="s">
        <v>345</v>
      </c>
      <c r="F897">
        <v>100085</v>
      </c>
      <c r="G897" s="13" t="s">
        <v>450</v>
      </c>
      <c r="H897">
        <v>20</v>
      </c>
      <c r="I897" s="13" t="s">
        <v>62</v>
      </c>
      <c r="J897">
        <v>10</v>
      </c>
      <c r="K897" s="13" t="s">
        <v>36</v>
      </c>
      <c r="L897">
        <v>42</v>
      </c>
      <c r="M897">
        <v>4500</v>
      </c>
      <c r="N897">
        <v>189000</v>
      </c>
    </row>
    <row r="898" spans="1:14" x14ac:dyDescent="0.25">
      <c r="A898" s="12">
        <v>45467</v>
      </c>
      <c r="B898">
        <v>837</v>
      </c>
      <c r="C898">
        <v>1002</v>
      </c>
      <c r="D898" s="13" t="s">
        <v>377</v>
      </c>
      <c r="E898" s="13" t="s">
        <v>345</v>
      </c>
      <c r="F898">
        <v>100091</v>
      </c>
      <c r="G898" s="13" t="s">
        <v>390</v>
      </c>
      <c r="H898">
        <v>18</v>
      </c>
      <c r="I898" s="13" t="s">
        <v>58</v>
      </c>
      <c r="J898">
        <v>5</v>
      </c>
      <c r="K898" s="13" t="s">
        <v>151</v>
      </c>
      <c r="L898">
        <v>39</v>
      </c>
      <c r="M898">
        <v>1000</v>
      </c>
      <c r="N898">
        <v>39000</v>
      </c>
    </row>
    <row r="899" spans="1:14" x14ac:dyDescent="0.25">
      <c r="A899" s="12">
        <v>45468</v>
      </c>
      <c r="B899">
        <v>838</v>
      </c>
      <c r="C899">
        <v>1001</v>
      </c>
      <c r="D899" s="13" t="s">
        <v>334</v>
      </c>
      <c r="E899" s="13" t="s">
        <v>335</v>
      </c>
      <c r="F899">
        <v>100055</v>
      </c>
      <c r="G899" s="13" t="s">
        <v>387</v>
      </c>
      <c r="H899">
        <v>17</v>
      </c>
      <c r="I899" s="13" t="s">
        <v>56</v>
      </c>
      <c r="J899">
        <v>10</v>
      </c>
      <c r="K899" s="13" t="s">
        <v>36</v>
      </c>
      <c r="L899">
        <v>37</v>
      </c>
      <c r="M899">
        <v>1117</v>
      </c>
      <c r="N899">
        <v>41329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07B3-8B7E-433A-9C71-F0C5EC47AC56}">
  <dimension ref="A1:N899"/>
  <sheetViews>
    <sheetView tabSelected="1" topLeftCell="F1" zoomScaleNormal="100" workbookViewId="0">
      <selection activeCell="M1" sqref="M1:N1"/>
    </sheetView>
  </sheetViews>
  <sheetFormatPr baseColWidth="10" defaultRowHeight="15" x14ac:dyDescent="0.25"/>
  <cols>
    <col min="1" max="1" width="14.5703125" style="1" customWidth="1"/>
    <col min="2" max="2" width="12.5703125" customWidth="1"/>
    <col min="3" max="3" width="18" customWidth="1"/>
    <col min="4" max="4" width="16.85546875" bestFit="1" customWidth="1"/>
    <col min="5" max="6" width="16.85546875" customWidth="1"/>
    <col min="7" max="7" width="18.42578125" bestFit="1" customWidth="1"/>
    <col min="8" max="8" width="16.5703125" bestFit="1" customWidth="1"/>
    <col min="9" max="9" width="30.85546875" bestFit="1" customWidth="1"/>
    <col min="10" max="10" width="22.42578125" customWidth="1"/>
    <col min="11" max="11" width="27.7109375" customWidth="1"/>
    <col min="12" max="13" width="16" customWidth="1"/>
    <col min="14" max="14" width="17" style="5" customWidth="1"/>
  </cols>
  <sheetData>
    <row r="1" spans="1:14" x14ac:dyDescent="0.25">
      <c r="A1" s="1" t="s">
        <v>6</v>
      </c>
      <c r="B1" t="s">
        <v>0</v>
      </c>
      <c r="C1" t="s">
        <v>317</v>
      </c>
      <c r="D1" t="s">
        <v>1</v>
      </c>
      <c r="E1" t="s">
        <v>178</v>
      </c>
      <c r="F1" t="s">
        <v>316</v>
      </c>
      <c r="G1" t="s">
        <v>2</v>
      </c>
      <c r="H1" t="s">
        <v>172</v>
      </c>
      <c r="I1" t="s">
        <v>171</v>
      </c>
      <c r="J1" t="s">
        <v>170</v>
      </c>
      <c r="K1" t="s">
        <v>159</v>
      </c>
      <c r="L1" t="s">
        <v>4</v>
      </c>
      <c r="M1" t="s">
        <v>319</v>
      </c>
      <c r="N1" s="5" t="s">
        <v>318</v>
      </c>
    </row>
    <row r="2" spans="1:14" x14ac:dyDescent="0.25">
      <c r="A2" s="1">
        <v>44571.604166666664</v>
      </c>
      <c r="B2">
        <v>1</v>
      </c>
      <c r="C2">
        <v>1012</v>
      </c>
      <c r="D2" t="str">
        <f>VLOOKUP(DATOS[[#This Row],[ID_VENDEDOR]],VENDEDOR[#All],2,FALSE)</f>
        <v>HuGo SAndoval</v>
      </c>
      <c r="E2" t="str">
        <f>VLOOKUP(DATOS[[#This Row],[ID_VENDEDOR]],VENDEDOR[#All],5,FALSE)</f>
        <v>SUR</v>
      </c>
      <c r="F2">
        <v>100048</v>
      </c>
      <c r="G2" t="s">
        <v>95</v>
      </c>
      <c r="H2">
        <v>3</v>
      </c>
      <c r="I2" t="str">
        <f>VLOOKUP(DATOS[[#This Row],[ID_PRODUCTO]],PRODUCTOS[#All],2,FALSE)</f>
        <v>Cilindros</v>
      </c>
      <c r="J2">
        <f>VLOOKUP(DATOS[[#This Row],[ID_PRODUCTO]],PRODUCTOS[#All],3,FALSE)</f>
        <v>1</v>
      </c>
      <c r="K2" t="str">
        <f>VLOOKUP(DATOS[[#This Row],[ID_CATEGORIA2]],PRODUCTOS[#All],4,FALSE)</f>
        <v>Componentes del Motor</v>
      </c>
      <c r="L2">
        <v>10</v>
      </c>
      <c r="M2" s="5">
        <f>VLOOKUP(DATOS[[#This Row],[ID_PRODUCTO]],PRODUCTOS[#All],6,FALSE)</f>
        <v>3800</v>
      </c>
      <c r="N2" s="5">
        <f>VLOOKUP(DATOS[[#This Row],[ID_PRODUCTO]],PRODUCTOS[#All],8,FALSE)</f>
        <v>4500</v>
      </c>
    </row>
    <row r="3" spans="1:14" x14ac:dyDescent="0.25">
      <c r="A3" s="1">
        <v>44572</v>
      </c>
      <c r="B3">
        <v>2</v>
      </c>
      <c r="C3">
        <v>1001</v>
      </c>
      <c r="D3" t="str">
        <f>VLOOKUP(DATOS[[#This Row],[ID_VENDEDOR]],VENDEDOR[#All],2,FALSE)</f>
        <v>RaQUel SalAzar</v>
      </c>
      <c r="E3" t="str">
        <f>VLOOKUP(DATOS[[#This Row],[ID_VENDEDOR]],VENDEDOR[#All],5,FALSE)</f>
        <v>ESTE</v>
      </c>
      <c r="F3">
        <v>100094</v>
      </c>
      <c r="G3" t="s">
        <v>141</v>
      </c>
      <c r="H3">
        <v>2</v>
      </c>
      <c r="I3" t="str">
        <f>VLOOKUP(DATOS[[#This Row],[ID_PRODUCTO]],PRODUCTOS[#All],2,FALSE)</f>
        <v>Pistones</v>
      </c>
      <c r="J3">
        <f>VLOOKUP(DATOS[[#This Row],[ID_PRODUCTO]],PRODUCTOS[#All],3,FALSE)</f>
        <v>1</v>
      </c>
      <c r="K3" t="str">
        <f>VLOOKUP(DATOS[[#This Row],[ID_CATEGORIA2]],PRODUCTOS[#All],4,FALSE)</f>
        <v>Componentes del Motor</v>
      </c>
      <c r="L3">
        <v>5</v>
      </c>
      <c r="M3" s="4">
        <f>VLOOKUP(DATOS[[#This Row],[ID_PRODUCTO]],PRODUCTOS[#All],6,FALSE)</f>
        <v>2920</v>
      </c>
      <c r="N3" s="5">
        <f>VLOOKUP(DATOS[[#This Row],[ID_PRODUCTO]],PRODUCTOS[#All],8,FALSE)</f>
        <v>3500</v>
      </c>
    </row>
    <row r="4" spans="1:14" x14ac:dyDescent="0.25">
      <c r="A4" s="1">
        <v>44573</v>
      </c>
      <c r="B4">
        <v>3</v>
      </c>
      <c r="C4">
        <v>1003</v>
      </c>
      <c r="D4" t="str">
        <f>VLOOKUP(DATOS[[#This Row],[ID_VENDEDOR]],VENDEDOR[#All],2,FALSE)</f>
        <v>MatEo diAz</v>
      </c>
      <c r="E4" t="str">
        <f>VLOOKUP(DATOS[[#This Row],[ID_VENDEDOR]],VENDEDOR[#All],5,FALSE)</f>
        <v>CIBAO</v>
      </c>
      <c r="F4">
        <v>100049</v>
      </c>
      <c r="G4" t="s">
        <v>96</v>
      </c>
      <c r="H4">
        <v>20</v>
      </c>
      <c r="I4" t="str">
        <f>VLOOKUP(DATOS[[#This Row],[ID_PRODUCTO]],PRODUCTOS[#All],2,FALSE)</f>
        <v>Controles de Puños Calefactables</v>
      </c>
      <c r="J4">
        <f>VLOOKUP(DATOS[[#This Row],[ID_PRODUCTO]],PRODUCTOS[#All],3,FALSE)</f>
        <v>10</v>
      </c>
      <c r="K4" t="str">
        <f>VLOOKUP(DATOS[[#This Row],[ID_CATEGORIA2]],PRODUCTOS[#All],4,FALSE)</f>
        <v>Neumáticos</v>
      </c>
      <c r="L4">
        <v>7</v>
      </c>
      <c r="M4" s="4">
        <f>VLOOKUP(DATOS[[#This Row],[ID_PRODUCTO]],PRODUCTOS[#All],6,FALSE)</f>
        <v>4500</v>
      </c>
      <c r="N4" s="5">
        <f>VLOOKUP(DATOS[[#This Row],[ID_PRODUCTO]],PRODUCTOS[#All],8,FALSE)</f>
        <v>5000</v>
      </c>
    </row>
    <row r="5" spans="1:14" x14ac:dyDescent="0.25">
      <c r="A5" s="1">
        <v>44574</v>
      </c>
      <c r="B5">
        <v>4</v>
      </c>
      <c r="C5">
        <v>1012</v>
      </c>
      <c r="D5" t="str">
        <f>VLOOKUP(DATOS[[#This Row],[ID_VENDEDOR]],VENDEDOR[#All],2,FALSE)</f>
        <v>HuGo SAndoval</v>
      </c>
      <c r="E5" t="str">
        <f>VLOOKUP(DATOS[[#This Row],[ID_VENDEDOR]],VENDEDOR[#All],5,FALSE)</f>
        <v>SUR</v>
      </c>
      <c r="F5">
        <v>100075</v>
      </c>
      <c r="G5" t="s">
        <v>122</v>
      </c>
      <c r="H5">
        <v>24</v>
      </c>
      <c r="I5" t="str">
        <f>VLOOKUP(DATOS[[#This Row],[ID_PRODUCTO]],PRODUCTOS[#All],2,FALSE)</f>
        <v>Discos de Freno</v>
      </c>
      <c r="J5">
        <f>VLOOKUP(DATOS[[#This Row],[ID_PRODUCTO]],PRODUCTOS[#All],3,FALSE)</f>
        <v>5</v>
      </c>
      <c r="K5" t="str">
        <f>VLOOKUP(DATOS[[#This Row],[ID_CATEGORIA2]],PRODUCTOS[#All],4,FALSE)</f>
        <v>Sistema de Escape</v>
      </c>
      <c r="L5">
        <v>3</v>
      </c>
      <c r="M5" s="4">
        <f>VLOOKUP(DATOS[[#This Row],[ID_PRODUCTO]],PRODUCTOS[#All],6,FALSE)</f>
        <v>2630</v>
      </c>
      <c r="N5" s="5">
        <f>VLOOKUP(DATOS[[#This Row],[ID_PRODUCTO]],PRODUCTOS[#All],8,FALSE)</f>
        <v>3000</v>
      </c>
    </row>
    <row r="6" spans="1:14" x14ac:dyDescent="0.25">
      <c r="A6" s="1">
        <v>44575</v>
      </c>
      <c r="B6">
        <v>5</v>
      </c>
      <c r="C6">
        <v>1011</v>
      </c>
      <c r="D6" t="str">
        <f>VLOOKUP(DATOS[[#This Row],[ID_VENDEDOR]],VENDEDOR[#All],2,FALSE)</f>
        <v>SoNia ToRReS</v>
      </c>
      <c r="E6" t="str">
        <f>VLOOKUP(DATOS[[#This Row],[ID_VENDEDOR]],VENDEDOR[#All],5,FALSE)</f>
        <v>CIBAO</v>
      </c>
      <c r="F6">
        <v>100050</v>
      </c>
      <c r="G6" t="s">
        <v>329</v>
      </c>
      <c r="H6">
        <v>11</v>
      </c>
      <c r="I6" t="str">
        <f>VLOOKUP(DATOS[[#This Row],[ID_PRODUCTO]],PRODUCTOS[#All],2,FALSE)</f>
        <v>Guardabarros</v>
      </c>
      <c r="J6">
        <f>VLOOKUP(DATOS[[#This Row],[ID_PRODUCTO]],PRODUCTOS[#All],3,FALSE)</f>
        <v>9</v>
      </c>
      <c r="K6" t="str">
        <f>VLOOKUP(DATOS[[#This Row],[ID_CATEGORIA2]],PRODUCTOS[#All],4,FALSE)</f>
        <v>Sistema Eléctrico</v>
      </c>
      <c r="L6">
        <v>12</v>
      </c>
      <c r="M6" s="4">
        <f>VLOOKUP(DATOS[[#This Row],[ID_PRODUCTO]],PRODUCTOS[#All],6,FALSE)</f>
        <v>1700</v>
      </c>
      <c r="N6" s="5">
        <f>VLOOKUP(DATOS[[#This Row],[ID_PRODUCTO]],PRODUCTOS[#All],8,FALSE)</f>
        <v>2000</v>
      </c>
    </row>
    <row r="7" spans="1:14" x14ac:dyDescent="0.25">
      <c r="A7" s="1">
        <v>44576</v>
      </c>
      <c r="B7">
        <v>6</v>
      </c>
      <c r="C7">
        <v>1001</v>
      </c>
      <c r="D7" t="str">
        <f>VLOOKUP(DATOS[[#This Row],[ID_VENDEDOR]],VENDEDOR[#All],2,FALSE)</f>
        <v>RaQUel SalAzar</v>
      </c>
      <c r="E7" t="str">
        <f>VLOOKUP(DATOS[[#This Row],[ID_VENDEDOR]],VENDEDOR[#All],5,FALSE)</f>
        <v>ESTE</v>
      </c>
      <c r="F7">
        <v>100047</v>
      </c>
      <c r="G7" t="s">
        <v>94</v>
      </c>
      <c r="H7">
        <v>2</v>
      </c>
      <c r="I7" t="str">
        <f>VLOOKUP(DATOS[[#This Row],[ID_PRODUCTO]],PRODUCTOS[#All],2,FALSE)</f>
        <v>Pistones</v>
      </c>
      <c r="J7">
        <f>VLOOKUP(DATOS[[#This Row],[ID_PRODUCTO]],PRODUCTOS[#All],3,FALSE)</f>
        <v>1</v>
      </c>
      <c r="K7" t="str">
        <f>VLOOKUP(DATOS[[#This Row],[ID_CATEGORIA2]],PRODUCTOS[#All],4,FALSE)</f>
        <v>Componentes del Motor</v>
      </c>
      <c r="L7">
        <v>6</v>
      </c>
      <c r="M7" s="4">
        <f>VLOOKUP(DATOS[[#This Row],[ID_PRODUCTO]],PRODUCTOS[#All],6,FALSE)</f>
        <v>2920</v>
      </c>
      <c r="N7" s="5">
        <f>VLOOKUP(DATOS[[#This Row],[ID_PRODUCTO]],PRODUCTOS[#All],8,FALSE)</f>
        <v>3500</v>
      </c>
    </row>
    <row r="8" spans="1:14" x14ac:dyDescent="0.25">
      <c r="A8" s="1">
        <v>44577</v>
      </c>
      <c r="B8">
        <v>7</v>
      </c>
      <c r="C8">
        <v>1014</v>
      </c>
      <c r="D8" t="str">
        <f>VLOOKUP(DATOS[[#This Row],[ID_VENDEDOR]],VENDEDOR[#All],2,FALSE)</f>
        <v>DAnieLa RaMiRez</v>
      </c>
      <c r="E8" t="str">
        <f>VLOOKUP(DATOS[[#This Row],[ID_VENDEDOR]],VENDEDOR[#All],5,FALSE)</f>
        <v>NORTE</v>
      </c>
      <c r="F8">
        <v>100087</v>
      </c>
      <c r="G8" t="s">
        <v>134</v>
      </c>
      <c r="H8">
        <v>9</v>
      </c>
      <c r="I8" t="str">
        <f>VLOOKUP(DATOS[[#This Row],[ID_PRODUCTO]],PRODUCTOS[#All],2,FALSE)</f>
        <v>Baterías</v>
      </c>
      <c r="J8">
        <f>VLOOKUP(DATOS[[#This Row],[ID_PRODUCTO]],PRODUCTOS[#All],3,FALSE)</f>
        <v>7</v>
      </c>
      <c r="K8" t="str">
        <f>VLOOKUP(DATOS[[#This Row],[ID_CATEGORIA2]],PRODUCTOS[#All],4,FALSE)</f>
        <v>Sistema de Frenos</v>
      </c>
      <c r="L8">
        <v>8</v>
      </c>
      <c r="M8" s="4">
        <f>VLOOKUP(DATOS[[#This Row],[ID_PRODUCTO]],PRODUCTOS[#All],6,FALSE)</f>
        <v>4800</v>
      </c>
      <c r="N8" s="5">
        <f>VLOOKUP(DATOS[[#This Row],[ID_PRODUCTO]],PRODUCTOS[#All],8,FALSE)</f>
        <v>6000</v>
      </c>
    </row>
    <row r="9" spans="1:14" x14ac:dyDescent="0.25">
      <c r="A9" s="1">
        <v>44578</v>
      </c>
      <c r="B9">
        <v>8</v>
      </c>
      <c r="C9">
        <v>1004</v>
      </c>
      <c r="D9" t="str">
        <f>VLOOKUP(DATOS[[#This Row],[ID_VENDEDOR]],VENDEDOR[#All],2,FALSE)</f>
        <v>FaBiAn VasQuez</v>
      </c>
      <c r="E9" t="str">
        <f>VLOOKUP(DATOS[[#This Row],[ID_VENDEDOR]],VENDEDOR[#All],5,FALSE)</f>
        <v>SUR</v>
      </c>
      <c r="F9">
        <v>100075</v>
      </c>
      <c r="G9" t="s">
        <v>122</v>
      </c>
      <c r="H9">
        <v>3</v>
      </c>
      <c r="I9" t="str">
        <f>VLOOKUP(DATOS[[#This Row],[ID_PRODUCTO]],PRODUCTOS[#All],2,FALSE)</f>
        <v>Cilindros</v>
      </c>
      <c r="J9">
        <f>VLOOKUP(DATOS[[#This Row],[ID_PRODUCTO]],PRODUCTOS[#All],3,FALSE)</f>
        <v>1</v>
      </c>
      <c r="K9" t="str">
        <f>VLOOKUP(DATOS[[#This Row],[ID_CATEGORIA2]],PRODUCTOS[#All],4,FALSE)</f>
        <v>Componentes del Motor</v>
      </c>
      <c r="L9">
        <v>4</v>
      </c>
      <c r="M9" s="4">
        <f>VLOOKUP(DATOS[[#This Row],[ID_PRODUCTO]],PRODUCTOS[#All],6,FALSE)</f>
        <v>3800</v>
      </c>
      <c r="N9" s="5">
        <f>VLOOKUP(DATOS[[#This Row],[ID_PRODUCTO]],PRODUCTOS[#All],8,FALSE)</f>
        <v>4500</v>
      </c>
    </row>
    <row r="10" spans="1:14" x14ac:dyDescent="0.25">
      <c r="A10" s="1">
        <v>44579</v>
      </c>
      <c r="B10">
        <v>9</v>
      </c>
      <c r="C10">
        <v>1014</v>
      </c>
      <c r="D10" t="str">
        <f>VLOOKUP(DATOS[[#This Row],[ID_VENDEDOR]],VENDEDOR[#All],2,FALSE)</f>
        <v>DAnieLa RaMiRez</v>
      </c>
      <c r="E10" t="str">
        <f>VLOOKUP(DATOS[[#This Row],[ID_VENDEDOR]],VENDEDOR[#All],5,FALSE)</f>
        <v>NORTE</v>
      </c>
      <c r="F10">
        <v>100033</v>
      </c>
      <c r="G10" t="s">
        <v>80</v>
      </c>
      <c r="H10">
        <v>16</v>
      </c>
      <c r="I10" t="str">
        <f>VLOOKUP(DATOS[[#This Row],[ID_PRODUCTO]],PRODUCTOS[#All],2,FALSE)</f>
        <v>Guantes</v>
      </c>
      <c r="J10">
        <f>VLOOKUP(DATOS[[#This Row],[ID_PRODUCTO]],PRODUCTOS[#All],3,FALSE)</f>
        <v>10</v>
      </c>
      <c r="K10" t="str">
        <f>VLOOKUP(DATOS[[#This Row],[ID_CATEGORIA2]],PRODUCTOS[#All],4,FALSE)</f>
        <v>Neumáticos</v>
      </c>
      <c r="L10">
        <v>9</v>
      </c>
      <c r="M10" s="4">
        <f>VLOOKUP(DATOS[[#This Row],[ID_PRODUCTO]],PRODUCTOS[#All],6,FALSE)</f>
        <v>820</v>
      </c>
      <c r="N10" s="5">
        <f>VLOOKUP(DATOS[[#This Row],[ID_PRODUCTO]],PRODUCTOS[#All],8,FALSE)</f>
        <v>1000</v>
      </c>
    </row>
    <row r="11" spans="1:14" x14ac:dyDescent="0.25">
      <c r="A11" s="1">
        <v>44580</v>
      </c>
      <c r="B11">
        <v>10</v>
      </c>
      <c r="C11">
        <v>1011</v>
      </c>
      <c r="D11" t="str">
        <f>VLOOKUP(DATOS[[#This Row],[ID_VENDEDOR]],VENDEDOR[#All],2,FALSE)</f>
        <v>SoNia ToRReS</v>
      </c>
      <c r="E11" t="str">
        <f>VLOOKUP(DATOS[[#This Row],[ID_VENDEDOR]],VENDEDOR[#All],5,FALSE)</f>
        <v>CIBAO</v>
      </c>
      <c r="F11">
        <v>100061</v>
      </c>
      <c r="G11" t="s">
        <v>108</v>
      </c>
      <c r="H11">
        <v>9</v>
      </c>
      <c r="I11" t="str">
        <f>VLOOKUP(DATOS[[#This Row],[ID_PRODUCTO]],PRODUCTOS[#All],2,FALSE)</f>
        <v>Baterías</v>
      </c>
      <c r="J11">
        <f>VLOOKUP(DATOS[[#This Row],[ID_PRODUCTO]],PRODUCTOS[#All],3,FALSE)</f>
        <v>7</v>
      </c>
      <c r="K11" t="str">
        <f>VLOOKUP(DATOS[[#This Row],[ID_CATEGORIA2]],PRODUCTOS[#All],4,FALSE)</f>
        <v>Sistema de Frenos</v>
      </c>
      <c r="L11">
        <v>5</v>
      </c>
      <c r="M11" s="4">
        <f>VLOOKUP(DATOS[[#This Row],[ID_PRODUCTO]],PRODUCTOS[#All],6,FALSE)</f>
        <v>4800</v>
      </c>
      <c r="N11" s="5">
        <f>VLOOKUP(DATOS[[#This Row],[ID_PRODUCTO]],PRODUCTOS[#All],8,FALSE)</f>
        <v>6000</v>
      </c>
    </row>
    <row r="12" spans="1:14" x14ac:dyDescent="0.25">
      <c r="A12" s="1">
        <v>44581</v>
      </c>
      <c r="B12">
        <v>11</v>
      </c>
      <c r="C12">
        <v>1009</v>
      </c>
      <c r="D12" t="str">
        <f>VLOOKUP(DATOS[[#This Row],[ID_VENDEDOR]],VENDEDOR[#All],2,FALSE)</f>
        <v>PAtriciA mOreno</v>
      </c>
      <c r="E12" t="str">
        <f>VLOOKUP(DATOS[[#This Row],[ID_VENDEDOR]],VENDEDOR[#All],5,FALSE)</f>
        <v>ESTE</v>
      </c>
      <c r="F12">
        <v>100077</v>
      </c>
      <c r="G12" t="s">
        <v>124</v>
      </c>
      <c r="H12">
        <v>7</v>
      </c>
      <c r="I12" t="str">
        <f>VLOOKUP(DATOS[[#This Row],[ID_PRODUCTO]],PRODUCTOS[#All],2,FALSE)</f>
        <v>Pastillas de Freno</v>
      </c>
      <c r="J12">
        <f>VLOOKUP(DATOS[[#This Row],[ID_PRODUCTO]],PRODUCTOS[#All],3,FALSE)</f>
        <v>5</v>
      </c>
      <c r="K12" t="str">
        <f>VLOOKUP(DATOS[[#This Row],[ID_CATEGORIA2]],PRODUCTOS[#All],4,FALSE)</f>
        <v>Sistema de Escape</v>
      </c>
      <c r="L12">
        <v>3</v>
      </c>
      <c r="M12" s="4">
        <f>VLOOKUP(DATOS[[#This Row],[ID_PRODUCTO]],PRODUCTOS[#All],6,FALSE)</f>
        <v>900</v>
      </c>
      <c r="N12" s="5">
        <f>VLOOKUP(DATOS[[#This Row],[ID_PRODUCTO]],PRODUCTOS[#All],8,FALSE)</f>
        <v>1200</v>
      </c>
    </row>
    <row r="13" spans="1:14" x14ac:dyDescent="0.25">
      <c r="A13" s="1">
        <v>44582</v>
      </c>
      <c r="B13">
        <v>12</v>
      </c>
      <c r="C13">
        <v>1014</v>
      </c>
      <c r="D13" t="str">
        <f>VLOOKUP(DATOS[[#This Row],[ID_VENDEDOR]],VENDEDOR[#All],2,FALSE)</f>
        <v>DAnieLa RaMiRez</v>
      </c>
      <c r="E13" t="str">
        <f>VLOOKUP(DATOS[[#This Row],[ID_VENDEDOR]],VENDEDOR[#All],5,FALSE)</f>
        <v>NORTE</v>
      </c>
      <c r="F13">
        <v>100044</v>
      </c>
      <c r="G13" t="s">
        <v>91</v>
      </c>
      <c r="H13">
        <v>25</v>
      </c>
      <c r="I13" t="str">
        <f>VLOOKUP(DATOS[[#This Row],[ID_PRODUCTO]],PRODUCTOS[#All],2,FALSE)</f>
        <v>Horquillas</v>
      </c>
      <c r="J13">
        <f>VLOOKUP(DATOS[[#This Row],[ID_PRODUCTO]],PRODUCTOS[#All],3,FALSE)</f>
        <v>6</v>
      </c>
      <c r="K13" t="str">
        <f>VLOOKUP(DATOS[[#This Row],[ID_CATEGORIA2]],PRODUCTOS[#All],4,FALSE)</f>
        <v>Sistema de Transmisión</v>
      </c>
      <c r="L13">
        <v>7</v>
      </c>
      <c r="M13" s="4">
        <f>VLOOKUP(DATOS[[#This Row],[ID_PRODUCTO]],PRODUCTOS[#All],6,FALSE)</f>
        <v>5100</v>
      </c>
      <c r="N13" s="5">
        <f>VLOOKUP(DATOS[[#This Row],[ID_PRODUCTO]],PRODUCTOS[#All],8,FALSE)</f>
        <v>6000</v>
      </c>
    </row>
    <row r="14" spans="1:14" x14ac:dyDescent="0.25">
      <c r="A14" s="1">
        <v>44583</v>
      </c>
      <c r="B14">
        <v>13</v>
      </c>
      <c r="C14">
        <v>1000</v>
      </c>
      <c r="D14" t="str">
        <f>VLOOKUP(DATOS[[#This Row],[ID_VENDEDOR]],VENDEDOR[#All],2,FALSE)</f>
        <v>JuLiO torReS</v>
      </c>
      <c r="E14" t="str">
        <f>VLOOKUP(DATOS[[#This Row],[ID_VENDEDOR]],VENDEDOR[#All],5,FALSE)</f>
        <v>SUR</v>
      </c>
      <c r="F14">
        <v>100090</v>
      </c>
      <c r="G14" t="s">
        <v>137</v>
      </c>
      <c r="H14">
        <v>23</v>
      </c>
      <c r="I14" t="str">
        <f>VLOOKUP(DATOS[[#This Row],[ID_PRODUCTO]],PRODUCTOS[#All],2,FALSE)</f>
        <v>Carburadores</v>
      </c>
      <c r="J14">
        <f>VLOOKUP(DATOS[[#This Row],[ID_PRODUCTO]],PRODUCTOS[#All],3,FALSE)</f>
        <v>1</v>
      </c>
      <c r="K14" t="str">
        <f>VLOOKUP(DATOS[[#This Row],[ID_CATEGORIA2]],PRODUCTOS[#All],4,FALSE)</f>
        <v>Componentes del Motor</v>
      </c>
      <c r="L14">
        <v>10</v>
      </c>
      <c r="M14" s="4">
        <f>VLOOKUP(DATOS[[#This Row],[ID_PRODUCTO]],PRODUCTOS[#All],6,FALSE)</f>
        <v>3550</v>
      </c>
      <c r="N14" s="5">
        <f>VLOOKUP(DATOS[[#This Row],[ID_PRODUCTO]],PRODUCTOS[#All],8,FALSE)</f>
        <v>4000</v>
      </c>
    </row>
    <row r="15" spans="1:14" x14ac:dyDescent="0.25">
      <c r="A15" s="1">
        <v>44584</v>
      </c>
      <c r="B15">
        <v>14</v>
      </c>
      <c r="C15">
        <v>1001</v>
      </c>
      <c r="D15" t="str">
        <f>VLOOKUP(DATOS[[#This Row],[ID_VENDEDOR]],VENDEDOR[#All],2,FALSE)</f>
        <v>RaQUel SalAzar</v>
      </c>
      <c r="E15" t="str">
        <f>VLOOKUP(DATOS[[#This Row],[ID_VENDEDOR]],VENDEDOR[#All],5,FALSE)</f>
        <v>ESTE</v>
      </c>
      <c r="F15">
        <v>100068</v>
      </c>
      <c r="G15" t="s">
        <v>115</v>
      </c>
      <c r="H15">
        <v>19</v>
      </c>
      <c r="I15" t="str">
        <f>VLOOKUP(DATOS[[#This Row],[ID_PRODUCTO]],PRODUCTOS[#All],2,FALSE)</f>
        <v>Cables de Acelerador</v>
      </c>
      <c r="J15">
        <f>VLOOKUP(DATOS[[#This Row],[ID_PRODUCTO]],PRODUCTOS[#All],3,FALSE)</f>
        <v>11</v>
      </c>
      <c r="K15" t="str">
        <f>VLOOKUP(DATOS[[#This Row],[ID_CATEGORIA2]],PRODUCTOS[#All],4,FALSE)</f>
        <v>Partes del Chasis</v>
      </c>
      <c r="L15">
        <v>2</v>
      </c>
      <c r="M15" s="4">
        <f>VLOOKUP(DATOS[[#This Row],[ID_PRODUCTO]],PRODUCTOS[#All],6,FALSE)</f>
        <v>600</v>
      </c>
      <c r="N15" s="5">
        <f>VLOOKUP(DATOS[[#This Row],[ID_PRODUCTO]],PRODUCTOS[#All],8,FALSE)</f>
        <v>700</v>
      </c>
    </row>
    <row r="16" spans="1:14" x14ac:dyDescent="0.25">
      <c r="A16" s="1">
        <v>44585</v>
      </c>
      <c r="B16">
        <v>15</v>
      </c>
      <c r="C16">
        <v>1004</v>
      </c>
      <c r="D16" t="str">
        <f>VLOOKUP(DATOS[[#This Row],[ID_VENDEDOR]],VENDEDOR[#All],2,FALSE)</f>
        <v>FaBiAn VasQuez</v>
      </c>
      <c r="E16" t="str">
        <f>VLOOKUP(DATOS[[#This Row],[ID_VENDEDOR]],VENDEDOR[#All],5,FALSE)</f>
        <v>SUR</v>
      </c>
      <c r="F16">
        <v>100074</v>
      </c>
      <c r="G16" t="s">
        <v>121</v>
      </c>
      <c r="H16">
        <v>3</v>
      </c>
      <c r="I16" t="str">
        <f>VLOOKUP(DATOS[[#This Row],[ID_PRODUCTO]],PRODUCTOS[#All],2,FALSE)</f>
        <v>Cilindros</v>
      </c>
      <c r="J16">
        <f>VLOOKUP(DATOS[[#This Row],[ID_PRODUCTO]],PRODUCTOS[#All],3,FALSE)</f>
        <v>1</v>
      </c>
      <c r="K16" t="str">
        <f>VLOOKUP(DATOS[[#This Row],[ID_CATEGORIA2]],PRODUCTOS[#All],4,FALSE)</f>
        <v>Componentes del Motor</v>
      </c>
      <c r="L16">
        <v>8</v>
      </c>
      <c r="M16" s="4">
        <f>VLOOKUP(DATOS[[#This Row],[ID_PRODUCTO]],PRODUCTOS[#All],6,FALSE)</f>
        <v>3800</v>
      </c>
      <c r="N16" s="5">
        <f>VLOOKUP(DATOS[[#This Row],[ID_PRODUCTO]],PRODUCTOS[#All],8,FALSE)</f>
        <v>4500</v>
      </c>
    </row>
    <row r="17" spans="1:14" x14ac:dyDescent="0.25">
      <c r="A17" s="1">
        <v>44586</v>
      </c>
      <c r="B17">
        <v>16</v>
      </c>
      <c r="C17">
        <v>1005</v>
      </c>
      <c r="D17" t="str">
        <f>VLOOKUP(DATOS[[#This Row],[ID_VENDEDOR]],VENDEDOR[#All],2,FALSE)</f>
        <v>CrIstina ValEnCia</v>
      </c>
      <c r="E17" t="str">
        <f>VLOOKUP(DATOS[[#This Row],[ID_VENDEDOR]],VENDEDOR[#All],5,FALSE)</f>
        <v>ESTE</v>
      </c>
      <c r="F17">
        <v>100099</v>
      </c>
      <c r="G17" t="s">
        <v>146</v>
      </c>
      <c r="H17">
        <v>21</v>
      </c>
      <c r="I17" t="str">
        <f>VLOOKUP(DATOS[[#This Row],[ID_PRODUCTO]],PRODUCTOS[#All],2,FALSE)</f>
        <v>Tensores de Cadena</v>
      </c>
      <c r="J17">
        <f>VLOOKUP(DATOS[[#This Row],[ID_PRODUCTO]],PRODUCTOS[#All],3,FALSE)</f>
        <v>4</v>
      </c>
      <c r="K17" t="str">
        <f>VLOOKUP(DATOS[[#This Row],[ID_CATEGORIA2]],PRODUCTOS[#All],4,FALSE)</f>
        <v>Filtros</v>
      </c>
      <c r="L17">
        <v>6</v>
      </c>
      <c r="M17" s="4">
        <f>VLOOKUP(DATOS[[#This Row],[ID_PRODUCTO]],PRODUCTOS[#All],6,FALSE)</f>
        <v>880</v>
      </c>
      <c r="N17" s="5">
        <f>VLOOKUP(DATOS[[#This Row],[ID_PRODUCTO]],PRODUCTOS[#All],8,FALSE)</f>
        <v>1000</v>
      </c>
    </row>
    <row r="18" spans="1:14" x14ac:dyDescent="0.25">
      <c r="A18" s="1">
        <v>44587</v>
      </c>
      <c r="B18">
        <v>17</v>
      </c>
      <c r="C18">
        <v>1014</v>
      </c>
      <c r="D18" t="str">
        <f>VLOOKUP(DATOS[[#This Row],[ID_VENDEDOR]],VENDEDOR[#All],2,FALSE)</f>
        <v>DAnieLa RaMiRez</v>
      </c>
      <c r="E18" t="str">
        <f>VLOOKUP(DATOS[[#This Row],[ID_VENDEDOR]],VENDEDOR[#All],5,FALSE)</f>
        <v>NORTE</v>
      </c>
      <c r="F18">
        <v>100082</v>
      </c>
      <c r="G18" t="s">
        <v>129</v>
      </c>
      <c r="H18">
        <v>12</v>
      </c>
      <c r="I18" t="str">
        <f>VLOOKUP(DATOS[[#This Row],[ID_PRODUCTO]],PRODUCTOS[#All],2,FALSE)</f>
        <v>Asientos</v>
      </c>
      <c r="J18">
        <f>VLOOKUP(DATOS[[#This Row],[ID_PRODUCTO]],PRODUCTOS[#All],3,FALSE)</f>
        <v>9</v>
      </c>
      <c r="K18" t="str">
        <f>VLOOKUP(DATOS[[#This Row],[ID_CATEGORIA2]],PRODUCTOS[#All],4,FALSE)</f>
        <v>Sistema Eléctrico</v>
      </c>
      <c r="L18">
        <v>9</v>
      </c>
      <c r="M18" s="4">
        <f>VLOOKUP(DATOS[[#This Row],[ID_PRODUCTO]],PRODUCTOS[#All],6,FALSE)</f>
        <v>3150</v>
      </c>
      <c r="N18" s="5">
        <f>VLOOKUP(DATOS[[#This Row],[ID_PRODUCTO]],PRODUCTOS[#All],8,FALSE)</f>
        <v>3500</v>
      </c>
    </row>
    <row r="19" spans="1:14" x14ac:dyDescent="0.25">
      <c r="A19" s="1">
        <v>44588</v>
      </c>
      <c r="B19">
        <v>18</v>
      </c>
      <c r="C19">
        <v>1014</v>
      </c>
      <c r="D19" t="str">
        <f>VLOOKUP(DATOS[[#This Row],[ID_VENDEDOR]],VENDEDOR[#All],2,FALSE)</f>
        <v>DAnieLa RaMiRez</v>
      </c>
      <c r="E19" t="str">
        <f>VLOOKUP(DATOS[[#This Row],[ID_VENDEDOR]],VENDEDOR[#All],5,FALSE)</f>
        <v>NORTE</v>
      </c>
      <c r="F19">
        <v>100017</v>
      </c>
      <c r="G19" t="s">
        <v>55</v>
      </c>
      <c r="H19">
        <v>19</v>
      </c>
      <c r="I19" t="str">
        <f>VLOOKUP(DATOS[[#This Row],[ID_PRODUCTO]],PRODUCTOS[#All],2,FALSE)</f>
        <v>Cables de Acelerador</v>
      </c>
      <c r="J19">
        <f>VLOOKUP(DATOS[[#This Row],[ID_PRODUCTO]],PRODUCTOS[#All],3,FALSE)</f>
        <v>11</v>
      </c>
      <c r="K19" t="str">
        <f>VLOOKUP(DATOS[[#This Row],[ID_CATEGORIA2]],PRODUCTOS[#All],4,FALSE)</f>
        <v>Partes del Chasis</v>
      </c>
      <c r="L19">
        <v>11</v>
      </c>
      <c r="M19" s="4">
        <f>VLOOKUP(DATOS[[#This Row],[ID_PRODUCTO]],PRODUCTOS[#All],6,FALSE)</f>
        <v>600</v>
      </c>
      <c r="N19" s="5">
        <f>VLOOKUP(DATOS[[#This Row],[ID_PRODUCTO]],PRODUCTOS[#All],8,FALSE)</f>
        <v>700</v>
      </c>
    </row>
    <row r="20" spans="1:14" x14ac:dyDescent="0.25">
      <c r="A20" s="1">
        <v>44589</v>
      </c>
      <c r="B20">
        <v>19</v>
      </c>
      <c r="C20">
        <v>1015</v>
      </c>
      <c r="D20" t="str">
        <f>VLOOKUP(DATOS[[#This Row],[ID_VENDEDOR]],VENDEDOR[#All],2,FALSE)</f>
        <v>HeCTOr MuñoZ</v>
      </c>
      <c r="E20" t="str">
        <f>VLOOKUP(DATOS[[#This Row],[ID_VENDEDOR]],VENDEDOR[#All],5,FALSE)</f>
        <v>CIBAO</v>
      </c>
      <c r="F20">
        <v>100030</v>
      </c>
      <c r="G20" t="s">
        <v>77</v>
      </c>
      <c r="H20">
        <v>23</v>
      </c>
      <c r="I20" t="str">
        <f>VLOOKUP(DATOS[[#This Row],[ID_PRODUCTO]],PRODUCTOS[#All],2,FALSE)</f>
        <v>Carburadores</v>
      </c>
      <c r="J20">
        <f>VLOOKUP(DATOS[[#This Row],[ID_PRODUCTO]],PRODUCTOS[#All],3,FALSE)</f>
        <v>1</v>
      </c>
      <c r="K20" t="str">
        <f>VLOOKUP(DATOS[[#This Row],[ID_CATEGORIA2]],PRODUCTOS[#All],4,FALSE)</f>
        <v>Componentes del Motor</v>
      </c>
      <c r="L20">
        <v>4</v>
      </c>
      <c r="M20" s="4">
        <f>VLOOKUP(DATOS[[#This Row],[ID_PRODUCTO]],PRODUCTOS[#All],6,FALSE)</f>
        <v>3550</v>
      </c>
      <c r="N20" s="5">
        <f>VLOOKUP(DATOS[[#This Row],[ID_PRODUCTO]],PRODUCTOS[#All],8,FALSE)</f>
        <v>4000</v>
      </c>
    </row>
    <row r="21" spans="1:14" x14ac:dyDescent="0.25">
      <c r="A21" s="1">
        <v>44590</v>
      </c>
      <c r="B21">
        <v>20</v>
      </c>
      <c r="C21">
        <v>1000</v>
      </c>
      <c r="D21" t="str">
        <f>VLOOKUP(DATOS[[#This Row],[ID_VENDEDOR]],VENDEDOR[#All],2,FALSE)</f>
        <v>JuLiO torReS</v>
      </c>
      <c r="E21" t="str">
        <f>VLOOKUP(DATOS[[#This Row],[ID_VENDEDOR]],VENDEDOR[#All],5,FALSE)</f>
        <v>SUR</v>
      </c>
      <c r="F21">
        <v>100060</v>
      </c>
      <c r="G21" t="s">
        <v>107</v>
      </c>
      <c r="H21">
        <v>2</v>
      </c>
      <c r="I21" t="str">
        <f>VLOOKUP(DATOS[[#This Row],[ID_PRODUCTO]],PRODUCTOS[#All],2,FALSE)</f>
        <v>Pistones</v>
      </c>
      <c r="J21">
        <f>VLOOKUP(DATOS[[#This Row],[ID_PRODUCTO]],PRODUCTOS[#All],3,FALSE)</f>
        <v>1</v>
      </c>
      <c r="K21" t="str">
        <f>VLOOKUP(DATOS[[#This Row],[ID_CATEGORIA2]],PRODUCTOS[#All],4,FALSE)</f>
        <v>Componentes del Motor</v>
      </c>
      <c r="L21">
        <v>3</v>
      </c>
      <c r="M21" s="4">
        <f>VLOOKUP(DATOS[[#This Row],[ID_PRODUCTO]],PRODUCTOS[#All],6,FALSE)</f>
        <v>2920</v>
      </c>
      <c r="N21" s="5">
        <f>VLOOKUP(DATOS[[#This Row],[ID_PRODUCTO]],PRODUCTOS[#All],8,FALSE)</f>
        <v>3500</v>
      </c>
    </row>
    <row r="22" spans="1:14" x14ac:dyDescent="0.25">
      <c r="A22" s="1">
        <v>44591</v>
      </c>
      <c r="B22">
        <v>21</v>
      </c>
      <c r="C22">
        <v>1006</v>
      </c>
      <c r="D22" t="str">
        <f>VLOOKUP(DATOS[[#This Row],[ID_VENDEDOR]],VENDEDOR[#All],2,FALSE)</f>
        <v>AleXanDrO MoRa</v>
      </c>
      <c r="E22" t="str">
        <f>VLOOKUP(DATOS[[#This Row],[ID_VENDEDOR]],VENDEDOR[#All],5,FALSE)</f>
        <v>NORTE</v>
      </c>
      <c r="F22">
        <v>100054</v>
      </c>
      <c r="G22" t="s">
        <v>101</v>
      </c>
      <c r="H22">
        <v>21</v>
      </c>
      <c r="I22" t="str">
        <f>VLOOKUP(DATOS[[#This Row],[ID_PRODUCTO]],PRODUCTOS[#All],2,FALSE)</f>
        <v>Tensores de Cadena</v>
      </c>
      <c r="J22">
        <f>VLOOKUP(DATOS[[#This Row],[ID_PRODUCTO]],PRODUCTOS[#All],3,FALSE)</f>
        <v>4</v>
      </c>
      <c r="K22" t="str">
        <f>VLOOKUP(DATOS[[#This Row],[ID_CATEGORIA2]],PRODUCTOS[#All],4,FALSE)</f>
        <v>Filtros</v>
      </c>
      <c r="L22">
        <v>5</v>
      </c>
      <c r="M22" s="4">
        <f>VLOOKUP(DATOS[[#This Row],[ID_PRODUCTO]],PRODUCTOS[#All],6,FALSE)</f>
        <v>880</v>
      </c>
      <c r="N22" s="5">
        <f>VLOOKUP(DATOS[[#This Row],[ID_PRODUCTO]],PRODUCTOS[#All],8,FALSE)</f>
        <v>1000</v>
      </c>
    </row>
    <row r="23" spans="1:14" x14ac:dyDescent="0.25">
      <c r="A23" s="1">
        <v>44592</v>
      </c>
      <c r="B23">
        <v>22</v>
      </c>
      <c r="C23">
        <v>1001</v>
      </c>
      <c r="D23" t="str">
        <f>VLOOKUP(DATOS[[#This Row],[ID_VENDEDOR]],VENDEDOR[#All],2,FALSE)</f>
        <v>RaQUel SalAzar</v>
      </c>
      <c r="E23" t="str">
        <f>VLOOKUP(DATOS[[#This Row],[ID_VENDEDOR]],VENDEDOR[#All],5,FALSE)</f>
        <v>ESTE</v>
      </c>
      <c r="F23">
        <v>100069</v>
      </c>
      <c r="G23" t="s">
        <v>116</v>
      </c>
      <c r="H23">
        <v>21</v>
      </c>
      <c r="I23" t="str">
        <f>VLOOKUP(DATOS[[#This Row],[ID_PRODUCTO]],PRODUCTOS[#All],2,FALSE)</f>
        <v>Tensores de Cadena</v>
      </c>
      <c r="J23">
        <f>VLOOKUP(DATOS[[#This Row],[ID_PRODUCTO]],PRODUCTOS[#All],3,FALSE)</f>
        <v>4</v>
      </c>
      <c r="K23" t="str">
        <f>VLOOKUP(DATOS[[#This Row],[ID_CATEGORIA2]],PRODUCTOS[#All],4,FALSE)</f>
        <v>Filtros</v>
      </c>
      <c r="L23">
        <v>7</v>
      </c>
      <c r="M23" s="4">
        <f>VLOOKUP(DATOS[[#This Row],[ID_PRODUCTO]],PRODUCTOS[#All],6,FALSE)</f>
        <v>880</v>
      </c>
      <c r="N23" s="5">
        <f>VLOOKUP(DATOS[[#This Row],[ID_PRODUCTO]],PRODUCTOS[#All],8,FALSE)</f>
        <v>1000</v>
      </c>
    </row>
    <row r="24" spans="1:14" x14ac:dyDescent="0.25">
      <c r="A24" s="1">
        <v>44593</v>
      </c>
      <c r="B24">
        <v>23</v>
      </c>
      <c r="C24">
        <v>1007</v>
      </c>
      <c r="D24" t="str">
        <f>VLOOKUP(DATOS[[#This Row],[ID_VENDEDOR]],VENDEDOR[#All],2,FALSE)</f>
        <v>RoSa UrIbe</v>
      </c>
      <c r="E24" t="str">
        <f>VLOOKUP(DATOS[[#This Row],[ID_VENDEDOR]],VENDEDOR[#All],5,FALSE)</f>
        <v>CIBAO</v>
      </c>
      <c r="F24">
        <v>100014</v>
      </c>
      <c r="G24" t="s">
        <v>47</v>
      </c>
      <c r="H24">
        <v>20</v>
      </c>
      <c r="I24" t="str">
        <f>VLOOKUP(DATOS[[#This Row],[ID_PRODUCTO]],PRODUCTOS[#All],2,FALSE)</f>
        <v>Controles de Puños Calefactables</v>
      </c>
      <c r="J24">
        <f>VLOOKUP(DATOS[[#This Row],[ID_PRODUCTO]],PRODUCTOS[#All],3,FALSE)</f>
        <v>10</v>
      </c>
      <c r="K24" t="str">
        <f>VLOOKUP(DATOS[[#This Row],[ID_CATEGORIA2]],PRODUCTOS[#All],4,FALSE)</f>
        <v>Neumáticos</v>
      </c>
      <c r="L24">
        <v>6</v>
      </c>
      <c r="M24" s="4">
        <f>VLOOKUP(DATOS[[#This Row],[ID_PRODUCTO]],PRODUCTOS[#All],6,FALSE)</f>
        <v>4500</v>
      </c>
      <c r="N24" s="5">
        <f>VLOOKUP(DATOS[[#This Row],[ID_PRODUCTO]],PRODUCTOS[#All],8,FALSE)</f>
        <v>5000</v>
      </c>
    </row>
    <row r="25" spans="1:14" x14ac:dyDescent="0.25">
      <c r="A25" s="1">
        <v>44594</v>
      </c>
      <c r="B25">
        <v>24</v>
      </c>
      <c r="C25">
        <v>1012</v>
      </c>
      <c r="D25" t="str">
        <f>VLOOKUP(DATOS[[#This Row],[ID_VENDEDOR]],VENDEDOR[#All],2,FALSE)</f>
        <v>HuGo SAndoval</v>
      </c>
      <c r="E25" t="str">
        <f>VLOOKUP(DATOS[[#This Row],[ID_VENDEDOR]],VENDEDOR[#All],5,FALSE)</f>
        <v>SUR</v>
      </c>
      <c r="F25">
        <v>100003</v>
      </c>
      <c r="G25" t="s">
        <v>14</v>
      </c>
      <c r="H25">
        <v>8</v>
      </c>
      <c r="I25" t="str">
        <f>VLOOKUP(DATOS[[#This Row],[ID_PRODUCTO]],PRODUCTOS[#All],2,FALSE)</f>
        <v>Amortiguadores</v>
      </c>
      <c r="J25">
        <f>VLOOKUP(DATOS[[#This Row],[ID_PRODUCTO]],PRODUCTOS[#All],3,FALSE)</f>
        <v>6</v>
      </c>
      <c r="K25" t="str">
        <f>VLOOKUP(DATOS[[#This Row],[ID_CATEGORIA2]],PRODUCTOS[#All],4,FALSE)</f>
        <v>Sistema de Transmisión</v>
      </c>
      <c r="L25">
        <v>9</v>
      </c>
      <c r="M25" s="4">
        <f>VLOOKUP(DATOS[[#This Row],[ID_PRODUCTO]],PRODUCTOS[#All],6,FALSE)</f>
        <v>4010</v>
      </c>
      <c r="N25" s="5">
        <f>VLOOKUP(DATOS[[#This Row],[ID_PRODUCTO]],PRODUCTOS[#All],8,FALSE)</f>
        <v>4500</v>
      </c>
    </row>
    <row r="26" spans="1:14" x14ac:dyDescent="0.25">
      <c r="A26" s="1">
        <v>44595</v>
      </c>
      <c r="B26">
        <v>25</v>
      </c>
      <c r="C26">
        <v>1000</v>
      </c>
      <c r="D26" t="str">
        <f>VLOOKUP(DATOS[[#This Row],[ID_VENDEDOR]],VENDEDOR[#All],2,FALSE)</f>
        <v>JuLiO torReS</v>
      </c>
      <c r="E26" t="str">
        <f>VLOOKUP(DATOS[[#This Row],[ID_VENDEDOR]],VENDEDOR[#All],5,FALSE)</f>
        <v>SUR</v>
      </c>
      <c r="F26">
        <v>100017</v>
      </c>
      <c r="G26" t="s">
        <v>55</v>
      </c>
      <c r="H26">
        <v>5</v>
      </c>
      <c r="I26" t="str">
        <f>VLOOKUP(DATOS[[#This Row],[ID_PRODUCTO]],PRODUCTOS[#All],2,FALSE)</f>
        <v>Silenciadores</v>
      </c>
      <c r="J26">
        <f>VLOOKUP(DATOS[[#This Row],[ID_PRODUCTO]],PRODUCTOS[#All],3,FALSE)</f>
        <v>3</v>
      </c>
      <c r="K26" t="str">
        <f>VLOOKUP(DATOS[[#This Row],[ID_CATEGORIA2]],PRODUCTOS[#All],4,FALSE)</f>
        <v>Componentes del Motor</v>
      </c>
      <c r="L26">
        <v>12</v>
      </c>
      <c r="M26" s="4">
        <f>VLOOKUP(DATOS[[#This Row],[ID_PRODUCTO]],PRODUCTOS[#All],6,FALSE)</f>
        <v>1600</v>
      </c>
      <c r="N26" s="5">
        <f>VLOOKUP(DATOS[[#This Row],[ID_PRODUCTO]],PRODUCTOS[#All],8,FALSE)</f>
        <v>2500</v>
      </c>
    </row>
    <row r="27" spans="1:14" x14ac:dyDescent="0.25">
      <c r="A27" s="1">
        <v>44596</v>
      </c>
      <c r="B27">
        <v>26</v>
      </c>
      <c r="C27">
        <v>1015</v>
      </c>
      <c r="D27" t="str">
        <f>VLOOKUP(DATOS[[#This Row],[ID_VENDEDOR]],VENDEDOR[#All],2,FALSE)</f>
        <v>HeCTOr MuñoZ</v>
      </c>
      <c r="E27" t="str">
        <f>VLOOKUP(DATOS[[#This Row],[ID_VENDEDOR]],VENDEDOR[#All],5,FALSE)</f>
        <v>CIBAO</v>
      </c>
      <c r="F27">
        <v>100011</v>
      </c>
      <c r="G27" t="s">
        <v>38</v>
      </c>
      <c r="H27">
        <v>13</v>
      </c>
      <c r="I27" t="str">
        <f>VLOOKUP(DATOS[[#This Row],[ID_PRODUCTO]],PRODUCTOS[#All],2,FALSE)</f>
        <v>Manillares</v>
      </c>
      <c r="J27">
        <f>VLOOKUP(DATOS[[#This Row],[ID_PRODUCTO]],PRODUCTOS[#All],3,FALSE)</f>
        <v>9</v>
      </c>
      <c r="K27" t="str">
        <f>VLOOKUP(DATOS[[#This Row],[ID_CATEGORIA2]],PRODUCTOS[#All],4,FALSE)</f>
        <v>Sistema Eléctrico</v>
      </c>
      <c r="L27">
        <v>10</v>
      </c>
      <c r="M27" s="4">
        <f>VLOOKUP(DATOS[[#This Row],[ID_PRODUCTO]],PRODUCTOS[#All],6,FALSE)</f>
        <v>1310</v>
      </c>
      <c r="N27" s="5">
        <f>VLOOKUP(DATOS[[#This Row],[ID_PRODUCTO]],PRODUCTOS[#All],8,FALSE)</f>
        <v>1500</v>
      </c>
    </row>
    <row r="28" spans="1:14" x14ac:dyDescent="0.25">
      <c r="A28" s="1">
        <v>44597</v>
      </c>
      <c r="B28">
        <v>27</v>
      </c>
      <c r="C28">
        <v>1013</v>
      </c>
      <c r="D28" t="str">
        <f>VLOOKUP(DATOS[[#This Row],[ID_VENDEDOR]],VENDEDOR[#All],2,FALSE)</f>
        <v>MoNiCA AlVarez</v>
      </c>
      <c r="E28" t="str">
        <f>VLOOKUP(DATOS[[#This Row],[ID_VENDEDOR]],VENDEDOR[#All],5,FALSE)</f>
        <v>ESTE</v>
      </c>
      <c r="F28">
        <v>100002</v>
      </c>
      <c r="G28" t="s">
        <v>11</v>
      </c>
      <c r="H28">
        <v>19</v>
      </c>
      <c r="I28" t="str">
        <f>VLOOKUP(DATOS[[#This Row],[ID_PRODUCTO]],PRODUCTOS[#All],2,FALSE)</f>
        <v>Cables de Acelerador</v>
      </c>
      <c r="J28">
        <f>VLOOKUP(DATOS[[#This Row],[ID_PRODUCTO]],PRODUCTOS[#All],3,FALSE)</f>
        <v>11</v>
      </c>
      <c r="K28" t="str">
        <f>VLOOKUP(DATOS[[#This Row],[ID_CATEGORIA2]],PRODUCTOS[#All],4,FALSE)</f>
        <v>Partes del Chasis</v>
      </c>
      <c r="L28">
        <v>5</v>
      </c>
      <c r="M28" s="4">
        <f>VLOOKUP(DATOS[[#This Row],[ID_PRODUCTO]],PRODUCTOS[#All],6,FALSE)</f>
        <v>600</v>
      </c>
      <c r="N28" s="5">
        <f>VLOOKUP(DATOS[[#This Row],[ID_PRODUCTO]],PRODUCTOS[#All],8,FALSE)</f>
        <v>700</v>
      </c>
    </row>
    <row r="29" spans="1:14" x14ac:dyDescent="0.25">
      <c r="A29" s="1">
        <v>44598</v>
      </c>
      <c r="B29">
        <v>28</v>
      </c>
      <c r="C29">
        <v>1001</v>
      </c>
      <c r="D29" t="str">
        <f>VLOOKUP(DATOS[[#This Row],[ID_VENDEDOR]],VENDEDOR[#All],2,FALSE)</f>
        <v>RaQUel SalAzar</v>
      </c>
      <c r="E29" t="str">
        <f>VLOOKUP(DATOS[[#This Row],[ID_VENDEDOR]],VENDEDOR[#All],5,FALSE)</f>
        <v>ESTE</v>
      </c>
      <c r="F29">
        <v>100001</v>
      </c>
      <c r="G29" t="s">
        <v>8</v>
      </c>
      <c r="H29">
        <v>9</v>
      </c>
      <c r="I29" t="str">
        <f>VLOOKUP(DATOS[[#This Row],[ID_PRODUCTO]],PRODUCTOS[#All],2,FALSE)</f>
        <v>Baterías</v>
      </c>
      <c r="J29">
        <f>VLOOKUP(DATOS[[#This Row],[ID_PRODUCTO]],PRODUCTOS[#All],3,FALSE)</f>
        <v>7</v>
      </c>
      <c r="K29" t="str">
        <f>VLOOKUP(DATOS[[#This Row],[ID_CATEGORIA2]],PRODUCTOS[#All],4,FALSE)</f>
        <v>Sistema de Frenos</v>
      </c>
      <c r="L29">
        <v>7</v>
      </c>
      <c r="M29" s="4">
        <f>VLOOKUP(DATOS[[#This Row],[ID_PRODUCTO]],PRODUCTOS[#All],6,FALSE)</f>
        <v>4800</v>
      </c>
      <c r="N29" s="5">
        <f>VLOOKUP(DATOS[[#This Row],[ID_PRODUCTO]],PRODUCTOS[#All],8,FALSE)</f>
        <v>6000</v>
      </c>
    </row>
    <row r="30" spans="1:14" x14ac:dyDescent="0.25">
      <c r="A30" s="1">
        <v>44599</v>
      </c>
      <c r="B30">
        <v>29</v>
      </c>
      <c r="C30">
        <v>1005</v>
      </c>
      <c r="D30" t="str">
        <f>VLOOKUP(DATOS[[#This Row],[ID_VENDEDOR]],VENDEDOR[#All],2,FALSE)</f>
        <v>CrIstina ValEnCia</v>
      </c>
      <c r="E30" t="str">
        <f>VLOOKUP(DATOS[[#This Row],[ID_VENDEDOR]],VENDEDOR[#All],5,FALSE)</f>
        <v>ESTE</v>
      </c>
      <c r="F30">
        <v>100025</v>
      </c>
      <c r="G30" t="s">
        <v>71</v>
      </c>
      <c r="H30">
        <v>9</v>
      </c>
      <c r="I30" t="str">
        <f>VLOOKUP(DATOS[[#This Row],[ID_PRODUCTO]],PRODUCTOS[#All],2,FALSE)</f>
        <v>Baterías</v>
      </c>
      <c r="J30">
        <f>VLOOKUP(DATOS[[#This Row],[ID_PRODUCTO]],PRODUCTOS[#All],3,FALSE)</f>
        <v>7</v>
      </c>
      <c r="K30" t="str">
        <f>VLOOKUP(DATOS[[#This Row],[ID_CATEGORIA2]],PRODUCTOS[#All],4,FALSE)</f>
        <v>Sistema de Frenos</v>
      </c>
      <c r="L30">
        <v>3</v>
      </c>
      <c r="M30" s="4">
        <f>VLOOKUP(DATOS[[#This Row],[ID_PRODUCTO]],PRODUCTOS[#All],6,FALSE)</f>
        <v>4800</v>
      </c>
      <c r="N30" s="5">
        <f>VLOOKUP(DATOS[[#This Row],[ID_PRODUCTO]],PRODUCTOS[#All],8,FALSE)</f>
        <v>6000</v>
      </c>
    </row>
    <row r="31" spans="1:14" x14ac:dyDescent="0.25">
      <c r="A31" s="1">
        <v>44600</v>
      </c>
      <c r="B31">
        <v>30</v>
      </c>
      <c r="C31">
        <v>1012</v>
      </c>
      <c r="D31" t="str">
        <f>VLOOKUP(DATOS[[#This Row],[ID_VENDEDOR]],VENDEDOR[#All],2,FALSE)</f>
        <v>HuGo SAndoval</v>
      </c>
      <c r="E31" t="str">
        <f>VLOOKUP(DATOS[[#This Row],[ID_VENDEDOR]],VENDEDOR[#All],5,FALSE)</f>
        <v>SUR</v>
      </c>
      <c r="F31">
        <v>100056</v>
      </c>
      <c r="G31" t="s">
        <v>103</v>
      </c>
      <c r="H31">
        <v>3</v>
      </c>
      <c r="I31" t="str">
        <f>VLOOKUP(DATOS[[#This Row],[ID_PRODUCTO]],PRODUCTOS[#All],2,FALSE)</f>
        <v>Cilindros</v>
      </c>
      <c r="J31">
        <f>VLOOKUP(DATOS[[#This Row],[ID_PRODUCTO]],PRODUCTOS[#All],3,FALSE)</f>
        <v>1</v>
      </c>
      <c r="K31" t="str">
        <f>VLOOKUP(DATOS[[#This Row],[ID_CATEGORIA2]],PRODUCTOS[#All],4,FALSE)</f>
        <v>Componentes del Motor</v>
      </c>
      <c r="L31">
        <v>12</v>
      </c>
      <c r="M31" s="4">
        <f>VLOOKUP(DATOS[[#This Row],[ID_PRODUCTO]],PRODUCTOS[#All],6,FALSE)</f>
        <v>3800</v>
      </c>
      <c r="N31" s="5">
        <f>VLOOKUP(DATOS[[#This Row],[ID_PRODUCTO]],PRODUCTOS[#All],8,FALSE)</f>
        <v>4500</v>
      </c>
    </row>
    <row r="32" spans="1:14" x14ac:dyDescent="0.25">
      <c r="A32" s="1">
        <v>44601</v>
      </c>
      <c r="B32">
        <v>31</v>
      </c>
      <c r="C32">
        <v>1015</v>
      </c>
      <c r="D32" t="str">
        <f>VLOOKUP(DATOS[[#This Row],[ID_VENDEDOR]],VENDEDOR[#All],2,FALSE)</f>
        <v>HeCTOr MuñoZ</v>
      </c>
      <c r="E32" t="str">
        <f>VLOOKUP(DATOS[[#This Row],[ID_VENDEDOR]],VENDEDOR[#All],5,FALSE)</f>
        <v>CIBAO</v>
      </c>
      <c r="F32">
        <v>100094</v>
      </c>
      <c r="G32" t="s">
        <v>141</v>
      </c>
      <c r="H32">
        <v>20</v>
      </c>
      <c r="I32" t="str">
        <f>VLOOKUP(DATOS[[#This Row],[ID_PRODUCTO]],PRODUCTOS[#All],2,FALSE)</f>
        <v>Controles de Puños Calefactables</v>
      </c>
      <c r="J32">
        <f>VLOOKUP(DATOS[[#This Row],[ID_PRODUCTO]],PRODUCTOS[#All],3,FALSE)</f>
        <v>10</v>
      </c>
      <c r="K32" t="str">
        <f>VLOOKUP(DATOS[[#This Row],[ID_CATEGORIA2]],PRODUCTOS[#All],4,FALSE)</f>
        <v>Neumáticos</v>
      </c>
      <c r="L32">
        <v>6</v>
      </c>
      <c r="M32" s="4">
        <f>VLOOKUP(DATOS[[#This Row],[ID_PRODUCTO]],PRODUCTOS[#All],6,FALSE)</f>
        <v>4500</v>
      </c>
      <c r="N32" s="5">
        <f>VLOOKUP(DATOS[[#This Row],[ID_PRODUCTO]],PRODUCTOS[#All],8,FALSE)</f>
        <v>5000</v>
      </c>
    </row>
    <row r="33" spans="1:14" x14ac:dyDescent="0.25">
      <c r="A33" s="1">
        <v>44602</v>
      </c>
      <c r="B33">
        <v>32</v>
      </c>
      <c r="C33">
        <v>1013</v>
      </c>
      <c r="D33" t="str">
        <f>VLOOKUP(DATOS[[#This Row],[ID_VENDEDOR]],VENDEDOR[#All],2,FALSE)</f>
        <v>MoNiCA AlVarez</v>
      </c>
      <c r="E33" t="str">
        <f>VLOOKUP(DATOS[[#This Row],[ID_VENDEDOR]],VENDEDOR[#All],5,FALSE)</f>
        <v>ESTE</v>
      </c>
      <c r="F33">
        <v>100016</v>
      </c>
      <c r="G33" t="s">
        <v>53</v>
      </c>
      <c r="H33">
        <v>15</v>
      </c>
      <c r="I33" t="str">
        <f>VLOOKUP(DATOS[[#This Row],[ID_PRODUCTO]],PRODUCTOS[#All],2,FALSE)</f>
        <v>Casco</v>
      </c>
      <c r="J33">
        <f>VLOOKUP(DATOS[[#This Row],[ID_PRODUCTO]],PRODUCTOS[#All],3,FALSE)</f>
        <v>10</v>
      </c>
      <c r="K33" t="str">
        <f>VLOOKUP(DATOS[[#This Row],[ID_CATEGORIA2]],PRODUCTOS[#All],4,FALSE)</f>
        <v>Neumáticos</v>
      </c>
      <c r="L33">
        <v>8</v>
      </c>
      <c r="M33" s="4">
        <f>VLOOKUP(DATOS[[#This Row],[ID_PRODUCTO]],PRODUCTOS[#All],6,FALSE)</f>
        <v>2240</v>
      </c>
      <c r="N33" s="5">
        <f>VLOOKUP(DATOS[[#This Row],[ID_PRODUCTO]],PRODUCTOS[#All],8,FALSE)</f>
        <v>2500</v>
      </c>
    </row>
    <row r="34" spans="1:14" x14ac:dyDescent="0.25">
      <c r="A34" s="1">
        <v>44603</v>
      </c>
      <c r="B34">
        <v>33</v>
      </c>
      <c r="C34">
        <v>1013</v>
      </c>
      <c r="D34" t="str">
        <f>VLOOKUP(DATOS[[#This Row],[ID_VENDEDOR]],VENDEDOR[#All],2,FALSE)</f>
        <v>MoNiCA AlVarez</v>
      </c>
      <c r="E34" t="str">
        <f>VLOOKUP(DATOS[[#This Row],[ID_VENDEDOR]],VENDEDOR[#All],5,FALSE)</f>
        <v>ESTE</v>
      </c>
      <c r="F34">
        <v>100081</v>
      </c>
      <c r="G34" t="s">
        <v>128</v>
      </c>
      <c r="H34">
        <v>19</v>
      </c>
      <c r="I34" t="str">
        <f>VLOOKUP(DATOS[[#This Row],[ID_PRODUCTO]],PRODUCTOS[#All],2,FALSE)</f>
        <v>Cables de Acelerador</v>
      </c>
      <c r="J34">
        <f>VLOOKUP(DATOS[[#This Row],[ID_PRODUCTO]],PRODUCTOS[#All],3,FALSE)</f>
        <v>11</v>
      </c>
      <c r="K34" t="str">
        <f>VLOOKUP(DATOS[[#This Row],[ID_CATEGORIA2]],PRODUCTOS[#All],4,FALSE)</f>
        <v>Partes del Chasis</v>
      </c>
      <c r="L34">
        <v>4</v>
      </c>
      <c r="M34" s="4">
        <f>VLOOKUP(DATOS[[#This Row],[ID_PRODUCTO]],PRODUCTOS[#All],6,FALSE)</f>
        <v>600</v>
      </c>
      <c r="N34" s="5">
        <f>VLOOKUP(DATOS[[#This Row],[ID_PRODUCTO]],PRODUCTOS[#All],8,FALSE)</f>
        <v>700</v>
      </c>
    </row>
    <row r="35" spans="1:14" x14ac:dyDescent="0.25">
      <c r="A35" s="1">
        <v>44604</v>
      </c>
      <c r="B35">
        <v>34</v>
      </c>
      <c r="C35">
        <v>1002</v>
      </c>
      <c r="D35" t="str">
        <f>VLOOKUP(DATOS[[#This Row],[ID_VENDEDOR]],VENDEDOR[#All],2,FALSE)</f>
        <v>SiMon BArreRa</v>
      </c>
      <c r="E35" t="str">
        <f>VLOOKUP(DATOS[[#This Row],[ID_VENDEDOR]],VENDEDOR[#All],5,FALSE)</f>
        <v>NORTE</v>
      </c>
      <c r="F35">
        <v>100045</v>
      </c>
      <c r="G35" t="s">
        <v>92</v>
      </c>
      <c r="H35">
        <v>21</v>
      </c>
      <c r="I35" t="str">
        <f>VLOOKUP(DATOS[[#This Row],[ID_PRODUCTO]],PRODUCTOS[#All],2,FALSE)</f>
        <v>Tensores de Cadena</v>
      </c>
      <c r="J35">
        <f>VLOOKUP(DATOS[[#This Row],[ID_PRODUCTO]],PRODUCTOS[#All],3,FALSE)</f>
        <v>4</v>
      </c>
      <c r="K35" t="str">
        <f>VLOOKUP(DATOS[[#This Row],[ID_CATEGORIA2]],PRODUCTOS[#All],4,FALSE)</f>
        <v>Filtros</v>
      </c>
      <c r="L35">
        <v>9</v>
      </c>
      <c r="M35" s="4">
        <f>VLOOKUP(DATOS[[#This Row],[ID_PRODUCTO]],PRODUCTOS[#All],6,FALSE)</f>
        <v>880</v>
      </c>
      <c r="N35" s="5">
        <f>VLOOKUP(DATOS[[#This Row],[ID_PRODUCTO]],PRODUCTOS[#All],8,FALSE)</f>
        <v>1000</v>
      </c>
    </row>
    <row r="36" spans="1:14" x14ac:dyDescent="0.25">
      <c r="A36" s="1">
        <v>44605</v>
      </c>
      <c r="B36">
        <v>35</v>
      </c>
      <c r="C36">
        <v>1000</v>
      </c>
      <c r="D36" t="str">
        <f>VLOOKUP(DATOS[[#This Row],[ID_VENDEDOR]],VENDEDOR[#All],2,FALSE)</f>
        <v>JuLiO torReS</v>
      </c>
      <c r="E36" t="str">
        <f>VLOOKUP(DATOS[[#This Row],[ID_VENDEDOR]],VENDEDOR[#All],5,FALSE)</f>
        <v>SUR</v>
      </c>
      <c r="F36">
        <v>100100</v>
      </c>
      <c r="G36" t="s">
        <v>147</v>
      </c>
      <c r="H36">
        <v>11</v>
      </c>
      <c r="I36" t="str">
        <f>VLOOKUP(DATOS[[#This Row],[ID_PRODUCTO]],PRODUCTOS[#All],2,FALSE)</f>
        <v>Guardabarros</v>
      </c>
      <c r="J36">
        <f>VLOOKUP(DATOS[[#This Row],[ID_PRODUCTO]],PRODUCTOS[#All],3,FALSE)</f>
        <v>9</v>
      </c>
      <c r="K36" t="str">
        <f>VLOOKUP(DATOS[[#This Row],[ID_CATEGORIA2]],PRODUCTOS[#All],4,FALSE)</f>
        <v>Sistema Eléctrico</v>
      </c>
      <c r="L36">
        <v>5</v>
      </c>
      <c r="M36" s="4">
        <f>VLOOKUP(DATOS[[#This Row],[ID_PRODUCTO]],PRODUCTOS[#All],6,FALSE)</f>
        <v>1700</v>
      </c>
      <c r="N36" s="5">
        <f>VLOOKUP(DATOS[[#This Row],[ID_PRODUCTO]],PRODUCTOS[#All],8,FALSE)</f>
        <v>2000</v>
      </c>
    </row>
    <row r="37" spans="1:14" x14ac:dyDescent="0.25">
      <c r="A37" s="1">
        <v>44606</v>
      </c>
      <c r="B37">
        <v>36</v>
      </c>
      <c r="C37">
        <v>1010</v>
      </c>
      <c r="D37" t="str">
        <f>VLOOKUP(DATOS[[#This Row],[ID_VENDEDOR]],VENDEDOR[#All],2,FALSE)</f>
        <v>AnDrEs MeNDoza</v>
      </c>
      <c r="E37" t="str">
        <f>VLOOKUP(DATOS[[#This Row],[ID_VENDEDOR]],VENDEDOR[#All],5,FALSE)</f>
        <v>NORTE</v>
      </c>
      <c r="F37">
        <v>100019</v>
      </c>
      <c r="G37" t="s">
        <v>59</v>
      </c>
      <c r="H37">
        <v>2</v>
      </c>
      <c r="I37" t="str">
        <f>VLOOKUP(DATOS[[#This Row],[ID_PRODUCTO]],PRODUCTOS[#All],2,FALSE)</f>
        <v>Pistones</v>
      </c>
      <c r="J37">
        <f>VLOOKUP(DATOS[[#This Row],[ID_PRODUCTO]],PRODUCTOS[#All],3,FALSE)</f>
        <v>1</v>
      </c>
      <c r="K37" t="str">
        <f>VLOOKUP(DATOS[[#This Row],[ID_CATEGORIA2]],PRODUCTOS[#All],4,FALSE)</f>
        <v>Componentes del Motor</v>
      </c>
      <c r="L37">
        <v>3</v>
      </c>
      <c r="M37" s="4">
        <f>VLOOKUP(DATOS[[#This Row],[ID_PRODUCTO]],PRODUCTOS[#All],6,FALSE)</f>
        <v>2920</v>
      </c>
      <c r="N37" s="5">
        <f>VLOOKUP(DATOS[[#This Row],[ID_PRODUCTO]],PRODUCTOS[#All],8,FALSE)</f>
        <v>3500</v>
      </c>
    </row>
    <row r="38" spans="1:14" x14ac:dyDescent="0.25">
      <c r="A38" s="1">
        <v>44607</v>
      </c>
      <c r="B38">
        <v>37</v>
      </c>
      <c r="C38">
        <v>1015</v>
      </c>
      <c r="D38" t="str">
        <f>VLOOKUP(DATOS[[#This Row],[ID_VENDEDOR]],VENDEDOR[#All],2,FALSE)</f>
        <v>HeCTOr MuñoZ</v>
      </c>
      <c r="E38" t="str">
        <f>VLOOKUP(DATOS[[#This Row],[ID_VENDEDOR]],VENDEDOR[#All],5,FALSE)</f>
        <v>CIBAO</v>
      </c>
      <c r="F38">
        <v>100022</v>
      </c>
      <c r="G38" t="s">
        <v>65</v>
      </c>
      <c r="H38">
        <v>9</v>
      </c>
      <c r="I38" t="str">
        <f>VLOOKUP(DATOS[[#This Row],[ID_PRODUCTO]],PRODUCTOS[#All],2,FALSE)</f>
        <v>Baterías</v>
      </c>
      <c r="J38">
        <f>VLOOKUP(DATOS[[#This Row],[ID_PRODUCTO]],PRODUCTOS[#All],3,FALSE)</f>
        <v>7</v>
      </c>
      <c r="K38" t="str">
        <f>VLOOKUP(DATOS[[#This Row],[ID_CATEGORIA2]],PRODUCTOS[#All],4,FALSE)</f>
        <v>Sistema de Frenos</v>
      </c>
      <c r="L38">
        <v>7</v>
      </c>
      <c r="M38" s="4">
        <f>VLOOKUP(DATOS[[#This Row],[ID_PRODUCTO]],PRODUCTOS[#All],6,FALSE)</f>
        <v>4800</v>
      </c>
      <c r="N38" s="5">
        <f>VLOOKUP(DATOS[[#This Row],[ID_PRODUCTO]],PRODUCTOS[#All],8,FALSE)</f>
        <v>6000</v>
      </c>
    </row>
    <row r="39" spans="1:14" x14ac:dyDescent="0.25">
      <c r="A39" s="1">
        <v>44608</v>
      </c>
      <c r="B39">
        <v>38</v>
      </c>
      <c r="C39">
        <v>1001</v>
      </c>
      <c r="D39" t="str">
        <f>VLOOKUP(DATOS[[#This Row],[ID_VENDEDOR]],VENDEDOR[#All],2,FALSE)</f>
        <v>RaQUel SalAzar</v>
      </c>
      <c r="E39" t="str">
        <f>VLOOKUP(DATOS[[#This Row],[ID_VENDEDOR]],VENDEDOR[#All],5,FALSE)</f>
        <v>ESTE</v>
      </c>
      <c r="F39">
        <v>100082</v>
      </c>
      <c r="G39" t="s">
        <v>129</v>
      </c>
      <c r="H39">
        <v>21</v>
      </c>
      <c r="I39" t="str">
        <f>VLOOKUP(DATOS[[#This Row],[ID_PRODUCTO]],PRODUCTOS[#All],2,FALSE)</f>
        <v>Tensores de Cadena</v>
      </c>
      <c r="J39">
        <f>VLOOKUP(DATOS[[#This Row],[ID_PRODUCTO]],PRODUCTOS[#All],3,FALSE)</f>
        <v>4</v>
      </c>
      <c r="K39" t="str">
        <f>VLOOKUP(DATOS[[#This Row],[ID_CATEGORIA2]],PRODUCTOS[#All],4,FALSE)</f>
        <v>Filtros</v>
      </c>
      <c r="L39">
        <v>10</v>
      </c>
      <c r="M39" s="4">
        <f>VLOOKUP(DATOS[[#This Row],[ID_PRODUCTO]],PRODUCTOS[#All],6,FALSE)</f>
        <v>880</v>
      </c>
      <c r="N39" s="5">
        <f>VLOOKUP(DATOS[[#This Row],[ID_PRODUCTO]],PRODUCTOS[#All],8,FALSE)</f>
        <v>1000</v>
      </c>
    </row>
    <row r="40" spans="1:14" x14ac:dyDescent="0.25">
      <c r="A40" s="1">
        <v>44609</v>
      </c>
      <c r="B40">
        <v>39</v>
      </c>
      <c r="C40">
        <v>1015</v>
      </c>
      <c r="D40" t="str">
        <f>VLOOKUP(DATOS[[#This Row],[ID_VENDEDOR]],VENDEDOR[#All],2,FALSE)</f>
        <v>HeCTOr MuñoZ</v>
      </c>
      <c r="E40" t="str">
        <f>VLOOKUP(DATOS[[#This Row],[ID_VENDEDOR]],VENDEDOR[#All],5,FALSE)</f>
        <v>CIBAO</v>
      </c>
      <c r="F40">
        <v>100044</v>
      </c>
      <c r="G40" t="s">
        <v>91</v>
      </c>
      <c r="H40">
        <v>21</v>
      </c>
      <c r="I40" t="str">
        <f>VLOOKUP(DATOS[[#This Row],[ID_PRODUCTO]],PRODUCTOS[#All],2,FALSE)</f>
        <v>Tensores de Cadena</v>
      </c>
      <c r="J40">
        <f>VLOOKUP(DATOS[[#This Row],[ID_PRODUCTO]],PRODUCTOS[#All],3,FALSE)</f>
        <v>4</v>
      </c>
      <c r="K40" t="str">
        <f>VLOOKUP(DATOS[[#This Row],[ID_CATEGORIA2]],PRODUCTOS[#All],4,FALSE)</f>
        <v>Filtros</v>
      </c>
      <c r="L40">
        <v>2</v>
      </c>
      <c r="M40" s="4">
        <f>VLOOKUP(DATOS[[#This Row],[ID_PRODUCTO]],PRODUCTOS[#All],6,FALSE)</f>
        <v>880</v>
      </c>
      <c r="N40" s="5">
        <f>VLOOKUP(DATOS[[#This Row],[ID_PRODUCTO]],PRODUCTOS[#All],8,FALSE)</f>
        <v>1000</v>
      </c>
    </row>
    <row r="41" spans="1:14" x14ac:dyDescent="0.25">
      <c r="A41" s="1">
        <v>44610</v>
      </c>
      <c r="B41">
        <v>40</v>
      </c>
      <c r="C41">
        <v>1007</v>
      </c>
      <c r="D41" t="str">
        <f>VLOOKUP(DATOS[[#This Row],[ID_VENDEDOR]],VENDEDOR[#All],2,FALSE)</f>
        <v>RoSa UrIbe</v>
      </c>
      <c r="E41" t="str">
        <f>VLOOKUP(DATOS[[#This Row],[ID_VENDEDOR]],VENDEDOR[#All],5,FALSE)</f>
        <v>CIBAO</v>
      </c>
      <c r="F41">
        <v>100031</v>
      </c>
      <c r="G41" t="s">
        <v>78</v>
      </c>
      <c r="H41">
        <v>21</v>
      </c>
      <c r="I41" t="str">
        <f>VLOOKUP(DATOS[[#This Row],[ID_PRODUCTO]],PRODUCTOS[#All],2,FALSE)</f>
        <v>Tensores de Cadena</v>
      </c>
      <c r="J41">
        <f>VLOOKUP(DATOS[[#This Row],[ID_PRODUCTO]],PRODUCTOS[#All],3,FALSE)</f>
        <v>4</v>
      </c>
      <c r="K41" t="str">
        <f>VLOOKUP(DATOS[[#This Row],[ID_CATEGORIA2]],PRODUCTOS[#All],4,FALSE)</f>
        <v>Filtros</v>
      </c>
      <c r="L41">
        <v>8</v>
      </c>
      <c r="M41" s="4">
        <f>VLOOKUP(DATOS[[#This Row],[ID_PRODUCTO]],PRODUCTOS[#All],6,FALSE)</f>
        <v>880</v>
      </c>
      <c r="N41" s="5">
        <f>VLOOKUP(DATOS[[#This Row],[ID_PRODUCTO]],PRODUCTOS[#All],8,FALSE)</f>
        <v>1000</v>
      </c>
    </row>
    <row r="42" spans="1:14" x14ac:dyDescent="0.25">
      <c r="A42" s="1">
        <v>44611</v>
      </c>
      <c r="B42">
        <v>41</v>
      </c>
      <c r="C42">
        <v>1002</v>
      </c>
      <c r="D42" t="str">
        <f>VLOOKUP(DATOS[[#This Row],[ID_VENDEDOR]],VENDEDOR[#All],2,FALSE)</f>
        <v>SiMon BArreRa</v>
      </c>
      <c r="E42" t="str">
        <f>VLOOKUP(DATOS[[#This Row],[ID_VENDEDOR]],VENDEDOR[#All],5,FALSE)</f>
        <v>NORTE</v>
      </c>
      <c r="F42">
        <v>100016</v>
      </c>
      <c r="G42" t="s">
        <v>53</v>
      </c>
      <c r="H42">
        <v>20</v>
      </c>
      <c r="I42" t="str">
        <f>VLOOKUP(DATOS[[#This Row],[ID_PRODUCTO]],PRODUCTOS[#All],2,FALSE)</f>
        <v>Controles de Puños Calefactables</v>
      </c>
      <c r="J42">
        <f>VLOOKUP(DATOS[[#This Row],[ID_PRODUCTO]],PRODUCTOS[#All],3,FALSE)</f>
        <v>10</v>
      </c>
      <c r="K42" t="str">
        <f>VLOOKUP(DATOS[[#This Row],[ID_CATEGORIA2]],PRODUCTOS[#All],4,FALSE)</f>
        <v>Neumáticos</v>
      </c>
      <c r="L42">
        <v>6</v>
      </c>
      <c r="M42" s="4">
        <f>VLOOKUP(DATOS[[#This Row],[ID_PRODUCTO]],PRODUCTOS[#All],6,FALSE)</f>
        <v>4500</v>
      </c>
      <c r="N42" s="5">
        <f>VLOOKUP(DATOS[[#This Row],[ID_PRODUCTO]],PRODUCTOS[#All],8,FALSE)</f>
        <v>5000</v>
      </c>
    </row>
    <row r="43" spans="1:14" x14ac:dyDescent="0.25">
      <c r="A43" s="1">
        <v>44612</v>
      </c>
      <c r="B43">
        <v>42</v>
      </c>
      <c r="C43">
        <v>1001</v>
      </c>
      <c r="D43" t="str">
        <f>VLOOKUP(DATOS[[#This Row],[ID_VENDEDOR]],VENDEDOR[#All],2,FALSE)</f>
        <v>RaQUel SalAzar</v>
      </c>
      <c r="E43" t="str">
        <f>VLOOKUP(DATOS[[#This Row],[ID_VENDEDOR]],VENDEDOR[#All],5,FALSE)</f>
        <v>ESTE</v>
      </c>
      <c r="F43">
        <v>100025</v>
      </c>
      <c r="G43" t="s">
        <v>71</v>
      </c>
      <c r="H43">
        <v>23</v>
      </c>
      <c r="I43" t="str">
        <f>VLOOKUP(DATOS[[#This Row],[ID_PRODUCTO]],PRODUCTOS[#All],2,FALSE)</f>
        <v>Carburadores</v>
      </c>
      <c r="J43">
        <f>VLOOKUP(DATOS[[#This Row],[ID_PRODUCTO]],PRODUCTOS[#All],3,FALSE)</f>
        <v>1</v>
      </c>
      <c r="K43" t="str">
        <f>VLOOKUP(DATOS[[#This Row],[ID_CATEGORIA2]],PRODUCTOS[#All],4,FALSE)</f>
        <v>Componentes del Motor</v>
      </c>
      <c r="L43">
        <v>9</v>
      </c>
      <c r="M43" s="4">
        <f>VLOOKUP(DATOS[[#This Row],[ID_PRODUCTO]],PRODUCTOS[#All],6,FALSE)</f>
        <v>3550</v>
      </c>
      <c r="N43" s="5">
        <f>VLOOKUP(DATOS[[#This Row],[ID_PRODUCTO]],PRODUCTOS[#All],8,FALSE)</f>
        <v>4000</v>
      </c>
    </row>
    <row r="44" spans="1:14" x14ac:dyDescent="0.25">
      <c r="A44" s="1">
        <v>44613</v>
      </c>
      <c r="B44">
        <v>43</v>
      </c>
      <c r="C44">
        <v>1005</v>
      </c>
      <c r="D44" t="str">
        <f>VLOOKUP(DATOS[[#This Row],[ID_VENDEDOR]],VENDEDOR[#All],2,FALSE)</f>
        <v>CrIstina ValEnCia</v>
      </c>
      <c r="E44" t="str">
        <f>VLOOKUP(DATOS[[#This Row],[ID_VENDEDOR]],VENDEDOR[#All],5,FALSE)</f>
        <v>ESTE</v>
      </c>
      <c r="F44">
        <v>100009</v>
      </c>
      <c r="G44" t="s">
        <v>32</v>
      </c>
      <c r="H44">
        <v>16</v>
      </c>
      <c r="I44" t="str">
        <f>VLOOKUP(DATOS[[#This Row],[ID_PRODUCTO]],PRODUCTOS[#All],2,FALSE)</f>
        <v>Guantes</v>
      </c>
      <c r="J44">
        <f>VLOOKUP(DATOS[[#This Row],[ID_PRODUCTO]],PRODUCTOS[#All],3,FALSE)</f>
        <v>10</v>
      </c>
      <c r="K44" t="str">
        <f>VLOOKUP(DATOS[[#This Row],[ID_CATEGORIA2]],PRODUCTOS[#All],4,FALSE)</f>
        <v>Neumáticos</v>
      </c>
      <c r="L44">
        <v>11</v>
      </c>
      <c r="M44" s="4">
        <f>VLOOKUP(DATOS[[#This Row],[ID_PRODUCTO]],PRODUCTOS[#All],6,FALSE)</f>
        <v>820</v>
      </c>
      <c r="N44" s="5">
        <f>VLOOKUP(DATOS[[#This Row],[ID_PRODUCTO]],PRODUCTOS[#All],8,FALSE)</f>
        <v>1000</v>
      </c>
    </row>
    <row r="45" spans="1:14" x14ac:dyDescent="0.25">
      <c r="A45" s="1">
        <v>44614</v>
      </c>
      <c r="B45">
        <v>44</v>
      </c>
      <c r="C45">
        <v>1012</v>
      </c>
      <c r="D45" t="str">
        <f>VLOOKUP(DATOS[[#This Row],[ID_VENDEDOR]],VENDEDOR[#All],2,FALSE)</f>
        <v>HuGo SAndoval</v>
      </c>
      <c r="E45" t="str">
        <f>VLOOKUP(DATOS[[#This Row],[ID_VENDEDOR]],VENDEDOR[#All],5,FALSE)</f>
        <v>SUR</v>
      </c>
      <c r="F45">
        <v>100020</v>
      </c>
      <c r="G45" t="s">
        <v>61</v>
      </c>
      <c r="H45">
        <v>4</v>
      </c>
      <c r="I45" t="str">
        <f>VLOOKUP(DATOS[[#This Row],[ID_PRODUCTO]],PRODUCTOS[#All],2,FALSE)</f>
        <v>Filtros de Aceite</v>
      </c>
      <c r="J45">
        <f>VLOOKUP(DATOS[[#This Row],[ID_PRODUCTO]],PRODUCTOS[#All],3,FALSE)</f>
        <v>2</v>
      </c>
      <c r="K45" t="str">
        <f>VLOOKUP(DATOS[[#This Row],[ID_CATEGORIA2]],PRODUCTOS[#All],4,FALSE)</f>
        <v>Componentes del Motor</v>
      </c>
      <c r="L45">
        <v>4</v>
      </c>
      <c r="M45" s="4">
        <f>VLOOKUP(DATOS[[#This Row],[ID_PRODUCTO]],PRODUCTOS[#All],6,FALSE)</f>
        <v>600</v>
      </c>
      <c r="N45" s="5">
        <f>VLOOKUP(DATOS[[#This Row],[ID_PRODUCTO]],PRODUCTOS[#All],8,FALSE)</f>
        <v>800</v>
      </c>
    </row>
    <row r="46" spans="1:14" x14ac:dyDescent="0.25">
      <c r="A46" s="1">
        <v>44615</v>
      </c>
      <c r="B46">
        <v>45</v>
      </c>
      <c r="C46">
        <v>1013</v>
      </c>
      <c r="D46" t="str">
        <f>VLOOKUP(DATOS[[#This Row],[ID_VENDEDOR]],VENDEDOR[#All],2,FALSE)</f>
        <v>MoNiCA AlVarez</v>
      </c>
      <c r="E46" t="str">
        <f>VLOOKUP(DATOS[[#This Row],[ID_VENDEDOR]],VENDEDOR[#All],5,FALSE)</f>
        <v>ESTE</v>
      </c>
      <c r="F46">
        <v>100052</v>
      </c>
      <c r="G46" t="s">
        <v>99</v>
      </c>
      <c r="H46">
        <v>3</v>
      </c>
      <c r="I46" t="str">
        <f>VLOOKUP(DATOS[[#This Row],[ID_PRODUCTO]],PRODUCTOS[#All],2,FALSE)</f>
        <v>Cilindros</v>
      </c>
      <c r="J46">
        <f>VLOOKUP(DATOS[[#This Row],[ID_PRODUCTO]],PRODUCTOS[#All],3,FALSE)</f>
        <v>1</v>
      </c>
      <c r="K46" t="str">
        <f>VLOOKUP(DATOS[[#This Row],[ID_CATEGORIA2]],PRODUCTOS[#All],4,FALSE)</f>
        <v>Componentes del Motor</v>
      </c>
      <c r="L46">
        <v>3</v>
      </c>
      <c r="M46" s="4">
        <f>VLOOKUP(DATOS[[#This Row],[ID_PRODUCTO]],PRODUCTOS[#All],6,FALSE)</f>
        <v>3800</v>
      </c>
      <c r="N46" s="5">
        <f>VLOOKUP(DATOS[[#This Row],[ID_PRODUCTO]],PRODUCTOS[#All],8,FALSE)</f>
        <v>4500</v>
      </c>
    </row>
    <row r="47" spans="1:14" x14ac:dyDescent="0.25">
      <c r="A47" s="1">
        <v>44616</v>
      </c>
      <c r="B47">
        <v>46</v>
      </c>
      <c r="C47">
        <v>1000</v>
      </c>
      <c r="D47" t="str">
        <f>VLOOKUP(DATOS[[#This Row],[ID_VENDEDOR]],VENDEDOR[#All],2,FALSE)</f>
        <v>JuLiO torReS</v>
      </c>
      <c r="E47" t="str">
        <f>VLOOKUP(DATOS[[#This Row],[ID_VENDEDOR]],VENDEDOR[#All],5,FALSE)</f>
        <v>SUR</v>
      </c>
      <c r="F47">
        <v>100001</v>
      </c>
      <c r="G47" t="s">
        <v>8</v>
      </c>
      <c r="H47">
        <v>2</v>
      </c>
      <c r="I47" t="str">
        <f>VLOOKUP(DATOS[[#This Row],[ID_PRODUCTO]],PRODUCTOS[#All],2,FALSE)</f>
        <v>Pistones</v>
      </c>
      <c r="J47">
        <f>VLOOKUP(DATOS[[#This Row],[ID_PRODUCTO]],PRODUCTOS[#All],3,FALSE)</f>
        <v>1</v>
      </c>
      <c r="K47" t="str">
        <f>VLOOKUP(DATOS[[#This Row],[ID_CATEGORIA2]],PRODUCTOS[#All],4,FALSE)</f>
        <v>Componentes del Motor</v>
      </c>
      <c r="L47">
        <v>5</v>
      </c>
      <c r="M47" s="4">
        <f>VLOOKUP(DATOS[[#This Row],[ID_PRODUCTO]],PRODUCTOS[#All],6,FALSE)</f>
        <v>2920</v>
      </c>
      <c r="N47" s="5">
        <f>VLOOKUP(DATOS[[#This Row],[ID_PRODUCTO]],PRODUCTOS[#All],8,FALSE)</f>
        <v>3500</v>
      </c>
    </row>
    <row r="48" spans="1:14" x14ac:dyDescent="0.25">
      <c r="A48" s="1">
        <v>44617</v>
      </c>
      <c r="B48">
        <v>47</v>
      </c>
      <c r="C48">
        <v>1011</v>
      </c>
      <c r="D48" t="str">
        <f>VLOOKUP(DATOS[[#This Row],[ID_VENDEDOR]],VENDEDOR[#All],2,FALSE)</f>
        <v>SoNia ToRReS</v>
      </c>
      <c r="E48" t="str">
        <f>VLOOKUP(DATOS[[#This Row],[ID_VENDEDOR]],VENDEDOR[#All],5,FALSE)</f>
        <v>CIBAO</v>
      </c>
      <c r="F48">
        <v>100044</v>
      </c>
      <c r="G48" t="s">
        <v>91</v>
      </c>
      <c r="H48">
        <v>3</v>
      </c>
      <c r="I48" t="str">
        <f>VLOOKUP(DATOS[[#This Row],[ID_PRODUCTO]],PRODUCTOS[#All],2,FALSE)</f>
        <v>Cilindros</v>
      </c>
      <c r="J48">
        <f>VLOOKUP(DATOS[[#This Row],[ID_PRODUCTO]],PRODUCTOS[#All],3,FALSE)</f>
        <v>1</v>
      </c>
      <c r="K48" t="str">
        <f>VLOOKUP(DATOS[[#This Row],[ID_CATEGORIA2]],PRODUCTOS[#All],4,FALSE)</f>
        <v>Componentes del Motor</v>
      </c>
      <c r="L48">
        <v>7</v>
      </c>
      <c r="M48" s="4">
        <f>VLOOKUP(DATOS[[#This Row],[ID_PRODUCTO]],PRODUCTOS[#All],6,FALSE)</f>
        <v>3800</v>
      </c>
      <c r="N48" s="5">
        <f>VLOOKUP(DATOS[[#This Row],[ID_PRODUCTO]],PRODUCTOS[#All],8,FALSE)</f>
        <v>4500</v>
      </c>
    </row>
    <row r="49" spans="1:14" x14ac:dyDescent="0.25">
      <c r="A49" s="1">
        <v>44618</v>
      </c>
      <c r="B49">
        <v>48</v>
      </c>
      <c r="C49">
        <v>1011</v>
      </c>
      <c r="D49" t="str">
        <f>VLOOKUP(DATOS[[#This Row],[ID_VENDEDOR]],VENDEDOR[#All],2,FALSE)</f>
        <v>SoNia ToRReS</v>
      </c>
      <c r="E49" t="str">
        <f>VLOOKUP(DATOS[[#This Row],[ID_VENDEDOR]],VENDEDOR[#All],5,FALSE)</f>
        <v>CIBAO</v>
      </c>
      <c r="F49">
        <v>100055</v>
      </c>
      <c r="G49" t="s">
        <v>102</v>
      </c>
      <c r="H49">
        <v>8</v>
      </c>
      <c r="I49" t="str">
        <f>VLOOKUP(DATOS[[#This Row],[ID_PRODUCTO]],PRODUCTOS[#All],2,FALSE)</f>
        <v>Amortiguadores</v>
      </c>
      <c r="J49">
        <f>VLOOKUP(DATOS[[#This Row],[ID_PRODUCTO]],PRODUCTOS[#All],3,FALSE)</f>
        <v>6</v>
      </c>
      <c r="K49" t="str">
        <f>VLOOKUP(DATOS[[#This Row],[ID_CATEGORIA2]],PRODUCTOS[#All],4,FALSE)</f>
        <v>Sistema de Transmisión</v>
      </c>
      <c r="L49">
        <v>6</v>
      </c>
      <c r="M49" s="4">
        <f>VLOOKUP(DATOS[[#This Row],[ID_PRODUCTO]],PRODUCTOS[#All],6,FALSE)</f>
        <v>4010</v>
      </c>
      <c r="N49" s="5">
        <f>VLOOKUP(DATOS[[#This Row],[ID_PRODUCTO]],PRODUCTOS[#All],8,FALSE)</f>
        <v>4500</v>
      </c>
    </row>
    <row r="50" spans="1:14" x14ac:dyDescent="0.25">
      <c r="A50" s="1">
        <v>44619</v>
      </c>
      <c r="B50">
        <v>49</v>
      </c>
      <c r="C50">
        <v>1008</v>
      </c>
      <c r="D50" t="str">
        <f>VLOOKUP(DATOS[[#This Row],[ID_VENDEDOR]],VENDEDOR[#All],2,FALSE)</f>
        <v>JaVIer ArAujo</v>
      </c>
      <c r="E50" t="str">
        <f>VLOOKUP(DATOS[[#This Row],[ID_VENDEDOR]],VENDEDOR[#All],5,FALSE)</f>
        <v>SUR</v>
      </c>
      <c r="F50">
        <v>100013</v>
      </c>
      <c r="G50" t="s">
        <v>44</v>
      </c>
      <c r="H50">
        <v>16</v>
      </c>
      <c r="I50" t="str">
        <f>VLOOKUP(DATOS[[#This Row],[ID_PRODUCTO]],PRODUCTOS[#All],2,FALSE)</f>
        <v>Guantes</v>
      </c>
      <c r="J50">
        <f>VLOOKUP(DATOS[[#This Row],[ID_PRODUCTO]],PRODUCTOS[#All],3,FALSE)</f>
        <v>10</v>
      </c>
      <c r="K50" t="str">
        <f>VLOOKUP(DATOS[[#This Row],[ID_CATEGORIA2]],PRODUCTOS[#All],4,FALSE)</f>
        <v>Neumáticos</v>
      </c>
      <c r="L50">
        <v>9</v>
      </c>
      <c r="M50" s="4">
        <f>VLOOKUP(DATOS[[#This Row],[ID_PRODUCTO]],PRODUCTOS[#All],6,FALSE)</f>
        <v>820</v>
      </c>
      <c r="N50" s="5">
        <f>VLOOKUP(DATOS[[#This Row],[ID_PRODUCTO]],PRODUCTOS[#All],8,FALSE)</f>
        <v>1000</v>
      </c>
    </row>
    <row r="51" spans="1:14" x14ac:dyDescent="0.25">
      <c r="A51" s="1">
        <v>44620</v>
      </c>
      <c r="B51">
        <v>50</v>
      </c>
      <c r="C51">
        <v>1007</v>
      </c>
      <c r="D51" t="str">
        <f>VLOOKUP(DATOS[[#This Row],[ID_VENDEDOR]],VENDEDOR[#All],2,FALSE)</f>
        <v>RoSa UrIbe</v>
      </c>
      <c r="E51" t="str">
        <f>VLOOKUP(DATOS[[#This Row],[ID_VENDEDOR]],VENDEDOR[#All],5,FALSE)</f>
        <v>CIBAO</v>
      </c>
      <c r="F51">
        <v>100091</v>
      </c>
      <c r="G51" t="s">
        <v>138</v>
      </c>
      <c r="H51">
        <v>22</v>
      </c>
      <c r="I51" t="str">
        <f>VLOOKUP(DATOS[[#This Row],[ID_PRODUCTO]],PRODUCTOS[#All],2,FALSE)</f>
        <v>Protectores de Motor</v>
      </c>
      <c r="J51">
        <f>VLOOKUP(DATOS[[#This Row],[ID_PRODUCTO]],PRODUCTOS[#All],3,FALSE)</f>
        <v>9</v>
      </c>
      <c r="K51" t="str">
        <f>VLOOKUP(DATOS[[#This Row],[ID_CATEGORIA2]],PRODUCTOS[#All],4,FALSE)</f>
        <v>Sistema Eléctrico</v>
      </c>
      <c r="L51">
        <v>12</v>
      </c>
      <c r="M51" s="4">
        <f>VLOOKUP(DATOS[[#This Row],[ID_PRODUCTO]],PRODUCTOS[#All],6,FALSE)</f>
        <v>3011</v>
      </c>
      <c r="N51" s="5">
        <f>VLOOKUP(DATOS[[#This Row],[ID_PRODUCTO]],PRODUCTOS[#All],8,FALSE)</f>
        <v>3500</v>
      </c>
    </row>
    <row r="52" spans="1:14" x14ac:dyDescent="0.25">
      <c r="A52" s="1">
        <v>44621</v>
      </c>
      <c r="B52">
        <v>51</v>
      </c>
      <c r="C52">
        <v>1000</v>
      </c>
      <c r="D52" t="str">
        <f>VLOOKUP(DATOS[[#This Row],[ID_VENDEDOR]],VENDEDOR[#All],2,FALSE)</f>
        <v>JuLiO torReS</v>
      </c>
      <c r="E52" t="str">
        <f>VLOOKUP(DATOS[[#This Row],[ID_VENDEDOR]],VENDEDOR[#All],5,FALSE)</f>
        <v>SUR</v>
      </c>
      <c r="F52">
        <v>100013</v>
      </c>
      <c r="G52" t="s">
        <v>44</v>
      </c>
      <c r="H52">
        <v>23</v>
      </c>
      <c r="I52" t="str">
        <f>VLOOKUP(DATOS[[#This Row],[ID_PRODUCTO]],PRODUCTOS[#All],2,FALSE)</f>
        <v>Carburadores</v>
      </c>
      <c r="J52">
        <f>VLOOKUP(DATOS[[#This Row],[ID_PRODUCTO]],PRODUCTOS[#All],3,FALSE)</f>
        <v>1</v>
      </c>
      <c r="K52" t="str">
        <f>VLOOKUP(DATOS[[#This Row],[ID_CATEGORIA2]],PRODUCTOS[#All],4,FALSE)</f>
        <v>Componentes del Motor</v>
      </c>
      <c r="L52">
        <v>10</v>
      </c>
      <c r="M52" s="4">
        <f>VLOOKUP(DATOS[[#This Row],[ID_PRODUCTO]],PRODUCTOS[#All],6,FALSE)</f>
        <v>3550</v>
      </c>
      <c r="N52" s="5">
        <f>VLOOKUP(DATOS[[#This Row],[ID_PRODUCTO]],PRODUCTOS[#All],8,FALSE)</f>
        <v>4000</v>
      </c>
    </row>
    <row r="53" spans="1:14" x14ac:dyDescent="0.25">
      <c r="A53" s="1">
        <v>44622</v>
      </c>
      <c r="B53">
        <v>52</v>
      </c>
      <c r="C53">
        <v>1014</v>
      </c>
      <c r="D53" t="str">
        <f>VLOOKUP(DATOS[[#This Row],[ID_VENDEDOR]],VENDEDOR[#All],2,FALSE)</f>
        <v>DAnieLa RaMiRez</v>
      </c>
      <c r="E53" t="str">
        <f>VLOOKUP(DATOS[[#This Row],[ID_VENDEDOR]],VENDEDOR[#All],5,FALSE)</f>
        <v>NORTE</v>
      </c>
      <c r="F53">
        <v>100038</v>
      </c>
      <c r="G53" t="s">
        <v>85</v>
      </c>
      <c r="H53">
        <v>2</v>
      </c>
      <c r="I53" t="str">
        <f>VLOOKUP(DATOS[[#This Row],[ID_PRODUCTO]],PRODUCTOS[#All],2,FALSE)</f>
        <v>Pistones</v>
      </c>
      <c r="J53">
        <f>VLOOKUP(DATOS[[#This Row],[ID_PRODUCTO]],PRODUCTOS[#All],3,FALSE)</f>
        <v>1</v>
      </c>
      <c r="K53" t="str">
        <f>VLOOKUP(DATOS[[#This Row],[ID_CATEGORIA2]],PRODUCTOS[#All],4,FALSE)</f>
        <v>Componentes del Motor</v>
      </c>
      <c r="L53">
        <v>5</v>
      </c>
      <c r="M53" s="4">
        <f>VLOOKUP(DATOS[[#This Row],[ID_PRODUCTO]],PRODUCTOS[#All],6,FALSE)</f>
        <v>2920</v>
      </c>
      <c r="N53" s="5">
        <f>VLOOKUP(DATOS[[#This Row],[ID_PRODUCTO]],PRODUCTOS[#All],8,FALSE)</f>
        <v>3500</v>
      </c>
    </row>
    <row r="54" spans="1:14" x14ac:dyDescent="0.25">
      <c r="A54" s="1">
        <v>44623</v>
      </c>
      <c r="B54">
        <v>53</v>
      </c>
      <c r="C54">
        <v>1004</v>
      </c>
      <c r="D54" t="str">
        <f>VLOOKUP(DATOS[[#This Row],[ID_VENDEDOR]],VENDEDOR[#All],2,FALSE)</f>
        <v>FaBiAn VasQuez</v>
      </c>
      <c r="E54" t="str">
        <f>VLOOKUP(DATOS[[#This Row],[ID_VENDEDOR]],VENDEDOR[#All],5,FALSE)</f>
        <v>SUR</v>
      </c>
      <c r="F54">
        <v>100008</v>
      </c>
      <c r="G54" t="s">
        <v>29</v>
      </c>
      <c r="H54">
        <v>11</v>
      </c>
      <c r="I54" t="str">
        <f>VLOOKUP(DATOS[[#This Row],[ID_PRODUCTO]],PRODUCTOS[#All],2,FALSE)</f>
        <v>Guardabarros</v>
      </c>
      <c r="J54">
        <f>VLOOKUP(DATOS[[#This Row],[ID_PRODUCTO]],PRODUCTOS[#All],3,FALSE)</f>
        <v>9</v>
      </c>
      <c r="K54" t="str">
        <f>VLOOKUP(DATOS[[#This Row],[ID_CATEGORIA2]],PRODUCTOS[#All],4,FALSE)</f>
        <v>Sistema Eléctrico</v>
      </c>
      <c r="L54">
        <v>7</v>
      </c>
      <c r="M54" s="4">
        <f>VLOOKUP(DATOS[[#This Row],[ID_PRODUCTO]],PRODUCTOS[#All],6,FALSE)</f>
        <v>1700</v>
      </c>
      <c r="N54" s="5">
        <f>VLOOKUP(DATOS[[#This Row],[ID_PRODUCTO]],PRODUCTOS[#All],8,FALSE)</f>
        <v>2000</v>
      </c>
    </row>
    <row r="55" spans="1:14" x14ac:dyDescent="0.25">
      <c r="A55" s="1">
        <v>44624</v>
      </c>
      <c r="B55">
        <v>54</v>
      </c>
      <c r="C55">
        <v>1004</v>
      </c>
      <c r="D55" t="str">
        <f>VLOOKUP(DATOS[[#This Row],[ID_VENDEDOR]],VENDEDOR[#All],2,FALSE)</f>
        <v>FaBiAn VasQuez</v>
      </c>
      <c r="E55" t="str">
        <f>VLOOKUP(DATOS[[#This Row],[ID_VENDEDOR]],VENDEDOR[#All],5,FALSE)</f>
        <v>SUR</v>
      </c>
      <c r="F55">
        <v>100012</v>
      </c>
      <c r="G55" t="s">
        <v>41</v>
      </c>
      <c r="H55">
        <v>11</v>
      </c>
      <c r="I55" t="str">
        <f>VLOOKUP(DATOS[[#This Row],[ID_PRODUCTO]],PRODUCTOS[#All],2,FALSE)</f>
        <v>Guardabarros</v>
      </c>
      <c r="J55">
        <f>VLOOKUP(DATOS[[#This Row],[ID_PRODUCTO]],PRODUCTOS[#All],3,FALSE)</f>
        <v>9</v>
      </c>
      <c r="K55" t="str">
        <f>VLOOKUP(DATOS[[#This Row],[ID_CATEGORIA2]],PRODUCTOS[#All],4,FALSE)</f>
        <v>Sistema Eléctrico</v>
      </c>
      <c r="L55">
        <v>3</v>
      </c>
      <c r="M55" s="4">
        <f>VLOOKUP(DATOS[[#This Row],[ID_PRODUCTO]],PRODUCTOS[#All],6,FALSE)</f>
        <v>1700</v>
      </c>
      <c r="N55" s="5">
        <f>VLOOKUP(DATOS[[#This Row],[ID_PRODUCTO]],PRODUCTOS[#All],8,FALSE)</f>
        <v>2000</v>
      </c>
    </row>
    <row r="56" spans="1:14" x14ac:dyDescent="0.25">
      <c r="A56" s="1">
        <v>44625</v>
      </c>
      <c r="B56">
        <v>55</v>
      </c>
      <c r="C56">
        <v>1012</v>
      </c>
      <c r="D56" t="str">
        <f>VLOOKUP(DATOS[[#This Row],[ID_VENDEDOR]],VENDEDOR[#All],2,FALSE)</f>
        <v>HuGo SAndoval</v>
      </c>
      <c r="E56" t="str">
        <f>VLOOKUP(DATOS[[#This Row],[ID_VENDEDOR]],VENDEDOR[#All],5,FALSE)</f>
        <v>SUR</v>
      </c>
      <c r="F56">
        <v>100020</v>
      </c>
      <c r="G56" t="s">
        <v>61</v>
      </c>
      <c r="H56">
        <v>15</v>
      </c>
      <c r="I56" t="str">
        <f>VLOOKUP(DATOS[[#This Row],[ID_PRODUCTO]],PRODUCTOS[#All],2,FALSE)</f>
        <v>Casco</v>
      </c>
      <c r="J56">
        <f>VLOOKUP(DATOS[[#This Row],[ID_PRODUCTO]],PRODUCTOS[#All],3,FALSE)</f>
        <v>10</v>
      </c>
      <c r="K56" t="str">
        <f>VLOOKUP(DATOS[[#This Row],[ID_CATEGORIA2]],PRODUCTOS[#All],4,FALSE)</f>
        <v>Neumáticos</v>
      </c>
      <c r="L56">
        <v>12</v>
      </c>
      <c r="M56" s="4">
        <f>VLOOKUP(DATOS[[#This Row],[ID_PRODUCTO]],PRODUCTOS[#All],6,FALSE)</f>
        <v>2240</v>
      </c>
      <c r="N56" s="5">
        <f>VLOOKUP(DATOS[[#This Row],[ID_PRODUCTO]],PRODUCTOS[#All],8,FALSE)</f>
        <v>2500</v>
      </c>
    </row>
    <row r="57" spans="1:14" x14ac:dyDescent="0.25">
      <c r="A57" s="1">
        <v>44626</v>
      </c>
      <c r="B57">
        <v>56</v>
      </c>
      <c r="C57">
        <v>1009</v>
      </c>
      <c r="D57" t="str">
        <f>VLOOKUP(DATOS[[#This Row],[ID_VENDEDOR]],VENDEDOR[#All],2,FALSE)</f>
        <v>PAtriciA mOreno</v>
      </c>
      <c r="E57" t="str">
        <f>VLOOKUP(DATOS[[#This Row],[ID_VENDEDOR]],VENDEDOR[#All],5,FALSE)</f>
        <v>ESTE</v>
      </c>
      <c r="F57">
        <v>100073</v>
      </c>
      <c r="G57" t="s">
        <v>120</v>
      </c>
      <c r="H57">
        <v>5</v>
      </c>
      <c r="I57" t="str">
        <f>VLOOKUP(DATOS[[#This Row],[ID_PRODUCTO]],PRODUCTOS[#All],2,FALSE)</f>
        <v>Silenciadores</v>
      </c>
      <c r="J57">
        <f>VLOOKUP(DATOS[[#This Row],[ID_PRODUCTO]],PRODUCTOS[#All],3,FALSE)</f>
        <v>3</v>
      </c>
      <c r="K57" t="str">
        <f>VLOOKUP(DATOS[[#This Row],[ID_CATEGORIA2]],PRODUCTOS[#All],4,FALSE)</f>
        <v>Componentes del Motor</v>
      </c>
      <c r="L57">
        <v>6</v>
      </c>
      <c r="M57" s="4">
        <f>VLOOKUP(DATOS[[#This Row],[ID_PRODUCTO]],PRODUCTOS[#All],6,FALSE)</f>
        <v>1600</v>
      </c>
      <c r="N57" s="5">
        <f>VLOOKUP(DATOS[[#This Row],[ID_PRODUCTO]],PRODUCTOS[#All],8,FALSE)</f>
        <v>2500</v>
      </c>
    </row>
    <row r="58" spans="1:14" x14ac:dyDescent="0.25">
      <c r="A58" s="1">
        <v>44627</v>
      </c>
      <c r="B58">
        <v>57</v>
      </c>
      <c r="C58">
        <v>1006</v>
      </c>
      <c r="D58" t="str">
        <f>VLOOKUP(DATOS[[#This Row],[ID_VENDEDOR]],VENDEDOR[#All],2,FALSE)</f>
        <v>AleXanDrO MoRa</v>
      </c>
      <c r="E58" t="str">
        <f>VLOOKUP(DATOS[[#This Row],[ID_VENDEDOR]],VENDEDOR[#All],5,FALSE)</f>
        <v>NORTE</v>
      </c>
      <c r="F58">
        <v>100094</v>
      </c>
      <c r="G58" t="s">
        <v>141</v>
      </c>
      <c r="H58">
        <v>15</v>
      </c>
      <c r="I58" t="str">
        <f>VLOOKUP(DATOS[[#This Row],[ID_PRODUCTO]],PRODUCTOS[#All],2,FALSE)</f>
        <v>Casco</v>
      </c>
      <c r="J58">
        <f>VLOOKUP(DATOS[[#This Row],[ID_PRODUCTO]],PRODUCTOS[#All],3,FALSE)</f>
        <v>10</v>
      </c>
      <c r="K58" t="str">
        <f>VLOOKUP(DATOS[[#This Row],[ID_CATEGORIA2]],PRODUCTOS[#All],4,FALSE)</f>
        <v>Neumáticos</v>
      </c>
      <c r="L58">
        <v>8</v>
      </c>
      <c r="M58" s="4">
        <f>VLOOKUP(DATOS[[#This Row],[ID_PRODUCTO]],PRODUCTOS[#All],6,FALSE)</f>
        <v>2240</v>
      </c>
      <c r="N58" s="5">
        <f>VLOOKUP(DATOS[[#This Row],[ID_PRODUCTO]],PRODUCTOS[#All],8,FALSE)</f>
        <v>2500</v>
      </c>
    </row>
    <row r="59" spans="1:14" x14ac:dyDescent="0.25">
      <c r="A59" s="1">
        <v>44628</v>
      </c>
      <c r="B59">
        <v>58</v>
      </c>
      <c r="C59">
        <v>1007</v>
      </c>
      <c r="D59" t="str">
        <f>VLOOKUP(DATOS[[#This Row],[ID_VENDEDOR]],VENDEDOR[#All],2,FALSE)</f>
        <v>RoSa UrIbe</v>
      </c>
      <c r="E59" t="str">
        <f>VLOOKUP(DATOS[[#This Row],[ID_VENDEDOR]],VENDEDOR[#All],5,FALSE)</f>
        <v>CIBAO</v>
      </c>
      <c r="F59">
        <v>100054</v>
      </c>
      <c r="G59" t="s">
        <v>101</v>
      </c>
      <c r="H59">
        <v>6</v>
      </c>
      <c r="I59" t="str">
        <f>VLOOKUP(DATOS[[#This Row],[ID_PRODUCTO]],PRODUCTOS[#All],2,FALSE)</f>
        <v>Cadenas</v>
      </c>
      <c r="J59">
        <f>VLOOKUP(DATOS[[#This Row],[ID_PRODUCTO]],PRODUCTOS[#All],3,FALSE)</f>
        <v>4</v>
      </c>
      <c r="K59" t="str">
        <f>VLOOKUP(DATOS[[#This Row],[ID_CATEGORIA2]],PRODUCTOS[#All],4,FALSE)</f>
        <v>Filtros</v>
      </c>
      <c r="L59">
        <v>4</v>
      </c>
      <c r="M59" s="4">
        <f>VLOOKUP(DATOS[[#This Row],[ID_PRODUCTO]],PRODUCTOS[#All],6,FALSE)</f>
        <v>1800</v>
      </c>
      <c r="N59" s="5">
        <f>VLOOKUP(DATOS[[#This Row],[ID_PRODUCTO]],PRODUCTOS[#All],8,FALSE)</f>
        <v>2000</v>
      </c>
    </row>
    <row r="60" spans="1:14" x14ac:dyDescent="0.25">
      <c r="A60" s="1">
        <v>44629</v>
      </c>
      <c r="B60">
        <v>59</v>
      </c>
      <c r="C60">
        <v>1014</v>
      </c>
      <c r="D60" t="str">
        <f>VLOOKUP(DATOS[[#This Row],[ID_VENDEDOR]],VENDEDOR[#All],2,FALSE)</f>
        <v>DAnieLa RaMiRez</v>
      </c>
      <c r="E60" t="str">
        <f>VLOOKUP(DATOS[[#This Row],[ID_VENDEDOR]],VENDEDOR[#All],5,FALSE)</f>
        <v>NORTE</v>
      </c>
      <c r="F60">
        <v>100040</v>
      </c>
      <c r="G60" t="s">
        <v>87</v>
      </c>
      <c r="H60">
        <v>2</v>
      </c>
      <c r="I60" t="str">
        <f>VLOOKUP(DATOS[[#This Row],[ID_PRODUCTO]],PRODUCTOS[#All],2,FALSE)</f>
        <v>Pistones</v>
      </c>
      <c r="J60">
        <f>VLOOKUP(DATOS[[#This Row],[ID_PRODUCTO]],PRODUCTOS[#All],3,FALSE)</f>
        <v>1</v>
      </c>
      <c r="K60" t="str">
        <f>VLOOKUP(DATOS[[#This Row],[ID_CATEGORIA2]],PRODUCTOS[#All],4,FALSE)</f>
        <v>Componentes del Motor</v>
      </c>
      <c r="L60">
        <v>9</v>
      </c>
      <c r="M60" s="4">
        <f>VLOOKUP(DATOS[[#This Row],[ID_PRODUCTO]],PRODUCTOS[#All],6,FALSE)</f>
        <v>2920</v>
      </c>
      <c r="N60" s="5">
        <f>VLOOKUP(DATOS[[#This Row],[ID_PRODUCTO]],PRODUCTOS[#All],8,FALSE)</f>
        <v>3500</v>
      </c>
    </row>
    <row r="61" spans="1:14" x14ac:dyDescent="0.25">
      <c r="A61" s="1">
        <v>44630</v>
      </c>
      <c r="B61">
        <v>60</v>
      </c>
      <c r="C61">
        <v>1013</v>
      </c>
      <c r="D61" t="str">
        <f>VLOOKUP(DATOS[[#This Row],[ID_VENDEDOR]],VENDEDOR[#All],2,FALSE)</f>
        <v>MoNiCA AlVarez</v>
      </c>
      <c r="E61" t="str">
        <f>VLOOKUP(DATOS[[#This Row],[ID_VENDEDOR]],VENDEDOR[#All],5,FALSE)</f>
        <v>ESTE</v>
      </c>
      <c r="F61">
        <v>100095</v>
      </c>
      <c r="G61" t="s">
        <v>142</v>
      </c>
      <c r="H61">
        <v>8</v>
      </c>
      <c r="I61" t="str">
        <f>VLOOKUP(DATOS[[#This Row],[ID_PRODUCTO]],PRODUCTOS[#All],2,FALSE)</f>
        <v>Amortiguadores</v>
      </c>
      <c r="J61">
        <f>VLOOKUP(DATOS[[#This Row],[ID_PRODUCTO]],PRODUCTOS[#All],3,FALSE)</f>
        <v>6</v>
      </c>
      <c r="K61" t="str">
        <f>VLOOKUP(DATOS[[#This Row],[ID_CATEGORIA2]],PRODUCTOS[#All],4,FALSE)</f>
        <v>Sistema de Transmisión</v>
      </c>
      <c r="L61">
        <v>5</v>
      </c>
      <c r="M61" s="4">
        <f>VLOOKUP(DATOS[[#This Row],[ID_PRODUCTO]],PRODUCTOS[#All],6,FALSE)</f>
        <v>4010</v>
      </c>
      <c r="N61" s="5">
        <f>VLOOKUP(DATOS[[#This Row],[ID_PRODUCTO]],PRODUCTOS[#All],8,FALSE)</f>
        <v>4500</v>
      </c>
    </row>
    <row r="62" spans="1:14" x14ac:dyDescent="0.25">
      <c r="A62" s="1">
        <v>44631</v>
      </c>
      <c r="B62">
        <v>61</v>
      </c>
      <c r="C62">
        <v>1009</v>
      </c>
      <c r="D62" t="str">
        <f>VLOOKUP(DATOS[[#This Row],[ID_VENDEDOR]],VENDEDOR[#All],2,FALSE)</f>
        <v>PAtriciA mOreno</v>
      </c>
      <c r="E62" t="str">
        <f>VLOOKUP(DATOS[[#This Row],[ID_VENDEDOR]],VENDEDOR[#All],5,FALSE)</f>
        <v>ESTE</v>
      </c>
      <c r="F62">
        <v>100079</v>
      </c>
      <c r="G62" t="s">
        <v>126</v>
      </c>
      <c r="H62">
        <v>9</v>
      </c>
      <c r="I62" t="str">
        <f>VLOOKUP(DATOS[[#This Row],[ID_PRODUCTO]],PRODUCTOS[#All],2,FALSE)</f>
        <v>Baterías</v>
      </c>
      <c r="J62">
        <f>VLOOKUP(DATOS[[#This Row],[ID_PRODUCTO]],PRODUCTOS[#All],3,FALSE)</f>
        <v>7</v>
      </c>
      <c r="K62" t="str">
        <f>VLOOKUP(DATOS[[#This Row],[ID_CATEGORIA2]],PRODUCTOS[#All],4,FALSE)</f>
        <v>Sistema de Frenos</v>
      </c>
      <c r="L62">
        <v>3</v>
      </c>
      <c r="M62" s="4">
        <f>VLOOKUP(DATOS[[#This Row],[ID_PRODUCTO]],PRODUCTOS[#All],6,FALSE)</f>
        <v>4800</v>
      </c>
      <c r="N62" s="5">
        <f>VLOOKUP(DATOS[[#This Row],[ID_PRODUCTO]],PRODUCTOS[#All],8,FALSE)</f>
        <v>6000</v>
      </c>
    </row>
    <row r="63" spans="1:14" x14ac:dyDescent="0.25">
      <c r="A63" s="1">
        <v>44632</v>
      </c>
      <c r="B63">
        <v>62</v>
      </c>
      <c r="C63">
        <v>1007</v>
      </c>
      <c r="D63" t="str">
        <f>VLOOKUP(DATOS[[#This Row],[ID_VENDEDOR]],VENDEDOR[#All],2,FALSE)</f>
        <v>RoSa UrIbe</v>
      </c>
      <c r="E63" t="str">
        <f>VLOOKUP(DATOS[[#This Row],[ID_VENDEDOR]],VENDEDOR[#All],5,FALSE)</f>
        <v>CIBAO</v>
      </c>
      <c r="F63">
        <v>100006</v>
      </c>
      <c r="G63" t="s">
        <v>23</v>
      </c>
      <c r="H63">
        <v>4</v>
      </c>
      <c r="I63" t="str">
        <f>VLOOKUP(DATOS[[#This Row],[ID_PRODUCTO]],PRODUCTOS[#All],2,FALSE)</f>
        <v>Filtros de Aceite</v>
      </c>
      <c r="J63">
        <f>VLOOKUP(DATOS[[#This Row],[ID_PRODUCTO]],PRODUCTOS[#All],3,FALSE)</f>
        <v>2</v>
      </c>
      <c r="K63" t="str">
        <f>VLOOKUP(DATOS[[#This Row],[ID_CATEGORIA2]],PRODUCTOS[#All],4,FALSE)</f>
        <v>Componentes del Motor</v>
      </c>
      <c r="L63">
        <v>7</v>
      </c>
      <c r="M63" s="4">
        <f>VLOOKUP(DATOS[[#This Row],[ID_PRODUCTO]],PRODUCTOS[#All],6,FALSE)</f>
        <v>600</v>
      </c>
      <c r="N63" s="5">
        <f>VLOOKUP(DATOS[[#This Row],[ID_PRODUCTO]],PRODUCTOS[#All],8,FALSE)</f>
        <v>800</v>
      </c>
    </row>
    <row r="64" spans="1:14" x14ac:dyDescent="0.25">
      <c r="A64" s="1">
        <v>44633</v>
      </c>
      <c r="B64">
        <v>63</v>
      </c>
      <c r="C64">
        <v>1015</v>
      </c>
      <c r="D64" t="str">
        <f>VLOOKUP(DATOS[[#This Row],[ID_VENDEDOR]],VENDEDOR[#All],2,FALSE)</f>
        <v>HeCTOr MuñoZ</v>
      </c>
      <c r="E64" t="str">
        <f>VLOOKUP(DATOS[[#This Row],[ID_VENDEDOR]],VENDEDOR[#All],5,FALSE)</f>
        <v>CIBAO</v>
      </c>
      <c r="F64">
        <v>100020</v>
      </c>
      <c r="G64" t="s">
        <v>61</v>
      </c>
      <c r="H64">
        <v>4</v>
      </c>
      <c r="I64" t="str">
        <f>VLOOKUP(DATOS[[#This Row],[ID_PRODUCTO]],PRODUCTOS[#All],2,FALSE)</f>
        <v>Filtros de Aceite</v>
      </c>
      <c r="J64">
        <f>VLOOKUP(DATOS[[#This Row],[ID_PRODUCTO]],PRODUCTOS[#All],3,FALSE)</f>
        <v>2</v>
      </c>
      <c r="K64" t="str">
        <f>VLOOKUP(DATOS[[#This Row],[ID_CATEGORIA2]],PRODUCTOS[#All],4,FALSE)</f>
        <v>Componentes del Motor</v>
      </c>
      <c r="L64">
        <v>10</v>
      </c>
      <c r="M64" s="4">
        <f>VLOOKUP(DATOS[[#This Row],[ID_PRODUCTO]],PRODUCTOS[#All],6,FALSE)</f>
        <v>600</v>
      </c>
      <c r="N64" s="5">
        <f>VLOOKUP(DATOS[[#This Row],[ID_PRODUCTO]],PRODUCTOS[#All],8,FALSE)</f>
        <v>800</v>
      </c>
    </row>
    <row r="65" spans="1:14" x14ac:dyDescent="0.25">
      <c r="A65" s="1">
        <v>44634</v>
      </c>
      <c r="B65">
        <v>64</v>
      </c>
      <c r="C65">
        <v>1003</v>
      </c>
      <c r="D65" t="str">
        <f>VLOOKUP(DATOS[[#This Row],[ID_VENDEDOR]],VENDEDOR[#All],2,FALSE)</f>
        <v>MatEo diAz</v>
      </c>
      <c r="E65" t="str">
        <f>VLOOKUP(DATOS[[#This Row],[ID_VENDEDOR]],VENDEDOR[#All],5,FALSE)</f>
        <v>CIBAO</v>
      </c>
      <c r="F65">
        <v>100036</v>
      </c>
      <c r="G65" t="s">
        <v>83</v>
      </c>
      <c r="H65">
        <v>13</v>
      </c>
      <c r="I65" t="str">
        <f>VLOOKUP(DATOS[[#This Row],[ID_PRODUCTO]],PRODUCTOS[#All],2,FALSE)</f>
        <v>Manillares</v>
      </c>
      <c r="J65">
        <f>VLOOKUP(DATOS[[#This Row],[ID_PRODUCTO]],PRODUCTOS[#All],3,FALSE)</f>
        <v>9</v>
      </c>
      <c r="K65" t="str">
        <f>VLOOKUP(DATOS[[#This Row],[ID_CATEGORIA2]],PRODUCTOS[#All],4,FALSE)</f>
        <v>Sistema Eléctrico</v>
      </c>
      <c r="L65">
        <v>2</v>
      </c>
      <c r="M65" s="4">
        <f>VLOOKUP(DATOS[[#This Row],[ID_PRODUCTO]],PRODUCTOS[#All],6,FALSE)</f>
        <v>1310</v>
      </c>
      <c r="N65" s="5">
        <f>VLOOKUP(DATOS[[#This Row],[ID_PRODUCTO]],PRODUCTOS[#All],8,FALSE)</f>
        <v>1500</v>
      </c>
    </row>
    <row r="66" spans="1:14" x14ac:dyDescent="0.25">
      <c r="A66" s="1">
        <v>44635</v>
      </c>
      <c r="B66">
        <v>65</v>
      </c>
      <c r="C66">
        <v>1001</v>
      </c>
      <c r="D66" t="str">
        <f>VLOOKUP(DATOS[[#This Row],[ID_VENDEDOR]],VENDEDOR[#All],2,FALSE)</f>
        <v>RaQUel SalAzar</v>
      </c>
      <c r="E66" t="str">
        <f>VLOOKUP(DATOS[[#This Row],[ID_VENDEDOR]],VENDEDOR[#All],5,FALSE)</f>
        <v>ESTE</v>
      </c>
      <c r="F66">
        <v>100049</v>
      </c>
      <c r="G66" t="s">
        <v>96</v>
      </c>
      <c r="H66">
        <v>17</v>
      </c>
      <c r="I66" t="str">
        <f>VLOOKUP(DATOS[[#This Row],[ID_PRODUCTO]],PRODUCTOS[#All],2,FALSE)</f>
        <v>Chaquetas de Protección</v>
      </c>
      <c r="J66">
        <f>VLOOKUP(DATOS[[#This Row],[ID_PRODUCTO]],PRODUCTOS[#All],3,FALSE)</f>
        <v>10</v>
      </c>
      <c r="K66" t="str">
        <f>VLOOKUP(DATOS[[#This Row],[ID_CATEGORIA2]],PRODUCTOS[#All],4,FALSE)</f>
        <v>Neumáticos</v>
      </c>
      <c r="L66">
        <v>8</v>
      </c>
      <c r="M66" s="4">
        <f>VLOOKUP(DATOS[[#This Row],[ID_PRODUCTO]],PRODUCTOS[#All],6,FALSE)</f>
        <v>1117</v>
      </c>
      <c r="N66" s="5">
        <f>VLOOKUP(DATOS[[#This Row],[ID_PRODUCTO]],PRODUCTOS[#All],8,FALSE)</f>
        <v>3500</v>
      </c>
    </row>
    <row r="67" spans="1:14" x14ac:dyDescent="0.25">
      <c r="A67" s="1">
        <v>44636</v>
      </c>
      <c r="B67">
        <v>66</v>
      </c>
      <c r="C67">
        <v>1007</v>
      </c>
      <c r="D67" t="str">
        <f>VLOOKUP(DATOS[[#This Row],[ID_VENDEDOR]],VENDEDOR[#All],2,FALSE)</f>
        <v>RoSa UrIbe</v>
      </c>
      <c r="E67" t="str">
        <f>VLOOKUP(DATOS[[#This Row],[ID_VENDEDOR]],VENDEDOR[#All],5,FALSE)</f>
        <v>CIBAO</v>
      </c>
      <c r="F67">
        <v>100049</v>
      </c>
      <c r="G67" t="s">
        <v>96</v>
      </c>
      <c r="H67">
        <v>22</v>
      </c>
      <c r="I67" t="str">
        <f>VLOOKUP(DATOS[[#This Row],[ID_PRODUCTO]],PRODUCTOS[#All],2,FALSE)</f>
        <v>Protectores de Motor</v>
      </c>
      <c r="J67">
        <f>VLOOKUP(DATOS[[#This Row],[ID_PRODUCTO]],PRODUCTOS[#All],3,FALSE)</f>
        <v>9</v>
      </c>
      <c r="K67" t="str">
        <f>VLOOKUP(DATOS[[#This Row],[ID_CATEGORIA2]],PRODUCTOS[#All],4,FALSE)</f>
        <v>Sistema Eléctrico</v>
      </c>
      <c r="L67">
        <v>6</v>
      </c>
      <c r="M67" s="4">
        <f>VLOOKUP(DATOS[[#This Row],[ID_PRODUCTO]],PRODUCTOS[#All],6,FALSE)</f>
        <v>3011</v>
      </c>
      <c r="N67" s="5">
        <f>VLOOKUP(DATOS[[#This Row],[ID_PRODUCTO]],PRODUCTOS[#All],8,FALSE)</f>
        <v>3500</v>
      </c>
    </row>
    <row r="68" spans="1:14" x14ac:dyDescent="0.25">
      <c r="A68" s="1">
        <v>44637</v>
      </c>
      <c r="B68">
        <v>67</v>
      </c>
      <c r="C68">
        <v>1006</v>
      </c>
      <c r="D68" t="str">
        <f>VLOOKUP(DATOS[[#This Row],[ID_VENDEDOR]],VENDEDOR[#All],2,FALSE)</f>
        <v>AleXanDrO MoRa</v>
      </c>
      <c r="E68" t="str">
        <f>VLOOKUP(DATOS[[#This Row],[ID_VENDEDOR]],VENDEDOR[#All],5,FALSE)</f>
        <v>NORTE</v>
      </c>
      <c r="F68">
        <v>100016</v>
      </c>
      <c r="G68" t="s">
        <v>53</v>
      </c>
      <c r="H68">
        <v>23</v>
      </c>
      <c r="I68" t="str">
        <f>VLOOKUP(DATOS[[#This Row],[ID_PRODUCTO]],PRODUCTOS[#All],2,FALSE)</f>
        <v>Carburadores</v>
      </c>
      <c r="J68">
        <f>VLOOKUP(DATOS[[#This Row],[ID_PRODUCTO]],PRODUCTOS[#All],3,FALSE)</f>
        <v>1</v>
      </c>
      <c r="K68" t="str">
        <f>VLOOKUP(DATOS[[#This Row],[ID_CATEGORIA2]],PRODUCTOS[#All],4,FALSE)</f>
        <v>Componentes del Motor</v>
      </c>
      <c r="L68">
        <v>9</v>
      </c>
      <c r="M68" s="4">
        <f>VLOOKUP(DATOS[[#This Row],[ID_PRODUCTO]],PRODUCTOS[#All],6,FALSE)</f>
        <v>3550</v>
      </c>
      <c r="N68" s="5">
        <f>VLOOKUP(DATOS[[#This Row],[ID_PRODUCTO]],PRODUCTOS[#All],8,FALSE)</f>
        <v>4000</v>
      </c>
    </row>
    <row r="69" spans="1:14" x14ac:dyDescent="0.25">
      <c r="A69" s="1">
        <v>44638</v>
      </c>
      <c r="B69">
        <v>68</v>
      </c>
      <c r="C69">
        <v>1004</v>
      </c>
      <c r="D69" t="str">
        <f>VLOOKUP(DATOS[[#This Row],[ID_VENDEDOR]],VENDEDOR[#All],2,FALSE)</f>
        <v>FaBiAn VasQuez</v>
      </c>
      <c r="E69" t="str">
        <f>VLOOKUP(DATOS[[#This Row],[ID_VENDEDOR]],VENDEDOR[#All],5,FALSE)</f>
        <v>SUR</v>
      </c>
      <c r="F69">
        <v>100047</v>
      </c>
      <c r="G69" t="s">
        <v>94</v>
      </c>
      <c r="H69">
        <v>23</v>
      </c>
      <c r="I69" t="str">
        <f>VLOOKUP(DATOS[[#This Row],[ID_PRODUCTO]],PRODUCTOS[#All],2,FALSE)</f>
        <v>Carburadores</v>
      </c>
      <c r="J69">
        <f>VLOOKUP(DATOS[[#This Row],[ID_PRODUCTO]],PRODUCTOS[#All],3,FALSE)</f>
        <v>1</v>
      </c>
      <c r="K69" t="str">
        <f>VLOOKUP(DATOS[[#This Row],[ID_CATEGORIA2]],PRODUCTOS[#All],4,FALSE)</f>
        <v>Componentes del Motor</v>
      </c>
      <c r="L69">
        <v>11</v>
      </c>
      <c r="M69" s="4">
        <f>VLOOKUP(DATOS[[#This Row],[ID_PRODUCTO]],PRODUCTOS[#All],6,FALSE)</f>
        <v>3550</v>
      </c>
      <c r="N69" s="5">
        <f>VLOOKUP(DATOS[[#This Row],[ID_PRODUCTO]],PRODUCTOS[#All],8,FALSE)</f>
        <v>4000</v>
      </c>
    </row>
    <row r="70" spans="1:14" x14ac:dyDescent="0.25">
      <c r="A70" s="1">
        <v>44639</v>
      </c>
      <c r="B70">
        <v>69</v>
      </c>
      <c r="C70">
        <v>1014</v>
      </c>
      <c r="D70" t="str">
        <f>VLOOKUP(DATOS[[#This Row],[ID_VENDEDOR]],VENDEDOR[#All],2,FALSE)</f>
        <v>DAnieLa RaMiRez</v>
      </c>
      <c r="E70" t="str">
        <f>VLOOKUP(DATOS[[#This Row],[ID_VENDEDOR]],VENDEDOR[#All],5,FALSE)</f>
        <v>NORTE</v>
      </c>
      <c r="F70">
        <v>100079</v>
      </c>
      <c r="G70" t="s">
        <v>126</v>
      </c>
      <c r="H70">
        <v>11</v>
      </c>
      <c r="I70" t="str">
        <f>VLOOKUP(DATOS[[#This Row],[ID_PRODUCTO]],PRODUCTOS[#All],2,FALSE)</f>
        <v>Guardabarros</v>
      </c>
      <c r="J70">
        <f>VLOOKUP(DATOS[[#This Row],[ID_PRODUCTO]],PRODUCTOS[#All],3,FALSE)</f>
        <v>9</v>
      </c>
      <c r="K70" t="str">
        <f>VLOOKUP(DATOS[[#This Row],[ID_CATEGORIA2]],PRODUCTOS[#All],4,FALSE)</f>
        <v>Sistema Eléctrico</v>
      </c>
      <c r="L70">
        <v>4</v>
      </c>
      <c r="M70" s="4">
        <f>VLOOKUP(DATOS[[#This Row],[ID_PRODUCTO]],PRODUCTOS[#All],6,FALSE)</f>
        <v>1700</v>
      </c>
      <c r="N70" s="5">
        <f>VLOOKUP(DATOS[[#This Row],[ID_PRODUCTO]],PRODUCTOS[#All],8,FALSE)</f>
        <v>2000</v>
      </c>
    </row>
    <row r="71" spans="1:14" x14ac:dyDescent="0.25">
      <c r="A71" s="1">
        <v>44640</v>
      </c>
      <c r="B71">
        <v>70</v>
      </c>
      <c r="C71">
        <v>1005</v>
      </c>
      <c r="D71" t="str">
        <f>VLOOKUP(DATOS[[#This Row],[ID_VENDEDOR]],VENDEDOR[#All],2,FALSE)</f>
        <v>CrIstina ValEnCia</v>
      </c>
      <c r="E71" t="str">
        <f>VLOOKUP(DATOS[[#This Row],[ID_VENDEDOR]],VENDEDOR[#All],5,FALSE)</f>
        <v>ESTE</v>
      </c>
      <c r="F71">
        <v>100006</v>
      </c>
      <c r="G71" t="s">
        <v>23</v>
      </c>
      <c r="H71">
        <v>19</v>
      </c>
      <c r="I71" t="str">
        <f>VLOOKUP(DATOS[[#This Row],[ID_PRODUCTO]],PRODUCTOS[#All],2,FALSE)</f>
        <v>Cables de Acelerador</v>
      </c>
      <c r="J71">
        <f>VLOOKUP(DATOS[[#This Row],[ID_PRODUCTO]],PRODUCTOS[#All],3,FALSE)</f>
        <v>11</v>
      </c>
      <c r="K71" t="str">
        <f>VLOOKUP(DATOS[[#This Row],[ID_CATEGORIA2]],PRODUCTOS[#All],4,FALSE)</f>
        <v>Partes del Chasis</v>
      </c>
      <c r="L71">
        <v>3</v>
      </c>
      <c r="M71" s="4">
        <f>VLOOKUP(DATOS[[#This Row],[ID_PRODUCTO]],PRODUCTOS[#All],6,FALSE)</f>
        <v>600</v>
      </c>
      <c r="N71" s="5">
        <f>VLOOKUP(DATOS[[#This Row],[ID_PRODUCTO]],PRODUCTOS[#All],8,FALSE)</f>
        <v>700</v>
      </c>
    </row>
    <row r="72" spans="1:14" x14ac:dyDescent="0.25">
      <c r="A72" s="1">
        <v>44641</v>
      </c>
      <c r="B72">
        <v>71</v>
      </c>
      <c r="C72">
        <v>1003</v>
      </c>
      <c r="D72" t="str">
        <f>VLOOKUP(DATOS[[#This Row],[ID_VENDEDOR]],VENDEDOR[#All],2,FALSE)</f>
        <v>MatEo diAz</v>
      </c>
      <c r="E72" t="str">
        <f>VLOOKUP(DATOS[[#This Row],[ID_VENDEDOR]],VENDEDOR[#All],5,FALSE)</f>
        <v>CIBAO</v>
      </c>
      <c r="F72">
        <v>100017</v>
      </c>
      <c r="G72" t="s">
        <v>55</v>
      </c>
      <c r="H72">
        <v>14</v>
      </c>
      <c r="I72" t="str">
        <f>VLOOKUP(DATOS[[#This Row],[ID_PRODUCTO]],PRODUCTOS[#All],2,FALSE)</f>
        <v>Espejos Retrovisores</v>
      </c>
      <c r="J72">
        <f>VLOOKUP(DATOS[[#This Row],[ID_PRODUCTO]],PRODUCTOS[#All],3,FALSE)</f>
        <v>9</v>
      </c>
      <c r="K72" t="str">
        <f>VLOOKUP(DATOS[[#This Row],[ID_CATEGORIA2]],PRODUCTOS[#All],4,FALSE)</f>
        <v>Sistema Eléctrico</v>
      </c>
      <c r="L72">
        <v>5</v>
      </c>
      <c r="M72" s="4">
        <f>VLOOKUP(DATOS[[#This Row],[ID_PRODUCTO]],PRODUCTOS[#All],6,FALSE)</f>
        <v>700</v>
      </c>
      <c r="N72" s="5">
        <f>VLOOKUP(DATOS[[#This Row],[ID_PRODUCTO]],PRODUCTOS[#All],8,FALSE)</f>
        <v>800</v>
      </c>
    </row>
    <row r="73" spans="1:14" x14ac:dyDescent="0.25">
      <c r="A73" s="1">
        <v>44642</v>
      </c>
      <c r="B73">
        <v>72</v>
      </c>
      <c r="C73">
        <v>1005</v>
      </c>
      <c r="D73" t="str">
        <f>VLOOKUP(DATOS[[#This Row],[ID_VENDEDOR]],VENDEDOR[#All],2,FALSE)</f>
        <v>CrIstina ValEnCia</v>
      </c>
      <c r="E73" t="str">
        <f>VLOOKUP(DATOS[[#This Row],[ID_VENDEDOR]],VENDEDOR[#All],5,FALSE)</f>
        <v>ESTE</v>
      </c>
      <c r="F73">
        <v>100044</v>
      </c>
      <c r="G73" t="s">
        <v>91</v>
      </c>
      <c r="H73">
        <v>14</v>
      </c>
      <c r="I73" t="str">
        <f>VLOOKUP(DATOS[[#This Row],[ID_PRODUCTO]],PRODUCTOS[#All],2,FALSE)</f>
        <v>Espejos Retrovisores</v>
      </c>
      <c r="J73">
        <f>VLOOKUP(DATOS[[#This Row],[ID_PRODUCTO]],PRODUCTOS[#All],3,FALSE)</f>
        <v>9</v>
      </c>
      <c r="K73" t="str">
        <f>VLOOKUP(DATOS[[#This Row],[ID_CATEGORIA2]],PRODUCTOS[#All],4,FALSE)</f>
        <v>Sistema Eléctrico</v>
      </c>
      <c r="L73">
        <v>7</v>
      </c>
      <c r="M73" s="4">
        <f>VLOOKUP(DATOS[[#This Row],[ID_PRODUCTO]],PRODUCTOS[#All],6,FALSE)</f>
        <v>700</v>
      </c>
      <c r="N73" s="5">
        <f>VLOOKUP(DATOS[[#This Row],[ID_PRODUCTO]],PRODUCTOS[#All],8,FALSE)</f>
        <v>800</v>
      </c>
    </row>
    <row r="74" spans="1:14" x14ac:dyDescent="0.25">
      <c r="A74" s="1">
        <v>44643</v>
      </c>
      <c r="B74">
        <v>73</v>
      </c>
      <c r="C74">
        <v>1002</v>
      </c>
      <c r="D74" t="str">
        <f>VLOOKUP(DATOS[[#This Row],[ID_VENDEDOR]],VENDEDOR[#All],2,FALSE)</f>
        <v>SiMon BArreRa</v>
      </c>
      <c r="E74" t="str">
        <f>VLOOKUP(DATOS[[#This Row],[ID_VENDEDOR]],VENDEDOR[#All],5,FALSE)</f>
        <v>NORTE</v>
      </c>
      <c r="F74">
        <v>100063</v>
      </c>
      <c r="G74" t="s">
        <v>110</v>
      </c>
      <c r="H74">
        <v>25</v>
      </c>
      <c r="I74" t="str">
        <f>VLOOKUP(DATOS[[#This Row],[ID_PRODUCTO]],PRODUCTOS[#All],2,FALSE)</f>
        <v>Horquillas</v>
      </c>
      <c r="J74">
        <f>VLOOKUP(DATOS[[#This Row],[ID_PRODUCTO]],PRODUCTOS[#All],3,FALSE)</f>
        <v>6</v>
      </c>
      <c r="K74" t="str">
        <f>VLOOKUP(DATOS[[#This Row],[ID_CATEGORIA2]],PRODUCTOS[#All],4,FALSE)</f>
        <v>Sistema de Transmisión</v>
      </c>
      <c r="L74">
        <v>6</v>
      </c>
      <c r="M74" s="4">
        <f>VLOOKUP(DATOS[[#This Row],[ID_PRODUCTO]],PRODUCTOS[#All],6,FALSE)</f>
        <v>5100</v>
      </c>
      <c r="N74" s="5">
        <f>VLOOKUP(DATOS[[#This Row],[ID_PRODUCTO]],PRODUCTOS[#All],8,FALSE)</f>
        <v>6000</v>
      </c>
    </row>
    <row r="75" spans="1:14" x14ac:dyDescent="0.25">
      <c r="A75" s="1">
        <v>44644</v>
      </c>
      <c r="B75">
        <v>74</v>
      </c>
      <c r="C75">
        <v>1007</v>
      </c>
      <c r="D75" t="str">
        <f>VLOOKUP(DATOS[[#This Row],[ID_VENDEDOR]],VENDEDOR[#All],2,FALSE)</f>
        <v>RoSa UrIbe</v>
      </c>
      <c r="E75" t="str">
        <f>VLOOKUP(DATOS[[#This Row],[ID_VENDEDOR]],VENDEDOR[#All],5,FALSE)</f>
        <v>CIBAO</v>
      </c>
      <c r="F75">
        <v>100053</v>
      </c>
      <c r="G75" t="s">
        <v>100</v>
      </c>
      <c r="H75">
        <v>14</v>
      </c>
      <c r="I75" t="str">
        <f>VLOOKUP(DATOS[[#This Row],[ID_PRODUCTO]],PRODUCTOS[#All],2,FALSE)</f>
        <v>Espejos Retrovisores</v>
      </c>
      <c r="J75">
        <f>VLOOKUP(DATOS[[#This Row],[ID_PRODUCTO]],PRODUCTOS[#All],3,FALSE)</f>
        <v>9</v>
      </c>
      <c r="K75" t="str">
        <f>VLOOKUP(DATOS[[#This Row],[ID_CATEGORIA2]],PRODUCTOS[#All],4,FALSE)</f>
        <v>Sistema Eléctrico</v>
      </c>
      <c r="L75">
        <v>9</v>
      </c>
      <c r="M75" s="4">
        <f>VLOOKUP(DATOS[[#This Row],[ID_PRODUCTO]],PRODUCTOS[#All],6,FALSE)</f>
        <v>700</v>
      </c>
      <c r="N75" s="5">
        <f>VLOOKUP(DATOS[[#This Row],[ID_PRODUCTO]],PRODUCTOS[#All],8,FALSE)</f>
        <v>800</v>
      </c>
    </row>
    <row r="76" spans="1:14" x14ac:dyDescent="0.25">
      <c r="A76" s="1">
        <v>44645</v>
      </c>
      <c r="B76">
        <v>75</v>
      </c>
      <c r="C76">
        <v>1002</v>
      </c>
      <c r="D76" t="str">
        <f>VLOOKUP(DATOS[[#This Row],[ID_VENDEDOR]],VENDEDOR[#All],2,FALSE)</f>
        <v>SiMon BArreRa</v>
      </c>
      <c r="E76" t="str">
        <f>VLOOKUP(DATOS[[#This Row],[ID_VENDEDOR]],VENDEDOR[#All],5,FALSE)</f>
        <v>NORTE</v>
      </c>
      <c r="F76">
        <v>100045</v>
      </c>
      <c r="G76" t="s">
        <v>92</v>
      </c>
      <c r="H76">
        <v>6</v>
      </c>
      <c r="I76" t="str">
        <f>VLOOKUP(DATOS[[#This Row],[ID_PRODUCTO]],PRODUCTOS[#All],2,FALSE)</f>
        <v>Cadenas</v>
      </c>
      <c r="J76">
        <f>VLOOKUP(DATOS[[#This Row],[ID_PRODUCTO]],PRODUCTOS[#All],3,FALSE)</f>
        <v>4</v>
      </c>
      <c r="K76" t="str">
        <f>VLOOKUP(DATOS[[#This Row],[ID_CATEGORIA2]],PRODUCTOS[#All],4,FALSE)</f>
        <v>Filtros</v>
      </c>
      <c r="L76">
        <v>12</v>
      </c>
      <c r="M76" s="4">
        <f>VLOOKUP(DATOS[[#This Row],[ID_PRODUCTO]],PRODUCTOS[#All],6,FALSE)</f>
        <v>1800</v>
      </c>
      <c r="N76" s="5">
        <f>VLOOKUP(DATOS[[#This Row],[ID_PRODUCTO]],PRODUCTOS[#All],8,FALSE)</f>
        <v>2000</v>
      </c>
    </row>
    <row r="77" spans="1:14" x14ac:dyDescent="0.25">
      <c r="A77" s="1">
        <v>44646</v>
      </c>
      <c r="B77">
        <v>76</v>
      </c>
      <c r="C77">
        <v>1003</v>
      </c>
      <c r="D77" t="str">
        <f>VLOOKUP(DATOS[[#This Row],[ID_VENDEDOR]],VENDEDOR[#All],2,FALSE)</f>
        <v>MatEo diAz</v>
      </c>
      <c r="E77" t="str">
        <f>VLOOKUP(DATOS[[#This Row],[ID_VENDEDOR]],VENDEDOR[#All],5,FALSE)</f>
        <v>CIBAO</v>
      </c>
      <c r="F77">
        <v>100065</v>
      </c>
      <c r="G77" t="s">
        <v>112</v>
      </c>
      <c r="H77">
        <v>21</v>
      </c>
      <c r="I77" t="str">
        <f>VLOOKUP(DATOS[[#This Row],[ID_PRODUCTO]],PRODUCTOS[#All],2,FALSE)</f>
        <v>Tensores de Cadena</v>
      </c>
      <c r="J77">
        <f>VLOOKUP(DATOS[[#This Row],[ID_PRODUCTO]],PRODUCTOS[#All],3,FALSE)</f>
        <v>4</v>
      </c>
      <c r="K77" t="str">
        <f>VLOOKUP(DATOS[[#This Row],[ID_CATEGORIA2]],PRODUCTOS[#All],4,FALSE)</f>
        <v>Filtros</v>
      </c>
      <c r="L77">
        <v>8</v>
      </c>
      <c r="M77" s="4">
        <f>VLOOKUP(DATOS[[#This Row],[ID_PRODUCTO]],PRODUCTOS[#All],6,FALSE)</f>
        <v>880</v>
      </c>
      <c r="N77" s="5">
        <f>VLOOKUP(DATOS[[#This Row],[ID_PRODUCTO]],PRODUCTOS[#All],8,FALSE)</f>
        <v>1000</v>
      </c>
    </row>
    <row r="78" spans="1:14" x14ac:dyDescent="0.25">
      <c r="A78" s="1">
        <v>44647</v>
      </c>
      <c r="B78">
        <v>77</v>
      </c>
      <c r="C78">
        <v>1007</v>
      </c>
      <c r="D78" t="str">
        <f>VLOOKUP(DATOS[[#This Row],[ID_VENDEDOR]],VENDEDOR[#All],2,FALSE)</f>
        <v>RoSa UrIbe</v>
      </c>
      <c r="E78" t="str">
        <f>VLOOKUP(DATOS[[#This Row],[ID_VENDEDOR]],VENDEDOR[#All],5,FALSE)</f>
        <v>CIBAO</v>
      </c>
      <c r="F78">
        <v>100044</v>
      </c>
      <c r="G78" t="s">
        <v>91</v>
      </c>
      <c r="H78">
        <v>11</v>
      </c>
      <c r="I78" t="str">
        <f>VLOOKUP(DATOS[[#This Row],[ID_PRODUCTO]],PRODUCTOS[#All],2,FALSE)</f>
        <v>Guardabarros</v>
      </c>
      <c r="J78">
        <f>VLOOKUP(DATOS[[#This Row],[ID_PRODUCTO]],PRODUCTOS[#All],3,FALSE)</f>
        <v>9</v>
      </c>
      <c r="K78" t="str">
        <f>VLOOKUP(DATOS[[#This Row],[ID_CATEGORIA2]],PRODUCTOS[#All],4,FALSE)</f>
        <v>Sistema Eléctrico</v>
      </c>
      <c r="L78">
        <v>8</v>
      </c>
      <c r="M78" s="4">
        <f>VLOOKUP(DATOS[[#This Row],[ID_PRODUCTO]],PRODUCTOS[#All],6,FALSE)</f>
        <v>1700</v>
      </c>
      <c r="N78" s="5">
        <f>VLOOKUP(DATOS[[#This Row],[ID_PRODUCTO]],PRODUCTOS[#All],8,FALSE)</f>
        <v>2000</v>
      </c>
    </row>
    <row r="79" spans="1:14" x14ac:dyDescent="0.25">
      <c r="A79" s="1">
        <v>44648</v>
      </c>
      <c r="B79">
        <v>78</v>
      </c>
      <c r="C79">
        <v>1013</v>
      </c>
      <c r="D79" t="str">
        <f>VLOOKUP(DATOS[[#This Row],[ID_VENDEDOR]],VENDEDOR[#All],2,FALSE)</f>
        <v>MoNiCA AlVarez</v>
      </c>
      <c r="E79" t="str">
        <f>VLOOKUP(DATOS[[#This Row],[ID_VENDEDOR]],VENDEDOR[#All],5,FALSE)</f>
        <v>ESTE</v>
      </c>
      <c r="F79">
        <v>100071</v>
      </c>
      <c r="G79" t="s">
        <v>118</v>
      </c>
      <c r="H79">
        <v>4</v>
      </c>
      <c r="I79" t="str">
        <f>VLOOKUP(DATOS[[#This Row],[ID_PRODUCTO]],PRODUCTOS[#All],2,FALSE)</f>
        <v>Filtros de Aceite</v>
      </c>
      <c r="J79">
        <f>VLOOKUP(DATOS[[#This Row],[ID_PRODUCTO]],PRODUCTOS[#All],3,FALSE)</f>
        <v>2</v>
      </c>
      <c r="K79" t="str">
        <f>VLOOKUP(DATOS[[#This Row],[ID_CATEGORIA2]],PRODUCTOS[#All],4,FALSE)</f>
        <v>Componentes del Motor</v>
      </c>
      <c r="L79">
        <v>33</v>
      </c>
      <c r="M79" s="4">
        <f>VLOOKUP(DATOS[[#This Row],[ID_PRODUCTO]],PRODUCTOS[#All],6,FALSE)</f>
        <v>600</v>
      </c>
      <c r="N79" s="5">
        <f>VLOOKUP(DATOS[[#This Row],[ID_PRODUCTO]],PRODUCTOS[#All],8,FALSE)</f>
        <v>800</v>
      </c>
    </row>
    <row r="80" spans="1:14" x14ac:dyDescent="0.25">
      <c r="A80" s="1">
        <v>44649</v>
      </c>
      <c r="B80">
        <v>79</v>
      </c>
      <c r="C80">
        <v>1006</v>
      </c>
      <c r="D80" t="str">
        <f>VLOOKUP(DATOS[[#This Row],[ID_VENDEDOR]],VENDEDOR[#All],2,FALSE)</f>
        <v>AleXanDrO MoRa</v>
      </c>
      <c r="E80" t="str">
        <f>VLOOKUP(DATOS[[#This Row],[ID_VENDEDOR]],VENDEDOR[#All],5,FALSE)</f>
        <v>NORTE</v>
      </c>
      <c r="F80">
        <v>100093</v>
      </c>
      <c r="G80" t="s">
        <v>140</v>
      </c>
      <c r="H80">
        <v>8</v>
      </c>
      <c r="I80" t="str">
        <f>VLOOKUP(DATOS[[#This Row],[ID_PRODUCTO]],PRODUCTOS[#All],2,FALSE)</f>
        <v>Amortiguadores</v>
      </c>
      <c r="J80">
        <f>VLOOKUP(DATOS[[#This Row],[ID_PRODUCTO]],PRODUCTOS[#All],3,FALSE)</f>
        <v>6</v>
      </c>
      <c r="K80" t="str">
        <f>VLOOKUP(DATOS[[#This Row],[ID_CATEGORIA2]],PRODUCTOS[#All],4,FALSE)</f>
        <v>Sistema de Transmisión</v>
      </c>
      <c r="L80">
        <v>5</v>
      </c>
      <c r="M80" s="4">
        <f>VLOOKUP(DATOS[[#This Row],[ID_PRODUCTO]],PRODUCTOS[#All],6,FALSE)</f>
        <v>4010</v>
      </c>
      <c r="N80" s="5">
        <f>VLOOKUP(DATOS[[#This Row],[ID_PRODUCTO]],PRODUCTOS[#All],8,FALSE)</f>
        <v>4500</v>
      </c>
    </row>
    <row r="81" spans="1:14" x14ac:dyDescent="0.25">
      <c r="A81" s="1">
        <v>44650</v>
      </c>
      <c r="B81">
        <v>80</v>
      </c>
      <c r="C81">
        <v>1002</v>
      </c>
      <c r="D81" t="str">
        <f>VLOOKUP(DATOS[[#This Row],[ID_VENDEDOR]],VENDEDOR[#All],2,FALSE)</f>
        <v>SiMon BArreRa</v>
      </c>
      <c r="E81" t="str">
        <f>VLOOKUP(DATOS[[#This Row],[ID_VENDEDOR]],VENDEDOR[#All],5,FALSE)</f>
        <v>NORTE</v>
      </c>
      <c r="F81">
        <v>100045</v>
      </c>
      <c r="G81" t="s">
        <v>92</v>
      </c>
      <c r="H81">
        <v>13</v>
      </c>
      <c r="I81" t="str">
        <f>VLOOKUP(DATOS[[#This Row],[ID_PRODUCTO]],PRODUCTOS[#All],2,FALSE)</f>
        <v>Manillares</v>
      </c>
      <c r="J81">
        <f>VLOOKUP(DATOS[[#This Row],[ID_PRODUCTO]],PRODUCTOS[#All],3,FALSE)</f>
        <v>9</v>
      </c>
      <c r="K81" t="str">
        <f>VLOOKUP(DATOS[[#This Row],[ID_CATEGORIA2]],PRODUCTOS[#All],4,FALSE)</f>
        <v>Sistema Eléctrico</v>
      </c>
      <c r="L81">
        <v>7</v>
      </c>
      <c r="M81" s="4">
        <f>VLOOKUP(DATOS[[#This Row],[ID_PRODUCTO]],PRODUCTOS[#All],6,FALSE)</f>
        <v>1310</v>
      </c>
      <c r="N81" s="5">
        <f>VLOOKUP(DATOS[[#This Row],[ID_PRODUCTO]],PRODUCTOS[#All],8,FALSE)</f>
        <v>1500</v>
      </c>
    </row>
    <row r="82" spans="1:14" x14ac:dyDescent="0.25">
      <c r="A82" s="1">
        <v>44651</v>
      </c>
      <c r="B82">
        <v>81</v>
      </c>
      <c r="C82">
        <v>1002</v>
      </c>
      <c r="D82" t="str">
        <f>VLOOKUP(DATOS[[#This Row],[ID_VENDEDOR]],VENDEDOR[#All],2,FALSE)</f>
        <v>SiMon BArreRa</v>
      </c>
      <c r="E82" t="str">
        <f>VLOOKUP(DATOS[[#This Row],[ID_VENDEDOR]],VENDEDOR[#All],5,FALSE)</f>
        <v>NORTE</v>
      </c>
      <c r="F82">
        <v>100021</v>
      </c>
      <c r="G82" t="s">
        <v>63</v>
      </c>
      <c r="H82">
        <v>24</v>
      </c>
      <c r="I82" t="str">
        <f>VLOOKUP(DATOS[[#This Row],[ID_PRODUCTO]],PRODUCTOS[#All],2,FALSE)</f>
        <v>Discos de Freno</v>
      </c>
      <c r="J82">
        <f>VLOOKUP(DATOS[[#This Row],[ID_PRODUCTO]],PRODUCTOS[#All],3,FALSE)</f>
        <v>5</v>
      </c>
      <c r="K82" t="str">
        <f>VLOOKUP(DATOS[[#This Row],[ID_CATEGORIA2]],PRODUCTOS[#All],4,FALSE)</f>
        <v>Sistema de Escape</v>
      </c>
      <c r="L82">
        <v>17</v>
      </c>
      <c r="M82" s="4">
        <f>VLOOKUP(DATOS[[#This Row],[ID_PRODUCTO]],PRODUCTOS[#All],6,FALSE)</f>
        <v>2630</v>
      </c>
      <c r="N82" s="5">
        <f>VLOOKUP(DATOS[[#This Row],[ID_PRODUCTO]],PRODUCTOS[#All],8,FALSE)</f>
        <v>3000</v>
      </c>
    </row>
    <row r="83" spans="1:14" x14ac:dyDescent="0.25">
      <c r="A83" s="1">
        <v>44652</v>
      </c>
      <c r="B83">
        <v>82</v>
      </c>
      <c r="C83">
        <v>1012</v>
      </c>
      <c r="D83" t="str">
        <f>VLOOKUP(DATOS[[#This Row],[ID_VENDEDOR]],VENDEDOR[#All],2,FALSE)</f>
        <v>HuGo SAndoval</v>
      </c>
      <c r="E83" t="str">
        <f>VLOOKUP(DATOS[[#This Row],[ID_VENDEDOR]],VENDEDOR[#All],5,FALSE)</f>
        <v>SUR</v>
      </c>
      <c r="F83">
        <v>100059</v>
      </c>
      <c r="G83" t="s">
        <v>106</v>
      </c>
      <c r="H83">
        <v>11</v>
      </c>
      <c r="I83" t="str">
        <f>VLOOKUP(DATOS[[#This Row],[ID_PRODUCTO]],PRODUCTOS[#All],2,FALSE)</f>
        <v>Guardabarros</v>
      </c>
      <c r="J83">
        <f>VLOOKUP(DATOS[[#This Row],[ID_PRODUCTO]],PRODUCTOS[#All],3,FALSE)</f>
        <v>9</v>
      </c>
      <c r="K83" t="str">
        <f>VLOOKUP(DATOS[[#This Row],[ID_CATEGORIA2]],PRODUCTOS[#All],4,FALSE)</f>
        <v>Sistema Eléctrico</v>
      </c>
      <c r="L83">
        <v>7</v>
      </c>
      <c r="M83" s="4">
        <f>VLOOKUP(DATOS[[#This Row],[ID_PRODUCTO]],PRODUCTOS[#All],6,FALSE)</f>
        <v>1700</v>
      </c>
      <c r="N83" s="5">
        <f>VLOOKUP(DATOS[[#This Row],[ID_PRODUCTO]],PRODUCTOS[#All],8,FALSE)</f>
        <v>2000</v>
      </c>
    </row>
    <row r="84" spans="1:14" x14ac:dyDescent="0.25">
      <c r="A84" s="1">
        <v>44653</v>
      </c>
      <c r="B84">
        <v>83</v>
      </c>
      <c r="C84">
        <v>1015</v>
      </c>
      <c r="D84" t="str">
        <f>VLOOKUP(DATOS[[#This Row],[ID_VENDEDOR]],VENDEDOR[#All],2,FALSE)</f>
        <v>HeCTOr MuñoZ</v>
      </c>
      <c r="E84" t="str">
        <f>VLOOKUP(DATOS[[#This Row],[ID_VENDEDOR]],VENDEDOR[#All],5,FALSE)</f>
        <v>CIBAO</v>
      </c>
      <c r="F84">
        <v>100012</v>
      </c>
      <c r="G84" t="s">
        <v>41</v>
      </c>
      <c r="H84">
        <v>1</v>
      </c>
      <c r="I84" t="str">
        <f>VLOOKUP(DATOS[[#This Row],[ID_PRODUCTO]],PRODUCTOS[#All],2,FALSE)</f>
        <v>Bujías</v>
      </c>
      <c r="J84">
        <f>VLOOKUP(DATOS[[#This Row],[ID_PRODUCTO]],PRODUCTOS[#All],3,FALSE)</f>
        <v>1</v>
      </c>
      <c r="K84" t="str">
        <f>VLOOKUP(DATOS[[#This Row],[ID_CATEGORIA2]],PRODUCTOS[#All],4,FALSE)</f>
        <v>Componentes del Motor</v>
      </c>
      <c r="L84">
        <v>11</v>
      </c>
      <c r="M84" s="4">
        <f>VLOOKUP(DATOS[[#This Row],[ID_PRODUCTO]],PRODUCTOS[#All],6,FALSE)</f>
        <v>421</v>
      </c>
      <c r="N84" s="5">
        <f>VLOOKUP(DATOS[[#This Row],[ID_PRODUCTO]],PRODUCTOS[#All],8,FALSE)</f>
        <v>600</v>
      </c>
    </row>
    <row r="85" spans="1:14" x14ac:dyDescent="0.25">
      <c r="A85" s="1">
        <v>44654</v>
      </c>
      <c r="B85">
        <v>84</v>
      </c>
      <c r="C85">
        <v>1000</v>
      </c>
      <c r="D85" t="str">
        <f>VLOOKUP(DATOS[[#This Row],[ID_VENDEDOR]],VENDEDOR[#All],2,FALSE)</f>
        <v>JuLiO torReS</v>
      </c>
      <c r="E85" t="str">
        <f>VLOOKUP(DATOS[[#This Row],[ID_VENDEDOR]],VENDEDOR[#All],5,FALSE)</f>
        <v>SUR</v>
      </c>
      <c r="F85">
        <v>100034</v>
      </c>
      <c r="G85" t="s">
        <v>81</v>
      </c>
      <c r="H85">
        <v>13</v>
      </c>
      <c r="I85" t="str">
        <f>VLOOKUP(DATOS[[#This Row],[ID_PRODUCTO]],PRODUCTOS[#All],2,FALSE)</f>
        <v>Manillares</v>
      </c>
      <c r="J85">
        <f>VLOOKUP(DATOS[[#This Row],[ID_PRODUCTO]],PRODUCTOS[#All],3,FALSE)</f>
        <v>9</v>
      </c>
      <c r="K85" t="str">
        <f>VLOOKUP(DATOS[[#This Row],[ID_CATEGORIA2]],PRODUCTOS[#All],4,FALSE)</f>
        <v>Sistema Eléctrico</v>
      </c>
      <c r="L85">
        <v>23</v>
      </c>
      <c r="M85" s="4">
        <f>VLOOKUP(DATOS[[#This Row],[ID_PRODUCTO]],PRODUCTOS[#All],6,FALSE)</f>
        <v>1310</v>
      </c>
      <c r="N85" s="5">
        <f>VLOOKUP(DATOS[[#This Row],[ID_PRODUCTO]],PRODUCTOS[#All],8,FALSE)</f>
        <v>1500</v>
      </c>
    </row>
    <row r="86" spans="1:14" x14ac:dyDescent="0.25">
      <c r="A86" s="1">
        <v>44655</v>
      </c>
      <c r="B86">
        <v>85</v>
      </c>
      <c r="C86">
        <v>1006</v>
      </c>
      <c r="D86" t="str">
        <f>VLOOKUP(DATOS[[#This Row],[ID_VENDEDOR]],VENDEDOR[#All],2,FALSE)</f>
        <v>AleXanDrO MoRa</v>
      </c>
      <c r="E86" t="str">
        <f>VLOOKUP(DATOS[[#This Row],[ID_VENDEDOR]],VENDEDOR[#All],5,FALSE)</f>
        <v>NORTE</v>
      </c>
      <c r="F86">
        <v>100058</v>
      </c>
      <c r="G86" t="s">
        <v>105</v>
      </c>
      <c r="H86">
        <v>25</v>
      </c>
      <c r="I86" t="str">
        <f>VLOOKUP(DATOS[[#This Row],[ID_PRODUCTO]],PRODUCTOS[#All],2,FALSE)</f>
        <v>Horquillas</v>
      </c>
      <c r="J86">
        <f>VLOOKUP(DATOS[[#This Row],[ID_PRODUCTO]],PRODUCTOS[#All],3,FALSE)</f>
        <v>6</v>
      </c>
      <c r="K86" t="str">
        <f>VLOOKUP(DATOS[[#This Row],[ID_CATEGORIA2]],PRODUCTOS[#All],4,FALSE)</f>
        <v>Sistema de Transmisión</v>
      </c>
      <c r="L86">
        <v>27</v>
      </c>
      <c r="M86" s="4">
        <f>VLOOKUP(DATOS[[#This Row],[ID_PRODUCTO]],PRODUCTOS[#All],6,FALSE)</f>
        <v>5100</v>
      </c>
      <c r="N86" s="5">
        <f>VLOOKUP(DATOS[[#This Row],[ID_PRODUCTO]],PRODUCTOS[#All],8,FALSE)</f>
        <v>6000</v>
      </c>
    </row>
    <row r="87" spans="1:14" x14ac:dyDescent="0.25">
      <c r="A87" s="1">
        <v>44656</v>
      </c>
      <c r="B87">
        <v>86</v>
      </c>
      <c r="C87">
        <v>1007</v>
      </c>
      <c r="D87" t="str">
        <f>VLOOKUP(DATOS[[#This Row],[ID_VENDEDOR]],VENDEDOR[#All],2,FALSE)</f>
        <v>RoSa UrIbe</v>
      </c>
      <c r="E87" t="str">
        <f>VLOOKUP(DATOS[[#This Row],[ID_VENDEDOR]],VENDEDOR[#All],5,FALSE)</f>
        <v>CIBAO</v>
      </c>
      <c r="F87">
        <v>100035</v>
      </c>
      <c r="G87" t="s">
        <v>82</v>
      </c>
      <c r="H87">
        <v>6</v>
      </c>
      <c r="I87" t="str">
        <f>VLOOKUP(DATOS[[#This Row],[ID_PRODUCTO]],PRODUCTOS[#All],2,FALSE)</f>
        <v>Cadenas</v>
      </c>
      <c r="J87">
        <f>VLOOKUP(DATOS[[#This Row],[ID_PRODUCTO]],PRODUCTOS[#All],3,FALSE)</f>
        <v>4</v>
      </c>
      <c r="K87" t="str">
        <f>VLOOKUP(DATOS[[#This Row],[ID_CATEGORIA2]],PRODUCTOS[#All],4,FALSE)</f>
        <v>Filtros</v>
      </c>
      <c r="L87">
        <v>9</v>
      </c>
      <c r="M87" s="4">
        <f>VLOOKUP(DATOS[[#This Row],[ID_PRODUCTO]],PRODUCTOS[#All],6,FALSE)</f>
        <v>1800</v>
      </c>
      <c r="N87" s="5">
        <f>VLOOKUP(DATOS[[#This Row],[ID_PRODUCTO]],PRODUCTOS[#All],8,FALSE)</f>
        <v>2000</v>
      </c>
    </row>
    <row r="88" spans="1:14" x14ac:dyDescent="0.25">
      <c r="A88" s="1">
        <v>44657</v>
      </c>
      <c r="B88">
        <v>87</v>
      </c>
      <c r="C88">
        <v>1001</v>
      </c>
      <c r="D88" t="str">
        <f>VLOOKUP(DATOS[[#This Row],[ID_VENDEDOR]],VENDEDOR[#All],2,FALSE)</f>
        <v>RaQUel SalAzar</v>
      </c>
      <c r="E88" t="str">
        <f>VLOOKUP(DATOS[[#This Row],[ID_VENDEDOR]],VENDEDOR[#All],5,FALSE)</f>
        <v>ESTE</v>
      </c>
      <c r="F88">
        <v>100039</v>
      </c>
      <c r="G88" t="s">
        <v>86</v>
      </c>
      <c r="H88">
        <v>2</v>
      </c>
      <c r="I88" t="str">
        <f>VLOOKUP(DATOS[[#This Row],[ID_PRODUCTO]],PRODUCTOS[#All],2,FALSE)</f>
        <v>Pistones</v>
      </c>
      <c r="J88">
        <f>VLOOKUP(DATOS[[#This Row],[ID_PRODUCTO]],PRODUCTOS[#All],3,FALSE)</f>
        <v>1</v>
      </c>
      <c r="K88" t="str">
        <f>VLOOKUP(DATOS[[#This Row],[ID_CATEGORIA2]],PRODUCTOS[#All],4,FALSE)</f>
        <v>Componentes del Motor</v>
      </c>
      <c r="L88">
        <v>26</v>
      </c>
      <c r="M88" s="4">
        <f>VLOOKUP(DATOS[[#This Row],[ID_PRODUCTO]],PRODUCTOS[#All],6,FALSE)</f>
        <v>2920</v>
      </c>
      <c r="N88" s="5">
        <f>VLOOKUP(DATOS[[#This Row],[ID_PRODUCTO]],PRODUCTOS[#All],8,FALSE)</f>
        <v>3500</v>
      </c>
    </row>
    <row r="89" spans="1:14" x14ac:dyDescent="0.25">
      <c r="A89" s="1">
        <v>44658</v>
      </c>
      <c r="B89">
        <v>88</v>
      </c>
      <c r="C89">
        <v>1004</v>
      </c>
      <c r="D89" t="str">
        <f>VLOOKUP(DATOS[[#This Row],[ID_VENDEDOR]],VENDEDOR[#All],2,FALSE)</f>
        <v>FaBiAn VasQuez</v>
      </c>
      <c r="E89" t="str">
        <f>VLOOKUP(DATOS[[#This Row],[ID_VENDEDOR]],VENDEDOR[#All],5,FALSE)</f>
        <v>SUR</v>
      </c>
      <c r="F89">
        <v>100037</v>
      </c>
      <c r="G89" t="s">
        <v>84</v>
      </c>
      <c r="H89">
        <v>3</v>
      </c>
      <c r="I89" t="str">
        <f>VLOOKUP(DATOS[[#This Row],[ID_PRODUCTO]],PRODUCTOS[#All],2,FALSE)</f>
        <v>Cilindros</v>
      </c>
      <c r="J89">
        <f>VLOOKUP(DATOS[[#This Row],[ID_PRODUCTO]],PRODUCTOS[#All],3,FALSE)</f>
        <v>1</v>
      </c>
      <c r="K89" t="str">
        <f>VLOOKUP(DATOS[[#This Row],[ID_CATEGORIA2]],PRODUCTOS[#All],4,FALSE)</f>
        <v>Componentes del Motor</v>
      </c>
      <c r="L89">
        <v>14</v>
      </c>
      <c r="M89" s="4">
        <f>VLOOKUP(DATOS[[#This Row],[ID_PRODUCTO]],PRODUCTOS[#All],6,FALSE)</f>
        <v>3800</v>
      </c>
      <c r="N89" s="5">
        <f>VLOOKUP(DATOS[[#This Row],[ID_PRODUCTO]],PRODUCTOS[#All],8,FALSE)</f>
        <v>4500</v>
      </c>
    </row>
    <row r="90" spans="1:14" x14ac:dyDescent="0.25">
      <c r="A90" s="1">
        <v>44659</v>
      </c>
      <c r="B90">
        <v>89</v>
      </c>
      <c r="C90">
        <v>1014</v>
      </c>
      <c r="D90" t="str">
        <f>VLOOKUP(DATOS[[#This Row],[ID_VENDEDOR]],VENDEDOR[#All],2,FALSE)</f>
        <v>DAnieLa RaMiRez</v>
      </c>
      <c r="E90" t="str">
        <f>VLOOKUP(DATOS[[#This Row],[ID_VENDEDOR]],VENDEDOR[#All],5,FALSE)</f>
        <v>NORTE</v>
      </c>
      <c r="F90">
        <v>100075</v>
      </c>
      <c r="G90" t="s">
        <v>122</v>
      </c>
      <c r="H90">
        <v>10</v>
      </c>
      <c r="I90" t="str">
        <f>VLOOKUP(DATOS[[#This Row],[ID_PRODUCTO]],PRODUCTOS[#All],2,FALSE)</f>
        <v>Neumáticos</v>
      </c>
      <c r="J90">
        <f>VLOOKUP(DATOS[[#This Row],[ID_PRODUCTO]],PRODUCTOS[#All],3,FALSE)</f>
        <v>8</v>
      </c>
      <c r="K90" t="str">
        <f>VLOOKUP(DATOS[[#This Row],[ID_CATEGORIA2]],PRODUCTOS[#All],4,FALSE)</f>
        <v>Sistema de Suspensión</v>
      </c>
      <c r="L90">
        <v>5</v>
      </c>
      <c r="M90" s="4">
        <f>VLOOKUP(DATOS[[#This Row],[ID_PRODUCTO]],PRODUCTOS[#All],6,FALSE)</f>
        <v>4420</v>
      </c>
      <c r="N90" s="5">
        <f>VLOOKUP(DATOS[[#This Row],[ID_PRODUCTO]],PRODUCTOS[#All],8,FALSE)</f>
        <v>5000</v>
      </c>
    </row>
    <row r="91" spans="1:14" x14ac:dyDescent="0.25">
      <c r="A91" s="1">
        <v>44660</v>
      </c>
      <c r="B91">
        <v>90</v>
      </c>
      <c r="C91">
        <v>1011</v>
      </c>
      <c r="D91" t="str">
        <f>VLOOKUP(DATOS[[#This Row],[ID_VENDEDOR]],VENDEDOR[#All],2,FALSE)</f>
        <v>SoNia ToRReS</v>
      </c>
      <c r="E91" t="str">
        <f>VLOOKUP(DATOS[[#This Row],[ID_VENDEDOR]],VENDEDOR[#All],5,FALSE)</f>
        <v>CIBAO</v>
      </c>
      <c r="F91">
        <v>100037</v>
      </c>
      <c r="G91" t="s">
        <v>84</v>
      </c>
      <c r="H91">
        <v>16</v>
      </c>
      <c r="I91" t="str">
        <f>VLOOKUP(DATOS[[#This Row],[ID_PRODUCTO]],PRODUCTOS[#All],2,FALSE)</f>
        <v>Guantes</v>
      </c>
      <c r="J91">
        <f>VLOOKUP(DATOS[[#This Row],[ID_PRODUCTO]],PRODUCTOS[#All],3,FALSE)</f>
        <v>10</v>
      </c>
      <c r="K91" t="str">
        <f>VLOOKUP(DATOS[[#This Row],[ID_CATEGORIA2]],PRODUCTOS[#All],4,FALSE)</f>
        <v>Neumáticos</v>
      </c>
      <c r="L91">
        <v>8</v>
      </c>
      <c r="M91" s="4">
        <f>VLOOKUP(DATOS[[#This Row],[ID_PRODUCTO]],PRODUCTOS[#All],6,FALSE)</f>
        <v>820</v>
      </c>
      <c r="N91" s="5">
        <f>VLOOKUP(DATOS[[#This Row],[ID_PRODUCTO]],PRODUCTOS[#All],8,FALSE)</f>
        <v>1000</v>
      </c>
    </row>
    <row r="92" spans="1:14" x14ac:dyDescent="0.25">
      <c r="A92" s="1">
        <v>44661</v>
      </c>
      <c r="B92">
        <v>91</v>
      </c>
      <c r="C92">
        <v>1014</v>
      </c>
      <c r="D92" t="str">
        <f>VLOOKUP(DATOS[[#This Row],[ID_VENDEDOR]],VENDEDOR[#All],2,FALSE)</f>
        <v>DAnieLa RaMiRez</v>
      </c>
      <c r="E92" t="str">
        <f>VLOOKUP(DATOS[[#This Row],[ID_VENDEDOR]],VENDEDOR[#All],5,FALSE)</f>
        <v>NORTE</v>
      </c>
      <c r="F92">
        <v>100096</v>
      </c>
      <c r="G92" t="s">
        <v>143</v>
      </c>
      <c r="H92">
        <v>22</v>
      </c>
      <c r="I92" t="str">
        <f>VLOOKUP(DATOS[[#This Row],[ID_PRODUCTO]],PRODUCTOS[#All],2,FALSE)</f>
        <v>Protectores de Motor</v>
      </c>
      <c r="J92">
        <f>VLOOKUP(DATOS[[#This Row],[ID_PRODUCTO]],PRODUCTOS[#All],3,FALSE)</f>
        <v>9</v>
      </c>
      <c r="K92" t="str">
        <f>VLOOKUP(DATOS[[#This Row],[ID_CATEGORIA2]],PRODUCTOS[#All],4,FALSE)</f>
        <v>Sistema Eléctrico</v>
      </c>
      <c r="L92">
        <v>5</v>
      </c>
      <c r="M92" s="4">
        <f>VLOOKUP(DATOS[[#This Row],[ID_PRODUCTO]],PRODUCTOS[#All],6,FALSE)</f>
        <v>3011</v>
      </c>
      <c r="N92" s="5">
        <f>VLOOKUP(DATOS[[#This Row],[ID_PRODUCTO]],PRODUCTOS[#All],8,FALSE)</f>
        <v>3500</v>
      </c>
    </row>
    <row r="93" spans="1:14" x14ac:dyDescent="0.25">
      <c r="A93" s="1">
        <v>44662</v>
      </c>
      <c r="B93">
        <v>92</v>
      </c>
      <c r="C93">
        <v>1004</v>
      </c>
      <c r="D93" t="str">
        <f>VLOOKUP(DATOS[[#This Row],[ID_VENDEDOR]],VENDEDOR[#All],2,FALSE)</f>
        <v>FaBiAn VasQuez</v>
      </c>
      <c r="E93" t="str">
        <f>VLOOKUP(DATOS[[#This Row],[ID_VENDEDOR]],VENDEDOR[#All],5,FALSE)</f>
        <v>SUR</v>
      </c>
      <c r="F93">
        <v>100044</v>
      </c>
      <c r="G93" t="s">
        <v>91</v>
      </c>
      <c r="H93">
        <v>25</v>
      </c>
      <c r="I93" t="str">
        <f>VLOOKUP(DATOS[[#This Row],[ID_PRODUCTO]],PRODUCTOS[#All],2,FALSE)</f>
        <v>Horquillas</v>
      </c>
      <c r="J93">
        <f>VLOOKUP(DATOS[[#This Row],[ID_PRODUCTO]],PRODUCTOS[#All],3,FALSE)</f>
        <v>6</v>
      </c>
      <c r="K93" t="str">
        <f>VLOOKUP(DATOS[[#This Row],[ID_CATEGORIA2]],PRODUCTOS[#All],4,FALSE)</f>
        <v>Sistema de Transmisión</v>
      </c>
      <c r="L93">
        <v>17</v>
      </c>
      <c r="M93" s="4">
        <f>VLOOKUP(DATOS[[#This Row],[ID_PRODUCTO]],PRODUCTOS[#All],6,FALSE)</f>
        <v>5100</v>
      </c>
      <c r="N93" s="5">
        <f>VLOOKUP(DATOS[[#This Row],[ID_PRODUCTO]],PRODUCTOS[#All],8,FALSE)</f>
        <v>6000</v>
      </c>
    </row>
    <row r="94" spans="1:14" x14ac:dyDescent="0.25">
      <c r="A94" s="1">
        <v>44663</v>
      </c>
      <c r="B94">
        <v>93</v>
      </c>
      <c r="C94">
        <v>1006</v>
      </c>
      <c r="D94" t="str">
        <f>VLOOKUP(DATOS[[#This Row],[ID_VENDEDOR]],VENDEDOR[#All],2,FALSE)</f>
        <v>AleXanDrO MoRa</v>
      </c>
      <c r="E94" t="str">
        <f>VLOOKUP(DATOS[[#This Row],[ID_VENDEDOR]],VENDEDOR[#All],5,FALSE)</f>
        <v>NORTE</v>
      </c>
      <c r="F94">
        <v>100001</v>
      </c>
      <c r="G94" t="s">
        <v>8</v>
      </c>
      <c r="H94">
        <v>7</v>
      </c>
      <c r="I94" t="str">
        <f>VLOOKUP(DATOS[[#This Row],[ID_PRODUCTO]],PRODUCTOS[#All],2,FALSE)</f>
        <v>Pastillas de Freno</v>
      </c>
      <c r="J94">
        <f>VLOOKUP(DATOS[[#This Row],[ID_PRODUCTO]],PRODUCTOS[#All],3,FALSE)</f>
        <v>5</v>
      </c>
      <c r="K94" t="str">
        <f>VLOOKUP(DATOS[[#This Row],[ID_CATEGORIA2]],PRODUCTOS[#All],4,FALSE)</f>
        <v>Sistema de Escape</v>
      </c>
      <c r="L94">
        <v>16</v>
      </c>
      <c r="M94" s="4">
        <f>VLOOKUP(DATOS[[#This Row],[ID_PRODUCTO]],PRODUCTOS[#All],6,FALSE)</f>
        <v>900</v>
      </c>
      <c r="N94" s="5">
        <f>VLOOKUP(DATOS[[#This Row],[ID_PRODUCTO]],PRODUCTOS[#All],8,FALSE)</f>
        <v>1200</v>
      </c>
    </row>
    <row r="95" spans="1:14" x14ac:dyDescent="0.25">
      <c r="A95" s="1">
        <v>44664</v>
      </c>
      <c r="B95">
        <v>94</v>
      </c>
      <c r="C95">
        <v>1007</v>
      </c>
      <c r="D95" t="str">
        <f>VLOOKUP(DATOS[[#This Row],[ID_VENDEDOR]],VENDEDOR[#All],2,FALSE)</f>
        <v>RoSa UrIbe</v>
      </c>
      <c r="E95" t="str">
        <f>VLOOKUP(DATOS[[#This Row],[ID_VENDEDOR]],VENDEDOR[#All],5,FALSE)</f>
        <v>CIBAO</v>
      </c>
      <c r="F95">
        <v>100082</v>
      </c>
      <c r="G95" t="s">
        <v>129</v>
      </c>
      <c r="H95">
        <v>3</v>
      </c>
      <c r="I95" t="str">
        <f>VLOOKUP(DATOS[[#This Row],[ID_PRODUCTO]],PRODUCTOS[#All],2,FALSE)</f>
        <v>Cilindros</v>
      </c>
      <c r="J95">
        <f>VLOOKUP(DATOS[[#This Row],[ID_PRODUCTO]],PRODUCTOS[#All],3,FALSE)</f>
        <v>1</v>
      </c>
      <c r="K95" t="str">
        <f>VLOOKUP(DATOS[[#This Row],[ID_CATEGORIA2]],PRODUCTOS[#All],4,FALSE)</f>
        <v>Componentes del Motor</v>
      </c>
      <c r="L95">
        <v>33</v>
      </c>
      <c r="M95" s="4">
        <f>VLOOKUP(DATOS[[#This Row],[ID_PRODUCTO]],PRODUCTOS[#All],6,FALSE)</f>
        <v>3800</v>
      </c>
      <c r="N95" s="5">
        <f>VLOOKUP(DATOS[[#This Row],[ID_PRODUCTO]],PRODUCTOS[#All],8,FALSE)</f>
        <v>4500</v>
      </c>
    </row>
    <row r="96" spans="1:14" x14ac:dyDescent="0.25">
      <c r="A96" s="1">
        <v>44665</v>
      </c>
      <c r="B96">
        <v>95</v>
      </c>
      <c r="C96">
        <v>1003</v>
      </c>
      <c r="D96" t="str">
        <f>VLOOKUP(DATOS[[#This Row],[ID_VENDEDOR]],VENDEDOR[#All],2,FALSE)</f>
        <v>MatEo diAz</v>
      </c>
      <c r="E96" t="str">
        <f>VLOOKUP(DATOS[[#This Row],[ID_VENDEDOR]],VENDEDOR[#All],5,FALSE)</f>
        <v>CIBAO</v>
      </c>
      <c r="F96">
        <v>100075</v>
      </c>
      <c r="G96" t="s">
        <v>122</v>
      </c>
      <c r="H96">
        <v>18</v>
      </c>
      <c r="I96" t="str">
        <f>VLOOKUP(DATOS[[#This Row],[ID_PRODUCTO]],PRODUCTOS[#All],2,FALSE)</f>
        <v>Palancas de Freno</v>
      </c>
      <c r="J96">
        <f>VLOOKUP(DATOS[[#This Row],[ID_PRODUCTO]],PRODUCTOS[#All],3,FALSE)</f>
        <v>5</v>
      </c>
      <c r="K96" t="str">
        <f>VLOOKUP(DATOS[[#This Row],[ID_CATEGORIA2]],PRODUCTOS[#All],4,FALSE)</f>
        <v>Sistema de Escape</v>
      </c>
      <c r="L96">
        <v>5</v>
      </c>
      <c r="M96" s="4">
        <f>VLOOKUP(DATOS[[#This Row],[ID_PRODUCTO]],PRODUCTOS[#All],6,FALSE)</f>
        <v>1000</v>
      </c>
      <c r="N96" s="5">
        <f>VLOOKUP(DATOS[[#This Row],[ID_PRODUCTO]],PRODUCTOS[#All],8,FALSE)</f>
        <v>1200</v>
      </c>
    </row>
    <row r="97" spans="1:14" x14ac:dyDescent="0.25">
      <c r="A97" s="1">
        <v>44666</v>
      </c>
      <c r="B97">
        <v>96</v>
      </c>
      <c r="C97">
        <v>1006</v>
      </c>
      <c r="D97" t="str">
        <f>VLOOKUP(DATOS[[#This Row],[ID_VENDEDOR]],VENDEDOR[#All],2,FALSE)</f>
        <v>AleXanDrO MoRa</v>
      </c>
      <c r="E97" t="str">
        <f>VLOOKUP(DATOS[[#This Row],[ID_VENDEDOR]],VENDEDOR[#All],5,FALSE)</f>
        <v>NORTE</v>
      </c>
      <c r="F97">
        <v>100047</v>
      </c>
      <c r="G97" t="s">
        <v>94</v>
      </c>
      <c r="H97">
        <v>6</v>
      </c>
      <c r="I97" t="str">
        <f>VLOOKUP(DATOS[[#This Row],[ID_PRODUCTO]],PRODUCTOS[#All],2,FALSE)</f>
        <v>Cadenas</v>
      </c>
      <c r="J97">
        <f>VLOOKUP(DATOS[[#This Row],[ID_PRODUCTO]],PRODUCTOS[#All],3,FALSE)</f>
        <v>4</v>
      </c>
      <c r="K97" t="str">
        <f>VLOOKUP(DATOS[[#This Row],[ID_CATEGORIA2]],PRODUCTOS[#All],4,FALSE)</f>
        <v>Filtros</v>
      </c>
      <c r="L97">
        <v>22</v>
      </c>
      <c r="M97" s="4">
        <f>VLOOKUP(DATOS[[#This Row],[ID_PRODUCTO]],PRODUCTOS[#All],6,FALSE)</f>
        <v>1800</v>
      </c>
      <c r="N97" s="5">
        <f>VLOOKUP(DATOS[[#This Row],[ID_PRODUCTO]],PRODUCTOS[#All],8,FALSE)</f>
        <v>2000</v>
      </c>
    </row>
    <row r="98" spans="1:14" x14ac:dyDescent="0.25">
      <c r="A98" s="1">
        <v>44667</v>
      </c>
      <c r="B98">
        <v>97</v>
      </c>
      <c r="C98">
        <v>1001</v>
      </c>
      <c r="D98" t="str">
        <f>VLOOKUP(DATOS[[#This Row],[ID_VENDEDOR]],VENDEDOR[#All],2,FALSE)</f>
        <v>RaQUel SalAzar</v>
      </c>
      <c r="E98" t="str">
        <f>VLOOKUP(DATOS[[#This Row],[ID_VENDEDOR]],VENDEDOR[#All],5,FALSE)</f>
        <v>ESTE</v>
      </c>
      <c r="F98">
        <v>100061</v>
      </c>
      <c r="G98" t="s">
        <v>108</v>
      </c>
      <c r="H98">
        <v>19</v>
      </c>
      <c r="I98" t="str">
        <f>VLOOKUP(DATOS[[#This Row],[ID_PRODUCTO]],PRODUCTOS[#All],2,FALSE)</f>
        <v>Cables de Acelerador</v>
      </c>
      <c r="J98">
        <f>VLOOKUP(DATOS[[#This Row],[ID_PRODUCTO]],PRODUCTOS[#All],3,FALSE)</f>
        <v>11</v>
      </c>
      <c r="K98" t="str">
        <f>VLOOKUP(DATOS[[#This Row],[ID_CATEGORIA2]],PRODUCTOS[#All],4,FALSE)</f>
        <v>Partes del Chasis</v>
      </c>
      <c r="L98">
        <v>27</v>
      </c>
      <c r="M98" s="4">
        <f>VLOOKUP(DATOS[[#This Row],[ID_PRODUCTO]],PRODUCTOS[#All],6,FALSE)</f>
        <v>600</v>
      </c>
      <c r="N98" s="5">
        <f>VLOOKUP(DATOS[[#This Row],[ID_PRODUCTO]],PRODUCTOS[#All],8,FALSE)</f>
        <v>700</v>
      </c>
    </row>
    <row r="99" spans="1:14" x14ac:dyDescent="0.25">
      <c r="A99" s="1">
        <v>44668</v>
      </c>
      <c r="B99">
        <v>98</v>
      </c>
      <c r="C99">
        <v>1009</v>
      </c>
      <c r="D99" t="str">
        <f>VLOOKUP(DATOS[[#This Row],[ID_VENDEDOR]],VENDEDOR[#All],2,FALSE)</f>
        <v>PAtriciA mOreno</v>
      </c>
      <c r="E99" t="str">
        <f>VLOOKUP(DATOS[[#This Row],[ID_VENDEDOR]],VENDEDOR[#All],5,FALSE)</f>
        <v>ESTE</v>
      </c>
      <c r="F99">
        <v>100021</v>
      </c>
      <c r="G99" t="s">
        <v>63</v>
      </c>
      <c r="H99">
        <v>3</v>
      </c>
      <c r="I99" t="str">
        <f>VLOOKUP(DATOS[[#This Row],[ID_PRODUCTO]],PRODUCTOS[#All],2,FALSE)</f>
        <v>Cilindros</v>
      </c>
      <c r="J99">
        <f>VLOOKUP(DATOS[[#This Row],[ID_PRODUCTO]],PRODUCTOS[#All],3,FALSE)</f>
        <v>1</v>
      </c>
      <c r="K99" t="str">
        <f>VLOOKUP(DATOS[[#This Row],[ID_CATEGORIA2]],PRODUCTOS[#All],4,FALSE)</f>
        <v>Componentes del Motor</v>
      </c>
      <c r="L99">
        <v>8</v>
      </c>
      <c r="M99" s="4">
        <f>VLOOKUP(DATOS[[#This Row],[ID_PRODUCTO]],PRODUCTOS[#All],6,FALSE)</f>
        <v>3800</v>
      </c>
      <c r="N99" s="5">
        <f>VLOOKUP(DATOS[[#This Row],[ID_PRODUCTO]],PRODUCTOS[#All],8,FALSE)</f>
        <v>4500</v>
      </c>
    </row>
    <row r="100" spans="1:14" x14ac:dyDescent="0.25">
      <c r="A100" s="1">
        <v>44669</v>
      </c>
      <c r="B100">
        <v>99</v>
      </c>
      <c r="C100">
        <v>1014</v>
      </c>
      <c r="D100" t="str">
        <f>VLOOKUP(DATOS[[#This Row],[ID_VENDEDOR]],VENDEDOR[#All],2,FALSE)</f>
        <v>DAnieLa RaMiRez</v>
      </c>
      <c r="E100" t="str">
        <f>VLOOKUP(DATOS[[#This Row],[ID_VENDEDOR]],VENDEDOR[#All],5,FALSE)</f>
        <v>NORTE</v>
      </c>
      <c r="F100">
        <v>100006</v>
      </c>
      <c r="G100" t="s">
        <v>23</v>
      </c>
      <c r="H100">
        <v>19</v>
      </c>
      <c r="I100" t="str">
        <f>VLOOKUP(DATOS[[#This Row],[ID_PRODUCTO]],PRODUCTOS[#All],2,FALSE)</f>
        <v>Cables de Acelerador</v>
      </c>
      <c r="J100">
        <f>VLOOKUP(DATOS[[#This Row],[ID_PRODUCTO]],PRODUCTOS[#All],3,FALSE)</f>
        <v>11</v>
      </c>
      <c r="K100" t="str">
        <f>VLOOKUP(DATOS[[#This Row],[ID_CATEGORIA2]],PRODUCTOS[#All],4,FALSE)</f>
        <v>Partes del Chasis</v>
      </c>
      <c r="L100">
        <v>23</v>
      </c>
      <c r="M100" s="4">
        <f>VLOOKUP(DATOS[[#This Row],[ID_PRODUCTO]],PRODUCTOS[#All],6,FALSE)</f>
        <v>600</v>
      </c>
      <c r="N100" s="5">
        <f>VLOOKUP(DATOS[[#This Row],[ID_PRODUCTO]],PRODUCTOS[#All],8,FALSE)</f>
        <v>700</v>
      </c>
    </row>
    <row r="101" spans="1:14" x14ac:dyDescent="0.25">
      <c r="A101" s="1">
        <v>44670</v>
      </c>
      <c r="B101">
        <v>100</v>
      </c>
      <c r="C101">
        <v>1008</v>
      </c>
      <c r="D101" t="str">
        <f>VLOOKUP(DATOS[[#This Row],[ID_VENDEDOR]],VENDEDOR[#All],2,FALSE)</f>
        <v>JaVIer ArAujo</v>
      </c>
      <c r="E101" t="str">
        <f>VLOOKUP(DATOS[[#This Row],[ID_VENDEDOR]],VENDEDOR[#All],5,FALSE)</f>
        <v>SUR</v>
      </c>
      <c r="F101">
        <v>100095</v>
      </c>
      <c r="G101" t="s">
        <v>142</v>
      </c>
      <c r="H101">
        <v>21</v>
      </c>
      <c r="I101" t="str">
        <f>VLOOKUP(DATOS[[#This Row],[ID_PRODUCTO]],PRODUCTOS[#All],2,FALSE)</f>
        <v>Tensores de Cadena</v>
      </c>
      <c r="J101">
        <f>VLOOKUP(DATOS[[#This Row],[ID_PRODUCTO]],PRODUCTOS[#All],3,FALSE)</f>
        <v>4</v>
      </c>
      <c r="K101" t="str">
        <f>VLOOKUP(DATOS[[#This Row],[ID_CATEGORIA2]],PRODUCTOS[#All],4,FALSE)</f>
        <v>Filtros</v>
      </c>
      <c r="L101">
        <v>9</v>
      </c>
      <c r="M101" s="4">
        <f>VLOOKUP(DATOS[[#This Row],[ID_PRODUCTO]],PRODUCTOS[#All],6,FALSE)</f>
        <v>880</v>
      </c>
      <c r="N101" s="5">
        <f>VLOOKUP(DATOS[[#This Row],[ID_PRODUCTO]],PRODUCTOS[#All],8,FALSE)</f>
        <v>1000</v>
      </c>
    </row>
    <row r="102" spans="1:14" x14ac:dyDescent="0.25">
      <c r="A102" s="1">
        <v>44671</v>
      </c>
      <c r="B102">
        <v>101</v>
      </c>
      <c r="C102">
        <v>1004</v>
      </c>
      <c r="D102" t="str">
        <f>VLOOKUP(DATOS[[#This Row],[ID_VENDEDOR]],VENDEDOR[#All],2,FALSE)</f>
        <v>FaBiAn VasQuez</v>
      </c>
      <c r="E102" t="str">
        <f>VLOOKUP(DATOS[[#This Row],[ID_VENDEDOR]],VENDEDOR[#All],5,FALSE)</f>
        <v>SUR</v>
      </c>
      <c r="F102">
        <v>100056</v>
      </c>
      <c r="G102" t="s">
        <v>103</v>
      </c>
      <c r="H102">
        <v>25</v>
      </c>
      <c r="I102" t="str">
        <f>VLOOKUP(DATOS[[#This Row],[ID_PRODUCTO]],PRODUCTOS[#All],2,FALSE)</f>
        <v>Horquillas</v>
      </c>
      <c r="J102">
        <f>VLOOKUP(DATOS[[#This Row],[ID_PRODUCTO]],PRODUCTOS[#All],3,FALSE)</f>
        <v>6</v>
      </c>
      <c r="K102" t="str">
        <f>VLOOKUP(DATOS[[#This Row],[ID_CATEGORIA2]],PRODUCTOS[#All],4,FALSE)</f>
        <v>Sistema de Transmisión</v>
      </c>
      <c r="L102">
        <v>30</v>
      </c>
      <c r="M102" s="4">
        <f>VLOOKUP(DATOS[[#This Row],[ID_PRODUCTO]],PRODUCTOS[#All],6,FALSE)</f>
        <v>5100</v>
      </c>
      <c r="N102" s="5">
        <f>VLOOKUP(DATOS[[#This Row],[ID_PRODUCTO]],PRODUCTOS[#All],8,FALSE)</f>
        <v>6000</v>
      </c>
    </row>
    <row r="103" spans="1:14" x14ac:dyDescent="0.25">
      <c r="A103" s="1">
        <v>44672</v>
      </c>
      <c r="B103">
        <v>102</v>
      </c>
      <c r="C103">
        <v>1008</v>
      </c>
      <c r="D103" t="str">
        <f>VLOOKUP(DATOS[[#This Row],[ID_VENDEDOR]],VENDEDOR[#All],2,FALSE)</f>
        <v>JaVIer ArAujo</v>
      </c>
      <c r="E103" t="str">
        <f>VLOOKUP(DATOS[[#This Row],[ID_VENDEDOR]],VENDEDOR[#All],5,FALSE)</f>
        <v>SUR</v>
      </c>
      <c r="F103">
        <v>100040</v>
      </c>
      <c r="G103" t="s">
        <v>87</v>
      </c>
      <c r="H103">
        <v>1</v>
      </c>
      <c r="I103" t="str">
        <f>VLOOKUP(DATOS[[#This Row],[ID_PRODUCTO]],PRODUCTOS[#All],2,FALSE)</f>
        <v>Bujías</v>
      </c>
      <c r="J103">
        <f>VLOOKUP(DATOS[[#This Row],[ID_PRODUCTO]],PRODUCTOS[#All],3,FALSE)</f>
        <v>1</v>
      </c>
      <c r="K103" t="str">
        <f>VLOOKUP(DATOS[[#This Row],[ID_CATEGORIA2]],PRODUCTOS[#All],4,FALSE)</f>
        <v>Componentes del Motor</v>
      </c>
      <c r="L103">
        <v>27</v>
      </c>
      <c r="M103" s="4">
        <f>VLOOKUP(DATOS[[#This Row],[ID_PRODUCTO]],PRODUCTOS[#All],6,FALSE)</f>
        <v>421</v>
      </c>
      <c r="N103" s="5">
        <f>VLOOKUP(DATOS[[#This Row],[ID_PRODUCTO]],PRODUCTOS[#All],8,FALSE)</f>
        <v>600</v>
      </c>
    </row>
    <row r="104" spans="1:14" x14ac:dyDescent="0.25">
      <c r="A104" s="1">
        <v>44673</v>
      </c>
      <c r="B104">
        <v>103</v>
      </c>
      <c r="C104">
        <v>1001</v>
      </c>
      <c r="D104" t="str">
        <f>VLOOKUP(DATOS[[#This Row],[ID_VENDEDOR]],VENDEDOR[#All],2,FALSE)</f>
        <v>RaQUel SalAzar</v>
      </c>
      <c r="E104" t="str">
        <f>VLOOKUP(DATOS[[#This Row],[ID_VENDEDOR]],VENDEDOR[#All],5,FALSE)</f>
        <v>ESTE</v>
      </c>
      <c r="F104">
        <v>100089</v>
      </c>
      <c r="G104" t="s">
        <v>136</v>
      </c>
      <c r="H104">
        <v>3</v>
      </c>
      <c r="I104" t="str">
        <f>VLOOKUP(DATOS[[#This Row],[ID_PRODUCTO]],PRODUCTOS[#All],2,FALSE)</f>
        <v>Cilindros</v>
      </c>
      <c r="J104">
        <f>VLOOKUP(DATOS[[#This Row],[ID_PRODUCTO]],PRODUCTOS[#All],3,FALSE)</f>
        <v>1</v>
      </c>
      <c r="K104" t="str">
        <f>VLOOKUP(DATOS[[#This Row],[ID_CATEGORIA2]],PRODUCTOS[#All],4,FALSE)</f>
        <v>Componentes del Motor</v>
      </c>
      <c r="L104">
        <v>6</v>
      </c>
      <c r="M104" s="4">
        <f>VLOOKUP(DATOS[[#This Row],[ID_PRODUCTO]],PRODUCTOS[#All],6,FALSE)</f>
        <v>3800</v>
      </c>
      <c r="N104" s="5">
        <f>VLOOKUP(DATOS[[#This Row],[ID_PRODUCTO]],PRODUCTOS[#All],8,FALSE)</f>
        <v>4500</v>
      </c>
    </row>
    <row r="105" spans="1:14" x14ac:dyDescent="0.25">
      <c r="A105" s="1">
        <v>44674</v>
      </c>
      <c r="B105">
        <v>104</v>
      </c>
      <c r="C105">
        <v>1012</v>
      </c>
      <c r="D105" t="str">
        <f>VLOOKUP(DATOS[[#This Row],[ID_VENDEDOR]],VENDEDOR[#All],2,FALSE)</f>
        <v>HuGo SAndoval</v>
      </c>
      <c r="E105" t="str">
        <f>VLOOKUP(DATOS[[#This Row],[ID_VENDEDOR]],VENDEDOR[#All],5,FALSE)</f>
        <v>SUR</v>
      </c>
      <c r="F105">
        <v>100098</v>
      </c>
      <c r="G105" t="s">
        <v>145</v>
      </c>
      <c r="H105">
        <v>2</v>
      </c>
      <c r="I105" t="str">
        <f>VLOOKUP(DATOS[[#This Row],[ID_PRODUCTO]],PRODUCTOS[#All],2,FALSE)</f>
        <v>Pistones</v>
      </c>
      <c r="J105">
        <f>VLOOKUP(DATOS[[#This Row],[ID_PRODUCTO]],PRODUCTOS[#All],3,FALSE)</f>
        <v>1</v>
      </c>
      <c r="K105" t="str">
        <f>VLOOKUP(DATOS[[#This Row],[ID_CATEGORIA2]],PRODUCTOS[#All],4,FALSE)</f>
        <v>Componentes del Motor</v>
      </c>
      <c r="L105">
        <v>32</v>
      </c>
      <c r="M105" s="4">
        <f>VLOOKUP(DATOS[[#This Row],[ID_PRODUCTO]],PRODUCTOS[#All],6,FALSE)</f>
        <v>2920</v>
      </c>
      <c r="N105" s="5">
        <f>VLOOKUP(DATOS[[#This Row],[ID_PRODUCTO]],PRODUCTOS[#All],8,FALSE)</f>
        <v>3500</v>
      </c>
    </row>
    <row r="106" spans="1:14" x14ac:dyDescent="0.25">
      <c r="A106" s="1">
        <v>44675</v>
      </c>
      <c r="B106">
        <v>105</v>
      </c>
      <c r="C106">
        <v>1008</v>
      </c>
      <c r="D106" t="str">
        <f>VLOOKUP(DATOS[[#This Row],[ID_VENDEDOR]],VENDEDOR[#All],2,FALSE)</f>
        <v>JaVIer ArAujo</v>
      </c>
      <c r="E106" t="str">
        <f>VLOOKUP(DATOS[[#This Row],[ID_VENDEDOR]],VENDEDOR[#All],5,FALSE)</f>
        <v>SUR</v>
      </c>
      <c r="F106">
        <v>100061</v>
      </c>
      <c r="G106" t="s">
        <v>108</v>
      </c>
      <c r="H106">
        <v>20</v>
      </c>
      <c r="I106" t="str">
        <f>VLOOKUP(DATOS[[#This Row],[ID_PRODUCTO]],PRODUCTOS[#All],2,FALSE)</f>
        <v>Controles de Puños Calefactables</v>
      </c>
      <c r="J106">
        <f>VLOOKUP(DATOS[[#This Row],[ID_PRODUCTO]],PRODUCTOS[#All],3,FALSE)</f>
        <v>10</v>
      </c>
      <c r="K106" t="str">
        <f>VLOOKUP(DATOS[[#This Row],[ID_CATEGORIA2]],PRODUCTOS[#All],4,FALSE)</f>
        <v>Neumáticos</v>
      </c>
      <c r="L106">
        <v>24</v>
      </c>
      <c r="M106" s="4">
        <f>VLOOKUP(DATOS[[#This Row],[ID_PRODUCTO]],PRODUCTOS[#All],6,FALSE)</f>
        <v>4500</v>
      </c>
      <c r="N106" s="5">
        <f>VLOOKUP(DATOS[[#This Row],[ID_PRODUCTO]],PRODUCTOS[#All],8,FALSE)</f>
        <v>5000</v>
      </c>
    </row>
    <row r="107" spans="1:14" x14ac:dyDescent="0.25">
      <c r="A107" s="1">
        <v>44676</v>
      </c>
      <c r="B107">
        <v>106</v>
      </c>
      <c r="C107">
        <v>1015</v>
      </c>
      <c r="D107" t="str">
        <f>VLOOKUP(DATOS[[#This Row],[ID_VENDEDOR]],VENDEDOR[#All],2,FALSE)</f>
        <v>HeCTOr MuñoZ</v>
      </c>
      <c r="E107" t="str">
        <f>VLOOKUP(DATOS[[#This Row],[ID_VENDEDOR]],VENDEDOR[#All],5,FALSE)</f>
        <v>CIBAO</v>
      </c>
      <c r="F107">
        <v>100056</v>
      </c>
      <c r="G107" t="s">
        <v>103</v>
      </c>
      <c r="H107">
        <v>20</v>
      </c>
      <c r="I107" t="str">
        <f>VLOOKUP(DATOS[[#This Row],[ID_PRODUCTO]],PRODUCTOS[#All],2,FALSE)</f>
        <v>Controles de Puños Calefactables</v>
      </c>
      <c r="J107">
        <f>VLOOKUP(DATOS[[#This Row],[ID_PRODUCTO]],PRODUCTOS[#All],3,FALSE)</f>
        <v>10</v>
      </c>
      <c r="K107" t="str">
        <f>VLOOKUP(DATOS[[#This Row],[ID_CATEGORIA2]],PRODUCTOS[#All],4,FALSE)</f>
        <v>Neumáticos</v>
      </c>
      <c r="L107">
        <v>16</v>
      </c>
      <c r="M107" s="4">
        <f>VLOOKUP(DATOS[[#This Row],[ID_PRODUCTO]],PRODUCTOS[#All],6,FALSE)</f>
        <v>4500</v>
      </c>
      <c r="N107" s="5">
        <f>VLOOKUP(DATOS[[#This Row],[ID_PRODUCTO]],PRODUCTOS[#All],8,FALSE)</f>
        <v>5000</v>
      </c>
    </row>
    <row r="108" spans="1:14" x14ac:dyDescent="0.25">
      <c r="A108" s="1">
        <v>44677</v>
      </c>
      <c r="B108">
        <v>107</v>
      </c>
      <c r="C108">
        <v>1005</v>
      </c>
      <c r="D108" t="str">
        <f>VLOOKUP(DATOS[[#This Row],[ID_VENDEDOR]],VENDEDOR[#All],2,FALSE)</f>
        <v>CrIstina ValEnCia</v>
      </c>
      <c r="E108" t="str">
        <f>VLOOKUP(DATOS[[#This Row],[ID_VENDEDOR]],VENDEDOR[#All],5,FALSE)</f>
        <v>ESTE</v>
      </c>
      <c r="F108">
        <v>100005</v>
      </c>
      <c r="G108" t="s">
        <v>20</v>
      </c>
      <c r="H108">
        <v>10</v>
      </c>
      <c r="I108" t="str">
        <f>VLOOKUP(DATOS[[#This Row],[ID_PRODUCTO]],PRODUCTOS[#All],2,FALSE)</f>
        <v>Neumáticos</v>
      </c>
      <c r="J108">
        <f>VLOOKUP(DATOS[[#This Row],[ID_PRODUCTO]],PRODUCTOS[#All],3,FALSE)</f>
        <v>8</v>
      </c>
      <c r="K108" t="str">
        <f>VLOOKUP(DATOS[[#This Row],[ID_CATEGORIA2]],PRODUCTOS[#All],4,FALSE)</f>
        <v>Sistema de Suspensión</v>
      </c>
      <c r="L108">
        <v>23</v>
      </c>
      <c r="M108" s="4">
        <f>VLOOKUP(DATOS[[#This Row],[ID_PRODUCTO]],PRODUCTOS[#All],6,FALSE)</f>
        <v>4420</v>
      </c>
      <c r="N108" s="5">
        <f>VLOOKUP(DATOS[[#This Row],[ID_PRODUCTO]],PRODUCTOS[#All],8,FALSE)</f>
        <v>5000</v>
      </c>
    </row>
    <row r="109" spans="1:14" x14ac:dyDescent="0.25">
      <c r="A109" s="1">
        <v>44678</v>
      </c>
      <c r="B109">
        <v>108</v>
      </c>
      <c r="C109">
        <v>1005</v>
      </c>
      <c r="D109" t="str">
        <f>VLOOKUP(DATOS[[#This Row],[ID_VENDEDOR]],VENDEDOR[#All],2,FALSE)</f>
        <v>CrIstina ValEnCia</v>
      </c>
      <c r="E109" t="str">
        <f>VLOOKUP(DATOS[[#This Row],[ID_VENDEDOR]],VENDEDOR[#All],5,FALSE)</f>
        <v>ESTE</v>
      </c>
      <c r="F109">
        <v>100035</v>
      </c>
      <c r="G109" t="s">
        <v>82</v>
      </c>
      <c r="H109">
        <v>22</v>
      </c>
      <c r="I109" t="str">
        <f>VLOOKUP(DATOS[[#This Row],[ID_PRODUCTO]],PRODUCTOS[#All],2,FALSE)</f>
        <v>Protectores de Motor</v>
      </c>
      <c r="J109">
        <f>VLOOKUP(DATOS[[#This Row],[ID_PRODUCTO]],PRODUCTOS[#All],3,FALSE)</f>
        <v>9</v>
      </c>
      <c r="K109" t="str">
        <f>VLOOKUP(DATOS[[#This Row],[ID_CATEGORIA2]],PRODUCTOS[#All],4,FALSE)</f>
        <v>Sistema Eléctrico</v>
      </c>
      <c r="L109">
        <v>28</v>
      </c>
      <c r="M109" s="4">
        <f>VLOOKUP(DATOS[[#This Row],[ID_PRODUCTO]],PRODUCTOS[#All],6,FALSE)</f>
        <v>3011</v>
      </c>
      <c r="N109" s="5">
        <f>VLOOKUP(DATOS[[#This Row],[ID_PRODUCTO]],PRODUCTOS[#All],8,FALSE)</f>
        <v>3500</v>
      </c>
    </row>
    <row r="110" spans="1:14" x14ac:dyDescent="0.25">
      <c r="A110" s="1">
        <v>44679</v>
      </c>
      <c r="B110">
        <v>109</v>
      </c>
      <c r="C110">
        <v>1006</v>
      </c>
      <c r="D110" t="str">
        <f>VLOOKUP(DATOS[[#This Row],[ID_VENDEDOR]],VENDEDOR[#All],2,FALSE)</f>
        <v>AleXanDrO MoRa</v>
      </c>
      <c r="E110" t="str">
        <f>VLOOKUP(DATOS[[#This Row],[ID_VENDEDOR]],VENDEDOR[#All],5,FALSE)</f>
        <v>NORTE</v>
      </c>
      <c r="F110">
        <v>100071</v>
      </c>
      <c r="G110" t="s">
        <v>118</v>
      </c>
      <c r="H110">
        <v>7</v>
      </c>
      <c r="I110" t="str">
        <f>VLOOKUP(DATOS[[#This Row],[ID_PRODUCTO]],PRODUCTOS[#All],2,FALSE)</f>
        <v>Pastillas de Freno</v>
      </c>
      <c r="J110">
        <f>VLOOKUP(DATOS[[#This Row],[ID_PRODUCTO]],PRODUCTOS[#All],3,FALSE)</f>
        <v>5</v>
      </c>
      <c r="K110" t="str">
        <f>VLOOKUP(DATOS[[#This Row],[ID_CATEGORIA2]],PRODUCTOS[#All],4,FALSE)</f>
        <v>Sistema de Escape</v>
      </c>
      <c r="L110">
        <v>34</v>
      </c>
      <c r="M110" s="4">
        <f>VLOOKUP(DATOS[[#This Row],[ID_PRODUCTO]],PRODUCTOS[#All],6,FALSE)</f>
        <v>900</v>
      </c>
      <c r="N110" s="5">
        <f>VLOOKUP(DATOS[[#This Row],[ID_PRODUCTO]],PRODUCTOS[#All],8,FALSE)</f>
        <v>1200</v>
      </c>
    </row>
    <row r="111" spans="1:14" x14ac:dyDescent="0.25">
      <c r="A111" s="1">
        <v>44680</v>
      </c>
      <c r="B111">
        <v>110</v>
      </c>
      <c r="C111">
        <v>1000</v>
      </c>
      <c r="D111" t="str">
        <f>VLOOKUP(DATOS[[#This Row],[ID_VENDEDOR]],VENDEDOR[#All],2,FALSE)</f>
        <v>JuLiO torReS</v>
      </c>
      <c r="E111" t="str">
        <f>VLOOKUP(DATOS[[#This Row],[ID_VENDEDOR]],VENDEDOR[#All],5,FALSE)</f>
        <v>SUR</v>
      </c>
      <c r="F111">
        <v>100086</v>
      </c>
      <c r="G111" t="s">
        <v>133</v>
      </c>
      <c r="H111">
        <v>3</v>
      </c>
      <c r="I111" t="str">
        <f>VLOOKUP(DATOS[[#This Row],[ID_PRODUCTO]],PRODUCTOS[#All],2,FALSE)</f>
        <v>Cilindros</v>
      </c>
      <c r="J111">
        <f>VLOOKUP(DATOS[[#This Row],[ID_PRODUCTO]],PRODUCTOS[#All],3,FALSE)</f>
        <v>1</v>
      </c>
      <c r="K111" t="str">
        <f>VLOOKUP(DATOS[[#This Row],[ID_CATEGORIA2]],PRODUCTOS[#All],4,FALSE)</f>
        <v>Componentes del Motor</v>
      </c>
      <c r="L111">
        <v>18</v>
      </c>
      <c r="M111" s="4">
        <f>VLOOKUP(DATOS[[#This Row],[ID_PRODUCTO]],PRODUCTOS[#All],6,FALSE)</f>
        <v>3800</v>
      </c>
      <c r="N111" s="5">
        <f>VLOOKUP(DATOS[[#This Row],[ID_PRODUCTO]],PRODUCTOS[#All],8,FALSE)</f>
        <v>4500</v>
      </c>
    </row>
    <row r="112" spans="1:14" x14ac:dyDescent="0.25">
      <c r="A112" s="1">
        <v>44681</v>
      </c>
      <c r="B112">
        <v>111</v>
      </c>
      <c r="C112">
        <v>1006</v>
      </c>
      <c r="D112" t="str">
        <f>VLOOKUP(DATOS[[#This Row],[ID_VENDEDOR]],VENDEDOR[#All],2,FALSE)</f>
        <v>AleXanDrO MoRa</v>
      </c>
      <c r="E112" t="str">
        <f>VLOOKUP(DATOS[[#This Row],[ID_VENDEDOR]],VENDEDOR[#All],5,FALSE)</f>
        <v>NORTE</v>
      </c>
      <c r="F112">
        <v>100014</v>
      </c>
      <c r="G112" t="s">
        <v>47</v>
      </c>
      <c r="H112">
        <v>21</v>
      </c>
      <c r="I112" t="str">
        <f>VLOOKUP(DATOS[[#This Row],[ID_PRODUCTO]],PRODUCTOS[#All],2,FALSE)</f>
        <v>Tensores de Cadena</v>
      </c>
      <c r="J112">
        <f>VLOOKUP(DATOS[[#This Row],[ID_PRODUCTO]],PRODUCTOS[#All],3,FALSE)</f>
        <v>4</v>
      </c>
      <c r="K112" t="str">
        <f>VLOOKUP(DATOS[[#This Row],[ID_CATEGORIA2]],PRODUCTOS[#All],4,FALSE)</f>
        <v>Filtros</v>
      </c>
      <c r="L112">
        <v>25</v>
      </c>
      <c r="M112" s="4">
        <f>VLOOKUP(DATOS[[#This Row],[ID_PRODUCTO]],PRODUCTOS[#All],6,FALSE)</f>
        <v>880</v>
      </c>
      <c r="N112" s="5">
        <f>VLOOKUP(DATOS[[#This Row],[ID_PRODUCTO]],PRODUCTOS[#All],8,FALSE)</f>
        <v>1000</v>
      </c>
    </row>
    <row r="113" spans="1:14" x14ac:dyDescent="0.25">
      <c r="A113" s="1">
        <v>44682</v>
      </c>
      <c r="B113">
        <v>112</v>
      </c>
      <c r="C113">
        <v>1010</v>
      </c>
      <c r="D113" t="str">
        <f>VLOOKUP(DATOS[[#This Row],[ID_VENDEDOR]],VENDEDOR[#All],2,FALSE)</f>
        <v>AnDrEs MeNDoza</v>
      </c>
      <c r="E113" t="str">
        <f>VLOOKUP(DATOS[[#This Row],[ID_VENDEDOR]],VENDEDOR[#All],5,FALSE)</f>
        <v>NORTE</v>
      </c>
      <c r="F113">
        <v>100083</v>
      </c>
      <c r="G113" t="s">
        <v>130</v>
      </c>
      <c r="H113">
        <v>16</v>
      </c>
      <c r="I113" t="str">
        <f>VLOOKUP(DATOS[[#This Row],[ID_PRODUCTO]],PRODUCTOS[#All],2,FALSE)</f>
        <v>Guantes</v>
      </c>
      <c r="J113">
        <f>VLOOKUP(DATOS[[#This Row],[ID_PRODUCTO]],PRODUCTOS[#All],3,FALSE)</f>
        <v>10</v>
      </c>
      <c r="K113" t="str">
        <f>VLOOKUP(DATOS[[#This Row],[ID_CATEGORIA2]],PRODUCTOS[#All],4,FALSE)</f>
        <v>Neumáticos</v>
      </c>
      <c r="L113">
        <v>14</v>
      </c>
      <c r="M113" s="4">
        <f>VLOOKUP(DATOS[[#This Row],[ID_PRODUCTO]],PRODUCTOS[#All],6,FALSE)</f>
        <v>820</v>
      </c>
      <c r="N113" s="5">
        <f>VLOOKUP(DATOS[[#This Row],[ID_PRODUCTO]],PRODUCTOS[#All],8,FALSE)</f>
        <v>1000</v>
      </c>
    </row>
    <row r="114" spans="1:14" x14ac:dyDescent="0.25">
      <c r="A114" s="1">
        <v>44683</v>
      </c>
      <c r="B114">
        <v>113</v>
      </c>
      <c r="C114">
        <v>1009</v>
      </c>
      <c r="D114" t="str">
        <f>VLOOKUP(DATOS[[#This Row],[ID_VENDEDOR]],VENDEDOR[#All],2,FALSE)</f>
        <v>PAtriciA mOreno</v>
      </c>
      <c r="E114" t="str">
        <f>VLOOKUP(DATOS[[#This Row],[ID_VENDEDOR]],VENDEDOR[#All],5,FALSE)</f>
        <v>ESTE</v>
      </c>
      <c r="F114">
        <v>100055</v>
      </c>
      <c r="G114" t="s">
        <v>102</v>
      </c>
      <c r="H114">
        <v>2</v>
      </c>
      <c r="I114" t="str">
        <f>VLOOKUP(DATOS[[#This Row],[ID_PRODUCTO]],PRODUCTOS[#All],2,FALSE)</f>
        <v>Pistones</v>
      </c>
      <c r="J114">
        <f>VLOOKUP(DATOS[[#This Row],[ID_PRODUCTO]],PRODUCTOS[#All],3,FALSE)</f>
        <v>1</v>
      </c>
      <c r="K114" t="str">
        <f>VLOOKUP(DATOS[[#This Row],[ID_CATEGORIA2]],PRODUCTOS[#All],4,FALSE)</f>
        <v>Componentes del Motor</v>
      </c>
      <c r="L114">
        <v>29</v>
      </c>
      <c r="M114" s="4">
        <f>VLOOKUP(DATOS[[#This Row],[ID_PRODUCTO]],PRODUCTOS[#All],6,FALSE)</f>
        <v>2920</v>
      </c>
      <c r="N114" s="5">
        <f>VLOOKUP(DATOS[[#This Row],[ID_PRODUCTO]],PRODUCTOS[#All],8,FALSE)</f>
        <v>3500</v>
      </c>
    </row>
    <row r="115" spans="1:14" x14ac:dyDescent="0.25">
      <c r="A115" s="1">
        <v>44684</v>
      </c>
      <c r="B115">
        <v>114</v>
      </c>
      <c r="C115">
        <v>1011</v>
      </c>
      <c r="D115" t="str">
        <f>VLOOKUP(DATOS[[#This Row],[ID_VENDEDOR]],VENDEDOR[#All],2,FALSE)</f>
        <v>SoNia ToRReS</v>
      </c>
      <c r="E115" t="str">
        <f>VLOOKUP(DATOS[[#This Row],[ID_VENDEDOR]],VENDEDOR[#All],5,FALSE)</f>
        <v>CIBAO</v>
      </c>
      <c r="F115">
        <v>100076</v>
      </c>
      <c r="G115" t="s">
        <v>123</v>
      </c>
      <c r="H115">
        <v>1</v>
      </c>
      <c r="I115" t="str">
        <f>VLOOKUP(DATOS[[#This Row],[ID_PRODUCTO]],PRODUCTOS[#All],2,FALSE)</f>
        <v>Bujías</v>
      </c>
      <c r="J115">
        <f>VLOOKUP(DATOS[[#This Row],[ID_PRODUCTO]],PRODUCTOS[#All],3,FALSE)</f>
        <v>1</v>
      </c>
      <c r="K115" t="str">
        <f>VLOOKUP(DATOS[[#This Row],[ID_CATEGORIA2]],PRODUCTOS[#All],4,FALSE)</f>
        <v>Componentes del Motor</v>
      </c>
      <c r="L115">
        <v>28</v>
      </c>
      <c r="M115" s="4">
        <f>VLOOKUP(DATOS[[#This Row],[ID_PRODUCTO]],PRODUCTOS[#All],6,FALSE)</f>
        <v>421</v>
      </c>
      <c r="N115" s="5">
        <f>VLOOKUP(DATOS[[#This Row],[ID_PRODUCTO]],PRODUCTOS[#All],8,FALSE)</f>
        <v>600</v>
      </c>
    </row>
    <row r="116" spans="1:14" x14ac:dyDescent="0.25">
      <c r="A116" s="1">
        <v>44685</v>
      </c>
      <c r="B116">
        <v>115</v>
      </c>
      <c r="C116">
        <v>1000</v>
      </c>
      <c r="D116" t="str">
        <f>VLOOKUP(DATOS[[#This Row],[ID_VENDEDOR]],VENDEDOR[#All],2,FALSE)</f>
        <v>JuLiO torReS</v>
      </c>
      <c r="E116" t="str">
        <f>VLOOKUP(DATOS[[#This Row],[ID_VENDEDOR]],VENDEDOR[#All],5,FALSE)</f>
        <v>SUR</v>
      </c>
      <c r="F116">
        <v>100098</v>
      </c>
      <c r="G116" t="s">
        <v>145</v>
      </c>
      <c r="H116">
        <v>14</v>
      </c>
      <c r="I116" t="str">
        <f>VLOOKUP(DATOS[[#This Row],[ID_PRODUCTO]],PRODUCTOS[#All],2,FALSE)</f>
        <v>Espejos Retrovisores</v>
      </c>
      <c r="J116">
        <f>VLOOKUP(DATOS[[#This Row],[ID_PRODUCTO]],PRODUCTOS[#All],3,FALSE)</f>
        <v>9</v>
      </c>
      <c r="K116" t="str">
        <f>VLOOKUP(DATOS[[#This Row],[ID_CATEGORIA2]],PRODUCTOS[#All],4,FALSE)</f>
        <v>Sistema Eléctrico</v>
      </c>
      <c r="L116">
        <v>12</v>
      </c>
      <c r="M116" s="4">
        <f>VLOOKUP(DATOS[[#This Row],[ID_PRODUCTO]],PRODUCTOS[#All],6,FALSE)</f>
        <v>700</v>
      </c>
      <c r="N116" s="5">
        <f>VLOOKUP(DATOS[[#This Row],[ID_PRODUCTO]],PRODUCTOS[#All],8,FALSE)</f>
        <v>800</v>
      </c>
    </row>
    <row r="117" spans="1:14" x14ac:dyDescent="0.25">
      <c r="A117" s="1">
        <v>44686</v>
      </c>
      <c r="B117">
        <v>116</v>
      </c>
      <c r="C117">
        <v>1010</v>
      </c>
      <c r="D117" t="str">
        <f>VLOOKUP(DATOS[[#This Row],[ID_VENDEDOR]],VENDEDOR[#All],2,FALSE)</f>
        <v>AnDrEs MeNDoza</v>
      </c>
      <c r="E117" t="str">
        <f>VLOOKUP(DATOS[[#This Row],[ID_VENDEDOR]],VENDEDOR[#All],5,FALSE)</f>
        <v>NORTE</v>
      </c>
      <c r="F117">
        <v>100005</v>
      </c>
      <c r="G117" t="s">
        <v>20</v>
      </c>
      <c r="H117">
        <v>16</v>
      </c>
      <c r="I117" t="str">
        <f>VLOOKUP(DATOS[[#This Row],[ID_PRODUCTO]],PRODUCTOS[#All],2,FALSE)</f>
        <v>Guantes</v>
      </c>
      <c r="J117">
        <f>VLOOKUP(DATOS[[#This Row],[ID_PRODUCTO]],PRODUCTOS[#All],3,FALSE)</f>
        <v>10</v>
      </c>
      <c r="K117" t="str">
        <f>VLOOKUP(DATOS[[#This Row],[ID_CATEGORIA2]],PRODUCTOS[#All],4,FALSE)</f>
        <v>Neumáticos</v>
      </c>
      <c r="L117">
        <v>23</v>
      </c>
      <c r="M117" s="4">
        <f>VLOOKUP(DATOS[[#This Row],[ID_PRODUCTO]],PRODUCTOS[#All],6,FALSE)</f>
        <v>820</v>
      </c>
      <c r="N117" s="5">
        <f>VLOOKUP(DATOS[[#This Row],[ID_PRODUCTO]],PRODUCTOS[#All],8,FALSE)</f>
        <v>1000</v>
      </c>
    </row>
    <row r="118" spans="1:14" x14ac:dyDescent="0.25">
      <c r="A118" s="1">
        <v>44687</v>
      </c>
      <c r="B118">
        <v>117</v>
      </c>
      <c r="C118">
        <v>1008</v>
      </c>
      <c r="D118" t="str">
        <f>VLOOKUP(DATOS[[#This Row],[ID_VENDEDOR]],VENDEDOR[#All],2,FALSE)</f>
        <v>JaVIer ArAujo</v>
      </c>
      <c r="E118" t="str">
        <f>VLOOKUP(DATOS[[#This Row],[ID_VENDEDOR]],VENDEDOR[#All],5,FALSE)</f>
        <v>SUR</v>
      </c>
      <c r="F118">
        <v>100059</v>
      </c>
      <c r="G118" t="s">
        <v>106</v>
      </c>
      <c r="H118">
        <v>13</v>
      </c>
      <c r="I118" t="str">
        <f>VLOOKUP(DATOS[[#This Row],[ID_PRODUCTO]],PRODUCTOS[#All],2,FALSE)</f>
        <v>Manillares</v>
      </c>
      <c r="J118">
        <f>VLOOKUP(DATOS[[#This Row],[ID_PRODUCTO]],PRODUCTOS[#All],3,FALSE)</f>
        <v>9</v>
      </c>
      <c r="K118" t="str">
        <f>VLOOKUP(DATOS[[#This Row],[ID_CATEGORIA2]],PRODUCTOS[#All],4,FALSE)</f>
        <v>Sistema Eléctrico</v>
      </c>
      <c r="L118">
        <v>18</v>
      </c>
      <c r="M118" s="4">
        <f>VLOOKUP(DATOS[[#This Row],[ID_PRODUCTO]],PRODUCTOS[#All],6,FALSE)</f>
        <v>1310</v>
      </c>
      <c r="N118" s="5">
        <f>VLOOKUP(DATOS[[#This Row],[ID_PRODUCTO]],PRODUCTOS[#All],8,FALSE)</f>
        <v>1500</v>
      </c>
    </row>
    <row r="119" spans="1:14" x14ac:dyDescent="0.25">
      <c r="A119" s="1">
        <v>44688</v>
      </c>
      <c r="B119">
        <v>118</v>
      </c>
      <c r="C119">
        <v>1013</v>
      </c>
      <c r="D119" t="str">
        <f>VLOOKUP(DATOS[[#This Row],[ID_VENDEDOR]],VENDEDOR[#All],2,FALSE)</f>
        <v>MoNiCA AlVarez</v>
      </c>
      <c r="E119" t="str">
        <f>VLOOKUP(DATOS[[#This Row],[ID_VENDEDOR]],VENDEDOR[#All],5,FALSE)</f>
        <v>ESTE</v>
      </c>
      <c r="F119">
        <v>100002</v>
      </c>
      <c r="G119" t="s">
        <v>11</v>
      </c>
      <c r="H119">
        <v>17</v>
      </c>
      <c r="I119" t="str">
        <f>VLOOKUP(DATOS[[#This Row],[ID_PRODUCTO]],PRODUCTOS[#All],2,FALSE)</f>
        <v>Chaquetas de Protección</v>
      </c>
      <c r="J119">
        <f>VLOOKUP(DATOS[[#This Row],[ID_PRODUCTO]],PRODUCTOS[#All],3,FALSE)</f>
        <v>10</v>
      </c>
      <c r="K119" t="str">
        <f>VLOOKUP(DATOS[[#This Row],[ID_CATEGORIA2]],PRODUCTOS[#All],4,FALSE)</f>
        <v>Neumáticos</v>
      </c>
      <c r="L119">
        <v>27</v>
      </c>
      <c r="M119" s="4">
        <f>VLOOKUP(DATOS[[#This Row],[ID_PRODUCTO]],PRODUCTOS[#All],6,FALSE)</f>
        <v>1117</v>
      </c>
      <c r="N119" s="5">
        <f>VLOOKUP(DATOS[[#This Row],[ID_PRODUCTO]],PRODUCTOS[#All],8,FALSE)</f>
        <v>3500</v>
      </c>
    </row>
    <row r="120" spans="1:14" x14ac:dyDescent="0.25">
      <c r="A120" s="1">
        <v>44689</v>
      </c>
      <c r="B120">
        <v>119</v>
      </c>
      <c r="C120">
        <v>1001</v>
      </c>
      <c r="D120" t="str">
        <f>VLOOKUP(DATOS[[#This Row],[ID_VENDEDOR]],VENDEDOR[#All],2,FALSE)</f>
        <v>RaQUel SalAzar</v>
      </c>
      <c r="E120" t="str">
        <f>VLOOKUP(DATOS[[#This Row],[ID_VENDEDOR]],VENDEDOR[#All],5,FALSE)</f>
        <v>ESTE</v>
      </c>
      <c r="F120">
        <v>100010</v>
      </c>
      <c r="G120" t="s">
        <v>35</v>
      </c>
      <c r="H120">
        <v>16</v>
      </c>
      <c r="I120" t="str">
        <f>VLOOKUP(DATOS[[#This Row],[ID_PRODUCTO]],PRODUCTOS[#All],2,FALSE)</f>
        <v>Guantes</v>
      </c>
      <c r="J120">
        <f>VLOOKUP(DATOS[[#This Row],[ID_PRODUCTO]],PRODUCTOS[#All],3,FALSE)</f>
        <v>10</v>
      </c>
      <c r="K120" t="str">
        <f>VLOOKUP(DATOS[[#This Row],[ID_CATEGORIA2]],PRODUCTOS[#All],4,FALSE)</f>
        <v>Neumáticos</v>
      </c>
      <c r="L120">
        <v>31</v>
      </c>
      <c r="M120" s="4">
        <f>VLOOKUP(DATOS[[#This Row],[ID_PRODUCTO]],PRODUCTOS[#All],6,FALSE)</f>
        <v>820</v>
      </c>
      <c r="N120" s="5">
        <f>VLOOKUP(DATOS[[#This Row],[ID_PRODUCTO]],PRODUCTOS[#All],8,FALSE)</f>
        <v>1000</v>
      </c>
    </row>
    <row r="121" spans="1:14" x14ac:dyDescent="0.25">
      <c r="A121" s="1">
        <v>44690</v>
      </c>
      <c r="B121">
        <v>120</v>
      </c>
      <c r="C121">
        <v>1015</v>
      </c>
      <c r="D121" t="str">
        <f>VLOOKUP(DATOS[[#This Row],[ID_VENDEDOR]],VENDEDOR[#All],2,FALSE)</f>
        <v>HeCTOr MuñoZ</v>
      </c>
      <c r="E121" t="str">
        <f>VLOOKUP(DATOS[[#This Row],[ID_VENDEDOR]],VENDEDOR[#All],5,FALSE)</f>
        <v>CIBAO</v>
      </c>
      <c r="F121">
        <v>100008</v>
      </c>
      <c r="G121" t="s">
        <v>29</v>
      </c>
      <c r="H121">
        <v>17</v>
      </c>
      <c r="I121" t="str">
        <f>VLOOKUP(DATOS[[#This Row],[ID_PRODUCTO]],PRODUCTOS[#All],2,FALSE)</f>
        <v>Chaquetas de Protección</v>
      </c>
      <c r="J121">
        <f>VLOOKUP(DATOS[[#This Row],[ID_PRODUCTO]],PRODUCTOS[#All],3,FALSE)</f>
        <v>10</v>
      </c>
      <c r="K121" t="str">
        <f>VLOOKUP(DATOS[[#This Row],[ID_CATEGORIA2]],PRODUCTOS[#All],4,FALSE)</f>
        <v>Neumáticos</v>
      </c>
      <c r="L121">
        <v>24</v>
      </c>
      <c r="M121" s="4">
        <f>VLOOKUP(DATOS[[#This Row],[ID_PRODUCTO]],PRODUCTOS[#All],6,FALSE)</f>
        <v>1117</v>
      </c>
      <c r="N121" s="5">
        <f>VLOOKUP(DATOS[[#This Row],[ID_PRODUCTO]],PRODUCTOS[#All],8,FALSE)</f>
        <v>3500</v>
      </c>
    </row>
    <row r="122" spans="1:14" x14ac:dyDescent="0.25">
      <c r="A122" s="1">
        <v>44691</v>
      </c>
      <c r="B122">
        <v>121</v>
      </c>
      <c r="C122">
        <v>1001</v>
      </c>
      <c r="D122" t="str">
        <f>VLOOKUP(DATOS[[#This Row],[ID_VENDEDOR]],VENDEDOR[#All],2,FALSE)</f>
        <v>RaQUel SalAzar</v>
      </c>
      <c r="E122" t="str">
        <f>VLOOKUP(DATOS[[#This Row],[ID_VENDEDOR]],VENDEDOR[#All],5,FALSE)</f>
        <v>ESTE</v>
      </c>
      <c r="F122">
        <v>100024</v>
      </c>
      <c r="G122" t="s">
        <v>69</v>
      </c>
      <c r="H122">
        <v>10</v>
      </c>
      <c r="I122" t="str">
        <f>VLOOKUP(DATOS[[#This Row],[ID_PRODUCTO]],PRODUCTOS[#All],2,FALSE)</f>
        <v>Neumáticos</v>
      </c>
      <c r="J122">
        <f>VLOOKUP(DATOS[[#This Row],[ID_PRODUCTO]],PRODUCTOS[#All],3,FALSE)</f>
        <v>8</v>
      </c>
      <c r="K122" t="str">
        <f>VLOOKUP(DATOS[[#This Row],[ID_CATEGORIA2]],PRODUCTOS[#All],4,FALSE)</f>
        <v>Sistema de Suspensión</v>
      </c>
      <c r="L122">
        <v>26</v>
      </c>
      <c r="M122" s="4">
        <f>VLOOKUP(DATOS[[#This Row],[ID_PRODUCTO]],PRODUCTOS[#All],6,FALSE)</f>
        <v>4420</v>
      </c>
      <c r="N122" s="5">
        <f>VLOOKUP(DATOS[[#This Row],[ID_PRODUCTO]],PRODUCTOS[#All],8,FALSE)</f>
        <v>5000</v>
      </c>
    </row>
    <row r="123" spans="1:14" x14ac:dyDescent="0.25">
      <c r="A123" s="1">
        <v>44692</v>
      </c>
      <c r="B123">
        <v>122</v>
      </c>
      <c r="C123">
        <v>1006</v>
      </c>
      <c r="D123" t="str">
        <f>VLOOKUP(DATOS[[#This Row],[ID_VENDEDOR]],VENDEDOR[#All],2,FALSE)</f>
        <v>AleXanDrO MoRa</v>
      </c>
      <c r="E123" t="str">
        <f>VLOOKUP(DATOS[[#This Row],[ID_VENDEDOR]],VENDEDOR[#All],5,FALSE)</f>
        <v>NORTE</v>
      </c>
      <c r="F123">
        <v>100073</v>
      </c>
      <c r="G123" t="s">
        <v>120</v>
      </c>
      <c r="H123">
        <v>19</v>
      </c>
      <c r="I123" t="str">
        <f>VLOOKUP(DATOS[[#This Row],[ID_PRODUCTO]],PRODUCTOS[#All],2,FALSE)</f>
        <v>Cables de Acelerador</v>
      </c>
      <c r="J123">
        <f>VLOOKUP(DATOS[[#This Row],[ID_PRODUCTO]],PRODUCTOS[#All],3,FALSE)</f>
        <v>11</v>
      </c>
      <c r="K123" t="str">
        <f>VLOOKUP(DATOS[[#This Row],[ID_CATEGORIA2]],PRODUCTOS[#All],4,FALSE)</f>
        <v>Partes del Chasis</v>
      </c>
      <c r="L123">
        <v>11</v>
      </c>
      <c r="M123" s="4">
        <f>VLOOKUP(DATOS[[#This Row],[ID_PRODUCTO]],PRODUCTOS[#All],6,FALSE)</f>
        <v>600</v>
      </c>
      <c r="N123" s="5">
        <f>VLOOKUP(DATOS[[#This Row],[ID_PRODUCTO]],PRODUCTOS[#All],8,FALSE)</f>
        <v>700</v>
      </c>
    </row>
    <row r="124" spans="1:14" x14ac:dyDescent="0.25">
      <c r="A124" s="1">
        <v>44693</v>
      </c>
      <c r="B124">
        <v>123</v>
      </c>
      <c r="C124">
        <v>1015</v>
      </c>
      <c r="D124" t="str">
        <f>VLOOKUP(DATOS[[#This Row],[ID_VENDEDOR]],VENDEDOR[#All],2,FALSE)</f>
        <v>HeCTOr MuñoZ</v>
      </c>
      <c r="E124" t="str">
        <f>VLOOKUP(DATOS[[#This Row],[ID_VENDEDOR]],VENDEDOR[#All],5,FALSE)</f>
        <v>CIBAO</v>
      </c>
      <c r="F124">
        <v>100018</v>
      </c>
      <c r="G124" t="s">
        <v>57</v>
      </c>
      <c r="H124">
        <v>24</v>
      </c>
      <c r="I124" t="str">
        <f>VLOOKUP(DATOS[[#This Row],[ID_PRODUCTO]],PRODUCTOS[#All],2,FALSE)</f>
        <v>Discos de Freno</v>
      </c>
      <c r="J124">
        <f>VLOOKUP(DATOS[[#This Row],[ID_PRODUCTO]],PRODUCTOS[#All],3,FALSE)</f>
        <v>5</v>
      </c>
      <c r="K124" t="str">
        <f>VLOOKUP(DATOS[[#This Row],[ID_CATEGORIA2]],PRODUCTOS[#All],4,FALSE)</f>
        <v>Sistema de Escape</v>
      </c>
      <c r="L124">
        <v>11</v>
      </c>
      <c r="M124" s="4">
        <f>VLOOKUP(DATOS[[#This Row],[ID_PRODUCTO]],PRODUCTOS[#All],6,FALSE)</f>
        <v>2630</v>
      </c>
      <c r="N124" s="5">
        <f>VLOOKUP(DATOS[[#This Row],[ID_PRODUCTO]],PRODUCTOS[#All],8,FALSE)</f>
        <v>3000</v>
      </c>
    </row>
    <row r="125" spans="1:14" x14ac:dyDescent="0.25">
      <c r="A125" s="1">
        <v>44694</v>
      </c>
      <c r="B125">
        <v>124</v>
      </c>
      <c r="C125">
        <v>1005</v>
      </c>
      <c r="D125" t="str">
        <f>VLOOKUP(DATOS[[#This Row],[ID_VENDEDOR]],VENDEDOR[#All],2,FALSE)</f>
        <v>CrIstina ValEnCia</v>
      </c>
      <c r="E125" t="str">
        <f>VLOOKUP(DATOS[[#This Row],[ID_VENDEDOR]],VENDEDOR[#All],5,FALSE)</f>
        <v>ESTE</v>
      </c>
      <c r="F125">
        <v>100059</v>
      </c>
      <c r="G125" t="s">
        <v>106</v>
      </c>
      <c r="H125">
        <v>2</v>
      </c>
      <c r="I125" t="str">
        <f>VLOOKUP(DATOS[[#This Row],[ID_PRODUCTO]],PRODUCTOS[#All],2,FALSE)</f>
        <v>Pistones</v>
      </c>
      <c r="J125">
        <f>VLOOKUP(DATOS[[#This Row],[ID_PRODUCTO]],PRODUCTOS[#All],3,FALSE)</f>
        <v>1</v>
      </c>
      <c r="K125" t="str">
        <f>VLOOKUP(DATOS[[#This Row],[ID_CATEGORIA2]],PRODUCTOS[#All],4,FALSE)</f>
        <v>Componentes del Motor</v>
      </c>
      <c r="L125">
        <v>6</v>
      </c>
      <c r="M125" s="4">
        <f>VLOOKUP(DATOS[[#This Row],[ID_PRODUCTO]],PRODUCTOS[#All],6,FALSE)</f>
        <v>2920</v>
      </c>
      <c r="N125" s="5">
        <f>VLOOKUP(DATOS[[#This Row],[ID_PRODUCTO]],PRODUCTOS[#All],8,FALSE)</f>
        <v>3500</v>
      </c>
    </row>
    <row r="126" spans="1:14" x14ac:dyDescent="0.25">
      <c r="A126" s="1">
        <v>44695</v>
      </c>
      <c r="B126">
        <v>125</v>
      </c>
      <c r="C126">
        <v>1005</v>
      </c>
      <c r="D126" t="str">
        <f>VLOOKUP(DATOS[[#This Row],[ID_VENDEDOR]],VENDEDOR[#All],2,FALSE)</f>
        <v>CrIstina ValEnCia</v>
      </c>
      <c r="E126" t="str">
        <f>VLOOKUP(DATOS[[#This Row],[ID_VENDEDOR]],VENDEDOR[#All],5,FALSE)</f>
        <v>ESTE</v>
      </c>
      <c r="F126">
        <v>100044</v>
      </c>
      <c r="G126" t="s">
        <v>91</v>
      </c>
      <c r="H126">
        <v>22</v>
      </c>
      <c r="I126" t="str">
        <f>VLOOKUP(DATOS[[#This Row],[ID_PRODUCTO]],PRODUCTOS[#All],2,FALSE)</f>
        <v>Protectores de Motor</v>
      </c>
      <c r="J126">
        <f>VLOOKUP(DATOS[[#This Row],[ID_PRODUCTO]],PRODUCTOS[#All],3,FALSE)</f>
        <v>9</v>
      </c>
      <c r="K126" t="str">
        <f>VLOOKUP(DATOS[[#This Row],[ID_CATEGORIA2]],PRODUCTOS[#All],4,FALSE)</f>
        <v>Sistema Eléctrico</v>
      </c>
      <c r="L126">
        <v>16</v>
      </c>
      <c r="M126" s="4">
        <f>VLOOKUP(DATOS[[#This Row],[ID_PRODUCTO]],PRODUCTOS[#All],6,FALSE)</f>
        <v>3011</v>
      </c>
      <c r="N126" s="5">
        <f>VLOOKUP(DATOS[[#This Row],[ID_PRODUCTO]],PRODUCTOS[#All],8,FALSE)</f>
        <v>3500</v>
      </c>
    </row>
    <row r="127" spans="1:14" x14ac:dyDescent="0.25">
      <c r="A127" s="1">
        <v>44696</v>
      </c>
      <c r="B127">
        <v>126</v>
      </c>
      <c r="C127">
        <v>1010</v>
      </c>
      <c r="D127" t="str">
        <f>VLOOKUP(DATOS[[#This Row],[ID_VENDEDOR]],VENDEDOR[#All],2,FALSE)</f>
        <v>AnDrEs MeNDoza</v>
      </c>
      <c r="E127" t="str">
        <f>VLOOKUP(DATOS[[#This Row],[ID_VENDEDOR]],VENDEDOR[#All],5,FALSE)</f>
        <v>NORTE</v>
      </c>
      <c r="F127">
        <v>100100</v>
      </c>
      <c r="G127" t="s">
        <v>147</v>
      </c>
      <c r="H127">
        <v>10</v>
      </c>
      <c r="I127" t="str">
        <f>VLOOKUP(DATOS[[#This Row],[ID_PRODUCTO]],PRODUCTOS[#All],2,FALSE)</f>
        <v>Neumáticos</v>
      </c>
      <c r="J127">
        <f>VLOOKUP(DATOS[[#This Row],[ID_PRODUCTO]],PRODUCTOS[#All],3,FALSE)</f>
        <v>8</v>
      </c>
      <c r="K127" t="str">
        <f>VLOOKUP(DATOS[[#This Row],[ID_CATEGORIA2]],PRODUCTOS[#All],4,FALSE)</f>
        <v>Sistema de Suspensión</v>
      </c>
      <c r="L127">
        <v>10</v>
      </c>
      <c r="M127" s="4">
        <f>VLOOKUP(DATOS[[#This Row],[ID_PRODUCTO]],PRODUCTOS[#All],6,FALSE)</f>
        <v>4420</v>
      </c>
      <c r="N127" s="5">
        <f>VLOOKUP(DATOS[[#This Row],[ID_PRODUCTO]],PRODUCTOS[#All],8,FALSE)</f>
        <v>5000</v>
      </c>
    </row>
    <row r="128" spans="1:14" x14ac:dyDescent="0.25">
      <c r="A128" s="1">
        <v>44697</v>
      </c>
      <c r="B128">
        <v>127</v>
      </c>
      <c r="C128">
        <v>1015</v>
      </c>
      <c r="D128" t="str">
        <f>VLOOKUP(DATOS[[#This Row],[ID_VENDEDOR]],VENDEDOR[#All],2,FALSE)</f>
        <v>HeCTOr MuñoZ</v>
      </c>
      <c r="E128" t="str">
        <f>VLOOKUP(DATOS[[#This Row],[ID_VENDEDOR]],VENDEDOR[#All],5,FALSE)</f>
        <v>CIBAO</v>
      </c>
      <c r="F128">
        <v>100054</v>
      </c>
      <c r="G128" t="s">
        <v>101</v>
      </c>
      <c r="H128">
        <v>1</v>
      </c>
      <c r="I128" t="str">
        <f>VLOOKUP(DATOS[[#This Row],[ID_PRODUCTO]],PRODUCTOS[#All],2,FALSE)</f>
        <v>Bujías</v>
      </c>
      <c r="J128">
        <f>VLOOKUP(DATOS[[#This Row],[ID_PRODUCTO]],PRODUCTOS[#All],3,FALSE)</f>
        <v>1</v>
      </c>
      <c r="K128" t="str">
        <f>VLOOKUP(DATOS[[#This Row],[ID_CATEGORIA2]],PRODUCTOS[#All],4,FALSE)</f>
        <v>Componentes del Motor</v>
      </c>
      <c r="L128">
        <v>5</v>
      </c>
      <c r="M128" s="4">
        <f>VLOOKUP(DATOS[[#This Row],[ID_PRODUCTO]],PRODUCTOS[#All],6,FALSE)</f>
        <v>421</v>
      </c>
      <c r="N128" s="5">
        <f>VLOOKUP(DATOS[[#This Row],[ID_PRODUCTO]],PRODUCTOS[#All],8,FALSE)</f>
        <v>600</v>
      </c>
    </row>
    <row r="129" spans="1:14" x14ac:dyDescent="0.25">
      <c r="A129" s="1">
        <v>44698</v>
      </c>
      <c r="B129">
        <v>128</v>
      </c>
      <c r="C129">
        <v>1013</v>
      </c>
      <c r="D129" t="str">
        <f>VLOOKUP(DATOS[[#This Row],[ID_VENDEDOR]],VENDEDOR[#All],2,FALSE)</f>
        <v>MoNiCA AlVarez</v>
      </c>
      <c r="E129" t="str">
        <f>VLOOKUP(DATOS[[#This Row],[ID_VENDEDOR]],VENDEDOR[#All],5,FALSE)</f>
        <v>ESTE</v>
      </c>
      <c r="F129">
        <v>100011</v>
      </c>
      <c r="G129" t="s">
        <v>38</v>
      </c>
      <c r="H129">
        <v>9</v>
      </c>
      <c r="I129" t="str">
        <f>VLOOKUP(DATOS[[#This Row],[ID_PRODUCTO]],PRODUCTOS[#All],2,FALSE)</f>
        <v>Baterías</v>
      </c>
      <c r="J129">
        <f>VLOOKUP(DATOS[[#This Row],[ID_PRODUCTO]],PRODUCTOS[#All],3,FALSE)</f>
        <v>7</v>
      </c>
      <c r="K129" t="str">
        <f>VLOOKUP(DATOS[[#This Row],[ID_CATEGORIA2]],PRODUCTOS[#All],4,FALSE)</f>
        <v>Sistema de Frenos</v>
      </c>
      <c r="L129">
        <v>7</v>
      </c>
      <c r="M129" s="4">
        <f>VLOOKUP(DATOS[[#This Row],[ID_PRODUCTO]],PRODUCTOS[#All],6,FALSE)</f>
        <v>4800</v>
      </c>
      <c r="N129" s="5">
        <f>VLOOKUP(DATOS[[#This Row],[ID_PRODUCTO]],PRODUCTOS[#All],8,FALSE)</f>
        <v>6000</v>
      </c>
    </row>
    <row r="130" spans="1:14" x14ac:dyDescent="0.25">
      <c r="A130" s="1">
        <v>44699</v>
      </c>
      <c r="B130">
        <v>129</v>
      </c>
      <c r="C130">
        <v>1007</v>
      </c>
      <c r="D130" t="str">
        <f>VLOOKUP(DATOS[[#This Row],[ID_VENDEDOR]],VENDEDOR[#All],2,FALSE)</f>
        <v>RoSa UrIbe</v>
      </c>
      <c r="E130" t="str">
        <f>VLOOKUP(DATOS[[#This Row],[ID_VENDEDOR]],VENDEDOR[#All],5,FALSE)</f>
        <v>CIBAO</v>
      </c>
      <c r="F130">
        <v>100050</v>
      </c>
      <c r="G130" t="s">
        <v>329</v>
      </c>
      <c r="H130">
        <v>7</v>
      </c>
      <c r="I130" t="str">
        <f>VLOOKUP(DATOS[[#This Row],[ID_PRODUCTO]],PRODUCTOS[#All],2,FALSE)</f>
        <v>Pastillas de Freno</v>
      </c>
      <c r="J130">
        <f>VLOOKUP(DATOS[[#This Row],[ID_PRODUCTO]],PRODUCTOS[#All],3,FALSE)</f>
        <v>5</v>
      </c>
      <c r="K130" t="str">
        <f>VLOOKUP(DATOS[[#This Row],[ID_CATEGORIA2]],PRODUCTOS[#All],4,FALSE)</f>
        <v>Sistema de Escape</v>
      </c>
      <c r="L130">
        <v>3</v>
      </c>
      <c r="M130" s="4">
        <f>VLOOKUP(DATOS[[#This Row],[ID_PRODUCTO]],PRODUCTOS[#All],6,FALSE)</f>
        <v>900</v>
      </c>
      <c r="N130" s="5">
        <f>VLOOKUP(DATOS[[#This Row],[ID_PRODUCTO]],PRODUCTOS[#All],8,FALSE)</f>
        <v>1200</v>
      </c>
    </row>
    <row r="131" spans="1:14" x14ac:dyDescent="0.25">
      <c r="A131" s="1">
        <v>44700</v>
      </c>
      <c r="B131">
        <v>130</v>
      </c>
      <c r="C131">
        <v>1001</v>
      </c>
      <c r="D131" t="str">
        <f>VLOOKUP(DATOS[[#This Row],[ID_VENDEDOR]],VENDEDOR[#All],2,FALSE)</f>
        <v>RaQUel SalAzar</v>
      </c>
      <c r="E131" t="str">
        <f>VLOOKUP(DATOS[[#This Row],[ID_VENDEDOR]],VENDEDOR[#All],5,FALSE)</f>
        <v>ESTE</v>
      </c>
      <c r="F131">
        <v>100040</v>
      </c>
      <c r="G131" t="s">
        <v>87</v>
      </c>
      <c r="H131">
        <v>21</v>
      </c>
      <c r="I131" t="str">
        <f>VLOOKUP(DATOS[[#This Row],[ID_PRODUCTO]],PRODUCTOS[#All],2,FALSE)</f>
        <v>Tensores de Cadena</v>
      </c>
      <c r="J131">
        <f>VLOOKUP(DATOS[[#This Row],[ID_PRODUCTO]],PRODUCTOS[#All],3,FALSE)</f>
        <v>4</v>
      </c>
      <c r="K131" t="str">
        <f>VLOOKUP(DATOS[[#This Row],[ID_CATEGORIA2]],PRODUCTOS[#All],4,FALSE)</f>
        <v>Filtros</v>
      </c>
      <c r="L131">
        <v>12</v>
      </c>
      <c r="M131" s="4">
        <f>VLOOKUP(DATOS[[#This Row],[ID_PRODUCTO]],PRODUCTOS[#All],6,FALSE)</f>
        <v>880</v>
      </c>
      <c r="N131" s="5">
        <f>VLOOKUP(DATOS[[#This Row],[ID_PRODUCTO]],PRODUCTOS[#All],8,FALSE)</f>
        <v>1000</v>
      </c>
    </row>
    <row r="132" spans="1:14" x14ac:dyDescent="0.25">
      <c r="A132" s="1">
        <v>44701</v>
      </c>
      <c r="B132">
        <v>131</v>
      </c>
      <c r="C132">
        <v>1011</v>
      </c>
      <c r="D132" t="str">
        <f>VLOOKUP(DATOS[[#This Row],[ID_VENDEDOR]],VENDEDOR[#All],2,FALSE)</f>
        <v>SoNia ToRReS</v>
      </c>
      <c r="E132" t="str">
        <f>VLOOKUP(DATOS[[#This Row],[ID_VENDEDOR]],VENDEDOR[#All],5,FALSE)</f>
        <v>CIBAO</v>
      </c>
      <c r="F132">
        <v>100039</v>
      </c>
      <c r="G132" t="s">
        <v>86</v>
      </c>
      <c r="H132">
        <v>2</v>
      </c>
      <c r="I132" t="str">
        <f>VLOOKUP(DATOS[[#This Row],[ID_PRODUCTO]],PRODUCTOS[#All],2,FALSE)</f>
        <v>Pistones</v>
      </c>
      <c r="J132">
        <f>VLOOKUP(DATOS[[#This Row],[ID_PRODUCTO]],PRODUCTOS[#All],3,FALSE)</f>
        <v>1</v>
      </c>
      <c r="K132" t="str">
        <f>VLOOKUP(DATOS[[#This Row],[ID_CATEGORIA2]],PRODUCTOS[#All],4,FALSE)</f>
        <v>Componentes del Motor</v>
      </c>
      <c r="L132">
        <v>6</v>
      </c>
      <c r="M132" s="4">
        <f>VLOOKUP(DATOS[[#This Row],[ID_PRODUCTO]],PRODUCTOS[#All],6,FALSE)</f>
        <v>2920</v>
      </c>
      <c r="N132" s="5">
        <f>VLOOKUP(DATOS[[#This Row],[ID_PRODUCTO]],PRODUCTOS[#All],8,FALSE)</f>
        <v>3500</v>
      </c>
    </row>
    <row r="133" spans="1:14" x14ac:dyDescent="0.25">
      <c r="A133" s="1">
        <v>44702</v>
      </c>
      <c r="B133">
        <v>132</v>
      </c>
      <c r="C133">
        <v>1008</v>
      </c>
      <c r="D133" t="str">
        <f>VLOOKUP(DATOS[[#This Row],[ID_VENDEDOR]],VENDEDOR[#All],2,FALSE)</f>
        <v>JaVIer ArAujo</v>
      </c>
      <c r="E133" t="str">
        <f>VLOOKUP(DATOS[[#This Row],[ID_VENDEDOR]],VENDEDOR[#All],5,FALSE)</f>
        <v>SUR</v>
      </c>
      <c r="F133">
        <v>100036</v>
      </c>
      <c r="G133" t="s">
        <v>83</v>
      </c>
      <c r="H133">
        <v>19</v>
      </c>
      <c r="I133" t="str">
        <f>VLOOKUP(DATOS[[#This Row],[ID_PRODUCTO]],PRODUCTOS[#All],2,FALSE)</f>
        <v>Cables de Acelerador</v>
      </c>
      <c r="J133">
        <f>VLOOKUP(DATOS[[#This Row],[ID_PRODUCTO]],PRODUCTOS[#All],3,FALSE)</f>
        <v>11</v>
      </c>
      <c r="K133" t="str">
        <f>VLOOKUP(DATOS[[#This Row],[ID_CATEGORIA2]],PRODUCTOS[#All],4,FALSE)</f>
        <v>Partes del Chasis</v>
      </c>
      <c r="L133">
        <v>8</v>
      </c>
      <c r="M133" s="4">
        <f>VLOOKUP(DATOS[[#This Row],[ID_PRODUCTO]],PRODUCTOS[#All],6,FALSE)</f>
        <v>600</v>
      </c>
      <c r="N133" s="5">
        <f>VLOOKUP(DATOS[[#This Row],[ID_PRODUCTO]],PRODUCTOS[#All],8,FALSE)</f>
        <v>700</v>
      </c>
    </row>
    <row r="134" spans="1:14" x14ac:dyDescent="0.25">
      <c r="A134" s="1">
        <v>44703</v>
      </c>
      <c r="B134">
        <v>133</v>
      </c>
      <c r="C134">
        <v>1008</v>
      </c>
      <c r="D134" t="str">
        <f>VLOOKUP(DATOS[[#This Row],[ID_VENDEDOR]],VENDEDOR[#All],2,FALSE)</f>
        <v>JaVIer ArAujo</v>
      </c>
      <c r="E134" t="str">
        <f>VLOOKUP(DATOS[[#This Row],[ID_VENDEDOR]],VENDEDOR[#All],5,FALSE)</f>
        <v>SUR</v>
      </c>
      <c r="F134">
        <v>100040</v>
      </c>
      <c r="G134" t="s">
        <v>87</v>
      </c>
      <c r="H134">
        <v>10</v>
      </c>
      <c r="I134" t="str">
        <f>VLOOKUP(DATOS[[#This Row],[ID_PRODUCTO]],PRODUCTOS[#All],2,FALSE)</f>
        <v>Neumáticos</v>
      </c>
      <c r="J134">
        <f>VLOOKUP(DATOS[[#This Row],[ID_PRODUCTO]],PRODUCTOS[#All],3,FALSE)</f>
        <v>8</v>
      </c>
      <c r="K134" t="str">
        <f>VLOOKUP(DATOS[[#This Row],[ID_CATEGORIA2]],PRODUCTOS[#All],4,FALSE)</f>
        <v>Sistema de Suspensión</v>
      </c>
      <c r="L134">
        <v>4</v>
      </c>
      <c r="M134" s="4">
        <f>VLOOKUP(DATOS[[#This Row],[ID_PRODUCTO]],PRODUCTOS[#All],6,FALSE)</f>
        <v>4420</v>
      </c>
      <c r="N134" s="5">
        <f>VLOOKUP(DATOS[[#This Row],[ID_PRODUCTO]],PRODUCTOS[#All],8,FALSE)</f>
        <v>5000</v>
      </c>
    </row>
    <row r="135" spans="1:14" x14ac:dyDescent="0.25">
      <c r="A135" s="1">
        <v>44704</v>
      </c>
      <c r="B135">
        <v>134</v>
      </c>
      <c r="C135">
        <v>1000</v>
      </c>
      <c r="D135" t="str">
        <f>VLOOKUP(DATOS[[#This Row],[ID_VENDEDOR]],VENDEDOR[#All],2,FALSE)</f>
        <v>JuLiO torReS</v>
      </c>
      <c r="E135" t="str">
        <f>VLOOKUP(DATOS[[#This Row],[ID_VENDEDOR]],VENDEDOR[#All],5,FALSE)</f>
        <v>SUR</v>
      </c>
      <c r="F135">
        <v>100052</v>
      </c>
      <c r="G135" t="s">
        <v>99</v>
      </c>
      <c r="H135">
        <v>19</v>
      </c>
      <c r="I135" t="str">
        <f>VLOOKUP(DATOS[[#This Row],[ID_PRODUCTO]],PRODUCTOS[#All],2,FALSE)</f>
        <v>Cables de Acelerador</v>
      </c>
      <c r="J135">
        <f>VLOOKUP(DATOS[[#This Row],[ID_PRODUCTO]],PRODUCTOS[#All],3,FALSE)</f>
        <v>11</v>
      </c>
      <c r="K135" t="str">
        <f>VLOOKUP(DATOS[[#This Row],[ID_CATEGORIA2]],PRODUCTOS[#All],4,FALSE)</f>
        <v>Partes del Chasis</v>
      </c>
      <c r="L135">
        <v>9</v>
      </c>
      <c r="M135" s="4">
        <f>VLOOKUP(DATOS[[#This Row],[ID_PRODUCTO]],PRODUCTOS[#All],6,FALSE)</f>
        <v>600</v>
      </c>
      <c r="N135" s="5">
        <f>VLOOKUP(DATOS[[#This Row],[ID_PRODUCTO]],PRODUCTOS[#All],8,FALSE)</f>
        <v>700</v>
      </c>
    </row>
    <row r="136" spans="1:14" x14ac:dyDescent="0.25">
      <c r="A136" s="1">
        <v>44705</v>
      </c>
      <c r="B136">
        <v>135</v>
      </c>
      <c r="C136">
        <v>1003</v>
      </c>
      <c r="D136" t="str">
        <f>VLOOKUP(DATOS[[#This Row],[ID_VENDEDOR]],VENDEDOR[#All],2,FALSE)</f>
        <v>MatEo diAz</v>
      </c>
      <c r="E136" t="str">
        <f>VLOOKUP(DATOS[[#This Row],[ID_VENDEDOR]],VENDEDOR[#All],5,FALSE)</f>
        <v>CIBAO</v>
      </c>
      <c r="F136">
        <v>100020</v>
      </c>
      <c r="G136" t="s">
        <v>61</v>
      </c>
      <c r="H136">
        <v>11</v>
      </c>
      <c r="I136" t="str">
        <f>VLOOKUP(DATOS[[#This Row],[ID_PRODUCTO]],PRODUCTOS[#All],2,FALSE)</f>
        <v>Guardabarros</v>
      </c>
      <c r="J136">
        <f>VLOOKUP(DATOS[[#This Row],[ID_PRODUCTO]],PRODUCTOS[#All],3,FALSE)</f>
        <v>9</v>
      </c>
      <c r="K136" t="str">
        <f>VLOOKUP(DATOS[[#This Row],[ID_CATEGORIA2]],PRODUCTOS[#All],4,FALSE)</f>
        <v>Sistema Eléctrico</v>
      </c>
      <c r="L136">
        <v>5</v>
      </c>
      <c r="M136" s="4">
        <f>VLOOKUP(DATOS[[#This Row],[ID_PRODUCTO]],PRODUCTOS[#All],6,FALSE)</f>
        <v>1700</v>
      </c>
      <c r="N136" s="5">
        <f>VLOOKUP(DATOS[[#This Row],[ID_PRODUCTO]],PRODUCTOS[#All],8,FALSE)</f>
        <v>2000</v>
      </c>
    </row>
    <row r="137" spans="1:14" x14ac:dyDescent="0.25">
      <c r="A137" s="1">
        <v>44706</v>
      </c>
      <c r="B137">
        <v>136</v>
      </c>
      <c r="C137">
        <v>1011</v>
      </c>
      <c r="D137" t="str">
        <f>VLOOKUP(DATOS[[#This Row],[ID_VENDEDOR]],VENDEDOR[#All],2,FALSE)</f>
        <v>SoNia ToRReS</v>
      </c>
      <c r="E137" t="str">
        <f>VLOOKUP(DATOS[[#This Row],[ID_VENDEDOR]],VENDEDOR[#All],5,FALSE)</f>
        <v>CIBAO</v>
      </c>
      <c r="F137">
        <v>100065</v>
      </c>
      <c r="G137" t="s">
        <v>112</v>
      </c>
      <c r="H137">
        <v>14</v>
      </c>
      <c r="I137" t="str">
        <f>VLOOKUP(DATOS[[#This Row],[ID_PRODUCTO]],PRODUCTOS[#All],2,FALSE)</f>
        <v>Espejos Retrovisores</v>
      </c>
      <c r="J137">
        <f>VLOOKUP(DATOS[[#This Row],[ID_PRODUCTO]],PRODUCTOS[#All],3,FALSE)</f>
        <v>9</v>
      </c>
      <c r="K137" t="str">
        <f>VLOOKUP(DATOS[[#This Row],[ID_CATEGORIA2]],PRODUCTOS[#All],4,FALSE)</f>
        <v>Sistema Eléctrico</v>
      </c>
      <c r="L137">
        <v>3</v>
      </c>
      <c r="M137" s="4">
        <f>VLOOKUP(DATOS[[#This Row],[ID_PRODUCTO]],PRODUCTOS[#All],6,FALSE)</f>
        <v>700</v>
      </c>
      <c r="N137" s="5">
        <f>VLOOKUP(DATOS[[#This Row],[ID_PRODUCTO]],PRODUCTOS[#All],8,FALSE)</f>
        <v>800</v>
      </c>
    </row>
    <row r="138" spans="1:14" x14ac:dyDescent="0.25">
      <c r="A138" s="1">
        <v>44707</v>
      </c>
      <c r="B138">
        <v>137</v>
      </c>
      <c r="C138">
        <v>1001</v>
      </c>
      <c r="D138" t="str">
        <f>VLOOKUP(DATOS[[#This Row],[ID_VENDEDOR]],VENDEDOR[#All],2,FALSE)</f>
        <v>RaQUel SalAzar</v>
      </c>
      <c r="E138" t="str">
        <f>VLOOKUP(DATOS[[#This Row],[ID_VENDEDOR]],VENDEDOR[#All],5,FALSE)</f>
        <v>ESTE</v>
      </c>
      <c r="F138">
        <v>100049</v>
      </c>
      <c r="G138" t="s">
        <v>96</v>
      </c>
      <c r="H138">
        <v>18</v>
      </c>
      <c r="I138" t="str">
        <f>VLOOKUP(DATOS[[#This Row],[ID_PRODUCTO]],PRODUCTOS[#All],2,FALSE)</f>
        <v>Palancas de Freno</v>
      </c>
      <c r="J138">
        <f>VLOOKUP(DATOS[[#This Row],[ID_PRODUCTO]],PRODUCTOS[#All],3,FALSE)</f>
        <v>5</v>
      </c>
      <c r="K138" t="str">
        <f>VLOOKUP(DATOS[[#This Row],[ID_CATEGORIA2]],PRODUCTOS[#All],4,FALSE)</f>
        <v>Sistema de Escape</v>
      </c>
      <c r="L138">
        <v>7</v>
      </c>
      <c r="M138" s="4">
        <f>VLOOKUP(DATOS[[#This Row],[ID_PRODUCTO]],PRODUCTOS[#All],6,FALSE)</f>
        <v>1000</v>
      </c>
      <c r="N138" s="5">
        <f>VLOOKUP(DATOS[[#This Row],[ID_PRODUCTO]],PRODUCTOS[#All],8,FALSE)</f>
        <v>1200</v>
      </c>
    </row>
    <row r="139" spans="1:14" x14ac:dyDescent="0.25">
      <c r="A139" s="1">
        <v>44708</v>
      </c>
      <c r="B139">
        <v>138</v>
      </c>
      <c r="C139">
        <v>1015</v>
      </c>
      <c r="D139" t="str">
        <f>VLOOKUP(DATOS[[#This Row],[ID_VENDEDOR]],VENDEDOR[#All],2,FALSE)</f>
        <v>HeCTOr MuñoZ</v>
      </c>
      <c r="E139" t="str">
        <f>VLOOKUP(DATOS[[#This Row],[ID_VENDEDOR]],VENDEDOR[#All],5,FALSE)</f>
        <v>CIBAO</v>
      </c>
      <c r="F139">
        <v>100013</v>
      </c>
      <c r="G139" t="s">
        <v>44</v>
      </c>
      <c r="H139">
        <v>19</v>
      </c>
      <c r="I139" t="str">
        <f>VLOOKUP(DATOS[[#This Row],[ID_PRODUCTO]],PRODUCTOS[#All],2,FALSE)</f>
        <v>Cables de Acelerador</v>
      </c>
      <c r="J139">
        <f>VLOOKUP(DATOS[[#This Row],[ID_PRODUCTO]],PRODUCTOS[#All],3,FALSE)</f>
        <v>11</v>
      </c>
      <c r="K139" t="str">
        <f>VLOOKUP(DATOS[[#This Row],[ID_CATEGORIA2]],PRODUCTOS[#All],4,FALSE)</f>
        <v>Partes del Chasis</v>
      </c>
      <c r="L139">
        <v>10</v>
      </c>
      <c r="M139" s="4">
        <f>VLOOKUP(DATOS[[#This Row],[ID_PRODUCTO]],PRODUCTOS[#All],6,FALSE)</f>
        <v>600</v>
      </c>
      <c r="N139" s="5">
        <f>VLOOKUP(DATOS[[#This Row],[ID_PRODUCTO]],PRODUCTOS[#All],8,FALSE)</f>
        <v>700</v>
      </c>
    </row>
    <row r="140" spans="1:14" x14ac:dyDescent="0.25">
      <c r="A140" s="1">
        <v>44709</v>
      </c>
      <c r="B140">
        <v>139</v>
      </c>
      <c r="C140">
        <v>1009</v>
      </c>
      <c r="D140" t="str">
        <f>VLOOKUP(DATOS[[#This Row],[ID_VENDEDOR]],VENDEDOR[#All],2,FALSE)</f>
        <v>PAtriciA mOreno</v>
      </c>
      <c r="E140" t="str">
        <f>VLOOKUP(DATOS[[#This Row],[ID_VENDEDOR]],VENDEDOR[#All],5,FALSE)</f>
        <v>ESTE</v>
      </c>
      <c r="F140">
        <v>100057</v>
      </c>
      <c r="G140" t="s">
        <v>104</v>
      </c>
      <c r="H140">
        <v>25</v>
      </c>
      <c r="I140" t="str">
        <f>VLOOKUP(DATOS[[#This Row],[ID_PRODUCTO]],PRODUCTOS[#All],2,FALSE)</f>
        <v>Horquillas</v>
      </c>
      <c r="J140">
        <f>VLOOKUP(DATOS[[#This Row],[ID_PRODUCTO]],PRODUCTOS[#All],3,FALSE)</f>
        <v>6</v>
      </c>
      <c r="K140" t="str">
        <f>VLOOKUP(DATOS[[#This Row],[ID_CATEGORIA2]],PRODUCTOS[#All],4,FALSE)</f>
        <v>Sistema de Transmisión</v>
      </c>
      <c r="L140">
        <v>2</v>
      </c>
      <c r="M140" s="4">
        <f>VLOOKUP(DATOS[[#This Row],[ID_PRODUCTO]],PRODUCTOS[#All],6,FALSE)</f>
        <v>5100</v>
      </c>
      <c r="N140" s="5">
        <f>VLOOKUP(DATOS[[#This Row],[ID_PRODUCTO]],PRODUCTOS[#All],8,FALSE)</f>
        <v>6000</v>
      </c>
    </row>
    <row r="141" spans="1:14" x14ac:dyDescent="0.25">
      <c r="A141" s="1">
        <v>44710</v>
      </c>
      <c r="B141">
        <v>140</v>
      </c>
      <c r="C141">
        <v>1007</v>
      </c>
      <c r="D141" t="str">
        <f>VLOOKUP(DATOS[[#This Row],[ID_VENDEDOR]],VENDEDOR[#All],2,FALSE)</f>
        <v>RoSa UrIbe</v>
      </c>
      <c r="E141" t="str">
        <f>VLOOKUP(DATOS[[#This Row],[ID_VENDEDOR]],VENDEDOR[#All],5,FALSE)</f>
        <v>CIBAO</v>
      </c>
      <c r="F141">
        <v>100017</v>
      </c>
      <c r="G141" t="s">
        <v>55</v>
      </c>
      <c r="H141">
        <v>6</v>
      </c>
      <c r="I141" t="str">
        <f>VLOOKUP(DATOS[[#This Row],[ID_PRODUCTO]],PRODUCTOS[#All],2,FALSE)</f>
        <v>Cadenas</v>
      </c>
      <c r="J141">
        <f>VLOOKUP(DATOS[[#This Row],[ID_PRODUCTO]],PRODUCTOS[#All],3,FALSE)</f>
        <v>4</v>
      </c>
      <c r="K141" t="str">
        <f>VLOOKUP(DATOS[[#This Row],[ID_CATEGORIA2]],PRODUCTOS[#All],4,FALSE)</f>
        <v>Filtros</v>
      </c>
      <c r="L141">
        <v>8</v>
      </c>
      <c r="M141" s="4">
        <f>VLOOKUP(DATOS[[#This Row],[ID_PRODUCTO]],PRODUCTOS[#All],6,FALSE)</f>
        <v>1800</v>
      </c>
      <c r="N141" s="5">
        <f>VLOOKUP(DATOS[[#This Row],[ID_PRODUCTO]],PRODUCTOS[#All],8,FALSE)</f>
        <v>2000</v>
      </c>
    </row>
    <row r="142" spans="1:14" x14ac:dyDescent="0.25">
      <c r="A142" s="1">
        <v>44711</v>
      </c>
      <c r="B142">
        <v>141</v>
      </c>
      <c r="C142">
        <v>1003</v>
      </c>
      <c r="D142" t="str">
        <f>VLOOKUP(DATOS[[#This Row],[ID_VENDEDOR]],VENDEDOR[#All],2,FALSE)</f>
        <v>MatEo diAz</v>
      </c>
      <c r="E142" t="str">
        <f>VLOOKUP(DATOS[[#This Row],[ID_VENDEDOR]],VENDEDOR[#All],5,FALSE)</f>
        <v>CIBAO</v>
      </c>
      <c r="F142">
        <v>100026</v>
      </c>
      <c r="G142" t="s">
        <v>73</v>
      </c>
      <c r="H142">
        <v>12</v>
      </c>
      <c r="I142" t="str">
        <f>VLOOKUP(DATOS[[#This Row],[ID_PRODUCTO]],PRODUCTOS[#All],2,FALSE)</f>
        <v>Asientos</v>
      </c>
      <c r="J142">
        <f>VLOOKUP(DATOS[[#This Row],[ID_PRODUCTO]],PRODUCTOS[#All],3,FALSE)</f>
        <v>9</v>
      </c>
      <c r="K142" t="str">
        <f>VLOOKUP(DATOS[[#This Row],[ID_CATEGORIA2]],PRODUCTOS[#All],4,FALSE)</f>
        <v>Sistema Eléctrico</v>
      </c>
      <c r="L142">
        <v>6</v>
      </c>
      <c r="M142" s="4">
        <f>VLOOKUP(DATOS[[#This Row],[ID_PRODUCTO]],PRODUCTOS[#All],6,FALSE)</f>
        <v>3150</v>
      </c>
      <c r="N142" s="5">
        <f>VLOOKUP(DATOS[[#This Row],[ID_PRODUCTO]],PRODUCTOS[#All],8,FALSE)</f>
        <v>3500</v>
      </c>
    </row>
    <row r="143" spans="1:14" x14ac:dyDescent="0.25">
      <c r="A143" s="1">
        <v>44712</v>
      </c>
      <c r="B143">
        <v>142</v>
      </c>
      <c r="C143">
        <v>1003</v>
      </c>
      <c r="D143" t="str">
        <f>VLOOKUP(DATOS[[#This Row],[ID_VENDEDOR]],VENDEDOR[#All],2,FALSE)</f>
        <v>MatEo diAz</v>
      </c>
      <c r="E143" t="str">
        <f>VLOOKUP(DATOS[[#This Row],[ID_VENDEDOR]],VENDEDOR[#All],5,FALSE)</f>
        <v>CIBAO</v>
      </c>
      <c r="F143">
        <v>100064</v>
      </c>
      <c r="G143" t="s">
        <v>111</v>
      </c>
      <c r="H143">
        <v>23</v>
      </c>
      <c r="I143" t="str">
        <f>VLOOKUP(DATOS[[#This Row],[ID_PRODUCTO]],PRODUCTOS[#All],2,FALSE)</f>
        <v>Carburadores</v>
      </c>
      <c r="J143">
        <f>VLOOKUP(DATOS[[#This Row],[ID_PRODUCTO]],PRODUCTOS[#All],3,FALSE)</f>
        <v>1</v>
      </c>
      <c r="K143" t="str">
        <f>VLOOKUP(DATOS[[#This Row],[ID_CATEGORIA2]],PRODUCTOS[#All],4,FALSE)</f>
        <v>Componentes del Motor</v>
      </c>
      <c r="L143">
        <v>9</v>
      </c>
      <c r="M143" s="4">
        <f>VLOOKUP(DATOS[[#This Row],[ID_PRODUCTO]],PRODUCTOS[#All],6,FALSE)</f>
        <v>3550</v>
      </c>
      <c r="N143" s="5">
        <f>VLOOKUP(DATOS[[#This Row],[ID_PRODUCTO]],PRODUCTOS[#All],8,FALSE)</f>
        <v>4000</v>
      </c>
    </row>
    <row r="144" spans="1:14" x14ac:dyDescent="0.25">
      <c r="A144" s="1">
        <v>44713</v>
      </c>
      <c r="B144">
        <v>143</v>
      </c>
      <c r="C144">
        <v>1014</v>
      </c>
      <c r="D144" t="str">
        <f>VLOOKUP(DATOS[[#This Row],[ID_VENDEDOR]],VENDEDOR[#All],2,FALSE)</f>
        <v>DAnieLa RaMiRez</v>
      </c>
      <c r="E144" t="str">
        <f>VLOOKUP(DATOS[[#This Row],[ID_VENDEDOR]],VENDEDOR[#All],5,FALSE)</f>
        <v>NORTE</v>
      </c>
      <c r="F144">
        <v>100050</v>
      </c>
      <c r="G144" t="s">
        <v>329</v>
      </c>
      <c r="H144">
        <v>8</v>
      </c>
      <c r="I144" t="str">
        <f>VLOOKUP(DATOS[[#This Row],[ID_PRODUCTO]],PRODUCTOS[#All],2,FALSE)</f>
        <v>Amortiguadores</v>
      </c>
      <c r="J144">
        <f>VLOOKUP(DATOS[[#This Row],[ID_PRODUCTO]],PRODUCTOS[#All],3,FALSE)</f>
        <v>6</v>
      </c>
      <c r="K144" t="str">
        <f>VLOOKUP(DATOS[[#This Row],[ID_CATEGORIA2]],PRODUCTOS[#All],4,FALSE)</f>
        <v>Sistema de Transmisión</v>
      </c>
      <c r="L144">
        <v>11</v>
      </c>
      <c r="M144" s="4">
        <f>VLOOKUP(DATOS[[#This Row],[ID_PRODUCTO]],PRODUCTOS[#All],6,FALSE)</f>
        <v>4010</v>
      </c>
      <c r="N144" s="5">
        <f>VLOOKUP(DATOS[[#This Row],[ID_PRODUCTO]],PRODUCTOS[#All],8,FALSE)</f>
        <v>4500</v>
      </c>
    </row>
    <row r="145" spans="1:14" x14ac:dyDescent="0.25">
      <c r="A145" s="1">
        <v>44714</v>
      </c>
      <c r="B145">
        <v>144</v>
      </c>
      <c r="C145">
        <v>1003</v>
      </c>
      <c r="D145" t="str">
        <f>VLOOKUP(DATOS[[#This Row],[ID_VENDEDOR]],VENDEDOR[#All],2,FALSE)</f>
        <v>MatEo diAz</v>
      </c>
      <c r="E145" t="str">
        <f>VLOOKUP(DATOS[[#This Row],[ID_VENDEDOR]],VENDEDOR[#All],5,FALSE)</f>
        <v>CIBAO</v>
      </c>
      <c r="F145">
        <v>100031</v>
      </c>
      <c r="G145" t="s">
        <v>78</v>
      </c>
      <c r="H145">
        <v>24</v>
      </c>
      <c r="I145" t="str">
        <f>VLOOKUP(DATOS[[#This Row],[ID_PRODUCTO]],PRODUCTOS[#All],2,FALSE)</f>
        <v>Discos de Freno</v>
      </c>
      <c r="J145">
        <f>VLOOKUP(DATOS[[#This Row],[ID_PRODUCTO]],PRODUCTOS[#All],3,FALSE)</f>
        <v>5</v>
      </c>
      <c r="K145" t="str">
        <f>VLOOKUP(DATOS[[#This Row],[ID_CATEGORIA2]],PRODUCTOS[#All],4,FALSE)</f>
        <v>Sistema de Escape</v>
      </c>
      <c r="L145">
        <v>4</v>
      </c>
      <c r="M145" s="4">
        <f>VLOOKUP(DATOS[[#This Row],[ID_PRODUCTO]],PRODUCTOS[#All],6,FALSE)</f>
        <v>2630</v>
      </c>
      <c r="N145" s="5">
        <f>VLOOKUP(DATOS[[#This Row],[ID_PRODUCTO]],PRODUCTOS[#All],8,FALSE)</f>
        <v>3000</v>
      </c>
    </row>
    <row r="146" spans="1:14" x14ac:dyDescent="0.25">
      <c r="A146" s="1">
        <v>44715</v>
      </c>
      <c r="B146">
        <v>145</v>
      </c>
      <c r="C146">
        <v>1003</v>
      </c>
      <c r="D146" t="str">
        <f>VLOOKUP(DATOS[[#This Row],[ID_VENDEDOR]],VENDEDOR[#All],2,FALSE)</f>
        <v>MatEo diAz</v>
      </c>
      <c r="E146" t="str">
        <f>VLOOKUP(DATOS[[#This Row],[ID_VENDEDOR]],VENDEDOR[#All],5,FALSE)</f>
        <v>CIBAO</v>
      </c>
      <c r="F146">
        <v>100059</v>
      </c>
      <c r="G146" t="s">
        <v>106</v>
      </c>
      <c r="H146">
        <v>11</v>
      </c>
      <c r="I146" t="str">
        <f>VLOOKUP(DATOS[[#This Row],[ID_PRODUCTO]],PRODUCTOS[#All],2,FALSE)</f>
        <v>Guardabarros</v>
      </c>
      <c r="J146">
        <f>VLOOKUP(DATOS[[#This Row],[ID_PRODUCTO]],PRODUCTOS[#All],3,FALSE)</f>
        <v>9</v>
      </c>
      <c r="K146" t="str">
        <f>VLOOKUP(DATOS[[#This Row],[ID_CATEGORIA2]],PRODUCTOS[#All],4,FALSE)</f>
        <v>Sistema Eléctrico</v>
      </c>
      <c r="L146">
        <v>3</v>
      </c>
      <c r="M146" s="4">
        <f>VLOOKUP(DATOS[[#This Row],[ID_PRODUCTO]],PRODUCTOS[#All],6,FALSE)</f>
        <v>1700</v>
      </c>
      <c r="N146" s="5">
        <f>VLOOKUP(DATOS[[#This Row],[ID_PRODUCTO]],PRODUCTOS[#All],8,FALSE)</f>
        <v>2000</v>
      </c>
    </row>
    <row r="147" spans="1:14" x14ac:dyDescent="0.25">
      <c r="A147" s="1">
        <v>44716</v>
      </c>
      <c r="B147">
        <v>146</v>
      </c>
      <c r="C147">
        <v>1005</v>
      </c>
      <c r="D147" t="str">
        <f>VLOOKUP(DATOS[[#This Row],[ID_VENDEDOR]],VENDEDOR[#All],2,FALSE)</f>
        <v>CrIstina ValEnCia</v>
      </c>
      <c r="E147" t="str">
        <f>VLOOKUP(DATOS[[#This Row],[ID_VENDEDOR]],VENDEDOR[#All],5,FALSE)</f>
        <v>ESTE</v>
      </c>
      <c r="F147">
        <v>100060</v>
      </c>
      <c r="G147" t="s">
        <v>107</v>
      </c>
      <c r="H147">
        <v>25</v>
      </c>
      <c r="I147" t="str">
        <f>VLOOKUP(DATOS[[#This Row],[ID_PRODUCTO]],PRODUCTOS[#All],2,FALSE)</f>
        <v>Horquillas</v>
      </c>
      <c r="J147">
        <f>VLOOKUP(DATOS[[#This Row],[ID_PRODUCTO]],PRODUCTOS[#All],3,FALSE)</f>
        <v>6</v>
      </c>
      <c r="K147" t="str">
        <f>VLOOKUP(DATOS[[#This Row],[ID_CATEGORIA2]],PRODUCTOS[#All],4,FALSE)</f>
        <v>Sistema de Transmisión</v>
      </c>
      <c r="L147">
        <v>5</v>
      </c>
      <c r="M147" s="4">
        <f>VLOOKUP(DATOS[[#This Row],[ID_PRODUCTO]],PRODUCTOS[#All],6,FALSE)</f>
        <v>5100</v>
      </c>
      <c r="N147" s="5">
        <f>VLOOKUP(DATOS[[#This Row],[ID_PRODUCTO]],PRODUCTOS[#All],8,FALSE)</f>
        <v>6000</v>
      </c>
    </row>
    <row r="148" spans="1:14" x14ac:dyDescent="0.25">
      <c r="A148" s="1">
        <v>44717</v>
      </c>
      <c r="B148">
        <v>147</v>
      </c>
      <c r="C148">
        <v>1011</v>
      </c>
      <c r="D148" t="str">
        <f>VLOOKUP(DATOS[[#This Row],[ID_VENDEDOR]],VENDEDOR[#All],2,FALSE)</f>
        <v>SoNia ToRReS</v>
      </c>
      <c r="E148" t="str">
        <f>VLOOKUP(DATOS[[#This Row],[ID_VENDEDOR]],VENDEDOR[#All],5,FALSE)</f>
        <v>CIBAO</v>
      </c>
      <c r="F148">
        <v>100035</v>
      </c>
      <c r="G148" t="s">
        <v>82</v>
      </c>
      <c r="H148">
        <v>24</v>
      </c>
      <c r="I148" t="str">
        <f>VLOOKUP(DATOS[[#This Row],[ID_PRODUCTO]],PRODUCTOS[#All],2,FALSE)</f>
        <v>Discos de Freno</v>
      </c>
      <c r="J148">
        <f>VLOOKUP(DATOS[[#This Row],[ID_PRODUCTO]],PRODUCTOS[#All],3,FALSE)</f>
        <v>5</v>
      </c>
      <c r="K148" t="str">
        <f>VLOOKUP(DATOS[[#This Row],[ID_CATEGORIA2]],PRODUCTOS[#All],4,FALSE)</f>
        <v>Sistema de Escape</v>
      </c>
      <c r="L148">
        <v>7</v>
      </c>
      <c r="M148" s="4">
        <f>VLOOKUP(DATOS[[#This Row],[ID_PRODUCTO]],PRODUCTOS[#All],6,FALSE)</f>
        <v>2630</v>
      </c>
      <c r="N148" s="5">
        <f>VLOOKUP(DATOS[[#This Row],[ID_PRODUCTO]],PRODUCTOS[#All],8,FALSE)</f>
        <v>3000</v>
      </c>
    </row>
    <row r="149" spans="1:14" x14ac:dyDescent="0.25">
      <c r="A149" s="1">
        <v>44718</v>
      </c>
      <c r="B149">
        <v>148</v>
      </c>
      <c r="C149">
        <v>1004</v>
      </c>
      <c r="D149" t="str">
        <f>VLOOKUP(DATOS[[#This Row],[ID_VENDEDOR]],VENDEDOR[#All],2,FALSE)</f>
        <v>FaBiAn VasQuez</v>
      </c>
      <c r="E149" t="str">
        <f>VLOOKUP(DATOS[[#This Row],[ID_VENDEDOR]],VENDEDOR[#All],5,FALSE)</f>
        <v>SUR</v>
      </c>
      <c r="F149">
        <v>100089</v>
      </c>
      <c r="G149" t="s">
        <v>136</v>
      </c>
      <c r="H149">
        <v>18</v>
      </c>
      <c r="I149" t="str">
        <f>VLOOKUP(DATOS[[#This Row],[ID_PRODUCTO]],PRODUCTOS[#All],2,FALSE)</f>
        <v>Palancas de Freno</v>
      </c>
      <c r="J149">
        <f>VLOOKUP(DATOS[[#This Row],[ID_PRODUCTO]],PRODUCTOS[#All],3,FALSE)</f>
        <v>5</v>
      </c>
      <c r="K149" t="str">
        <f>VLOOKUP(DATOS[[#This Row],[ID_CATEGORIA2]],PRODUCTOS[#All],4,FALSE)</f>
        <v>Sistema de Escape</v>
      </c>
      <c r="L149">
        <v>6</v>
      </c>
      <c r="M149" s="4">
        <f>VLOOKUP(DATOS[[#This Row],[ID_PRODUCTO]],PRODUCTOS[#All],6,FALSE)</f>
        <v>1000</v>
      </c>
      <c r="N149" s="5">
        <f>VLOOKUP(DATOS[[#This Row],[ID_PRODUCTO]],PRODUCTOS[#All],8,FALSE)</f>
        <v>1200</v>
      </c>
    </row>
    <row r="150" spans="1:14" x14ac:dyDescent="0.25">
      <c r="A150" s="1">
        <v>44719</v>
      </c>
      <c r="B150">
        <v>149</v>
      </c>
      <c r="C150">
        <v>1007</v>
      </c>
      <c r="D150" t="str">
        <f>VLOOKUP(DATOS[[#This Row],[ID_VENDEDOR]],VENDEDOR[#All],2,FALSE)</f>
        <v>RoSa UrIbe</v>
      </c>
      <c r="E150" t="str">
        <f>VLOOKUP(DATOS[[#This Row],[ID_VENDEDOR]],VENDEDOR[#All],5,FALSE)</f>
        <v>CIBAO</v>
      </c>
      <c r="F150">
        <v>100011</v>
      </c>
      <c r="G150" t="s">
        <v>38</v>
      </c>
      <c r="H150">
        <v>16</v>
      </c>
      <c r="I150" t="str">
        <f>VLOOKUP(DATOS[[#This Row],[ID_PRODUCTO]],PRODUCTOS[#All],2,FALSE)</f>
        <v>Guantes</v>
      </c>
      <c r="J150">
        <f>VLOOKUP(DATOS[[#This Row],[ID_PRODUCTO]],PRODUCTOS[#All],3,FALSE)</f>
        <v>10</v>
      </c>
      <c r="K150" t="str">
        <f>VLOOKUP(DATOS[[#This Row],[ID_CATEGORIA2]],PRODUCTOS[#All],4,FALSE)</f>
        <v>Neumáticos</v>
      </c>
      <c r="L150">
        <v>9</v>
      </c>
      <c r="M150" s="4">
        <f>VLOOKUP(DATOS[[#This Row],[ID_PRODUCTO]],PRODUCTOS[#All],6,FALSE)</f>
        <v>820</v>
      </c>
      <c r="N150" s="5">
        <f>VLOOKUP(DATOS[[#This Row],[ID_PRODUCTO]],PRODUCTOS[#All],8,FALSE)</f>
        <v>1000</v>
      </c>
    </row>
    <row r="151" spans="1:14" x14ac:dyDescent="0.25">
      <c r="A151" s="1">
        <v>44720</v>
      </c>
      <c r="B151">
        <v>150</v>
      </c>
      <c r="C151">
        <v>1009</v>
      </c>
      <c r="D151" t="str">
        <f>VLOOKUP(DATOS[[#This Row],[ID_VENDEDOR]],VENDEDOR[#All],2,FALSE)</f>
        <v>PAtriciA mOreno</v>
      </c>
      <c r="E151" t="str">
        <f>VLOOKUP(DATOS[[#This Row],[ID_VENDEDOR]],VENDEDOR[#All],5,FALSE)</f>
        <v>ESTE</v>
      </c>
      <c r="F151">
        <v>100042</v>
      </c>
      <c r="G151" t="s">
        <v>89</v>
      </c>
      <c r="H151">
        <v>15</v>
      </c>
      <c r="I151" t="str">
        <f>VLOOKUP(DATOS[[#This Row],[ID_PRODUCTO]],PRODUCTOS[#All],2,FALSE)</f>
        <v>Casco</v>
      </c>
      <c r="J151">
        <f>VLOOKUP(DATOS[[#This Row],[ID_PRODUCTO]],PRODUCTOS[#All],3,FALSE)</f>
        <v>10</v>
      </c>
      <c r="K151" t="str">
        <f>VLOOKUP(DATOS[[#This Row],[ID_CATEGORIA2]],PRODUCTOS[#All],4,FALSE)</f>
        <v>Neumáticos</v>
      </c>
      <c r="L151">
        <v>12</v>
      </c>
      <c r="M151" s="4">
        <f>VLOOKUP(DATOS[[#This Row],[ID_PRODUCTO]],PRODUCTOS[#All],6,FALSE)</f>
        <v>2240</v>
      </c>
      <c r="N151" s="5">
        <f>VLOOKUP(DATOS[[#This Row],[ID_PRODUCTO]],PRODUCTOS[#All],8,FALSE)</f>
        <v>2500</v>
      </c>
    </row>
    <row r="152" spans="1:14" x14ac:dyDescent="0.25">
      <c r="A152" s="1">
        <v>44721</v>
      </c>
      <c r="B152">
        <v>151</v>
      </c>
      <c r="C152">
        <v>1006</v>
      </c>
      <c r="D152" t="str">
        <f>VLOOKUP(DATOS[[#This Row],[ID_VENDEDOR]],VENDEDOR[#All],2,FALSE)</f>
        <v>AleXanDrO MoRa</v>
      </c>
      <c r="E152" t="str">
        <f>VLOOKUP(DATOS[[#This Row],[ID_VENDEDOR]],VENDEDOR[#All],5,FALSE)</f>
        <v>NORTE</v>
      </c>
      <c r="F152">
        <v>100029</v>
      </c>
      <c r="G152" t="s">
        <v>76</v>
      </c>
      <c r="H152">
        <v>18</v>
      </c>
      <c r="I152" t="str">
        <f>VLOOKUP(DATOS[[#This Row],[ID_PRODUCTO]],PRODUCTOS[#All],2,FALSE)</f>
        <v>Palancas de Freno</v>
      </c>
      <c r="J152">
        <f>VLOOKUP(DATOS[[#This Row],[ID_PRODUCTO]],PRODUCTOS[#All],3,FALSE)</f>
        <v>5</v>
      </c>
      <c r="K152" t="str">
        <f>VLOOKUP(DATOS[[#This Row],[ID_CATEGORIA2]],PRODUCTOS[#All],4,FALSE)</f>
        <v>Sistema de Escape</v>
      </c>
      <c r="L152">
        <v>10</v>
      </c>
      <c r="M152" s="4">
        <f>VLOOKUP(DATOS[[#This Row],[ID_PRODUCTO]],PRODUCTOS[#All],6,FALSE)</f>
        <v>1000</v>
      </c>
      <c r="N152" s="5">
        <f>VLOOKUP(DATOS[[#This Row],[ID_PRODUCTO]],PRODUCTOS[#All],8,FALSE)</f>
        <v>1200</v>
      </c>
    </row>
    <row r="153" spans="1:14" x14ac:dyDescent="0.25">
      <c r="A153" s="1">
        <v>44722</v>
      </c>
      <c r="B153">
        <v>152</v>
      </c>
      <c r="C153">
        <v>1010</v>
      </c>
      <c r="D153" t="str">
        <f>VLOOKUP(DATOS[[#This Row],[ID_VENDEDOR]],VENDEDOR[#All],2,FALSE)</f>
        <v>AnDrEs MeNDoza</v>
      </c>
      <c r="E153" t="str">
        <f>VLOOKUP(DATOS[[#This Row],[ID_VENDEDOR]],VENDEDOR[#All],5,FALSE)</f>
        <v>NORTE</v>
      </c>
      <c r="F153">
        <v>100029</v>
      </c>
      <c r="G153" t="s">
        <v>76</v>
      </c>
      <c r="H153">
        <v>18</v>
      </c>
      <c r="I153" t="str">
        <f>VLOOKUP(DATOS[[#This Row],[ID_PRODUCTO]],PRODUCTOS[#All],2,FALSE)</f>
        <v>Palancas de Freno</v>
      </c>
      <c r="J153">
        <f>VLOOKUP(DATOS[[#This Row],[ID_PRODUCTO]],PRODUCTOS[#All],3,FALSE)</f>
        <v>5</v>
      </c>
      <c r="K153" t="str">
        <f>VLOOKUP(DATOS[[#This Row],[ID_CATEGORIA2]],PRODUCTOS[#All],4,FALSE)</f>
        <v>Sistema de Escape</v>
      </c>
      <c r="L153">
        <v>5</v>
      </c>
      <c r="M153" s="4">
        <f>VLOOKUP(DATOS[[#This Row],[ID_PRODUCTO]],PRODUCTOS[#All],6,FALSE)</f>
        <v>1000</v>
      </c>
      <c r="N153" s="5">
        <f>VLOOKUP(DATOS[[#This Row],[ID_PRODUCTO]],PRODUCTOS[#All],8,FALSE)</f>
        <v>1200</v>
      </c>
    </row>
    <row r="154" spans="1:14" x14ac:dyDescent="0.25">
      <c r="A154" s="1">
        <v>44723</v>
      </c>
      <c r="B154">
        <v>153</v>
      </c>
      <c r="C154">
        <v>1015</v>
      </c>
      <c r="D154" t="str">
        <f>VLOOKUP(DATOS[[#This Row],[ID_VENDEDOR]],VENDEDOR[#All],2,FALSE)</f>
        <v>HeCTOr MuñoZ</v>
      </c>
      <c r="E154" t="str">
        <f>VLOOKUP(DATOS[[#This Row],[ID_VENDEDOR]],VENDEDOR[#All],5,FALSE)</f>
        <v>CIBAO</v>
      </c>
      <c r="F154">
        <v>100047</v>
      </c>
      <c r="G154" t="s">
        <v>94</v>
      </c>
      <c r="H154">
        <v>18</v>
      </c>
      <c r="I154" t="str">
        <f>VLOOKUP(DATOS[[#This Row],[ID_PRODUCTO]],PRODUCTOS[#All],2,FALSE)</f>
        <v>Palancas de Freno</v>
      </c>
      <c r="J154">
        <f>VLOOKUP(DATOS[[#This Row],[ID_PRODUCTO]],PRODUCTOS[#All],3,FALSE)</f>
        <v>5</v>
      </c>
      <c r="K154" t="str">
        <f>VLOOKUP(DATOS[[#This Row],[ID_CATEGORIA2]],PRODUCTOS[#All],4,FALSE)</f>
        <v>Sistema de Escape</v>
      </c>
      <c r="L154">
        <v>7</v>
      </c>
      <c r="M154" s="4">
        <f>VLOOKUP(DATOS[[#This Row],[ID_PRODUCTO]],PRODUCTOS[#All],6,FALSE)</f>
        <v>1000</v>
      </c>
      <c r="N154" s="5">
        <f>VLOOKUP(DATOS[[#This Row],[ID_PRODUCTO]],PRODUCTOS[#All],8,FALSE)</f>
        <v>1200</v>
      </c>
    </row>
    <row r="155" spans="1:14" x14ac:dyDescent="0.25">
      <c r="A155" s="1">
        <v>44724</v>
      </c>
      <c r="B155">
        <v>154</v>
      </c>
      <c r="C155">
        <v>1014</v>
      </c>
      <c r="D155" t="str">
        <f>VLOOKUP(DATOS[[#This Row],[ID_VENDEDOR]],VENDEDOR[#All],2,FALSE)</f>
        <v>DAnieLa RaMiRez</v>
      </c>
      <c r="E155" t="str">
        <f>VLOOKUP(DATOS[[#This Row],[ID_VENDEDOR]],VENDEDOR[#All],5,FALSE)</f>
        <v>NORTE</v>
      </c>
      <c r="F155">
        <v>100028</v>
      </c>
      <c r="G155" t="s">
        <v>75</v>
      </c>
      <c r="H155">
        <v>22</v>
      </c>
      <c r="I155" t="str">
        <f>VLOOKUP(DATOS[[#This Row],[ID_PRODUCTO]],PRODUCTOS[#All],2,FALSE)</f>
        <v>Protectores de Motor</v>
      </c>
      <c r="J155">
        <f>VLOOKUP(DATOS[[#This Row],[ID_PRODUCTO]],PRODUCTOS[#All],3,FALSE)</f>
        <v>9</v>
      </c>
      <c r="K155" t="str">
        <f>VLOOKUP(DATOS[[#This Row],[ID_CATEGORIA2]],PRODUCTOS[#All],4,FALSE)</f>
        <v>Sistema Eléctrico</v>
      </c>
      <c r="L155">
        <v>3</v>
      </c>
      <c r="M155" s="4">
        <f>VLOOKUP(DATOS[[#This Row],[ID_PRODUCTO]],PRODUCTOS[#All],6,FALSE)</f>
        <v>3011</v>
      </c>
      <c r="N155" s="5">
        <f>VLOOKUP(DATOS[[#This Row],[ID_PRODUCTO]],PRODUCTOS[#All],8,FALSE)</f>
        <v>3500</v>
      </c>
    </row>
    <row r="156" spans="1:14" x14ac:dyDescent="0.25">
      <c r="A156" s="1">
        <v>44725</v>
      </c>
      <c r="B156">
        <v>155</v>
      </c>
      <c r="C156">
        <v>1007</v>
      </c>
      <c r="D156" t="str">
        <f>VLOOKUP(DATOS[[#This Row],[ID_VENDEDOR]],VENDEDOR[#All],2,FALSE)</f>
        <v>RoSa UrIbe</v>
      </c>
      <c r="E156" t="str">
        <f>VLOOKUP(DATOS[[#This Row],[ID_VENDEDOR]],VENDEDOR[#All],5,FALSE)</f>
        <v>CIBAO</v>
      </c>
      <c r="F156">
        <v>100069</v>
      </c>
      <c r="G156" t="s">
        <v>116</v>
      </c>
      <c r="H156">
        <v>6</v>
      </c>
      <c r="I156" t="str">
        <f>VLOOKUP(DATOS[[#This Row],[ID_PRODUCTO]],PRODUCTOS[#All],2,FALSE)</f>
        <v>Cadenas</v>
      </c>
      <c r="J156">
        <f>VLOOKUP(DATOS[[#This Row],[ID_PRODUCTO]],PRODUCTOS[#All],3,FALSE)</f>
        <v>4</v>
      </c>
      <c r="K156" t="str">
        <f>VLOOKUP(DATOS[[#This Row],[ID_CATEGORIA2]],PRODUCTOS[#All],4,FALSE)</f>
        <v>Filtros</v>
      </c>
      <c r="L156">
        <v>12</v>
      </c>
      <c r="M156" s="4">
        <f>VLOOKUP(DATOS[[#This Row],[ID_PRODUCTO]],PRODUCTOS[#All],6,FALSE)</f>
        <v>1800</v>
      </c>
      <c r="N156" s="5">
        <f>VLOOKUP(DATOS[[#This Row],[ID_PRODUCTO]],PRODUCTOS[#All],8,FALSE)</f>
        <v>2000</v>
      </c>
    </row>
    <row r="157" spans="1:14" x14ac:dyDescent="0.25">
      <c r="A157" s="1">
        <v>44726</v>
      </c>
      <c r="B157">
        <v>156</v>
      </c>
      <c r="C157">
        <v>1004</v>
      </c>
      <c r="D157" t="str">
        <f>VLOOKUP(DATOS[[#This Row],[ID_VENDEDOR]],VENDEDOR[#All],2,FALSE)</f>
        <v>FaBiAn VasQuez</v>
      </c>
      <c r="E157" t="str">
        <f>VLOOKUP(DATOS[[#This Row],[ID_VENDEDOR]],VENDEDOR[#All],5,FALSE)</f>
        <v>SUR</v>
      </c>
      <c r="F157">
        <v>100072</v>
      </c>
      <c r="G157" t="s">
        <v>119</v>
      </c>
      <c r="H157">
        <v>21</v>
      </c>
      <c r="I157" t="str">
        <f>VLOOKUP(DATOS[[#This Row],[ID_PRODUCTO]],PRODUCTOS[#All],2,FALSE)</f>
        <v>Tensores de Cadena</v>
      </c>
      <c r="J157">
        <f>VLOOKUP(DATOS[[#This Row],[ID_PRODUCTO]],PRODUCTOS[#All],3,FALSE)</f>
        <v>4</v>
      </c>
      <c r="K157" t="str">
        <f>VLOOKUP(DATOS[[#This Row],[ID_CATEGORIA2]],PRODUCTOS[#All],4,FALSE)</f>
        <v>Filtros</v>
      </c>
      <c r="L157">
        <v>6</v>
      </c>
      <c r="M157" s="4">
        <f>VLOOKUP(DATOS[[#This Row],[ID_PRODUCTO]],PRODUCTOS[#All],6,FALSE)</f>
        <v>880</v>
      </c>
      <c r="N157" s="5">
        <f>VLOOKUP(DATOS[[#This Row],[ID_PRODUCTO]],PRODUCTOS[#All],8,FALSE)</f>
        <v>1000</v>
      </c>
    </row>
    <row r="158" spans="1:14" x14ac:dyDescent="0.25">
      <c r="A158" s="1">
        <v>44727</v>
      </c>
      <c r="B158">
        <v>157</v>
      </c>
      <c r="C158">
        <v>1006</v>
      </c>
      <c r="D158" t="str">
        <f>VLOOKUP(DATOS[[#This Row],[ID_VENDEDOR]],VENDEDOR[#All],2,FALSE)</f>
        <v>AleXanDrO MoRa</v>
      </c>
      <c r="E158" t="str">
        <f>VLOOKUP(DATOS[[#This Row],[ID_VENDEDOR]],VENDEDOR[#All],5,FALSE)</f>
        <v>NORTE</v>
      </c>
      <c r="F158">
        <v>100008</v>
      </c>
      <c r="G158" t="s">
        <v>29</v>
      </c>
      <c r="H158">
        <v>25</v>
      </c>
      <c r="I158" t="str">
        <f>VLOOKUP(DATOS[[#This Row],[ID_PRODUCTO]],PRODUCTOS[#All],2,FALSE)</f>
        <v>Horquillas</v>
      </c>
      <c r="J158">
        <f>VLOOKUP(DATOS[[#This Row],[ID_PRODUCTO]],PRODUCTOS[#All],3,FALSE)</f>
        <v>6</v>
      </c>
      <c r="K158" t="str">
        <f>VLOOKUP(DATOS[[#This Row],[ID_CATEGORIA2]],PRODUCTOS[#All],4,FALSE)</f>
        <v>Sistema de Transmisión</v>
      </c>
      <c r="L158">
        <v>8</v>
      </c>
      <c r="M158" s="4">
        <f>VLOOKUP(DATOS[[#This Row],[ID_PRODUCTO]],PRODUCTOS[#All],6,FALSE)</f>
        <v>5100</v>
      </c>
      <c r="N158" s="5">
        <f>VLOOKUP(DATOS[[#This Row],[ID_PRODUCTO]],PRODUCTOS[#All],8,FALSE)</f>
        <v>6000</v>
      </c>
    </row>
    <row r="159" spans="1:14" x14ac:dyDescent="0.25">
      <c r="A159" s="1">
        <v>44728</v>
      </c>
      <c r="B159">
        <v>158</v>
      </c>
      <c r="C159">
        <v>1007</v>
      </c>
      <c r="D159" t="str">
        <f>VLOOKUP(DATOS[[#This Row],[ID_VENDEDOR]],VENDEDOR[#All],2,FALSE)</f>
        <v>RoSa UrIbe</v>
      </c>
      <c r="E159" t="str">
        <f>VLOOKUP(DATOS[[#This Row],[ID_VENDEDOR]],VENDEDOR[#All],5,FALSE)</f>
        <v>CIBAO</v>
      </c>
      <c r="F159">
        <v>100049</v>
      </c>
      <c r="G159" t="s">
        <v>96</v>
      </c>
      <c r="H159">
        <v>7</v>
      </c>
      <c r="I159" t="str">
        <f>VLOOKUP(DATOS[[#This Row],[ID_PRODUCTO]],PRODUCTOS[#All],2,FALSE)</f>
        <v>Pastillas de Freno</v>
      </c>
      <c r="J159">
        <f>VLOOKUP(DATOS[[#This Row],[ID_PRODUCTO]],PRODUCTOS[#All],3,FALSE)</f>
        <v>5</v>
      </c>
      <c r="K159" t="str">
        <f>VLOOKUP(DATOS[[#This Row],[ID_CATEGORIA2]],PRODUCTOS[#All],4,FALSE)</f>
        <v>Sistema de Escape</v>
      </c>
      <c r="L159">
        <v>4</v>
      </c>
      <c r="M159" s="4">
        <f>VLOOKUP(DATOS[[#This Row],[ID_PRODUCTO]],PRODUCTOS[#All],6,FALSE)</f>
        <v>900</v>
      </c>
      <c r="N159" s="5">
        <f>VLOOKUP(DATOS[[#This Row],[ID_PRODUCTO]],PRODUCTOS[#All],8,FALSE)</f>
        <v>1200</v>
      </c>
    </row>
    <row r="160" spans="1:14" x14ac:dyDescent="0.25">
      <c r="A160" s="1">
        <v>44729</v>
      </c>
      <c r="B160">
        <v>159</v>
      </c>
      <c r="C160">
        <v>1012</v>
      </c>
      <c r="D160" t="str">
        <f>VLOOKUP(DATOS[[#This Row],[ID_VENDEDOR]],VENDEDOR[#All],2,FALSE)</f>
        <v>HuGo SAndoval</v>
      </c>
      <c r="E160" t="str">
        <f>VLOOKUP(DATOS[[#This Row],[ID_VENDEDOR]],VENDEDOR[#All],5,FALSE)</f>
        <v>SUR</v>
      </c>
      <c r="F160">
        <v>100017</v>
      </c>
      <c r="G160" t="s">
        <v>55</v>
      </c>
      <c r="H160">
        <v>5</v>
      </c>
      <c r="I160" t="str">
        <f>VLOOKUP(DATOS[[#This Row],[ID_PRODUCTO]],PRODUCTOS[#All],2,FALSE)</f>
        <v>Silenciadores</v>
      </c>
      <c r="J160">
        <f>VLOOKUP(DATOS[[#This Row],[ID_PRODUCTO]],PRODUCTOS[#All],3,FALSE)</f>
        <v>3</v>
      </c>
      <c r="K160" t="str">
        <f>VLOOKUP(DATOS[[#This Row],[ID_CATEGORIA2]],PRODUCTOS[#All],4,FALSE)</f>
        <v>Componentes del Motor</v>
      </c>
      <c r="L160">
        <v>9</v>
      </c>
      <c r="M160" s="4">
        <f>VLOOKUP(DATOS[[#This Row],[ID_PRODUCTO]],PRODUCTOS[#All],6,FALSE)</f>
        <v>1600</v>
      </c>
      <c r="N160" s="5">
        <f>VLOOKUP(DATOS[[#This Row],[ID_PRODUCTO]],PRODUCTOS[#All],8,FALSE)</f>
        <v>2500</v>
      </c>
    </row>
    <row r="161" spans="1:14" x14ac:dyDescent="0.25">
      <c r="A161" s="1">
        <v>44730</v>
      </c>
      <c r="B161">
        <v>160</v>
      </c>
      <c r="C161">
        <v>1008</v>
      </c>
      <c r="D161" t="str">
        <f>VLOOKUP(DATOS[[#This Row],[ID_VENDEDOR]],VENDEDOR[#All],2,FALSE)</f>
        <v>JaVIer ArAujo</v>
      </c>
      <c r="E161" t="str">
        <f>VLOOKUP(DATOS[[#This Row],[ID_VENDEDOR]],VENDEDOR[#All],5,FALSE)</f>
        <v>SUR</v>
      </c>
      <c r="F161">
        <v>100089</v>
      </c>
      <c r="G161" t="s">
        <v>136</v>
      </c>
      <c r="H161">
        <v>12</v>
      </c>
      <c r="I161" t="str">
        <f>VLOOKUP(DATOS[[#This Row],[ID_PRODUCTO]],PRODUCTOS[#All],2,FALSE)</f>
        <v>Asientos</v>
      </c>
      <c r="J161">
        <f>VLOOKUP(DATOS[[#This Row],[ID_PRODUCTO]],PRODUCTOS[#All],3,FALSE)</f>
        <v>9</v>
      </c>
      <c r="K161" t="str">
        <f>VLOOKUP(DATOS[[#This Row],[ID_CATEGORIA2]],PRODUCTOS[#All],4,FALSE)</f>
        <v>Sistema Eléctrico</v>
      </c>
      <c r="L161">
        <v>5</v>
      </c>
      <c r="M161" s="4">
        <f>VLOOKUP(DATOS[[#This Row],[ID_PRODUCTO]],PRODUCTOS[#All],6,FALSE)</f>
        <v>3150</v>
      </c>
      <c r="N161" s="5">
        <f>VLOOKUP(DATOS[[#This Row],[ID_PRODUCTO]],PRODUCTOS[#All],8,FALSE)</f>
        <v>3500</v>
      </c>
    </row>
    <row r="162" spans="1:14" x14ac:dyDescent="0.25">
      <c r="A162" s="1">
        <v>44731</v>
      </c>
      <c r="B162">
        <v>161</v>
      </c>
      <c r="C162">
        <v>1008</v>
      </c>
      <c r="D162" t="str">
        <f>VLOOKUP(DATOS[[#This Row],[ID_VENDEDOR]],VENDEDOR[#All],2,FALSE)</f>
        <v>JaVIer ArAujo</v>
      </c>
      <c r="E162" t="str">
        <f>VLOOKUP(DATOS[[#This Row],[ID_VENDEDOR]],VENDEDOR[#All],5,FALSE)</f>
        <v>SUR</v>
      </c>
      <c r="F162">
        <v>100021</v>
      </c>
      <c r="G162" t="s">
        <v>63</v>
      </c>
      <c r="H162">
        <v>22</v>
      </c>
      <c r="I162" t="str">
        <f>VLOOKUP(DATOS[[#This Row],[ID_PRODUCTO]],PRODUCTOS[#All],2,FALSE)</f>
        <v>Protectores de Motor</v>
      </c>
      <c r="J162">
        <f>VLOOKUP(DATOS[[#This Row],[ID_PRODUCTO]],PRODUCTOS[#All],3,FALSE)</f>
        <v>9</v>
      </c>
      <c r="K162" t="str">
        <f>VLOOKUP(DATOS[[#This Row],[ID_CATEGORIA2]],PRODUCTOS[#All],4,FALSE)</f>
        <v>Sistema Eléctrico</v>
      </c>
      <c r="L162">
        <v>3</v>
      </c>
      <c r="M162" s="4">
        <f>VLOOKUP(DATOS[[#This Row],[ID_PRODUCTO]],PRODUCTOS[#All],6,FALSE)</f>
        <v>3011</v>
      </c>
      <c r="N162" s="5">
        <f>VLOOKUP(DATOS[[#This Row],[ID_PRODUCTO]],PRODUCTOS[#All],8,FALSE)</f>
        <v>3500</v>
      </c>
    </row>
    <row r="163" spans="1:14" x14ac:dyDescent="0.25">
      <c r="A163" s="1">
        <v>44732</v>
      </c>
      <c r="B163">
        <v>162</v>
      </c>
      <c r="C163">
        <v>1013</v>
      </c>
      <c r="D163" t="str">
        <f>VLOOKUP(DATOS[[#This Row],[ID_VENDEDOR]],VENDEDOR[#All],2,FALSE)</f>
        <v>MoNiCA AlVarez</v>
      </c>
      <c r="E163" t="str">
        <f>VLOOKUP(DATOS[[#This Row],[ID_VENDEDOR]],VENDEDOR[#All],5,FALSE)</f>
        <v>ESTE</v>
      </c>
      <c r="F163">
        <v>100068</v>
      </c>
      <c r="G163" t="s">
        <v>115</v>
      </c>
      <c r="H163">
        <v>16</v>
      </c>
      <c r="I163" t="str">
        <f>VLOOKUP(DATOS[[#This Row],[ID_PRODUCTO]],PRODUCTOS[#All],2,FALSE)</f>
        <v>Guantes</v>
      </c>
      <c r="J163">
        <f>VLOOKUP(DATOS[[#This Row],[ID_PRODUCTO]],PRODUCTOS[#All],3,FALSE)</f>
        <v>10</v>
      </c>
      <c r="K163" t="str">
        <f>VLOOKUP(DATOS[[#This Row],[ID_CATEGORIA2]],PRODUCTOS[#All],4,FALSE)</f>
        <v>Neumáticos</v>
      </c>
      <c r="L163">
        <v>7</v>
      </c>
      <c r="M163" s="4">
        <f>VLOOKUP(DATOS[[#This Row],[ID_PRODUCTO]],PRODUCTOS[#All],6,FALSE)</f>
        <v>820</v>
      </c>
      <c r="N163" s="5">
        <f>VLOOKUP(DATOS[[#This Row],[ID_PRODUCTO]],PRODUCTOS[#All],8,FALSE)</f>
        <v>1000</v>
      </c>
    </row>
    <row r="164" spans="1:14" x14ac:dyDescent="0.25">
      <c r="A164" s="1">
        <v>44733</v>
      </c>
      <c r="B164">
        <v>163</v>
      </c>
      <c r="C164">
        <v>1011</v>
      </c>
      <c r="D164" t="str">
        <f>VLOOKUP(DATOS[[#This Row],[ID_VENDEDOR]],VENDEDOR[#All],2,FALSE)</f>
        <v>SoNia ToRReS</v>
      </c>
      <c r="E164" t="str">
        <f>VLOOKUP(DATOS[[#This Row],[ID_VENDEDOR]],VENDEDOR[#All],5,FALSE)</f>
        <v>CIBAO</v>
      </c>
      <c r="F164">
        <v>100017</v>
      </c>
      <c r="G164" t="s">
        <v>55</v>
      </c>
      <c r="H164">
        <v>22</v>
      </c>
      <c r="I164" t="str">
        <f>VLOOKUP(DATOS[[#This Row],[ID_PRODUCTO]],PRODUCTOS[#All],2,FALSE)</f>
        <v>Protectores de Motor</v>
      </c>
      <c r="J164">
        <f>VLOOKUP(DATOS[[#This Row],[ID_PRODUCTO]],PRODUCTOS[#All],3,FALSE)</f>
        <v>9</v>
      </c>
      <c r="K164" t="str">
        <f>VLOOKUP(DATOS[[#This Row],[ID_CATEGORIA2]],PRODUCTOS[#All],4,FALSE)</f>
        <v>Sistema Eléctrico</v>
      </c>
      <c r="L164">
        <v>10</v>
      </c>
      <c r="M164" s="4">
        <f>VLOOKUP(DATOS[[#This Row],[ID_PRODUCTO]],PRODUCTOS[#All],6,FALSE)</f>
        <v>3011</v>
      </c>
      <c r="N164" s="5">
        <f>VLOOKUP(DATOS[[#This Row],[ID_PRODUCTO]],PRODUCTOS[#All],8,FALSE)</f>
        <v>3500</v>
      </c>
    </row>
    <row r="165" spans="1:14" x14ac:dyDescent="0.25">
      <c r="A165" s="1">
        <v>44734</v>
      </c>
      <c r="B165">
        <v>164</v>
      </c>
      <c r="C165">
        <v>1002</v>
      </c>
      <c r="D165" t="str">
        <f>VLOOKUP(DATOS[[#This Row],[ID_VENDEDOR]],VENDEDOR[#All],2,FALSE)</f>
        <v>SiMon BArreRa</v>
      </c>
      <c r="E165" t="str">
        <f>VLOOKUP(DATOS[[#This Row],[ID_VENDEDOR]],VENDEDOR[#All],5,FALSE)</f>
        <v>NORTE</v>
      </c>
      <c r="F165">
        <v>100092</v>
      </c>
      <c r="G165" t="s">
        <v>139</v>
      </c>
      <c r="H165">
        <v>15</v>
      </c>
      <c r="I165" t="str">
        <f>VLOOKUP(DATOS[[#This Row],[ID_PRODUCTO]],PRODUCTOS[#All],2,FALSE)</f>
        <v>Casco</v>
      </c>
      <c r="J165">
        <f>VLOOKUP(DATOS[[#This Row],[ID_PRODUCTO]],PRODUCTOS[#All],3,FALSE)</f>
        <v>10</v>
      </c>
      <c r="K165" t="str">
        <f>VLOOKUP(DATOS[[#This Row],[ID_CATEGORIA2]],PRODUCTOS[#All],4,FALSE)</f>
        <v>Neumáticos</v>
      </c>
      <c r="L165">
        <v>2</v>
      </c>
      <c r="M165" s="4">
        <f>VLOOKUP(DATOS[[#This Row],[ID_PRODUCTO]],PRODUCTOS[#All],6,FALSE)</f>
        <v>2240</v>
      </c>
      <c r="N165" s="5">
        <f>VLOOKUP(DATOS[[#This Row],[ID_PRODUCTO]],PRODUCTOS[#All],8,FALSE)</f>
        <v>2500</v>
      </c>
    </row>
    <row r="166" spans="1:14" x14ac:dyDescent="0.25">
      <c r="A166" s="1">
        <v>44735</v>
      </c>
      <c r="B166">
        <v>165</v>
      </c>
      <c r="C166">
        <v>1011</v>
      </c>
      <c r="D166" t="str">
        <f>VLOOKUP(DATOS[[#This Row],[ID_VENDEDOR]],VENDEDOR[#All],2,FALSE)</f>
        <v>SoNia ToRReS</v>
      </c>
      <c r="E166" t="str">
        <f>VLOOKUP(DATOS[[#This Row],[ID_VENDEDOR]],VENDEDOR[#All],5,FALSE)</f>
        <v>CIBAO</v>
      </c>
      <c r="F166">
        <v>100030</v>
      </c>
      <c r="G166" t="s">
        <v>77</v>
      </c>
      <c r="H166">
        <v>12</v>
      </c>
      <c r="I166" t="str">
        <f>VLOOKUP(DATOS[[#This Row],[ID_PRODUCTO]],PRODUCTOS[#All],2,FALSE)</f>
        <v>Asientos</v>
      </c>
      <c r="J166">
        <f>VLOOKUP(DATOS[[#This Row],[ID_PRODUCTO]],PRODUCTOS[#All],3,FALSE)</f>
        <v>9</v>
      </c>
      <c r="K166" t="str">
        <f>VLOOKUP(DATOS[[#This Row],[ID_CATEGORIA2]],PRODUCTOS[#All],4,FALSE)</f>
        <v>Sistema Eléctrico</v>
      </c>
      <c r="L166">
        <v>8</v>
      </c>
      <c r="M166" s="4">
        <f>VLOOKUP(DATOS[[#This Row],[ID_PRODUCTO]],PRODUCTOS[#All],6,FALSE)</f>
        <v>3150</v>
      </c>
      <c r="N166" s="5">
        <f>VLOOKUP(DATOS[[#This Row],[ID_PRODUCTO]],PRODUCTOS[#All],8,FALSE)</f>
        <v>3500</v>
      </c>
    </row>
    <row r="167" spans="1:14" x14ac:dyDescent="0.25">
      <c r="A167" s="1">
        <v>44736</v>
      </c>
      <c r="B167">
        <v>166</v>
      </c>
      <c r="C167">
        <v>1003</v>
      </c>
      <c r="D167" t="str">
        <f>VLOOKUP(DATOS[[#This Row],[ID_VENDEDOR]],VENDEDOR[#All],2,FALSE)</f>
        <v>MatEo diAz</v>
      </c>
      <c r="E167" t="str">
        <f>VLOOKUP(DATOS[[#This Row],[ID_VENDEDOR]],VENDEDOR[#All],5,FALSE)</f>
        <v>CIBAO</v>
      </c>
      <c r="F167">
        <v>100033</v>
      </c>
      <c r="G167" t="s">
        <v>80</v>
      </c>
      <c r="H167">
        <v>2</v>
      </c>
      <c r="I167" t="str">
        <f>VLOOKUP(DATOS[[#This Row],[ID_PRODUCTO]],PRODUCTOS[#All],2,FALSE)</f>
        <v>Pistones</v>
      </c>
      <c r="J167">
        <f>VLOOKUP(DATOS[[#This Row],[ID_PRODUCTO]],PRODUCTOS[#All],3,FALSE)</f>
        <v>1</v>
      </c>
      <c r="K167" t="str">
        <f>VLOOKUP(DATOS[[#This Row],[ID_CATEGORIA2]],PRODUCTOS[#All],4,FALSE)</f>
        <v>Componentes del Motor</v>
      </c>
      <c r="L167">
        <v>6</v>
      </c>
      <c r="M167" s="4">
        <f>VLOOKUP(DATOS[[#This Row],[ID_PRODUCTO]],PRODUCTOS[#All],6,FALSE)</f>
        <v>2920</v>
      </c>
      <c r="N167" s="5">
        <f>VLOOKUP(DATOS[[#This Row],[ID_PRODUCTO]],PRODUCTOS[#All],8,FALSE)</f>
        <v>3500</v>
      </c>
    </row>
    <row r="168" spans="1:14" x14ac:dyDescent="0.25">
      <c r="A168" s="1">
        <v>44737</v>
      </c>
      <c r="B168">
        <v>167</v>
      </c>
      <c r="C168">
        <v>1002</v>
      </c>
      <c r="D168" t="str">
        <f>VLOOKUP(DATOS[[#This Row],[ID_VENDEDOR]],VENDEDOR[#All],2,FALSE)</f>
        <v>SiMon BArreRa</v>
      </c>
      <c r="E168" t="str">
        <f>VLOOKUP(DATOS[[#This Row],[ID_VENDEDOR]],VENDEDOR[#All],5,FALSE)</f>
        <v>NORTE</v>
      </c>
      <c r="F168">
        <v>100056</v>
      </c>
      <c r="G168" t="s">
        <v>103</v>
      </c>
      <c r="H168">
        <v>4</v>
      </c>
      <c r="I168" t="str">
        <f>VLOOKUP(DATOS[[#This Row],[ID_PRODUCTO]],PRODUCTOS[#All],2,FALSE)</f>
        <v>Filtros de Aceite</v>
      </c>
      <c r="J168">
        <f>VLOOKUP(DATOS[[#This Row],[ID_PRODUCTO]],PRODUCTOS[#All],3,FALSE)</f>
        <v>2</v>
      </c>
      <c r="K168" t="str">
        <f>VLOOKUP(DATOS[[#This Row],[ID_CATEGORIA2]],PRODUCTOS[#All],4,FALSE)</f>
        <v>Componentes del Motor</v>
      </c>
      <c r="L168">
        <v>9</v>
      </c>
      <c r="M168" s="4">
        <f>VLOOKUP(DATOS[[#This Row],[ID_PRODUCTO]],PRODUCTOS[#All],6,FALSE)</f>
        <v>600</v>
      </c>
      <c r="N168" s="5">
        <f>VLOOKUP(DATOS[[#This Row],[ID_PRODUCTO]],PRODUCTOS[#All],8,FALSE)</f>
        <v>800</v>
      </c>
    </row>
    <row r="169" spans="1:14" x14ac:dyDescent="0.25">
      <c r="A169" s="1">
        <v>44738</v>
      </c>
      <c r="B169">
        <v>168</v>
      </c>
      <c r="C169">
        <v>1001</v>
      </c>
      <c r="D169" t="str">
        <f>VLOOKUP(DATOS[[#This Row],[ID_VENDEDOR]],VENDEDOR[#All],2,FALSE)</f>
        <v>RaQUel SalAzar</v>
      </c>
      <c r="E169" t="str">
        <f>VLOOKUP(DATOS[[#This Row],[ID_VENDEDOR]],VENDEDOR[#All],5,FALSE)</f>
        <v>ESTE</v>
      </c>
      <c r="F169">
        <v>100084</v>
      </c>
      <c r="G169" t="s">
        <v>131</v>
      </c>
      <c r="H169">
        <v>14</v>
      </c>
      <c r="I169" t="str">
        <f>VLOOKUP(DATOS[[#This Row],[ID_PRODUCTO]],PRODUCTOS[#All],2,FALSE)</f>
        <v>Espejos Retrovisores</v>
      </c>
      <c r="J169">
        <f>VLOOKUP(DATOS[[#This Row],[ID_PRODUCTO]],PRODUCTOS[#All],3,FALSE)</f>
        <v>9</v>
      </c>
      <c r="K169" t="str">
        <f>VLOOKUP(DATOS[[#This Row],[ID_CATEGORIA2]],PRODUCTOS[#All],4,FALSE)</f>
        <v>Sistema Eléctrico</v>
      </c>
      <c r="L169">
        <v>11</v>
      </c>
      <c r="M169" s="4">
        <f>VLOOKUP(DATOS[[#This Row],[ID_PRODUCTO]],PRODUCTOS[#All],6,FALSE)</f>
        <v>700</v>
      </c>
      <c r="N169" s="5">
        <f>VLOOKUP(DATOS[[#This Row],[ID_PRODUCTO]],PRODUCTOS[#All],8,FALSE)</f>
        <v>800</v>
      </c>
    </row>
    <row r="170" spans="1:14" x14ac:dyDescent="0.25">
      <c r="A170" s="1">
        <v>44739</v>
      </c>
      <c r="B170">
        <v>169</v>
      </c>
      <c r="C170">
        <v>1002</v>
      </c>
      <c r="D170" t="str">
        <f>VLOOKUP(DATOS[[#This Row],[ID_VENDEDOR]],VENDEDOR[#All],2,FALSE)</f>
        <v>SiMon BArreRa</v>
      </c>
      <c r="E170" t="str">
        <f>VLOOKUP(DATOS[[#This Row],[ID_VENDEDOR]],VENDEDOR[#All],5,FALSE)</f>
        <v>NORTE</v>
      </c>
      <c r="F170">
        <v>100046</v>
      </c>
      <c r="G170" t="s">
        <v>93</v>
      </c>
      <c r="H170">
        <v>16</v>
      </c>
      <c r="I170" t="str">
        <f>VLOOKUP(DATOS[[#This Row],[ID_PRODUCTO]],PRODUCTOS[#All],2,FALSE)</f>
        <v>Guantes</v>
      </c>
      <c r="J170">
        <f>VLOOKUP(DATOS[[#This Row],[ID_PRODUCTO]],PRODUCTOS[#All],3,FALSE)</f>
        <v>10</v>
      </c>
      <c r="K170" t="str">
        <f>VLOOKUP(DATOS[[#This Row],[ID_CATEGORIA2]],PRODUCTOS[#All],4,FALSE)</f>
        <v>Neumáticos</v>
      </c>
      <c r="L170">
        <v>4</v>
      </c>
      <c r="M170" s="4">
        <f>VLOOKUP(DATOS[[#This Row],[ID_PRODUCTO]],PRODUCTOS[#All],6,FALSE)</f>
        <v>820</v>
      </c>
      <c r="N170" s="5">
        <f>VLOOKUP(DATOS[[#This Row],[ID_PRODUCTO]],PRODUCTOS[#All],8,FALSE)</f>
        <v>1000</v>
      </c>
    </row>
    <row r="171" spans="1:14" x14ac:dyDescent="0.25">
      <c r="A171" s="1">
        <v>44740</v>
      </c>
      <c r="B171">
        <v>170</v>
      </c>
      <c r="C171">
        <v>1000</v>
      </c>
      <c r="D171" t="str">
        <f>VLOOKUP(DATOS[[#This Row],[ID_VENDEDOR]],VENDEDOR[#All],2,FALSE)</f>
        <v>JuLiO torReS</v>
      </c>
      <c r="E171" t="str">
        <f>VLOOKUP(DATOS[[#This Row],[ID_VENDEDOR]],VENDEDOR[#All],5,FALSE)</f>
        <v>SUR</v>
      </c>
      <c r="F171">
        <v>100032</v>
      </c>
      <c r="G171" t="s">
        <v>79</v>
      </c>
      <c r="H171">
        <v>22</v>
      </c>
      <c r="I171" t="str">
        <f>VLOOKUP(DATOS[[#This Row],[ID_PRODUCTO]],PRODUCTOS[#All],2,FALSE)</f>
        <v>Protectores de Motor</v>
      </c>
      <c r="J171">
        <f>VLOOKUP(DATOS[[#This Row],[ID_PRODUCTO]],PRODUCTOS[#All],3,FALSE)</f>
        <v>9</v>
      </c>
      <c r="K171" t="str">
        <f>VLOOKUP(DATOS[[#This Row],[ID_CATEGORIA2]],PRODUCTOS[#All],4,FALSE)</f>
        <v>Sistema Eléctrico</v>
      </c>
      <c r="L171">
        <v>3</v>
      </c>
      <c r="M171" s="4">
        <f>VLOOKUP(DATOS[[#This Row],[ID_PRODUCTO]],PRODUCTOS[#All],6,FALSE)</f>
        <v>3011</v>
      </c>
      <c r="N171" s="5">
        <f>VLOOKUP(DATOS[[#This Row],[ID_PRODUCTO]],PRODUCTOS[#All],8,FALSE)</f>
        <v>3500</v>
      </c>
    </row>
    <row r="172" spans="1:14" x14ac:dyDescent="0.25">
      <c r="A172" s="1">
        <v>44741</v>
      </c>
      <c r="B172">
        <v>171</v>
      </c>
      <c r="C172">
        <v>1014</v>
      </c>
      <c r="D172" t="str">
        <f>VLOOKUP(DATOS[[#This Row],[ID_VENDEDOR]],VENDEDOR[#All],2,FALSE)</f>
        <v>DAnieLa RaMiRez</v>
      </c>
      <c r="E172" t="str">
        <f>VLOOKUP(DATOS[[#This Row],[ID_VENDEDOR]],VENDEDOR[#All],5,FALSE)</f>
        <v>NORTE</v>
      </c>
      <c r="F172">
        <v>100036</v>
      </c>
      <c r="G172" t="s">
        <v>83</v>
      </c>
      <c r="H172">
        <v>8</v>
      </c>
      <c r="I172" t="str">
        <f>VLOOKUP(DATOS[[#This Row],[ID_PRODUCTO]],PRODUCTOS[#All],2,FALSE)</f>
        <v>Amortiguadores</v>
      </c>
      <c r="J172">
        <f>VLOOKUP(DATOS[[#This Row],[ID_PRODUCTO]],PRODUCTOS[#All],3,FALSE)</f>
        <v>6</v>
      </c>
      <c r="K172" t="str">
        <f>VLOOKUP(DATOS[[#This Row],[ID_CATEGORIA2]],PRODUCTOS[#All],4,FALSE)</f>
        <v>Sistema de Transmisión</v>
      </c>
      <c r="L172">
        <v>5</v>
      </c>
      <c r="M172" s="4">
        <f>VLOOKUP(DATOS[[#This Row],[ID_PRODUCTO]],PRODUCTOS[#All],6,FALSE)</f>
        <v>4010</v>
      </c>
      <c r="N172" s="5">
        <f>VLOOKUP(DATOS[[#This Row],[ID_PRODUCTO]],PRODUCTOS[#All],8,FALSE)</f>
        <v>4500</v>
      </c>
    </row>
    <row r="173" spans="1:14" x14ac:dyDescent="0.25">
      <c r="A173" s="1">
        <v>44742</v>
      </c>
      <c r="B173">
        <v>172</v>
      </c>
      <c r="C173">
        <v>1012</v>
      </c>
      <c r="D173" t="str">
        <f>VLOOKUP(DATOS[[#This Row],[ID_VENDEDOR]],VENDEDOR[#All],2,FALSE)</f>
        <v>HuGo SAndoval</v>
      </c>
      <c r="E173" t="str">
        <f>VLOOKUP(DATOS[[#This Row],[ID_VENDEDOR]],VENDEDOR[#All],5,FALSE)</f>
        <v>SUR</v>
      </c>
      <c r="F173">
        <v>100063</v>
      </c>
      <c r="G173" t="s">
        <v>110</v>
      </c>
      <c r="H173">
        <v>8</v>
      </c>
      <c r="I173" t="str">
        <f>VLOOKUP(DATOS[[#This Row],[ID_PRODUCTO]],PRODUCTOS[#All],2,FALSE)</f>
        <v>Amortiguadores</v>
      </c>
      <c r="J173">
        <f>VLOOKUP(DATOS[[#This Row],[ID_PRODUCTO]],PRODUCTOS[#All],3,FALSE)</f>
        <v>6</v>
      </c>
      <c r="K173" t="str">
        <f>VLOOKUP(DATOS[[#This Row],[ID_CATEGORIA2]],PRODUCTOS[#All],4,FALSE)</f>
        <v>Sistema de Transmisión</v>
      </c>
      <c r="L173">
        <v>7</v>
      </c>
      <c r="M173" s="4">
        <f>VLOOKUP(DATOS[[#This Row],[ID_PRODUCTO]],PRODUCTOS[#All],6,FALSE)</f>
        <v>4010</v>
      </c>
      <c r="N173" s="5">
        <f>VLOOKUP(DATOS[[#This Row],[ID_PRODUCTO]],PRODUCTOS[#All],8,FALSE)</f>
        <v>4500</v>
      </c>
    </row>
    <row r="174" spans="1:14" x14ac:dyDescent="0.25">
      <c r="A174" s="1">
        <v>44743</v>
      </c>
      <c r="B174">
        <v>173</v>
      </c>
      <c r="C174">
        <v>1011</v>
      </c>
      <c r="D174" t="str">
        <f>VLOOKUP(DATOS[[#This Row],[ID_VENDEDOR]],VENDEDOR[#All],2,FALSE)</f>
        <v>SoNia ToRReS</v>
      </c>
      <c r="E174" t="str">
        <f>VLOOKUP(DATOS[[#This Row],[ID_VENDEDOR]],VENDEDOR[#All],5,FALSE)</f>
        <v>CIBAO</v>
      </c>
      <c r="F174">
        <v>100019</v>
      </c>
      <c r="G174" t="s">
        <v>59</v>
      </c>
      <c r="H174">
        <v>16</v>
      </c>
      <c r="I174" t="str">
        <f>VLOOKUP(DATOS[[#This Row],[ID_PRODUCTO]],PRODUCTOS[#All],2,FALSE)</f>
        <v>Guantes</v>
      </c>
      <c r="J174">
        <f>VLOOKUP(DATOS[[#This Row],[ID_PRODUCTO]],PRODUCTOS[#All],3,FALSE)</f>
        <v>10</v>
      </c>
      <c r="K174" t="str">
        <f>VLOOKUP(DATOS[[#This Row],[ID_CATEGORIA2]],PRODUCTOS[#All],4,FALSE)</f>
        <v>Neumáticos</v>
      </c>
      <c r="L174">
        <v>6</v>
      </c>
      <c r="M174" s="4">
        <f>VLOOKUP(DATOS[[#This Row],[ID_PRODUCTO]],PRODUCTOS[#All],6,FALSE)</f>
        <v>820</v>
      </c>
      <c r="N174" s="5">
        <f>VLOOKUP(DATOS[[#This Row],[ID_PRODUCTO]],PRODUCTOS[#All],8,FALSE)</f>
        <v>1000</v>
      </c>
    </row>
    <row r="175" spans="1:14" x14ac:dyDescent="0.25">
      <c r="A175" s="1">
        <v>44744</v>
      </c>
      <c r="B175">
        <v>174</v>
      </c>
      <c r="C175">
        <v>1003</v>
      </c>
      <c r="D175" t="str">
        <f>VLOOKUP(DATOS[[#This Row],[ID_VENDEDOR]],VENDEDOR[#All],2,FALSE)</f>
        <v>MatEo diAz</v>
      </c>
      <c r="E175" t="str">
        <f>VLOOKUP(DATOS[[#This Row],[ID_VENDEDOR]],VENDEDOR[#All],5,FALSE)</f>
        <v>CIBAO</v>
      </c>
      <c r="F175">
        <v>100065</v>
      </c>
      <c r="G175" t="s">
        <v>112</v>
      </c>
      <c r="H175">
        <v>4</v>
      </c>
      <c r="I175" t="str">
        <f>VLOOKUP(DATOS[[#This Row],[ID_PRODUCTO]],PRODUCTOS[#All],2,FALSE)</f>
        <v>Filtros de Aceite</v>
      </c>
      <c r="J175">
        <f>VLOOKUP(DATOS[[#This Row],[ID_PRODUCTO]],PRODUCTOS[#All],3,FALSE)</f>
        <v>2</v>
      </c>
      <c r="K175" t="str">
        <f>VLOOKUP(DATOS[[#This Row],[ID_CATEGORIA2]],PRODUCTOS[#All],4,FALSE)</f>
        <v>Componentes del Motor</v>
      </c>
      <c r="L175">
        <v>9</v>
      </c>
      <c r="M175" s="4">
        <f>VLOOKUP(DATOS[[#This Row],[ID_PRODUCTO]],PRODUCTOS[#All],6,FALSE)</f>
        <v>600</v>
      </c>
      <c r="N175" s="5">
        <f>VLOOKUP(DATOS[[#This Row],[ID_PRODUCTO]],PRODUCTOS[#All],8,FALSE)</f>
        <v>800</v>
      </c>
    </row>
    <row r="176" spans="1:14" x14ac:dyDescent="0.25">
      <c r="A176" s="1">
        <v>44745</v>
      </c>
      <c r="B176">
        <v>175</v>
      </c>
      <c r="C176">
        <v>1004</v>
      </c>
      <c r="D176" t="str">
        <f>VLOOKUP(DATOS[[#This Row],[ID_VENDEDOR]],VENDEDOR[#All],2,FALSE)</f>
        <v>FaBiAn VasQuez</v>
      </c>
      <c r="E176" t="str">
        <f>VLOOKUP(DATOS[[#This Row],[ID_VENDEDOR]],VENDEDOR[#All],5,FALSE)</f>
        <v>SUR</v>
      </c>
      <c r="F176">
        <v>100057</v>
      </c>
      <c r="G176" t="s">
        <v>104</v>
      </c>
      <c r="H176">
        <v>12</v>
      </c>
      <c r="I176" t="str">
        <f>VLOOKUP(DATOS[[#This Row],[ID_PRODUCTO]],PRODUCTOS[#All],2,FALSE)</f>
        <v>Asientos</v>
      </c>
      <c r="J176">
        <f>VLOOKUP(DATOS[[#This Row],[ID_PRODUCTO]],PRODUCTOS[#All],3,FALSE)</f>
        <v>9</v>
      </c>
      <c r="K176" t="str">
        <f>VLOOKUP(DATOS[[#This Row],[ID_CATEGORIA2]],PRODUCTOS[#All],4,FALSE)</f>
        <v>Sistema Eléctrico</v>
      </c>
      <c r="L176">
        <v>12</v>
      </c>
      <c r="M176" s="4">
        <f>VLOOKUP(DATOS[[#This Row],[ID_PRODUCTO]],PRODUCTOS[#All],6,FALSE)</f>
        <v>3150</v>
      </c>
      <c r="N176" s="5">
        <f>VLOOKUP(DATOS[[#This Row],[ID_PRODUCTO]],PRODUCTOS[#All],8,FALSE)</f>
        <v>3500</v>
      </c>
    </row>
    <row r="177" spans="1:14" x14ac:dyDescent="0.25">
      <c r="A177" s="1">
        <v>44746</v>
      </c>
      <c r="B177">
        <v>176</v>
      </c>
      <c r="C177">
        <v>1000</v>
      </c>
      <c r="D177" t="str">
        <f>VLOOKUP(DATOS[[#This Row],[ID_VENDEDOR]],VENDEDOR[#All],2,FALSE)</f>
        <v>JuLiO torReS</v>
      </c>
      <c r="E177" t="str">
        <f>VLOOKUP(DATOS[[#This Row],[ID_VENDEDOR]],VENDEDOR[#All],5,FALSE)</f>
        <v>SUR</v>
      </c>
      <c r="F177">
        <v>100041</v>
      </c>
      <c r="G177" t="s">
        <v>88</v>
      </c>
      <c r="H177">
        <v>24</v>
      </c>
      <c r="I177" t="str">
        <f>VLOOKUP(DATOS[[#This Row],[ID_PRODUCTO]],PRODUCTOS[#All],2,FALSE)</f>
        <v>Discos de Freno</v>
      </c>
      <c r="J177">
        <f>VLOOKUP(DATOS[[#This Row],[ID_PRODUCTO]],PRODUCTOS[#All],3,FALSE)</f>
        <v>5</v>
      </c>
      <c r="K177" t="str">
        <f>VLOOKUP(DATOS[[#This Row],[ID_CATEGORIA2]],PRODUCTOS[#All],4,FALSE)</f>
        <v>Sistema de Escape</v>
      </c>
      <c r="L177">
        <v>10</v>
      </c>
      <c r="M177" s="4">
        <f>VLOOKUP(DATOS[[#This Row],[ID_PRODUCTO]],PRODUCTOS[#All],6,FALSE)</f>
        <v>2630</v>
      </c>
      <c r="N177" s="5">
        <f>VLOOKUP(DATOS[[#This Row],[ID_PRODUCTO]],PRODUCTOS[#All],8,FALSE)</f>
        <v>3000</v>
      </c>
    </row>
    <row r="178" spans="1:14" x14ac:dyDescent="0.25">
      <c r="A178" s="1">
        <v>44747</v>
      </c>
      <c r="B178">
        <v>177</v>
      </c>
      <c r="C178">
        <v>1003</v>
      </c>
      <c r="D178" t="str">
        <f>VLOOKUP(DATOS[[#This Row],[ID_VENDEDOR]],VENDEDOR[#All],2,FALSE)</f>
        <v>MatEo diAz</v>
      </c>
      <c r="E178" t="str">
        <f>VLOOKUP(DATOS[[#This Row],[ID_VENDEDOR]],VENDEDOR[#All],5,FALSE)</f>
        <v>CIBAO</v>
      </c>
      <c r="F178">
        <v>100093</v>
      </c>
      <c r="G178" t="s">
        <v>140</v>
      </c>
      <c r="H178">
        <v>9</v>
      </c>
      <c r="I178" t="str">
        <f>VLOOKUP(DATOS[[#This Row],[ID_PRODUCTO]],PRODUCTOS[#All],2,FALSE)</f>
        <v>Baterías</v>
      </c>
      <c r="J178">
        <f>VLOOKUP(DATOS[[#This Row],[ID_PRODUCTO]],PRODUCTOS[#All],3,FALSE)</f>
        <v>7</v>
      </c>
      <c r="K178" t="str">
        <f>VLOOKUP(DATOS[[#This Row],[ID_CATEGORIA2]],PRODUCTOS[#All],4,FALSE)</f>
        <v>Sistema de Frenos</v>
      </c>
      <c r="L178">
        <v>5</v>
      </c>
      <c r="M178" s="4">
        <f>VLOOKUP(DATOS[[#This Row],[ID_PRODUCTO]],PRODUCTOS[#All],6,FALSE)</f>
        <v>4800</v>
      </c>
      <c r="N178" s="5">
        <f>VLOOKUP(DATOS[[#This Row],[ID_PRODUCTO]],PRODUCTOS[#All],8,FALSE)</f>
        <v>6000</v>
      </c>
    </row>
    <row r="179" spans="1:14" x14ac:dyDescent="0.25">
      <c r="A179" s="1">
        <v>44748</v>
      </c>
      <c r="B179">
        <v>178</v>
      </c>
      <c r="C179">
        <v>1013</v>
      </c>
      <c r="D179" t="str">
        <f>VLOOKUP(DATOS[[#This Row],[ID_VENDEDOR]],VENDEDOR[#All],2,FALSE)</f>
        <v>MoNiCA AlVarez</v>
      </c>
      <c r="E179" t="str">
        <f>VLOOKUP(DATOS[[#This Row],[ID_VENDEDOR]],VENDEDOR[#All],5,FALSE)</f>
        <v>ESTE</v>
      </c>
      <c r="F179">
        <v>100044</v>
      </c>
      <c r="G179" t="s">
        <v>91</v>
      </c>
      <c r="H179">
        <v>1</v>
      </c>
      <c r="I179" t="str">
        <f>VLOOKUP(DATOS[[#This Row],[ID_PRODUCTO]],PRODUCTOS[#All],2,FALSE)</f>
        <v>Bujías</v>
      </c>
      <c r="J179">
        <f>VLOOKUP(DATOS[[#This Row],[ID_PRODUCTO]],PRODUCTOS[#All],3,FALSE)</f>
        <v>1</v>
      </c>
      <c r="K179" t="str">
        <f>VLOOKUP(DATOS[[#This Row],[ID_CATEGORIA2]],PRODUCTOS[#All],4,FALSE)</f>
        <v>Componentes del Motor</v>
      </c>
      <c r="L179">
        <v>7</v>
      </c>
      <c r="M179" s="4">
        <f>VLOOKUP(DATOS[[#This Row],[ID_PRODUCTO]],PRODUCTOS[#All],6,FALSE)</f>
        <v>421</v>
      </c>
      <c r="N179" s="5">
        <f>VLOOKUP(DATOS[[#This Row],[ID_PRODUCTO]],PRODUCTOS[#All],8,FALSE)</f>
        <v>600</v>
      </c>
    </row>
    <row r="180" spans="1:14" x14ac:dyDescent="0.25">
      <c r="A180" s="1">
        <v>44749</v>
      </c>
      <c r="B180">
        <v>179</v>
      </c>
      <c r="C180">
        <v>1005</v>
      </c>
      <c r="D180" t="str">
        <f>VLOOKUP(DATOS[[#This Row],[ID_VENDEDOR]],VENDEDOR[#All],2,FALSE)</f>
        <v>CrIstina ValEnCia</v>
      </c>
      <c r="E180" t="str">
        <f>VLOOKUP(DATOS[[#This Row],[ID_VENDEDOR]],VENDEDOR[#All],5,FALSE)</f>
        <v>ESTE</v>
      </c>
      <c r="F180">
        <v>100100</v>
      </c>
      <c r="G180" t="s">
        <v>147</v>
      </c>
      <c r="H180">
        <v>7</v>
      </c>
      <c r="I180" t="str">
        <f>VLOOKUP(DATOS[[#This Row],[ID_PRODUCTO]],PRODUCTOS[#All],2,FALSE)</f>
        <v>Pastillas de Freno</v>
      </c>
      <c r="J180">
        <f>VLOOKUP(DATOS[[#This Row],[ID_PRODUCTO]],PRODUCTOS[#All],3,FALSE)</f>
        <v>5</v>
      </c>
      <c r="K180" t="str">
        <f>VLOOKUP(DATOS[[#This Row],[ID_CATEGORIA2]],PRODUCTOS[#All],4,FALSE)</f>
        <v>Sistema de Escape</v>
      </c>
      <c r="L180">
        <v>3</v>
      </c>
      <c r="M180" s="4">
        <f>VLOOKUP(DATOS[[#This Row],[ID_PRODUCTO]],PRODUCTOS[#All],6,FALSE)</f>
        <v>900</v>
      </c>
      <c r="N180" s="5">
        <f>VLOOKUP(DATOS[[#This Row],[ID_PRODUCTO]],PRODUCTOS[#All],8,FALSE)</f>
        <v>1200</v>
      </c>
    </row>
    <row r="181" spans="1:14" x14ac:dyDescent="0.25">
      <c r="A181" s="1">
        <v>44750</v>
      </c>
      <c r="B181">
        <v>180</v>
      </c>
      <c r="C181">
        <v>1009</v>
      </c>
      <c r="D181" t="str">
        <f>VLOOKUP(DATOS[[#This Row],[ID_VENDEDOR]],VENDEDOR[#All],2,FALSE)</f>
        <v>PAtriciA mOreno</v>
      </c>
      <c r="E181" t="str">
        <f>VLOOKUP(DATOS[[#This Row],[ID_VENDEDOR]],VENDEDOR[#All],5,FALSE)</f>
        <v>ESTE</v>
      </c>
      <c r="F181">
        <v>100021</v>
      </c>
      <c r="G181" t="s">
        <v>63</v>
      </c>
      <c r="H181">
        <v>14</v>
      </c>
      <c r="I181" t="str">
        <f>VLOOKUP(DATOS[[#This Row],[ID_PRODUCTO]],PRODUCTOS[#All],2,FALSE)</f>
        <v>Espejos Retrovisores</v>
      </c>
      <c r="J181">
        <f>VLOOKUP(DATOS[[#This Row],[ID_PRODUCTO]],PRODUCTOS[#All],3,FALSE)</f>
        <v>9</v>
      </c>
      <c r="K181" t="str">
        <f>VLOOKUP(DATOS[[#This Row],[ID_CATEGORIA2]],PRODUCTOS[#All],4,FALSE)</f>
        <v>Sistema Eléctrico</v>
      </c>
      <c r="L181">
        <v>12</v>
      </c>
      <c r="M181" s="4">
        <f>VLOOKUP(DATOS[[#This Row],[ID_PRODUCTO]],PRODUCTOS[#All],6,FALSE)</f>
        <v>700</v>
      </c>
      <c r="N181" s="5">
        <f>VLOOKUP(DATOS[[#This Row],[ID_PRODUCTO]],PRODUCTOS[#All],8,FALSE)</f>
        <v>800</v>
      </c>
    </row>
    <row r="182" spans="1:14" x14ac:dyDescent="0.25">
      <c r="A182" s="1">
        <v>44751</v>
      </c>
      <c r="B182">
        <v>181</v>
      </c>
      <c r="C182">
        <v>1008</v>
      </c>
      <c r="D182" t="str">
        <f>VLOOKUP(DATOS[[#This Row],[ID_VENDEDOR]],VENDEDOR[#All],2,FALSE)</f>
        <v>JaVIer ArAujo</v>
      </c>
      <c r="E182" t="str">
        <f>VLOOKUP(DATOS[[#This Row],[ID_VENDEDOR]],VENDEDOR[#All],5,FALSE)</f>
        <v>SUR</v>
      </c>
      <c r="F182">
        <v>100056</v>
      </c>
      <c r="G182" t="s">
        <v>103</v>
      </c>
      <c r="H182">
        <v>11</v>
      </c>
      <c r="I182" t="str">
        <f>VLOOKUP(DATOS[[#This Row],[ID_PRODUCTO]],PRODUCTOS[#All],2,FALSE)</f>
        <v>Guardabarros</v>
      </c>
      <c r="J182">
        <f>VLOOKUP(DATOS[[#This Row],[ID_PRODUCTO]],PRODUCTOS[#All],3,FALSE)</f>
        <v>9</v>
      </c>
      <c r="K182" t="str">
        <f>VLOOKUP(DATOS[[#This Row],[ID_CATEGORIA2]],PRODUCTOS[#All],4,FALSE)</f>
        <v>Sistema Eléctrico</v>
      </c>
      <c r="L182">
        <v>6</v>
      </c>
      <c r="M182" s="4">
        <f>VLOOKUP(DATOS[[#This Row],[ID_PRODUCTO]],PRODUCTOS[#All],6,FALSE)</f>
        <v>1700</v>
      </c>
      <c r="N182" s="5">
        <f>VLOOKUP(DATOS[[#This Row],[ID_PRODUCTO]],PRODUCTOS[#All],8,FALSE)</f>
        <v>2000</v>
      </c>
    </row>
    <row r="183" spans="1:14" x14ac:dyDescent="0.25">
      <c r="A183" s="1">
        <v>44752</v>
      </c>
      <c r="B183">
        <v>182</v>
      </c>
      <c r="C183">
        <v>1003</v>
      </c>
      <c r="D183" t="str">
        <f>VLOOKUP(DATOS[[#This Row],[ID_VENDEDOR]],VENDEDOR[#All],2,FALSE)</f>
        <v>MatEo diAz</v>
      </c>
      <c r="E183" t="str">
        <f>VLOOKUP(DATOS[[#This Row],[ID_VENDEDOR]],VENDEDOR[#All],5,FALSE)</f>
        <v>CIBAO</v>
      </c>
      <c r="F183">
        <v>100075</v>
      </c>
      <c r="G183" t="s">
        <v>122</v>
      </c>
      <c r="H183">
        <v>24</v>
      </c>
      <c r="I183" t="str">
        <f>VLOOKUP(DATOS[[#This Row],[ID_PRODUCTO]],PRODUCTOS[#All],2,FALSE)</f>
        <v>Discos de Freno</v>
      </c>
      <c r="J183">
        <f>VLOOKUP(DATOS[[#This Row],[ID_PRODUCTO]],PRODUCTOS[#All],3,FALSE)</f>
        <v>5</v>
      </c>
      <c r="K183" t="str">
        <f>VLOOKUP(DATOS[[#This Row],[ID_CATEGORIA2]],PRODUCTOS[#All],4,FALSE)</f>
        <v>Sistema de Escape</v>
      </c>
      <c r="L183">
        <v>8</v>
      </c>
      <c r="M183" s="4">
        <f>VLOOKUP(DATOS[[#This Row],[ID_PRODUCTO]],PRODUCTOS[#All],6,FALSE)</f>
        <v>2630</v>
      </c>
      <c r="N183" s="5">
        <f>VLOOKUP(DATOS[[#This Row],[ID_PRODUCTO]],PRODUCTOS[#All],8,FALSE)</f>
        <v>3000</v>
      </c>
    </row>
    <row r="184" spans="1:14" x14ac:dyDescent="0.25">
      <c r="A184" s="1">
        <v>44753</v>
      </c>
      <c r="B184">
        <v>183</v>
      </c>
      <c r="C184">
        <v>1012</v>
      </c>
      <c r="D184" t="str">
        <f>VLOOKUP(DATOS[[#This Row],[ID_VENDEDOR]],VENDEDOR[#All],2,FALSE)</f>
        <v>HuGo SAndoval</v>
      </c>
      <c r="E184" t="str">
        <f>VLOOKUP(DATOS[[#This Row],[ID_VENDEDOR]],VENDEDOR[#All],5,FALSE)</f>
        <v>SUR</v>
      </c>
      <c r="F184">
        <v>100076</v>
      </c>
      <c r="G184" t="s">
        <v>123</v>
      </c>
      <c r="H184">
        <v>24</v>
      </c>
      <c r="I184" t="str">
        <f>VLOOKUP(DATOS[[#This Row],[ID_PRODUCTO]],PRODUCTOS[#All],2,FALSE)</f>
        <v>Discos de Freno</v>
      </c>
      <c r="J184">
        <f>VLOOKUP(DATOS[[#This Row],[ID_PRODUCTO]],PRODUCTOS[#All],3,FALSE)</f>
        <v>5</v>
      </c>
      <c r="K184" t="str">
        <f>VLOOKUP(DATOS[[#This Row],[ID_CATEGORIA2]],PRODUCTOS[#All],4,FALSE)</f>
        <v>Sistema de Escape</v>
      </c>
      <c r="L184">
        <v>4</v>
      </c>
      <c r="M184" s="4">
        <f>VLOOKUP(DATOS[[#This Row],[ID_PRODUCTO]],PRODUCTOS[#All],6,FALSE)</f>
        <v>2630</v>
      </c>
      <c r="N184" s="5">
        <f>VLOOKUP(DATOS[[#This Row],[ID_PRODUCTO]],PRODUCTOS[#All],8,FALSE)</f>
        <v>3000</v>
      </c>
    </row>
    <row r="185" spans="1:14" x14ac:dyDescent="0.25">
      <c r="A185" s="1">
        <v>44754</v>
      </c>
      <c r="B185">
        <v>184</v>
      </c>
      <c r="C185">
        <v>1005</v>
      </c>
      <c r="D185" t="str">
        <f>VLOOKUP(DATOS[[#This Row],[ID_VENDEDOR]],VENDEDOR[#All],2,FALSE)</f>
        <v>CrIstina ValEnCia</v>
      </c>
      <c r="E185" t="str">
        <f>VLOOKUP(DATOS[[#This Row],[ID_VENDEDOR]],VENDEDOR[#All],5,FALSE)</f>
        <v>ESTE</v>
      </c>
      <c r="F185">
        <v>100081</v>
      </c>
      <c r="G185" t="s">
        <v>128</v>
      </c>
      <c r="H185">
        <v>2</v>
      </c>
      <c r="I185" t="str">
        <f>VLOOKUP(DATOS[[#This Row],[ID_PRODUCTO]],PRODUCTOS[#All],2,FALSE)</f>
        <v>Pistones</v>
      </c>
      <c r="J185">
        <f>VLOOKUP(DATOS[[#This Row],[ID_PRODUCTO]],PRODUCTOS[#All],3,FALSE)</f>
        <v>1</v>
      </c>
      <c r="K185" t="str">
        <f>VLOOKUP(DATOS[[#This Row],[ID_CATEGORIA2]],PRODUCTOS[#All],4,FALSE)</f>
        <v>Componentes del Motor</v>
      </c>
      <c r="L185">
        <v>9</v>
      </c>
      <c r="M185" s="4">
        <f>VLOOKUP(DATOS[[#This Row],[ID_PRODUCTO]],PRODUCTOS[#All],6,FALSE)</f>
        <v>2920</v>
      </c>
      <c r="N185" s="5">
        <f>VLOOKUP(DATOS[[#This Row],[ID_PRODUCTO]],PRODUCTOS[#All],8,FALSE)</f>
        <v>3500</v>
      </c>
    </row>
    <row r="186" spans="1:14" x14ac:dyDescent="0.25">
      <c r="A186" s="1">
        <v>44755</v>
      </c>
      <c r="B186">
        <v>185</v>
      </c>
      <c r="C186">
        <v>1001</v>
      </c>
      <c r="D186" t="str">
        <f>VLOOKUP(DATOS[[#This Row],[ID_VENDEDOR]],VENDEDOR[#All],2,FALSE)</f>
        <v>RaQUel SalAzar</v>
      </c>
      <c r="E186" t="str">
        <f>VLOOKUP(DATOS[[#This Row],[ID_VENDEDOR]],VENDEDOR[#All],5,FALSE)</f>
        <v>ESTE</v>
      </c>
      <c r="F186">
        <v>100086</v>
      </c>
      <c r="G186" t="s">
        <v>133</v>
      </c>
      <c r="H186">
        <v>13</v>
      </c>
      <c r="I186" t="str">
        <f>VLOOKUP(DATOS[[#This Row],[ID_PRODUCTO]],PRODUCTOS[#All],2,FALSE)</f>
        <v>Manillares</v>
      </c>
      <c r="J186">
        <f>VLOOKUP(DATOS[[#This Row],[ID_PRODUCTO]],PRODUCTOS[#All],3,FALSE)</f>
        <v>9</v>
      </c>
      <c r="K186" t="str">
        <f>VLOOKUP(DATOS[[#This Row],[ID_CATEGORIA2]],PRODUCTOS[#All],4,FALSE)</f>
        <v>Sistema Eléctrico</v>
      </c>
      <c r="L186">
        <v>5</v>
      </c>
      <c r="M186" s="4">
        <f>VLOOKUP(DATOS[[#This Row],[ID_PRODUCTO]],PRODUCTOS[#All],6,FALSE)</f>
        <v>1310</v>
      </c>
      <c r="N186" s="5">
        <f>VLOOKUP(DATOS[[#This Row],[ID_PRODUCTO]],PRODUCTOS[#All],8,FALSE)</f>
        <v>1500</v>
      </c>
    </row>
    <row r="187" spans="1:14" x14ac:dyDescent="0.25">
      <c r="A187" s="1">
        <v>44756</v>
      </c>
      <c r="B187">
        <v>186</v>
      </c>
      <c r="C187">
        <v>1007</v>
      </c>
      <c r="D187" t="str">
        <f>VLOOKUP(DATOS[[#This Row],[ID_VENDEDOR]],VENDEDOR[#All],2,FALSE)</f>
        <v>RoSa UrIbe</v>
      </c>
      <c r="E187" t="str">
        <f>VLOOKUP(DATOS[[#This Row],[ID_VENDEDOR]],VENDEDOR[#All],5,FALSE)</f>
        <v>CIBAO</v>
      </c>
      <c r="F187">
        <v>100058</v>
      </c>
      <c r="G187" t="s">
        <v>105</v>
      </c>
      <c r="H187">
        <v>19</v>
      </c>
      <c r="I187" t="str">
        <f>VLOOKUP(DATOS[[#This Row],[ID_PRODUCTO]],PRODUCTOS[#All],2,FALSE)</f>
        <v>Cables de Acelerador</v>
      </c>
      <c r="J187">
        <f>VLOOKUP(DATOS[[#This Row],[ID_PRODUCTO]],PRODUCTOS[#All],3,FALSE)</f>
        <v>11</v>
      </c>
      <c r="K187" t="str">
        <f>VLOOKUP(DATOS[[#This Row],[ID_CATEGORIA2]],PRODUCTOS[#All],4,FALSE)</f>
        <v>Partes del Chasis</v>
      </c>
      <c r="L187">
        <v>3</v>
      </c>
      <c r="M187" s="4">
        <f>VLOOKUP(DATOS[[#This Row],[ID_PRODUCTO]],PRODUCTOS[#All],6,FALSE)</f>
        <v>600</v>
      </c>
      <c r="N187" s="5">
        <f>VLOOKUP(DATOS[[#This Row],[ID_PRODUCTO]],PRODUCTOS[#All],8,FALSE)</f>
        <v>700</v>
      </c>
    </row>
    <row r="188" spans="1:14" x14ac:dyDescent="0.25">
      <c r="A188" s="1">
        <v>44757</v>
      </c>
      <c r="B188">
        <v>187</v>
      </c>
      <c r="C188">
        <v>1014</v>
      </c>
      <c r="D188" t="str">
        <f>VLOOKUP(DATOS[[#This Row],[ID_VENDEDOR]],VENDEDOR[#All],2,FALSE)</f>
        <v>DAnieLa RaMiRez</v>
      </c>
      <c r="E188" t="str">
        <f>VLOOKUP(DATOS[[#This Row],[ID_VENDEDOR]],VENDEDOR[#All],5,FALSE)</f>
        <v>NORTE</v>
      </c>
      <c r="F188">
        <v>100078</v>
      </c>
      <c r="G188" t="s">
        <v>125</v>
      </c>
      <c r="H188">
        <v>7</v>
      </c>
      <c r="I188" t="str">
        <f>VLOOKUP(DATOS[[#This Row],[ID_PRODUCTO]],PRODUCTOS[#All],2,FALSE)</f>
        <v>Pastillas de Freno</v>
      </c>
      <c r="J188">
        <f>VLOOKUP(DATOS[[#This Row],[ID_PRODUCTO]],PRODUCTOS[#All],3,FALSE)</f>
        <v>5</v>
      </c>
      <c r="K188" t="str">
        <f>VLOOKUP(DATOS[[#This Row],[ID_CATEGORIA2]],PRODUCTOS[#All],4,FALSE)</f>
        <v>Sistema de Escape</v>
      </c>
      <c r="L188">
        <v>7</v>
      </c>
      <c r="M188" s="4">
        <f>VLOOKUP(DATOS[[#This Row],[ID_PRODUCTO]],PRODUCTOS[#All],6,FALSE)</f>
        <v>900</v>
      </c>
      <c r="N188" s="5">
        <f>VLOOKUP(DATOS[[#This Row],[ID_PRODUCTO]],PRODUCTOS[#All],8,FALSE)</f>
        <v>1200</v>
      </c>
    </row>
    <row r="189" spans="1:14" x14ac:dyDescent="0.25">
      <c r="A189" s="1">
        <v>44758</v>
      </c>
      <c r="B189">
        <v>188</v>
      </c>
      <c r="C189">
        <v>1014</v>
      </c>
      <c r="D189" t="str">
        <f>VLOOKUP(DATOS[[#This Row],[ID_VENDEDOR]],VENDEDOR[#All],2,FALSE)</f>
        <v>DAnieLa RaMiRez</v>
      </c>
      <c r="E189" t="str">
        <f>VLOOKUP(DATOS[[#This Row],[ID_VENDEDOR]],VENDEDOR[#All],5,FALSE)</f>
        <v>NORTE</v>
      </c>
      <c r="F189">
        <v>100086</v>
      </c>
      <c r="G189" t="s">
        <v>133</v>
      </c>
      <c r="H189">
        <v>24</v>
      </c>
      <c r="I189" t="str">
        <f>VLOOKUP(DATOS[[#This Row],[ID_PRODUCTO]],PRODUCTOS[#All],2,FALSE)</f>
        <v>Discos de Freno</v>
      </c>
      <c r="J189">
        <f>VLOOKUP(DATOS[[#This Row],[ID_PRODUCTO]],PRODUCTOS[#All],3,FALSE)</f>
        <v>5</v>
      </c>
      <c r="K189" t="str">
        <f>VLOOKUP(DATOS[[#This Row],[ID_CATEGORIA2]],PRODUCTOS[#All],4,FALSE)</f>
        <v>Sistema de Escape</v>
      </c>
      <c r="L189">
        <v>10</v>
      </c>
      <c r="M189" s="4">
        <f>VLOOKUP(DATOS[[#This Row],[ID_PRODUCTO]],PRODUCTOS[#All],6,FALSE)</f>
        <v>2630</v>
      </c>
      <c r="N189" s="5">
        <f>VLOOKUP(DATOS[[#This Row],[ID_PRODUCTO]],PRODUCTOS[#All],8,FALSE)</f>
        <v>3000</v>
      </c>
    </row>
    <row r="190" spans="1:14" x14ac:dyDescent="0.25">
      <c r="A190" s="1">
        <v>44759</v>
      </c>
      <c r="B190">
        <v>189</v>
      </c>
      <c r="C190">
        <v>1008</v>
      </c>
      <c r="D190" t="str">
        <f>VLOOKUP(DATOS[[#This Row],[ID_VENDEDOR]],VENDEDOR[#All],2,FALSE)</f>
        <v>JaVIer ArAujo</v>
      </c>
      <c r="E190" t="str">
        <f>VLOOKUP(DATOS[[#This Row],[ID_VENDEDOR]],VENDEDOR[#All],5,FALSE)</f>
        <v>SUR</v>
      </c>
      <c r="F190">
        <v>100082</v>
      </c>
      <c r="G190" t="s">
        <v>129</v>
      </c>
      <c r="H190">
        <v>22</v>
      </c>
      <c r="I190" t="str">
        <f>VLOOKUP(DATOS[[#This Row],[ID_PRODUCTO]],PRODUCTOS[#All],2,FALSE)</f>
        <v>Protectores de Motor</v>
      </c>
      <c r="J190">
        <f>VLOOKUP(DATOS[[#This Row],[ID_PRODUCTO]],PRODUCTOS[#All],3,FALSE)</f>
        <v>9</v>
      </c>
      <c r="K190" t="str">
        <f>VLOOKUP(DATOS[[#This Row],[ID_CATEGORIA2]],PRODUCTOS[#All],4,FALSE)</f>
        <v>Sistema Eléctrico</v>
      </c>
      <c r="L190">
        <v>2</v>
      </c>
      <c r="M190" s="4">
        <f>VLOOKUP(DATOS[[#This Row],[ID_PRODUCTO]],PRODUCTOS[#All],6,FALSE)</f>
        <v>3011</v>
      </c>
      <c r="N190" s="5">
        <f>VLOOKUP(DATOS[[#This Row],[ID_PRODUCTO]],PRODUCTOS[#All],8,FALSE)</f>
        <v>3500</v>
      </c>
    </row>
    <row r="191" spans="1:14" x14ac:dyDescent="0.25">
      <c r="A191" s="1">
        <v>44760</v>
      </c>
      <c r="B191">
        <v>190</v>
      </c>
      <c r="C191">
        <v>1003</v>
      </c>
      <c r="D191" t="str">
        <f>VLOOKUP(DATOS[[#This Row],[ID_VENDEDOR]],VENDEDOR[#All],2,FALSE)</f>
        <v>MatEo diAz</v>
      </c>
      <c r="E191" t="str">
        <f>VLOOKUP(DATOS[[#This Row],[ID_VENDEDOR]],VENDEDOR[#All],5,FALSE)</f>
        <v>CIBAO</v>
      </c>
      <c r="F191">
        <v>100027</v>
      </c>
      <c r="G191" t="s">
        <v>74</v>
      </c>
      <c r="H191">
        <v>8</v>
      </c>
      <c r="I191" t="str">
        <f>VLOOKUP(DATOS[[#This Row],[ID_PRODUCTO]],PRODUCTOS[#All],2,FALSE)</f>
        <v>Amortiguadores</v>
      </c>
      <c r="J191">
        <f>VLOOKUP(DATOS[[#This Row],[ID_PRODUCTO]],PRODUCTOS[#All],3,FALSE)</f>
        <v>6</v>
      </c>
      <c r="K191" t="str">
        <f>VLOOKUP(DATOS[[#This Row],[ID_CATEGORIA2]],PRODUCTOS[#All],4,FALSE)</f>
        <v>Sistema de Transmisión</v>
      </c>
      <c r="L191">
        <v>8</v>
      </c>
      <c r="M191" s="4">
        <f>VLOOKUP(DATOS[[#This Row],[ID_PRODUCTO]],PRODUCTOS[#All],6,FALSE)</f>
        <v>4010</v>
      </c>
      <c r="N191" s="5">
        <f>VLOOKUP(DATOS[[#This Row],[ID_PRODUCTO]],PRODUCTOS[#All],8,FALSE)</f>
        <v>4500</v>
      </c>
    </row>
    <row r="192" spans="1:14" x14ac:dyDescent="0.25">
      <c r="A192" s="1">
        <v>44761</v>
      </c>
      <c r="B192">
        <v>191</v>
      </c>
      <c r="C192">
        <v>1005</v>
      </c>
      <c r="D192" t="str">
        <f>VLOOKUP(DATOS[[#This Row],[ID_VENDEDOR]],VENDEDOR[#All],2,FALSE)</f>
        <v>CrIstina ValEnCia</v>
      </c>
      <c r="E192" t="str">
        <f>VLOOKUP(DATOS[[#This Row],[ID_VENDEDOR]],VENDEDOR[#All],5,FALSE)</f>
        <v>ESTE</v>
      </c>
      <c r="F192">
        <v>100089</v>
      </c>
      <c r="G192" t="s">
        <v>136</v>
      </c>
      <c r="H192">
        <v>1</v>
      </c>
      <c r="I192" t="str">
        <f>VLOOKUP(DATOS[[#This Row],[ID_PRODUCTO]],PRODUCTOS[#All],2,FALSE)</f>
        <v>Bujías</v>
      </c>
      <c r="J192">
        <f>VLOOKUP(DATOS[[#This Row],[ID_PRODUCTO]],PRODUCTOS[#All],3,FALSE)</f>
        <v>1</v>
      </c>
      <c r="K192" t="str">
        <f>VLOOKUP(DATOS[[#This Row],[ID_CATEGORIA2]],PRODUCTOS[#All],4,FALSE)</f>
        <v>Componentes del Motor</v>
      </c>
      <c r="L192">
        <v>6</v>
      </c>
      <c r="M192" s="4">
        <f>VLOOKUP(DATOS[[#This Row],[ID_PRODUCTO]],PRODUCTOS[#All],6,FALSE)</f>
        <v>421</v>
      </c>
      <c r="N192" s="5">
        <f>VLOOKUP(DATOS[[#This Row],[ID_PRODUCTO]],PRODUCTOS[#All],8,FALSE)</f>
        <v>600</v>
      </c>
    </row>
    <row r="193" spans="1:14" x14ac:dyDescent="0.25">
      <c r="A193" s="1">
        <v>44762</v>
      </c>
      <c r="B193">
        <v>192</v>
      </c>
      <c r="C193">
        <v>1011</v>
      </c>
      <c r="D193" t="str">
        <f>VLOOKUP(DATOS[[#This Row],[ID_VENDEDOR]],VENDEDOR[#All],2,FALSE)</f>
        <v>SoNia ToRReS</v>
      </c>
      <c r="E193" t="str">
        <f>VLOOKUP(DATOS[[#This Row],[ID_VENDEDOR]],VENDEDOR[#All],5,FALSE)</f>
        <v>CIBAO</v>
      </c>
      <c r="F193">
        <v>100049</v>
      </c>
      <c r="G193" t="s">
        <v>96</v>
      </c>
      <c r="H193">
        <v>24</v>
      </c>
      <c r="I193" t="str">
        <f>VLOOKUP(DATOS[[#This Row],[ID_PRODUCTO]],PRODUCTOS[#All],2,FALSE)</f>
        <v>Discos de Freno</v>
      </c>
      <c r="J193">
        <f>VLOOKUP(DATOS[[#This Row],[ID_PRODUCTO]],PRODUCTOS[#All],3,FALSE)</f>
        <v>5</v>
      </c>
      <c r="K193" t="str">
        <f>VLOOKUP(DATOS[[#This Row],[ID_CATEGORIA2]],PRODUCTOS[#All],4,FALSE)</f>
        <v>Sistema de Escape</v>
      </c>
      <c r="L193">
        <v>9</v>
      </c>
      <c r="M193" s="4">
        <f>VLOOKUP(DATOS[[#This Row],[ID_PRODUCTO]],PRODUCTOS[#All],6,FALSE)</f>
        <v>2630</v>
      </c>
      <c r="N193" s="5">
        <f>VLOOKUP(DATOS[[#This Row],[ID_PRODUCTO]],PRODUCTOS[#All],8,FALSE)</f>
        <v>3000</v>
      </c>
    </row>
    <row r="194" spans="1:14" x14ac:dyDescent="0.25">
      <c r="A194" s="1">
        <v>44763</v>
      </c>
      <c r="B194">
        <v>193</v>
      </c>
      <c r="C194">
        <v>1000</v>
      </c>
      <c r="D194" t="str">
        <f>VLOOKUP(DATOS[[#This Row],[ID_VENDEDOR]],VENDEDOR[#All],2,FALSE)</f>
        <v>JuLiO torReS</v>
      </c>
      <c r="E194" t="str">
        <f>VLOOKUP(DATOS[[#This Row],[ID_VENDEDOR]],VENDEDOR[#All],5,FALSE)</f>
        <v>SUR</v>
      </c>
      <c r="F194">
        <v>100093</v>
      </c>
      <c r="G194" t="s">
        <v>140</v>
      </c>
      <c r="H194">
        <v>6</v>
      </c>
      <c r="I194" t="str">
        <f>VLOOKUP(DATOS[[#This Row],[ID_PRODUCTO]],PRODUCTOS[#All],2,FALSE)</f>
        <v>Cadenas</v>
      </c>
      <c r="J194">
        <f>VLOOKUP(DATOS[[#This Row],[ID_PRODUCTO]],PRODUCTOS[#All],3,FALSE)</f>
        <v>4</v>
      </c>
      <c r="K194" t="str">
        <f>VLOOKUP(DATOS[[#This Row],[ID_CATEGORIA2]],PRODUCTOS[#All],4,FALSE)</f>
        <v>Filtros</v>
      </c>
      <c r="L194">
        <v>11</v>
      </c>
      <c r="M194" s="4">
        <f>VLOOKUP(DATOS[[#This Row],[ID_PRODUCTO]],PRODUCTOS[#All],6,FALSE)</f>
        <v>1800</v>
      </c>
      <c r="N194" s="5">
        <f>VLOOKUP(DATOS[[#This Row],[ID_PRODUCTO]],PRODUCTOS[#All],8,FALSE)</f>
        <v>2000</v>
      </c>
    </row>
    <row r="195" spans="1:14" x14ac:dyDescent="0.25">
      <c r="A195" s="1">
        <v>44764</v>
      </c>
      <c r="B195">
        <v>194</v>
      </c>
      <c r="C195">
        <v>1014</v>
      </c>
      <c r="D195" t="str">
        <f>VLOOKUP(DATOS[[#This Row],[ID_VENDEDOR]],VENDEDOR[#All],2,FALSE)</f>
        <v>DAnieLa RaMiRez</v>
      </c>
      <c r="E195" t="str">
        <f>VLOOKUP(DATOS[[#This Row],[ID_VENDEDOR]],VENDEDOR[#All],5,FALSE)</f>
        <v>NORTE</v>
      </c>
      <c r="F195">
        <v>100083</v>
      </c>
      <c r="G195" t="s">
        <v>130</v>
      </c>
      <c r="H195">
        <v>15</v>
      </c>
      <c r="I195" t="str">
        <f>VLOOKUP(DATOS[[#This Row],[ID_PRODUCTO]],PRODUCTOS[#All],2,FALSE)</f>
        <v>Casco</v>
      </c>
      <c r="J195">
        <f>VLOOKUP(DATOS[[#This Row],[ID_PRODUCTO]],PRODUCTOS[#All],3,FALSE)</f>
        <v>10</v>
      </c>
      <c r="K195" t="str">
        <f>VLOOKUP(DATOS[[#This Row],[ID_CATEGORIA2]],PRODUCTOS[#All],4,FALSE)</f>
        <v>Neumáticos</v>
      </c>
      <c r="L195">
        <v>4</v>
      </c>
      <c r="M195" s="4">
        <f>VLOOKUP(DATOS[[#This Row],[ID_PRODUCTO]],PRODUCTOS[#All],6,FALSE)</f>
        <v>2240</v>
      </c>
      <c r="N195" s="5">
        <f>VLOOKUP(DATOS[[#This Row],[ID_PRODUCTO]],PRODUCTOS[#All],8,FALSE)</f>
        <v>2500</v>
      </c>
    </row>
    <row r="196" spans="1:14" x14ac:dyDescent="0.25">
      <c r="A196" s="1">
        <v>44765</v>
      </c>
      <c r="B196">
        <v>195</v>
      </c>
      <c r="C196">
        <v>1006</v>
      </c>
      <c r="D196" t="str">
        <f>VLOOKUP(DATOS[[#This Row],[ID_VENDEDOR]],VENDEDOR[#All],2,FALSE)</f>
        <v>AleXanDrO MoRa</v>
      </c>
      <c r="E196" t="str">
        <f>VLOOKUP(DATOS[[#This Row],[ID_VENDEDOR]],VENDEDOR[#All],5,FALSE)</f>
        <v>NORTE</v>
      </c>
      <c r="F196">
        <v>100095</v>
      </c>
      <c r="G196" t="s">
        <v>142</v>
      </c>
      <c r="H196">
        <v>15</v>
      </c>
      <c r="I196" t="str">
        <f>VLOOKUP(DATOS[[#This Row],[ID_PRODUCTO]],PRODUCTOS[#All],2,FALSE)</f>
        <v>Casco</v>
      </c>
      <c r="J196">
        <f>VLOOKUP(DATOS[[#This Row],[ID_PRODUCTO]],PRODUCTOS[#All],3,FALSE)</f>
        <v>10</v>
      </c>
      <c r="K196" t="str">
        <f>VLOOKUP(DATOS[[#This Row],[ID_CATEGORIA2]],PRODUCTOS[#All],4,FALSE)</f>
        <v>Neumáticos</v>
      </c>
      <c r="L196">
        <v>3</v>
      </c>
      <c r="M196" s="4">
        <f>VLOOKUP(DATOS[[#This Row],[ID_PRODUCTO]],PRODUCTOS[#All],6,FALSE)</f>
        <v>2240</v>
      </c>
      <c r="N196" s="5">
        <f>VLOOKUP(DATOS[[#This Row],[ID_PRODUCTO]],PRODUCTOS[#All],8,FALSE)</f>
        <v>2500</v>
      </c>
    </row>
    <row r="197" spans="1:14" x14ac:dyDescent="0.25">
      <c r="A197" s="1">
        <v>44766</v>
      </c>
      <c r="B197">
        <v>196</v>
      </c>
      <c r="C197">
        <v>1012</v>
      </c>
      <c r="D197" t="str">
        <f>VLOOKUP(DATOS[[#This Row],[ID_VENDEDOR]],VENDEDOR[#All],2,FALSE)</f>
        <v>HuGo SAndoval</v>
      </c>
      <c r="E197" t="str">
        <f>VLOOKUP(DATOS[[#This Row],[ID_VENDEDOR]],VENDEDOR[#All],5,FALSE)</f>
        <v>SUR</v>
      </c>
      <c r="F197">
        <v>100046</v>
      </c>
      <c r="G197" t="s">
        <v>93</v>
      </c>
      <c r="H197">
        <v>15</v>
      </c>
      <c r="I197" t="str">
        <f>VLOOKUP(DATOS[[#This Row],[ID_PRODUCTO]],PRODUCTOS[#All],2,FALSE)</f>
        <v>Casco</v>
      </c>
      <c r="J197">
        <f>VLOOKUP(DATOS[[#This Row],[ID_PRODUCTO]],PRODUCTOS[#All],3,FALSE)</f>
        <v>10</v>
      </c>
      <c r="K197" t="str">
        <f>VLOOKUP(DATOS[[#This Row],[ID_CATEGORIA2]],PRODUCTOS[#All],4,FALSE)</f>
        <v>Neumáticos</v>
      </c>
      <c r="L197">
        <v>5</v>
      </c>
      <c r="M197" s="4">
        <f>VLOOKUP(DATOS[[#This Row],[ID_PRODUCTO]],PRODUCTOS[#All],6,FALSE)</f>
        <v>2240</v>
      </c>
      <c r="N197" s="5">
        <f>VLOOKUP(DATOS[[#This Row],[ID_PRODUCTO]],PRODUCTOS[#All],8,FALSE)</f>
        <v>2500</v>
      </c>
    </row>
    <row r="198" spans="1:14" x14ac:dyDescent="0.25">
      <c r="A198" s="1">
        <v>44767</v>
      </c>
      <c r="B198">
        <v>197</v>
      </c>
      <c r="C198">
        <v>1011</v>
      </c>
      <c r="D198" t="str">
        <f>VLOOKUP(DATOS[[#This Row],[ID_VENDEDOR]],VENDEDOR[#All],2,FALSE)</f>
        <v>SoNia ToRReS</v>
      </c>
      <c r="E198" t="str">
        <f>VLOOKUP(DATOS[[#This Row],[ID_VENDEDOR]],VENDEDOR[#All],5,FALSE)</f>
        <v>CIBAO</v>
      </c>
      <c r="F198">
        <v>100070</v>
      </c>
      <c r="G198" t="s">
        <v>117</v>
      </c>
      <c r="H198">
        <v>24</v>
      </c>
      <c r="I198" t="str">
        <f>VLOOKUP(DATOS[[#This Row],[ID_PRODUCTO]],PRODUCTOS[#All],2,FALSE)</f>
        <v>Discos de Freno</v>
      </c>
      <c r="J198">
        <f>VLOOKUP(DATOS[[#This Row],[ID_PRODUCTO]],PRODUCTOS[#All],3,FALSE)</f>
        <v>5</v>
      </c>
      <c r="K198" t="str">
        <f>VLOOKUP(DATOS[[#This Row],[ID_CATEGORIA2]],PRODUCTOS[#All],4,FALSE)</f>
        <v>Sistema de Escape</v>
      </c>
      <c r="L198">
        <v>7</v>
      </c>
      <c r="M198" s="4">
        <f>VLOOKUP(DATOS[[#This Row],[ID_PRODUCTO]],PRODUCTOS[#All],6,FALSE)</f>
        <v>2630</v>
      </c>
      <c r="N198" s="5">
        <f>VLOOKUP(DATOS[[#This Row],[ID_PRODUCTO]],PRODUCTOS[#All],8,FALSE)</f>
        <v>3000</v>
      </c>
    </row>
    <row r="199" spans="1:14" x14ac:dyDescent="0.25">
      <c r="A199" s="1">
        <v>44768</v>
      </c>
      <c r="B199">
        <v>198</v>
      </c>
      <c r="C199">
        <v>1004</v>
      </c>
      <c r="D199" t="str">
        <f>VLOOKUP(DATOS[[#This Row],[ID_VENDEDOR]],VENDEDOR[#All],2,FALSE)</f>
        <v>FaBiAn VasQuez</v>
      </c>
      <c r="E199" t="str">
        <f>VLOOKUP(DATOS[[#This Row],[ID_VENDEDOR]],VENDEDOR[#All],5,FALSE)</f>
        <v>SUR</v>
      </c>
      <c r="F199">
        <v>100023</v>
      </c>
      <c r="G199" t="s">
        <v>67</v>
      </c>
      <c r="H199">
        <v>21</v>
      </c>
      <c r="I199" t="str">
        <f>VLOOKUP(DATOS[[#This Row],[ID_PRODUCTO]],PRODUCTOS[#All],2,FALSE)</f>
        <v>Tensores de Cadena</v>
      </c>
      <c r="J199">
        <f>VLOOKUP(DATOS[[#This Row],[ID_PRODUCTO]],PRODUCTOS[#All],3,FALSE)</f>
        <v>4</v>
      </c>
      <c r="K199" t="str">
        <f>VLOOKUP(DATOS[[#This Row],[ID_CATEGORIA2]],PRODUCTOS[#All],4,FALSE)</f>
        <v>Filtros</v>
      </c>
      <c r="L199">
        <v>6</v>
      </c>
      <c r="M199" s="4">
        <f>VLOOKUP(DATOS[[#This Row],[ID_PRODUCTO]],PRODUCTOS[#All],6,FALSE)</f>
        <v>880</v>
      </c>
      <c r="N199" s="5">
        <f>VLOOKUP(DATOS[[#This Row],[ID_PRODUCTO]],PRODUCTOS[#All],8,FALSE)</f>
        <v>1000</v>
      </c>
    </row>
    <row r="200" spans="1:14" x14ac:dyDescent="0.25">
      <c r="A200" s="1">
        <v>44769</v>
      </c>
      <c r="B200">
        <v>199</v>
      </c>
      <c r="C200">
        <v>1000</v>
      </c>
      <c r="D200" t="str">
        <f>VLOOKUP(DATOS[[#This Row],[ID_VENDEDOR]],VENDEDOR[#All],2,FALSE)</f>
        <v>JuLiO torReS</v>
      </c>
      <c r="E200" t="str">
        <f>VLOOKUP(DATOS[[#This Row],[ID_VENDEDOR]],VENDEDOR[#All],5,FALSE)</f>
        <v>SUR</v>
      </c>
      <c r="F200">
        <v>100042</v>
      </c>
      <c r="G200" t="s">
        <v>89</v>
      </c>
      <c r="H200">
        <v>4</v>
      </c>
      <c r="I200" t="str">
        <f>VLOOKUP(DATOS[[#This Row],[ID_PRODUCTO]],PRODUCTOS[#All],2,FALSE)</f>
        <v>Filtros de Aceite</v>
      </c>
      <c r="J200">
        <f>VLOOKUP(DATOS[[#This Row],[ID_PRODUCTO]],PRODUCTOS[#All],3,FALSE)</f>
        <v>2</v>
      </c>
      <c r="K200" t="str">
        <f>VLOOKUP(DATOS[[#This Row],[ID_CATEGORIA2]],PRODUCTOS[#All],4,FALSE)</f>
        <v>Componentes del Motor</v>
      </c>
      <c r="L200">
        <v>9</v>
      </c>
      <c r="M200" s="4">
        <f>VLOOKUP(DATOS[[#This Row],[ID_PRODUCTO]],PRODUCTOS[#All],6,FALSE)</f>
        <v>600</v>
      </c>
      <c r="N200" s="5">
        <f>VLOOKUP(DATOS[[#This Row],[ID_PRODUCTO]],PRODUCTOS[#All],8,FALSE)</f>
        <v>800</v>
      </c>
    </row>
    <row r="201" spans="1:14" x14ac:dyDescent="0.25">
      <c r="A201" s="1">
        <v>44770</v>
      </c>
      <c r="B201">
        <v>200</v>
      </c>
      <c r="C201">
        <v>1007</v>
      </c>
      <c r="D201" t="str">
        <f>VLOOKUP(DATOS[[#This Row],[ID_VENDEDOR]],VENDEDOR[#All],2,FALSE)</f>
        <v>RoSa UrIbe</v>
      </c>
      <c r="E201" t="str">
        <f>VLOOKUP(DATOS[[#This Row],[ID_VENDEDOR]],VENDEDOR[#All],5,FALSE)</f>
        <v>CIBAO</v>
      </c>
      <c r="F201">
        <v>100031</v>
      </c>
      <c r="G201" t="s">
        <v>78</v>
      </c>
      <c r="H201">
        <v>21</v>
      </c>
      <c r="I201" t="str">
        <f>VLOOKUP(DATOS[[#This Row],[ID_PRODUCTO]],PRODUCTOS[#All],2,FALSE)</f>
        <v>Tensores de Cadena</v>
      </c>
      <c r="J201">
        <f>VLOOKUP(DATOS[[#This Row],[ID_PRODUCTO]],PRODUCTOS[#All],3,FALSE)</f>
        <v>4</v>
      </c>
      <c r="K201" t="str">
        <f>VLOOKUP(DATOS[[#This Row],[ID_CATEGORIA2]],PRODUCTOS[#All],4,FALSE)</f>
        <v>Filtros</v>
      </c>
      <c r="L201">
        <v>12</v>
      </c>
      <c r="M201" s="4">
        <f>VLOOKUP(DATOS[[#This Row],[ID_PRODUCTO]],PRODUCTOS[#All],6,FALSE)</f>
        <v>880</v>
      </c>
      <c r="N201" s="5">
        <f>VLOOKUP(DATOS[[#This Row],[ID_PRODUCTO]],PRODUCTOS[#All],8,FALSE)</f>
        <v>1000</v>
      </c>
    </row>
    <row r="202" spans="1:14" x14ac:dyDescent="0.25">
      <c r="A202" s="1">
        <v>44771</v>
      </c>
      <c r="B202">
        <v>201</v>
      </c>
      <c r="C202">
        <v>1008</v>
      </c>
      <c r="D202" t="str">
        <f>VLOOKUP(DATOS[[#This Row],[ID_VENDEDOR]],VENDEDOR[#All],2,FALSE)</f>
        <v>JaVIer ArAujo</v>
      </c>
      <c r="E202" t="str">
        <f>VLOOKUP(DATOS[[#This Row],[ID_VENDEDOR]],VENDEDOR[#All],5,FALSE)</f>
        <v>SUR</v>
      </c>
      <c r="F202">
        <v>100004</v>
      </c>
      <c r="G202" t="s">
        <v>17</v>
      </c>
      <c r="H202">
        <v>2</v>
      </c>
      <c r="I202" t="str">
        <f>VLOOKUP(DATOS[[#This Row],[ID_PRODUCTO]],PRODUCTOS[#All],2,FALSE)</f>
        <v>Pistones</v>
      </c>
      <c r="J202">
        <f>VLOOKUP(DATOS[[#This Row],[ID_PRODUCTO]],PRODUCTOS[#All],3,FALSE)</f>
        <v>1</v>
      </c>
      <c r="K202" t="str">
        <f>VLOOKUP(DATOS[[#This Row],[ID_CATEGORIA2]],PRODUCTOS[#All],4,FALSE)</f>
        <v>Componentes del Motor</v>
      </c>
      <c r="L202">
        <v>8</v>
      </c>
      <c r="M202" s="4">
        <f>VLOOKUP(DATOS[[#This Row],[ID_PRODUCTO]],PRODUCTOS[#All],6,FALSE)</f>
        <v>2920</v>
      </c>
      <c r="N202" s="5">
        <f>VLOOKUP(DATOS[[#This Row],[ID_PRODUCTO]],PRODUCTOS[#All],8,FALSE)</f>
        <v>3500</v>
      </c>
    </row>
    <row r="203" spans="1:14" x14ac:dyDescent="0.25">
      <c r="A203" s="1">
        <v>44772</v>
      </c>
      <c r="B203">
        <v>202</v>
      </c>
      <c r="C203">
        <v>1007</v>
      </c>
      <c r="D203" t="str">
        <f>VLOOKUP(DATOS[[#This Row],[ID_VENDEDOR]],VENDEDOR[#All],2,FALSE)</f>
        <v>RoSa UrIbe</v>
      </c>
      <c r="E203" t="str">
        <f>VLOOKUP(DATOS[[#This Row],[ID_VENDEDOR]],VENDEDOR[#All],5,FALSE)</f>
        <v>CIBAO</v>
      </c>
      <c r="F203">
        <v>100056</v>
      </c>
      <c r="G203" t="s">
        <v>103</v>
      </c>
      <c r="H203">
        <v>7</v>
      </c>
      <c r="I203" t="str">
        <f>VLOOKUP(DATOS[[#This Row],[ID_PRODUCTO]],PRODUCTOS[#All],2,FALSE)</f>
        <v>Pastillas de Freno</v>
      </c>
      <c r="J203">
        <f>VLOOKUP(DATOS[[#This Row],[ID_PRODUCTO]],PRODUCTOS[#All],3,FALSE)</f>
        <v>5</v>
      </c>
      <c r="K203" t="str">
        <f>VLOOKUP(DATOS[[#This Row],[ID_CATEGORIA2]],PRODUCTOS[#All],4,FALSE)</f>
        <v>Sistema de Escape</v>
      </c>
      <c r="L203">
        <v>8</v>
      </c>
      <c r="M203" s="4">
        <f>VLOOKUP(DATOS[[#This Row],[ID_PRODUCTO]],PRODUCTOS[#All],6,FALSE)</f>
        <v>900</v>
      </c>
      <c r="N203" s="5">
        <f>VLOOKUP(DATOS[[#This Row],[ID_PRODUCTO]],PRODUCTOS[#All],8,FALSE)</f>
        <v>1200</v>
      </c>
    </row>
    <row r="204" spans="1:14" x14ac:dyDescent="0.25">
      <c r="A204" s="1">
        <v>44773</v>
      </c>
      <c r="B204">
        <v>203</v>
      </c>
      <c r="C204">
        <v>1000</v>
      </c>
      <c r="D204" t="str">
        <f>VLOOKUP(DATOS[[#This Row],[ID_VENDEDOR]],VENDEDOR[#All],2,FALSE)</f>
        <v>JuLiO torReS</v>
      </c>
      <c r="E204" t="str">
        <f>VLOOKUP(DATOS[[#This Row],[ID_VENDEDOR]],VENDEDOR[#All],5,FALSE)</f>
        <v>SUR</v>
      </c>
      <c r="F204">
        <v>100099</v>
      </c>
      <c r="G204" t="s">
        <v>146</v>
      </c>
      <c r="H204">
        <v>24</v>
      </c>
      <c r="I204" t="str">
        <f>VLOOKUP(DATOS[[#This Row],[ID_PRODUCTO]],PRODUCTOS[#All],2,FALSE)</f>
        <v>Discos de Freno</v>
      </c>
      <c r="J204">
        <f>VLOOKUP(DATOS[[#This Row],[ID_PRODUCTO]],PRODUCTOS[#All],3,FALSE)</f>
        <v>5</v>
      </c>
      <c r="K204" t="str">
        <f>VLOOKUP(DATOS[[#This Row],[ID_CATEGORIA2]],PRODUCTOS[#All],4,FALSE)</f>
        <v>Sistema de Escape</v>
      </c>
      <c r="L204">
        <v>33</v>
      </c>
      <c r="M204" s="4">
        <f>VLOOKUP(DATOS[[#This Row],[ID_PRODUCTO]],PRODUCTOS[#All],6,FALSE)</f>
        <v>2630</v>
      </c>
      <c r="N204" s="5">
        <f>VLOOKUP(DATOS[[#This Row],[ID_PRODUCTO]],PRODUCTOS[#All],8,FALSE)</f>
        <v>3000</v>
      </c>
    </row>
    <row r="205" spans="1:14" x14ac:dyDescent="0.25">
      <c r="A205" s="1">
        <v>44774</v>
      </c>
      <c r="B205">
        <v>204</v>
      </c>
      <c r="C205">
        <v>1000</v>
      </c>
      <c r="D205" t="str">
        <f>VLOOKUP(DATOS[[#This Row],[ID_VENDEDOR]],VENDEDOR[#All],2,FALSE)</f>
        <v>JuLiO torReS</v>
      </c>
      <c r="E205" t="str">
        <f>VLOOKUP(DATOS[[#This Row],[ID_VENDEDOR]],VENDEDOR[#All],5,FALSE)</f>
        <v>SUR</v>
      </c>
      <c r="F205">
        <v>100068</v>
      </c>
      <c r="G205" t="s">
        <v>115</v>
      </c>
      <c r="H205">
        <v>16</v>
      </c>
      <c r="I205" t="str">
        <f>VLOOKUP(DATOS[[#This Row],[ID_PRODUCTO]],PRODUCTOS[#All],2,FALSE)</f>
        <v>Guantes</v>
      </c>
      <c r="J205">
        <f>VLOOKUP(DATOS[[#This Row],[ID_PRODUCTO]],PRODUCTOS[#All],3,FALSE)</f>
        <v>10</v>
      </c>
      <c r="K205" t="str">
        <f>VLOOKUP(DATOS[[#This Row],[ID_CATEGORIA2]],PRODUCTOS[#All],4,FALSE)</f>
        <v>Neumáticos</v>
      </c>
      <c r="L205">
        <v>5</v>
      </c>
      <c r="M205" s="4">
        <f>VLOOKUP(DATOS[[#This Row],[ID_PRODUCTO]],PRODUCTOS[#All],6,FALSE)</f>
        <v>820</v>
      </c>
      <c r="N205" s="5">
        <f>VLOOKUP(DATOS[[#This Row],[ID_PRODUCTO]],PRODUCTOS[#All],8,FALSE)</f>
        <v>1000</v>
      </c>
    </row>
    <row r="206" spans="1:14" x14ac:dyDescent="0.25">
      <c r="A206" s="1">
        <v>44775</v>
      </c>
      <c r="B206">
        <v>205</v>
      </c>
      <c r="C206">
        <v>1007</v>
      </c>
      <c r="D206" t="str">
        <f>VLOOKUP(DATOS[[#This Row],[ID_VENDEDOR]],VENDEDOR[#All],2,FALSE)</f>
        <v>RoSa UrIbe</v>
      </c>
      <c r="E206" t="str">
        <f>VLOOKUP(DATOS[[#This Row],[ID_VENDEDOR]],VENDEDOR[#All],5,FALSE)</f>
        <v>CIBAO</v>
      </c>
      <c r="F206">
        <v>100069</v>
      </c>
      <c r="G206" t="s">
        <v>116</v>
      </c>
      <c r="H206">
        <v>23</v>
      </c>
      <c r="I206" t="str">
        <f>VLOOKUP(DATOS[[#This Row],[ID_PRODUCTO]],PRODUCTOS[#All],2,FALSE)</f>
        <v>Carburadores</v>
      </c>
      <c r="J206">
        <f>VLOOKUP(DATOS[[#This Row],[ID_PRODUCTO]],PRODUCTOS[#All],3,FALSE)</f>
        <v>1</v>
      </c>
      <c r="K206" t="str">
        <f>VLOOKUP(DATOS[[#This Row],[ID_CATEGORIA2]],PRODUCTOS[#All],4,FALSE)</f>
        <v>Componentes del Motor</v>
      </c>
      <c r="L206">
        <v>7</v>
      </c>
      <c r="M206" s="4">
        <f>VLOOKUP(DATOS[[#This Row],[ID_PRODUCTO]],PRODUCTOS[#All],6,FALSE)</f>
        <v>3550</v>
      </c>
      <c r="N206" s="5">
        <f>VLOOKUP(DATOS[[#This Row],[ID_PRODUCTO]],PRODUCTOS[#All],8,FALSE)</f>
        <v>4000</v>
      </c>
    </row>
    <row r="207" spans="1:14" x14ac:dyDescent="0.25">
      <c r="A207" s="1">
        <v>44776</v>
      </c>
      <c r="B207">
        <v>206</v>
      </c>
      <c r="C207">
        <v>1000</v>
      </c>
      <c r="D207" t="str">
        <f>VLOOKUP(DATOS[[#This Row],[ID_VENDEDOR]],VENDEDOR[#All],2,FALSE)</f>
        <v>JuLiO torReS</v>
      </c>
      <c r="E207" t="str">
        <f>VLOOKUP(DATOS[[#This Row],[ID_VENDEDOR]],VENDEDOR[#All],5,FALSE)</f>
        <v>SUR</v>
      </c>
      <c r="F207">
        <v>100093</v>
      </c>
      <c r="G207" t="s">
        <v>140</v>
      </c>
      <c r="H207">
        <v>5</v>
      </c>
      <c r="I207" t="str">
        <f>VLOOKUP(DATOS[[#This Row],[ID_PRODUCTO]],PRODUCTOS[#All],2,FALSE)</f>
        <v>Silenciadores</v>
      </c>
      <c r="J207">
        <f>VLOOKUP(DATOS[[#This Row],[ID_PRODUCTO]],PRODUCTOS[#All],3,FALSE)</f>
        <v>3</v>
      </c>
      <c r="K207" t="str">
        <f>VLOOKUP(DATOS[[#This Row],[ID_CATEGORIA2]],PRODUCTOS[#All],4,FALSE)</f>
        <v>Componentes del Motor</v>
      </c>
      <c r="L207">
        <v>17</v>
      </c>
      <c r="M207" s="4">
        <f>VLOOKUP(DATOS[[#This Row],[ID_PRODUCTO]],PRODUCTOS[#All],6,FALSE)</f>
        <v>1600</v>
      </c>
      <c r="N207" s="5">
        <f>VLOOKUP(DATOS[[#This Row],[ID_PRODUCTO]],PRODUCTOS[#All],8,FALSE)</f>
        <v>2500</v>
      </c>
    </row>
    <row r="208" spans="1:14" x14ac:dyDescent="0.25">
      <c r="A208" s="1">
        <v>44777</v>
      </c>
      <c r="B208">
        <v>207</v>
      </c>
      <c r="C208">
        <v>1014</v>
      </c>
      <c r="D208" t="str">
        <f>VLOOKUP(DATOS[[#This Row],[ID_VENDEDOR]],VENDEDOR[#All],2,FALSE)</f>
        <v>DAnieLa RaMiRez</v>
      </c>
      <c r="E208" t="str">
        <f>VLOOKUP(DATOS[[#This Row],[ID_VENDEDOR]],VENDEDOR[#All],5,FALSE)</f>
        <v>NORTE</v>
      </c>
      <c r="F208">
        <v>100033</v>
      </c>
      <c r="G208" t="s">
        <v>80</v>
      </c>
      <c r="H208">
        <v>17</v>
      </c>
      <c r="I208" t="str">
        <f>VLOOKUP(DATOS[[#This Row],[ID_PRODUCTO]],PRODUCTOS[#All],2,FALSE)</f>
        <v>Chaquetas de Protección</v>
      </c>
      <c r="J208">
        <f>VLOOKUP(DATOS[[#This Row],[ID_PRODUCTO]],PRODUCTOS[#All],3,FALSE)</f>
        <v>10</v>
      </c>
      <c r="K208" t="str">
        <f>VLOOKUP(DATOS[[#This Row],[ID_CATEGORIA2]],PRODUCTOS[#All],4,FALSE)</f>
        <v>Neumáticos</v>
      </c>
      <c r="L208">
        <v>7</v>
      </c>
      <c r="M208" s="4">
        <f>VLOOKUP(DATOS[[#This Row],[ID_PRODUCTO]],PRODUCTOS[#All],6,FALSE)</f>
        <v>1117</v>
      </c>
      <c r="N208" s="5">
        <f>VLOOKUP(DATOS[[#This Row],[ID_PRODUCTO]],PRODUCTOS[#All],8,FALSE)</f>
        <v>3500</v>
      </c>
    </row>
    <row r="209" spans="1:14" x14ac:dyDescent="0.25">
      <c r="A209" s="1">
        <v>44778</v>
      </c>
      <c r="B209">
        <v>208</v>
      </c>
      <c r="C209">
        <v>1002</v>
      </c>
      <c r="D209" t="str">
        <f>VLOOKUP(DATOS[[#This Row],[ID_VENDEDOR]],VENDEDOR[#All],2,FALSE)</f>
        <v>SiMon BArreRa</v>
      </c>
      <c r="E209" t="str">
        <f>VLOOKUP(DATOS[[#This Row],[ID_VENDEDOR]],VENDEDOR[#All],5,FALSE)</f>
        <v>NORTE</v>
      </c>
      <c r="F209">
        <v>100063</v>
      </c>
      <c r="G209" t="s">
        <v>110</v>
      </c>
      <c r="H209">
        <v>3</v>
      </c>
      <c r="I209" t="str">
        <f>VLOOKUP(DATOS[[#This Row],[ID_PRODUCTO]],PRODUCTOS[#All],2,FALSE)</f>
        <v>Cilindros</v>
      </c>
      <c r="J209">
        <f>VLOOKUP(DATOS[[#This Row],[ID_PRODUCTO]],PRODUCTOS[#All],3,FALSE)</f>
        <v>1</v>
      </c>
      <c r="K209" t="str">
        <f>VLOOKUP(DATOS[[#This Row],[ID_CATEGORIA2]],PRODUCTOS[#All],4,FALSE)</f>
        <v>Componentes del Motor</v>
      </c>
      <c r="L209">
        <v>11</v>
      </c>
      <c r="M209" s="4">
        <f>VLOOKUP(DATOS[[#This Row],[ID_PRODUCTO]],PRODUCTOS[#All],6,FALSE)</f>
        <v>3800</v>
      </c>
      <c r="N209" s="5">
        <f>VLOOKUP(DATOS[[#This Row],[ID_PRODUCTO]],PRODUCTOS[#All],8,FALSE)</f>
        <v>4500</v>
      </c>
    </row>
    <row r="210" spans="1:14" x14ac:dyDescent="0.25">
      <c r="A210" s="1">
        <v>44779</v>
      </c>
      <c r="B210">
        <v>209</v>
      </c>
      <c r="C210">
        <v>1005</v>
      </c>
      <c r="D210" t="str">
        <f>VLOOKUP(DATOS[[#This Row],[ID_VENDEDOR]],VENDEDOR[#All],2,FALSE)</f>
        <v>CrIstina ValEnCia</v>
      </c>
      <c r="E210" t="str">
        <f>VLOOKUP(DATOS[[#This Row],[ID_VENDEDOR]],VENDEDOR[#All],5,FALSE)</f>
        <v>ESTE</v>
      </c>
      <c r="F210">
        <v>100100</v>
      </c>
      <c r="G210" t="s">
        <v>147</v>
      </c>
      <c r="H210">
        <v>20</v>
      </c>
      <c r="I210" t="str">
        <f>VLOOKUP(DATOS[[#This Row],[ID_PRODUCTO]],PRODUCTOS[#All],2,FALSE)</f>
        <v>Controles de Puños Calefactables</v>
      </c>
      <c r="J210">
        <f>VLOOKUP(DATOS[[#This Row],[ID_PRODUCTO]],PRODUCTOS[#All],3,FALSE)</f>
        <v>10</v>
      </c>
      <c r="K210" t="str">
        <f>VLOOKUP(DATOS[[#This Row],[ID_CATEGORIA2]],PRODUCTOS[#All],4,FALSE)</f>
        <v>Neumáticos</v>
      </c>
      <c r="L210">
        <v>23</v>
      </c>
      <c r="M210" s="4">
        <f>VLOOKUP(DATOS[[#This Row],[ID_PRODUCTO]],PRODUCTOS[#All],6,FALSE)</f>
        <v>4500</v>
      </c>
      <c r="N210" s="5">
        <f>VLOOKUP(DATOS[[#This Row],[ID_PRODUCTO]],PRODUCTOS[#All],8,FALSE)</f>
        <v>5000</v>
      </c>
    </row>
    <row r="211" spans="1:14" x14ac:dyDescent="0.25">
      <c r="A211" s="1">
        <v>44780</v>
      </c>
      <c r="B211">
        <v>210</v>
      </c>
      <c r="C211">
        <v>1001</v>
      </c>
      <c r="D211" t="str">
        <f>VLOOKUP(DATOS[[#This Row],[ID_VENDEDOR]],VENDEDOR[#All],2,FALSE)</f>
        <v>RaQUel SalAzar</v>
      </c>
      <c r="E211" t="str">
        <f>VLOOKUP(DATOS[[#This Row],[ID_VENDEDOR]],VENDEDOR[#All],5,FALSE)</f>
        <v>ESTE</v>
      </c>
      <c r="F211">
        <v>100037</v>
      </c>
      <c r="G211" t="s">
        <v>84</v>
      </c>
      <c r="H211">
        <v>4</v>
      </c>
      <c r="I211" t="str">
        <f>VLOOKUP(DATOS[[#This Row],[ID_PRODUCTO]],PRODUCTOS[#All],2,FALSE)</f>
        <v>Filtros de Aceite</v>
      </c>
      <c r="J211">
        <f>VLOOKUP(DATOS[[#This Row],[ID_PRODUCTO]],PRODUCTOS[#All],3,FALSE)</f>
        <v>2</v>
      </c>
      <c r="K211" t="str">
        <f>VLOOKUP(DATOS[[#This Row],[ID_CATEGORIA2]],PRODUCTOS[#All],4,FALSE)</f>
        <v>Componentes del Motor</v>
      </c>
      <c r="L211">
        <v>27</v>
      </c>
      <c r="M211" s="4">
        <f>VLOOKUP(DATOS[[#This Row],[ID_PRODUCTO]],PRODUCTOS[#All],6,FALSE)</f>
        <v>600</v>
      </c>
      <c r="N211" s="5">
        <f>VLOOKUP(DATOS[[#This Row],[ID_PRODUCTO]],PRODUCTOS[#All],8,FALSE)</f>
        <v>800</v>
      </c>
    </row>
    <row r="212" spans="1:14" x14ac:dyDescent="0.25">
      <c r="A212" s="1">
        <v>44781</v>
      </c>
      <c r="B212">
        <v>211</v>
      </c>
      <c r="C212">
        <v>1003</v>
      </c>
      <c r="D212" t="str">
        <f>VLOOKUP(DATOS[[#This Row],[ID_VENDEDOR]],VENDEDOR[#All],2,FALSE)</f>
        <v>MatEo diAz</v>
      </c>
      <c r="E212" t="str">
        <f>VLOOKUP(DATOS[[#This Row],[ID_VENDEDOR]],VENDEDOR[#All],5,FALSE)</f>
        <v>CIBAO</v>
      </c>
      <c r="F212">
        <v>100035</v>
      </c>
      <c r="G212" t="s">
        <v>82</v>
      </c>
      <c r="H212">
        <v>10</v>
      </c>
      <c r="I212" t="str">
        <f>VLOOKUP(DATOS[[#This Row],[ID_PRODUCTO]],PRODUCTOS[#All],2,FALSE)</f>
        <v>Neumáticos</v>
      </c>
      <c r="J212">
        <f>VLOOKUP(DATOS[[#This Row],[ID_PRODUCTO]],PRODUCTOS[#All],3,FALSE)</f>
        <v>8</v>
      </c>
      <c r="K212" t="str">
        <f>VLOOKUP(DATOS[[#This Row],[ID_CATEGORIA2]],PRODUCTOS[#All],4,FALSE)</f>
        <v>Sistema de Suspensión</v>
      </c>
      <c r="L212">
        <v>9</v>
      </c>
      <c r="M212" s="4">
        <f>VLOOKUP(DATOS[[#This Row],[ID_PRODUCTO]],PRODUCTOS[#All],6,FALSE)</f>
        <v>4420</v>
      </c>
      <c r="N212" s="5">
        <f>VLOOKUP(DATOS[[#This Row],[ID_PRODUCTO]],PRODUCTOS[#All],8,FALSE)</f>
        <v>5000</v>
      </c>
    </row>
    <row r="213" spans="1:14" x14ac:dyDescent="0.25">
      <c r="A213" s="1">
        <v>44782</v>
      </c>
      <c r="B213">
        <v>212</v>
      </c>
      <c r="C213">
        <v>1009</v>
      </c>
      <c r="D213" t="str">
        <f>VLOOKUP(DATOS[[#This Row],[ID_VENDEDOR]],VENDEDOR[#All],2,FALSE)</f>
        <v>PAtriciA mOreno</v>
      </c>
      <c r="E213" t="str">
        <f>VLOOKUP(DATOS[[#This Row],[ID_VENDEDOR]],VENDEDOR[#All],5,FALSE)</f>
        <v>ESTE</v>
      </c>
      <c r="F213">
        <v>100013</v>
      </c>
      <c r="G213" t="s">
        <v>44</v>
      </c>
      <c r="H213">
        <v>25</v>
      </c>
      <c r="I213" t="str">
        <f>VLOOKUP(DATOS[[#This Row],[ID_PRODUCTO]],PRODUCTOS[#All],2,FALSE)</f>
        <v>Horquillas</v>
      </c>
      <c r="J213">
        <f>VLOOKUP(DATOS[[#This Row],[ID_PRODUCTO]],PRODUCTOS[#All],3,FALSE)</f>
        <v>6</v>
      </c>
      <c r="K213" t="str">
        <f>VLOOKUP(DATOS[[#This Row],[ID_CATEGORIA2]],PRODUCTOS[#All],4,FALSE)</f>
        <v>Sistema de Transmisión</v>
      </c>
      <c r="L213">
        <v>26</v>
      </c>
      <c r="M213" s="4">
        <f>VLOOKUP(DATOS[[#This Row],[ID_PRODUCTO]],PRODUCTOS[#All],6,FALSE)</f>
        <v>5100</v>
      </c>
      <c r="N213" s="5">
        <f>VLOOKUP(DATOS[[#This Row],[ID_PRODUCTO]],PRODUCTOS[#All],8,FALSE)</f>
        <v>6000</v>
      </c>
    </row>
    <row r="214" spans="1:14" x14ac:dyDescent="0.25">
      <c r="A214" s="1">
        <v>44783</v>
      </c>
      <c r="B214">
        <v>213</v>
      </c>
      <c r="C214">
        <v>1003</v>
      </c>
      <c r="D214" t="str">
        <f>VLOOKUP(DATOS[[#This Row],[ID_VENDEDOR]],VENDEDOR[#All],2,FALSE)</f>
        <v>MatEo diAz</v>
      </c>
      <c r="E214" t="str">
        <f>VLOOKUP(DATOS[[#This Row],[ID_VENDEDOR]],VENDEDOR[#All],5,FALSE)</f>
        <v>CIBAO</v>
      </c>
      <c r="F214">
        <v>100039</v>
      </c>
      <c r="G214" t="s">
        <v>86</v>
      </c>
      <c r="H214">
        <v>11</v>
      </c>
      <c r="I214" t="str">
        <f>VLOOKUP(DATOS[[#This Row],[ID_PRODUCTO]],PRODUCTOS[#All],2,FALSE)</f>
        <v>Guardabarros</v>
      </c>
      <c r="J214">
        <f>VLOOKUP(DATOS[[#This Row],[ID_PRODUCTO]],PRODUCTOS[#All],3,FALSE)</f>
        <v>9</v>
      </c>
      <c r="K214" t="str">
        <f>VLOOKUP(DATOS[[#This Row],[ID_CATEGORIA2]],PRODUCTOS[#All],4,FALSE)</f>
        <v>Sistema Eléctrico</v>
      </c>
      <c r="L214">
        <v>14</v>
      </c>
      <c r="M214" s="4">
        <f>VLOOKUP(DATOS[[#This Row],[ID_PRODUCTO]],PRODUCTOS[#All],6,FALSE)</f>
        <v>1700</v>
      </c>
      <c r="N214" s="5">
        <f>VLOOKUP(DATOS[[#This Row],[ID_PRODUCTO]],PRODUCTOS[#All],8,FALSE)</f>
        <v>2000</v>
      </c>
    </row>
    <row r="215" spans="1:14" x14ac:dyDescent="0.25">
      <c r="A215" s="1">
        <v>44784</v>
      </c>
      <c r="B215">
        <v>214</v>
      </c>
      <c r="C215">
        <v>1007</v>
      </c>
      <c r="D215" t="str">
        <f>VLOOKUP(DATOS[[#This Row],[ID_VENDEDOR]],VENDEDOR[#All],2,FALSE)</f>
        <v>RoSa UrIbe</v>
      </c>
      <c r="E215" t="str">
        <f>VLOOKUP(DATOS[[#This Row],[ID_VENDEDOR]],VENDEDOR[#All],5,FALSE)</f>
        <v>CIBAO</v>
      </c>
      <c r="F215">
        <v>100019</v>
      </c>
      <c r="G215" t="s">
        <v>59</v>
      </c>
      <c r="H215">
        <v>22</v>
      </c>
      <c r="I215" t="str">
        <f>VLOOKUP(DATOS[[#This Row],[ID_PRODUCTO]],PRODUCTOS[#All],2,FALSE)</f>
        <v>Protectores de Motor</v>
      </c>
      <c r="J215">
        <f>VLOOKUP(DATOS[[#This Row],[ID_PRODUCTO]],PRODUCTOS[#All],3,FALSE)</f>
        <v>9</v>
      </c>
      <c r="K215" t="str">
        <f>VLOOKUP(DATOS[[#This Row],[ID_CATEGORIA2]],PRODUCTOS[#All],4,FALSE)</f>
        <v>Sistema Eléctrico</v>
      </c>
      <c r="L215">
        <v>5</v>
      </c>
      <c r="M215" s="4">
        <f>VLOOKUP(DATOS[[#This Row],[ID_PRODUCTO]],PRODUCTOS[#All],6,FALSE)</f>
        <v>3011</v>
      </c>
      <c r="N215" s="5">
        <f>VLOOKUP(DATOS[[#This Row],[ID_PRODUCTO]],PRODUCTOS[#All],8,FALSE)</f>
        <v>3500</v>
      </c>
    </row>
    <row r="216" spans="1:14" x14ac:dyDescent="0.25">
      <c r="A216" s="1">
        <v>44785</v>
      </c>
      <c r="B216">
        <v>215</v>
      </c>
      <c r="C216">
        <v>1013</v>
      </c>
      <c r="D216" t="str">
        <f>VLOOKUP(DATOS[[#This Row],[ID_VENDEDOR]],VENDEDOR[#All],2,FALSE)</f>
        <v>MoNiCA AlVarez</v>
      </c>
      <c r="E216" t="str">
        <f>VLOOKUP(DATOS[[#This Row],[ID_VENDEDOR]],VENDEDOR[#All],5,FALSE)</f>
        <v>ESTE</v>
      </c>
      <c r="F216">
        <v>100078</v>
      </c>
      <c r="G216" t="s">
        <v>125</v>
      </c>
      <c r="H216">
        <v>12</v>
      </c>
      <c r="I216" t="str">
        <f>VLOOKUP(DATOS[[#This Row],[ID_PRODUCTO]],PRODUCTOS[#All],2,FALSE)</f>
        <v>Asientos</v>
      </c>
      <c r="J216">
        <f>VLOOKUP(DATOS[[#This Row],[ID_PRODUCTO]],PRODUCTOS[#All],3,FALSE)</f>
        <v>9</v>
      </c>
      <c r="K216" t="str">
        <f>VLOOKUP(DATOS[[#This Row],[ID_CATEGORIA2]],PRODUCTOS[#All],4,FALSE)</f>
        <v>Sistema Eléctrico</v>
      </c>
      <c r="L216">
        <v>8</v>
      </c>
      <c r="M216" s="4">
        <f>VLOOKUP(DATOS[[#This Row],[ID_PRODUCTO]],PRODUCTOS[#All],6,FALSE)</f>
        <v>3150</v>
      </c>
      <c r="N216" s="5">
        <f>VLOOKUP(DATOS[[#This Row],[ID_PRODUCTO]],PRODUCTOS[#All],8,FALSE)</f>
        <v>3500</v>
      </c>
    </row>
    <row r="217" spans="1:14" x14ac:dyDescent="0.25">
      <c r="A217" s="1">
        <v>44786</v>
      </c>
      <c r="B217">
        <v>216</v>
      </c>
      <c r="C217">
        <v>1011</v>
      </c>
      <c r="D217" t="str">
        <f>VLOOKUP(DATOS[[#This Row],[ID_VENDEDOR]],VENDEDOR[#All],2,FALSE)</f>
        <v>SoNia ToRReS</v>
      </c>
      <c r="E217" t="str">
        <f>VLOOKUP(DATOS[[#This Row],[ID_VENDEDOR]],VENDEDOR[#All],5,FALSE)</f>
        <v>CIBAO</v>
      </c>
      <c r="F217">
        <v>100051</v>
      </c>
      <c r="G217" t="s">
        <v>98</v>
      </c>
      <c r="H217">
        <v>5</v>
      </c>
      <c r="I217" t="str">
        <f>VLOOKUP(DATOS[[#This Row],[ID_PRODUCTO]],PRODUCTOS[#All],2,FALSE)</f>
        <v>Silenciadores</v>
      </c>
      <c r="J217">
        <f>VLOOKUP(DATOS[[#This Row],[ID_PRODUCTO]],PRODUCTOS[#All],3,FALSE)</f>
        <v>3</v>
      </c>
      <c r="K217" t="str">
        <f>VLOOKUP(DATOS[[#This Row],[ID_CATEGORIA2]],PRODUCTOS[#All],4,FALSE)</f>
        <v>Componentes del Motor</v>
      </c>
      <c r="L217">
        <v>5</v>
      </c>
      <c r="M217" s="4">
        <f>VLOOKUP(DATOS[[#This Row],[ID_PRODUCTO]],PRODUCTOS[#All],6,FALSE)</f>
        <v>1600</v>
      </c>
      <c r="N217" s="5">
        <f>VLOOKUP(DATOS[[#This Row],[ID_PRODUCTO]],PRODUCTOS[#All],8,FALSE)</f>
        <v>2500</v>
      </c>
    </row>
    <row r="218" spans="1:14" x14ac:dyDescent="0.25">
      <c r="A218" s="1">
        <v>44787</v>
      </c>
      <c r="B218">
        <v>217</v>
      </c>
      <c r="C218">
        <v>1002</v>
      </c>
      <c r="D218" t="str">
        <f>VLOOKUP(DATOS[[#This Row],[ID_VENDEDOR]],VENDEDOR[#All],2,FALSE)</f>
        <v>SiMon BArreRa</v>
      </c>
      <c r="E218" t="str">
        <f>VLOOKUP(DATOS[[#This Row],[ID_VENDEDOR]],VENDEDOR[#All],5,FALSE)</f>
        <v>NORTE</v>
      </c>
      <c r="F218">
        <v>100087</v>
      </c>
      <c r="G218" t="s">
        <v>134</v>
      </c>
      <c r="H218">
        <v>12</v>
      </c>
      <c r="I218" t="str">
        <f>VLOOKUP(DATOS[[#This Row],[ID_PRODUCTO]],PRODUCTOS[#All],2,FALSE)</f>
        <v>Asientos</v>
      </c>
      <c r="J218">
        <f>VLOOKUP(DATOS[[#This Row],[ID_PRODUCTO]],PRODUCTOS[#All],3,FALSE)</f>
        <v>9</v>
      </c>
      <c r="K218" t="str">
        <f>VLOOKUP(DATOS[[#This Row],[ID_CATEGORIA2]],PRODUCTOS[#All],4,FALSE)</f>
        <v>Sistema Eléctrico</v>
      </c>
      <c r="L218">
        <v>17</v>
      </c>
      <c r="M218" s="4">
        <f>VLOOKUP(DATOS[[#This Row],[ID_PRODUCTO]],PRODUCTOS[#All],6,FALSE)</f>
        <v>3150</v>
      </c>
      <c r="N218" s="5">
        <f>VLOOKUP(DATOS[[#This Row],[ID_PRODUCTO]],PRODUCTOS[#All],8,FALSE)</f>
        <v>3500</v>
      </c>
    </row>
    <row r="219" spans="1:14" x14ac:dyDescent="0.25">
      <c r="A219" s="1">
        <v>44788</v>
      </c>
      <c r="B219">
        <v>218</v>
      </c>
      <c r="C219">
        <v>1005</v>
      </c>
      <c r="D219" t="str">
        <f>VLOOKUP(DATOS[[#This Row],[ID_VENDEDOR]],VENDEDOR[#All],2,FALSE)</f>
        <v>CrIstina ValEnCia</v>
      </c>
      <c r="E219" t="str">
        <f>VLOOKUP(DATOS[[#This Row],[ID_VENDEDOR]],VENDEDOR[#All],5,FALSE)</f>
        <v>ESTE</v>
      </c>
      <c r="F219">
        <v>100045</v>
      </c>
      <c r="G219" t="s">
        <v>92</v>
      </c>
      <c r="H219">
        <v>8</v>
      </c>
      <c r="I219" t="str">
        <f>VLOOKUP(DATOS[[#This Row],[ID_PRODUCTO]],PRODUCTOS[#All],2,FALSE)</f>
        <v>Amortiguadores</v>
      </c>
      <c r="J219">
        <f>VLOOKUP(DATOS[[#This Row],[ID_PRODUCTO]],PRODUCTOS[#All],3,FALSE)</f>
        <v>6</v>
      </c>
      <c r="K219" t="str">
        <f>VLOOKUP(DATOS[[#This Row],[ID_CATEGORIA2]],PRODUCTOS[#All],4,FALSE)</f>
        <v>Sistema de Transmisión</v>
      </c>
      <c r="L219">
        <v>16</v>
      </c>
      <c r="M219" s="4">
        <f>VLOOKUP(DATOS[[#This Row],[ID_PRODUCTO]],PRODUCTOS[#All],6,FALSE)</f>
        <v>4010</v>
      </c>
      <c r="N219" s="5">
        <f>VLOOKUP(DATOS[[#This Row],[ID_PRODUCTO]],PRODUCTOS[#All],8,FALSE)</f>
        <v>4500</v>
      </c>
    </row>
    <row r="220" spans="1:14" x14ac:dyDescent="0.25">
      <c r="A220" s="1">
        <v>44789</v>
      </c>
      <c r="B220">
        <v>219</v>
      </c>
      <c r="C220">
        <v>1013</v>
      </c>
      <c r="D220" t="str">
        <f>VLOOKUP(DATOS[[#This Row],[ID_VENDEDOR]],VENDEDOR[#All],2,FALSE)</f>
        <v>MoNiCA AlVarez</v>
      </c>
      <c r="E220" t="str">
        <f>VLOOKUP(DATOS[[#This Row],[ID_VENDEDOR]],VENDEDOR[#All],5,FALSE)</f>
        <v>ESTE</v>
      </c>
      <c r="F220">
        <v>100024</v>
      </c>
      <c r="G220" t="s">
        <v>69</v>
      </c>
      <c r="H220">
        <v>2</v>
      </c>
      <c r="I220" t="str">
        <f>VLOOKUP(DATOS[[#This Row],[ID_PRODUCTO]],PRODUCTOS[#All],2,FALSE)</f>
        <v>Pistones</v>
      </c>
      <c r="J220">
        <f>VLOOKUP(DATOS[[#This Row],[ID_PRODUCTO]],PRODUCTOS[#All],3,FALSE)</f>
        <v>1</v>
      </c>
      <c r="K220" t="str">
        <f>VLOOKUP(DATOS[[#This Row],[ID_CATEGORIA2]],PRODUCTOS[#All],4,FALSE)</f>
        <v>Componentes del Motor</v>
      </c>
      <c r="L220">
        <v>33</v>
      </c>
      <c r="M220" s="4">
        <f>VLOOKUP(DATOS[[#This Row],[ID_PRODUCTO]],PRODUCTOS[#All],6,FALSE)</f>
        <v>2920</v>
      </c>
      <c r="N220" s="5">
        <f>VLOOKUP(DATOS[[#This Row],[ID_PRODUCTO]],PRODUCTOS[#All],8,FALSE)</f>
        <v>3500</v>
      </c>
    </row>
    <row r="221" spans="1:14" x14ac:dyDescent="0.25">
      <c r="A221" s="1">
        <v>44790</v>
      </c>
      <c r="B221">
        <v>220</v>
      </c>
      <c r="C221">
        <v>1012</v>
      </c>
      <c r="D221" t="str">
        <f>VLOOKUP(DATOS[[#This Row],[ID_VENDEDOR]],VENDEDOR[#All],2,FALSE)</f>
        <v>HuGo SAndoval</v>
      </c>
      <c r="E221" t="str">
        <f>VLOOKUP(DATOS[[#This Row],[ID_VENDEDOR]],VENDEDOR[#All],5,FALSE)</f>
        <v>SUR</v>
      </c>
      <c r="F221">
        <v>100076</v>
      </c>
      <c r="G221" t="s">
        <v>123</v>
      </c>
      <c r="H221">
        <v>18</v>
      </c>
      <c r="I221" t="str">
        <f>VLOOKUP(DATOS[[#This Row],[ID_PRODUCTO]],PRODUCTOS[#All],2,FALSE)</f>
        <v>Palancas de Freno</v>
      </c>
      <c r="J221">
        <f>VLOOKUP(DATOS[[#This Row],[ID_PRODUCTO]],PRODUCTOS[#All],3,FALSE)</f>
        <v>5</v>
      </c>
      <c r="K221" t="str">
        <f>VLOOKUP(DATOS[[#This Row],[ID_CATEGORIA2]],PRODUCTOS[#All],4,FALSE)</f>
        <v>Sistema de Escape</v>
      </c>
      <c r="L221">
        <v>5</v>
      </c>
      <c r="M221" s="4">
        <f>VLOOKUP(DATOS[[#This Row],[ID_PRODUCTO]],PRODUCTOS[#All],6,FALSE)</f>
        <v>1000</v>
      </c>
      <c r="N221" s="5">
        <f>VLOOKUP(DATOS[[#This Row],[ID_PRODUCTO]],PRODUCTOS[#All],8,FALSE)</f>
        <v>1200</v>
      </c>
    </row>
    <row r="222" spans="1:14" x14ac:dyDescent="0.25">
      <c r="A222" s="1">
        <v>44791</v>
      </c>
      <c r="B222">
        <v>221</v>
      </c>
      <c r="C222">
        <v>1010</v>
      </c>
      <c r="D222" t="str">
        <f>VLOOKUP(DATOS[[#This Row],[ID_VENDEDOR]],VENDEDOR[#All],2,FALSE)</f>
        <v>AnDrEs MeNDoza</v>
      </c>
      <c r="E222" t="str">
        <f>VLOOKUP(DATOS[[#This Row],[ID_VENDEDOR]],VENDEDOR[#All],5,FALSE)</f>
        <v>NORTE</v>
      </c>
      <c r="F222">
        <v>100010</v>
      </c>
      <c r="G222" t="s">
        <v>35</v>
      </c>
      <c r="H222">
        <v>14</v>
      </c>
      <c r="I222" t="str">
        <f>VLOOKUP(DATOS[[#This Row],[ID_PRODUCTO]],PRODUCTOS[#All],2,FALSE)</f>
        <v>Espejos Retrovisores</v>
      </c>
      <c r="J222">
        <f>VLOOKUP(DATOS[[#This Row],[ID_PRODUCTO]],PRODUCTOS[#All],3,FALSE)</f>
        <v>9</v>
      </c>
      <c r="K222" t="str">
        <f>VLOOKUP(DATOS[[#This Row],[ID_CATEGORIA2]],PRODUCTOS[#All],4,FALSE)</f>
        <v>Sistema Eléctrico</v>
      </c>
      <c r="L222">
        <v>22</v>
      </c>
      <c r="M222" s="4">
        <f>VLOOKUP(DATOS[[#This Row],[ID_PRODUCTO]],PRODUCTOS[#All],6,FALSE)</f>
        <v>700</v>
      </c>
      <c r="N222" s="5">
        <f>VLOOKUP(DATOS[[#This Row],[ID_PRODUCTO]],PRODUCTOS[#All],8,FALSE)</f>
        <v>800</v>
      </c>
    </row>
    <row r="223" spans="1:14" x14ac:dyDescent="0.25">
      <c r="A223" s="1">
        <v>44792</v>
      </c>
      <c r="B223">
        <v>222</v>
      </c>
      <c r="C223">
        <v>1003</v>
      </c>
      <c r="D223" t="str">
        <f>VLOOKUP(DATOS[[#This Row],[ID_VENDEDOR]],VENDEDOR[#All],2,FALSE)</f>
        <v>MatEo diAz</v>
      </c>
      <c r="E223" t="str">
        <f>VLOOKUP(DATOS[[#This Row],[ID_VENDEDOR]],VENDEDOR[#All],5,FALSE)</f>
        <v>CIBAO</v>
      </c>
      <c r="F223">
        <v>100047</v>
      </c>
      <c r="G223" t="s">
        <v>94</v>
      </c>
      <c r="H223">
        <v>24</v>
      </c>
      <c r="I223" t="str">
        <f>VLOOKUP(DATOS[[#This Row],[ID_PRODUCTO]],PRODUCTOS[#All],2,FALSE)</f>
        <v>Discos de Freno</v>
      </c>
      <c r="J223">
        <f>VLOOKUP(DATOS[[#This Row],[ID_PRODUCTO]],PRODUCTOS[#All],3,FALSE)</f>
        <v>5</v>
      </c>
      <c r="K223" t="str">
        <f>VLOOKUP(DATOS[[#This Row],[ID_CATEGORIA2]],PRODUCTOS[#All],4,FALSE)</f>
        <v>Sistema de Escape</v>
      </c>
      <c r="L223">
        <v>27</v>
      </c>
      <c r="M223" s="4">
        <f>VLOOKUP(DATOS[[#This Row],[ID_PRODUCTO]],PRODUCTOS[#All],6,FALSE)</f>
        <v>2630</v>
      </c>
      <c r="N223" s="5">
        <f>VLOOKUP(DATOS[[#This Row],[ID_PRODUCTO]],PRODUCTOS[#All],8,FALSE)</f>
        <v>3000</v>
      </c>
    </row>
    <row r="224" spans="1:14" x14ac:dyDescent="0.25">
      <c r="A224" s="1">
        <v>44793</v>
      </c>
      <c r="B224">
        <v>223</v>
      </c>
      <c r="C224">
        <v>1007</v>
      </c>
      <c r="D224" t="str">
        <f>VLOOKUP(DATOS[[#This Row],[ID_VENDEDOR]],VENDEDOR[#All],2,FALSE)</f>
        <v>RoSa UrIbe</v>
      </c>
      <c r="E224" t="str">
        <f>VLOOKUP(DATOS[[#This Row],[ID_VENDEDOR]],VENDEDOR[#All],5,FALSE)</f>
        <v>CIBAO</v>
      </c>
      <c r="F224">
        <v>100060</v>
      </c>
      <c r="G224" t="s">
        <v>107</v>
      </c>
      <c r="H224">
        <v>22</v>
      </c>
      <c r="I224" t="str">
        <f>VLOOKUP(DATOS[[#This Row],[ID_PRODUCTO]],PRODUCTOS[#All],2,FALSE)</f>
        <v>Protectores de Motor</v>
      </c>
      <c r="J224">
        <f>VLOOKUP(DATOS[[#This Row],[ID_PRODUCTO]],PRODUCTOS[#All],3,FALSE)</f>
        <v>9</v>
      </c>
      <c r="K224" t="str">
        <f>VLOOKUP(DATOS[[#This Row],[ID_CATEGORIA2]],PRODUCTOS[#All],4,FALSE)</f>
        <v>Sistema Eléctrico</v>
      </c>
      <c r="L224">
        <v>8</v>
      </c>
      <c r="M224" s="4">
        <f>VLOOKUP(DATOS[[#This Row],[ID_PRODUCTO]],PRODUCTOS[#All],6,FALSE)</f>
        <v>3011</v>
      </c>
      <c r="N224" s="5">
        <f>VLOOKUP(DATOS[[#This Row],[ID_PRODUCTO]],PRODUCTOS[#All],8,FALSE)</f>
        <v>3500</v>
      </c>
    </row>
    <row r="225" spans="1:14" x14ac:dyDescent="0.25">
      <c r="A225" s="1">
        <v>44794</v>
      </c>
      <c r="B225">
        <v>224</v>
      </c>
      <c r="C225">
        <v>1011</v>
      </c>
      <c r="D225" t="str">
        <f>VLOOKUP(DATOS[[#This Row],[ID_VENDEDOR]],VENDEDOR[#All],2,FALSE)</f>
        <v>SoNia ToRReS</v>
      </c>
      <c r="E225" t="str">
        <f>VLOOKUP(DATOS[[#This Row],[ID_VENDEDOR]],VENDEDOR[#All],5,FALSE)</f>
        <v>CIBAO</v>
      </c>
      <c r="F225">
        <v>100061</v>
      </c>
      <c r="G225" t="s">
        <v>108</v>
      </c>
      <c r="H225">
        <v>3</v>
      </c>
      <c r="I225" t="str">
        <f>VLOOKUP(DATOS[[#This Row],[ID_PRODUCTO]],PRODUCTOS[#All],2,FALSE)</f>
        <v>Cilindros</v>
      </c>
      <c r="J225">
        <f>VLOOKUP(DATOS[[#This Row],[ID_PRODUCTO]],PRODUCTOS[#All],3,FALSE)</f>
        <v>1</v>
      </c>
      <c r="K225" t="str">
        <f>VLOOKUP(DATOS[[#This Row],[ID_CATEGORIA2]],PRODUCTOS[#All],4,FALSE)</f>
        <v>Componentes del Motor</v>
      </c>
      <c r="L225">
        <v>23</v>
      </c>
      <c r="M225" s="4">
        <f>VLOOKUP(DATOS[[#This Row],[ID_PRODUCTO]],PRODUCTOS[#All],6,FALSE)</f>
        <v>3800</v>
      </c>
      <c r="N225" s="5">
        <f>VLOOKUP(DATOS[[#This Row],[ID_PRODUCTO]],PRODUCTOS[#All],8,FALSE)</f>
        <v>4500</v>
      </c>
    </row>
    <row r="226" spans="1:14" x14ac:dyDescent="0.25">
      <c r="A226" s="1">
        <v>44795</v>
      </c>
      <c r="B226">
        <v>225</v>
      </c>
      <c r="C226">
        <v>1001</v>
      </c>
      <c r="D226" t="str">
        <f>VLOOKUP(DATOS[[#This Row],[ID_VENDEDOR]],VENDEDOR[#All],2,FALSE)</f>
        <v>RaQUel SalAzar</v>
      </c>
      <c r="E226" t="str">
        <f>VLOOKUP(DATOS[[#This Row],[ID_VENDEDOR]],VENDEDOR[#All],5,FALSE)</f>
        <v>ESTE</v>
      </c>
      <c r="F226">
        <v>100077</v>
      </c>
      <c r="G226" t="s">
        <v>124</v>
      </c>
      <c r="H226">
        <v>11</v>
      </c>
      <c r="I226" t="str">
        <f>VLOOKUP(DATOS[[#This Row],[ID_PRODUCTO]],PRODUCTOS[#All],2,FALSE)</f>
        <v>Guardabarros</v>
      </c>
      <c r="J226">
        <f>VLOOKUP(DATOS[[#This Row],[ID_PRODUCTO]],PRODUCTOS[#All],3,FALSE)</f>
        <v>9</v>
      </c>
      <c r="K226" t="str">
        <f>VLOOKUP(DATOS[[#This Row],[ID_CATEGORIA2]],PRODUCTOS[#All],4,FALSE)</f>
        <v>Sistema Eléctrico</v>
      </c>
      <c r="L226">
        <v>9</v>
      </c>
      <c r="M226" s="4">
        <f>VLOOKUP(DATOS[[#This Row],[ID_PRODUCTO]],PRODUCTOS[#All],6,FALSE)</f>
        <v>1700</v>
      </c>
      <c r="N226" s="5">
        <f>VLOOKUP(DATOS[[#This Row],[ID_PRODUCTO]],PRODUCTOS[#All],8,FALSE)</f>
        <v>2000</v>
      </c>
    </row>
    <row r="227" spans="1:14" x14ac:dyDescent="0.25">
      <c r="A227" s="1">
        <v>44796</v>
      </c>
      <c r="B227">
        <v>226</v>
      </c>
      <c r="C227">
        <v>1014</v>
      </c>
      <c r="D227" t="str">
        <f>VLOOKUP(DATOS[[#This Row],[ID_VENDEDOR]],VENDEDOR[#All],2,FALSE)</f>
        <v>DAnieLa RaMiRez</v>
      </c>
      <c r="E227" t="str">
        <f>VLOOKUP(DATOS[[#This Row],[ID_VENDEDOR]],VENDEDOR[#All],5,FALSE)</f>
        <v>NORTE</v>
      </c>
      <c r="F227">
        <v>100092</v>
      </c>
      <c r="G227" t="s">
        <v>139</v>
      </c>
      <c r="H227">
        <v>5</v>
      </c>
      <c r="I227" t="str">
        <f>VLOOKUP(DATOS[[#This Row],[ID_PRODUCTO]],PRODUCTOS[#All],2,FALSE)</f>
        <v>Silenciadores</v>
      </c>
      <c r="J227">
        <f>VLOOKUP(DATOS[[#This Row],[ID_PRODUCTO]],PRODUCTOS[#All],3,FALSE)</f>
        <v>3</v>
      </c>
      <c r="K227" t="str">
        <f>VLOOKUP(DATOS[[#This Row],[ID_CATEGORIA2]],PRODUCTOS[#All],4,FALSE)</f>
        <v>Componentes del Motor</v>
      </c>
      <c r="L227">
        <v>30</v>
      </c>
      <c r="M227" s="4">
        <f>VLOOKUP(DATOS[[#This Row],[ID_PRODUCTO]],PRODUCTOS[#All],6,FALSE)</f>
        <v>1600</v>
      </c>
      <c r="N227" s="5">
        <f>VLOOKUP(DATOS[[#This Row],[ID_PRODUCTO]],PRODUCTOS[#All],8,FALSE)</f>
        <v>2500</v>
      </c>
    </row>
    <row r="228" spans="1:14" x14ac:dyDescent="0.25">
      <c r="A228" s="1">
        <v>44797</v>
      </c>
      <c r="B228">
        <v>227</v>
      </c>
      <c r="C228">
        <v>1012</v>
      </c>
      <c r="D228" t="str">
        <f>VLOOKUP(DATOS[[#This Row],[ID_VENDEDOR]],VENDEDOR[#All],2,FALSE)</f>
        <v>HuGo SAndoval</v>
      </c>
      <c r="E228" t="str">
        <f>VLOOKUP(DATOS[[#This Row],[ID_VENDEDOR]],VENDEDOR[#All],5,FALSE)</f>
        <v>SUR</v>
      </c>
      <c r="F228">
        <v>100080</v>
      </c>
      <c r="G228" t="s">
        <v>127</v>
      </c>
      <c r="H228">
        <v>20</v>
      </c>
      <c r="I228" t="str">
        <f>VLOOKUP(DATOS[[#This Row],[ID_PRODUCTO]],PRODUCTOS[#All],2,FALSE)</f>
        <v>Controles de Puños Calefactables</v>
      </c>
      <c r="J228">
        <f>VLOOKUP(DATOS[[#This Row],[ID_PRODUCTO]],PRODUCTOS[#All],3,FALSE)</f>
        <v>10</v>
      </c>
      <c r="K228" t="str">
        <f>VLOOKUP(DATOS[[#This Row],[ID_CATEGORIA2]],PRODUCTOS[#All],4,FALSE)</f>
        <v>Neumáticos</v>
      </c>
      <c r="L228">
        <v>27</v>
      </c>
      <c r="M228" s="4">
        <f>VLOOKUP(DATOS[[#This Row],[ID_PRODUCTO]],PRODUCTOS[#All],6,FALSE)</f>
        <v>4500</v>
      </c>
      <c r="N228" s="5">
        <f>VLOOKUP(DATOS[[#This Row],[ID_PRODUCTO]],PRODUCTOS[#All],8,FALSE)</f>
        <v>5000</v>
      </c>
    </row>
    <row r="229" spans="1:14" x14ac:dyDescent="0.25">
      <c r="A229" s="1">
        <v>44798</v>
      </c>
      <c r="B229">
        <v>228</v>
      </c>
      <c r="C229">
        <v>1001</v>
      </c>
      <c r="D229" t="str">
        <f>VLOOKUP(DATOS[[#This Row],[ID_VENDEDOR]],VENDEDOR[#All],2,FALSE)</f>
        <v>RaQUel SalAzar</v>
      </c>
      <c r="E229" t="str">
        <f>VLOOKUP(DATOS[[#This Row],[ID_VENDEDOR]],VENDEDOR[#All],5,FALSE)</f>
        <v>ESTE</v>
      </c>
      <c r="F229">
        <v>100091</v>
      </c>
      <c r="G229" t="s">
        <v>138</v>
      </c>
      <c r="H229">
        <v>20</v>
      </c>
      <c r="I229" t="str">
        <f>VLOOKUP(DATOS[[#This Row],[ID_PRODUCTO]],PRODUCTOS[#All],2,FALSE)</f>
        <v>Controles de Puños Calefactables</v>
      </c>
      <c r="J229">
        <f>VLOOKUP(DATOS[[#This Row],[ID_PRODUCTO]],PRODUCTOS[#All],3,FALSE)</f>
        <v>10</v>
      </c>
      <c r="K229" t="str">
        <f>VLOOKUP(DATOS[[#This Row],[ID_CATEGORIA2]],PRODUCTOS[#All],4,FALSE)</f>
        <v>Neumáticos</v>
      </c>
      <c r="L229">
        <v>6</v>
      </c>
      <c r="M229" s="4">
        <f>VLOOKUP(DATOS[[#This Row],[ID_PRODUCTO]],PRODUCTOS[#All],6,FALSE)</f>
        <v>4500</v>
      </c>
      <c r="N229" s="5">
        <f>VLOOKUP(DATOS[[#This Row],[ID_PRODUCTO]],PRODUCTOS[#All],8,FALSE)</f>
        <v>5000</v>
      </c>
    </row>
    <row r="230" spans="1:14" x14ac:dyDescent="0.25">
      <c r="A230" s="1">
        <v>44799</v>
      </c>
      <c r="B230">
        <v>229</v>
      </c>
      <c r="C230">
        <v>1003</v>
      </c>
      <c r="D230" t="str">
        <f>VLOOKUP(DATOS[[#This Row],[ID_VENDEDOR]],VENDEDOR[#All],2,FALSE)</f>
        <v>MatEo diAz</v>
      </c>
      <c r="E230" t="str">
        <f>VLOOKUP(DATOS[[#This Row],[ID_VENDEDOR]],VENDEDOR[#All],5,FALSE)</f>
        <v>CIBAO</v>
      </c>
      <c r="F230">
        <v>100088</v>
      </c>
      <c r="G230" t="s">
        <v>135</v>
      </c>
      <c r="H230">
        <v>22</v>
      </c>
      <c r="I230" t="str">
        <f>VLOOKUP(DATOS[[#This Row],[ID_PRODUCTO]],PRODUCTOS[#All],2,FALSE)</f>
        <v>Protectores de Motor</v>
      </c>
      <c r="J230">
        <f>VLOOKUP(DATOS[[#This Row],[ID_PRODUCTO]],PRODUCTOS[#All],3,FALSE)</f>
        <v>9</v>
      </c>
      <c r="K230" t="str">
        <f>VLOOKUP(DATOS[[#This Row],[ID_CATEGORIA2]],PRODUCTOS[#All],4,FALSE)</f>
        <v>Sistema Eléctrico</v>
      </c>
      <c r="L230">
        <v>32</v>
      </c>
      <c r="M230" s="4">
        <f>VLOOKUP(DATOS[[#This Row],[ID_PRODUCTO]],PRODUCTOS[#All],6,FALSE)</f>
        <v>3011</v>
      </c>
      <c r="N230" s="5">
        <f>VLOOKUP(DATOS[[#This Row],[ID_PRODUCTO]],PRODUCTOS[#All],8,FALSE)</f>
        <v>3500</v>
      </c>
    </row>
    <row r="231" spans="1:14" x14ac:dyDescent="0.25">
      <c r="A231" s="1">
        <v>44800</v>
      </c>
      <c r="B231">
        <v>230</v>
      </c>
      <c r="C231">
        <v>1000</v>
      </c>
      <c r="D231" t="str">
        <f>VLOOKUP(DATOS[[#This Row],[ID_VENDEDOR]],VENDEDOR[#All],2,FALSE)</f>
        <v>JuLiO torReS</v>
      </c>
      <c r="E231" t="str">
        <f>VLOOKUP(DATOS[[#This Row],[ID_VENDEDOR]],VENDEDOR[#All],5,FALSE)</f>
        <v>SUR</v>
      </c>
      <c r="F231">
        <v>100002</v>
      </c>
      <c r="G231" t="s">
        <v>11</v>
      </c>
      <c r="H231">
        <v>22</v>
      </c>
      <c r="I231" t="str">
        <f>VLOOKUP(DATOS[[#This Row],[ID_PRODUCTO]],PRODUCTOS[#All],2,FALSE)</f>
        <v>Protectores de Motor</v>
      </c>
      <c r="J231">
        <f>VLOOKUP(DATOS[[#This Row],[ID_PRODUCTO]],PRODUCTOS[#All],3,FALSE)</f>
        <v>9</v>
      </c>
      <c r="K231" t="str">
        <f>VLOOKUP(DATOS[[#This Row],[ID_CATEGORIA2]],PRODUCTOS[#All],4,FALSE)</f>
        <v>Sistema Eléctrico</v>
      </c>
      <c r="L231">
        <v>24</v>
      </c>
      <c r="M231" s="4">
        <f>VLOOKUP(DATOS[[#This Row],[ID_PRODUCTO]],PRODUCTOS[#All],6,FALSE)</f>
        <v>3011</v>
      </c>
      <c r="N231" s="5">
        <f>VLOOKUP(DATOS[[#This Row],[ID_PRODUCTO]],PRODUCTOS[#All],8,FALSE)</f>
        <v>3500</v>
      </c>
    </row>
    <row r="232" spans="1:14" x14ac:dyDescent="0.25">
      <c r="A232" s="1">
        <v>44801</v>
      </c>
      <c r="B232">
        <v>231</v>
      </c>
      <c r="C232">
        <v>1009</v>
      </c>
      <c r="D232" t="str">
        <f>VLOOKUP(DATOS[[#This Row],[ID_VENDEDOR]],VENDEDOR[#All],2,FALSE)</f>
        <v>PAtriciA mOreno</v>
      </c>
      <c r="E232" t="str">
        <f>VLOOKUP(DATOS[[#This Row],[ID_VENDEDOR]],VENDEDOR[#All],5,FALSE)</f>
        <v>ESTE</v>
      </c>
      <c r="F232">
        <v>100051</v>
      </c>
      <c r="G232" t="s">
        <v>98</v>
      </c>
      <c r="H232">
        <v>2</v>
      </c>
      <c r="I232" t="str">
        <f>VLOOKUP(DATOS[[#This Row],[ID_PRODUCTO]],PRODUCTOS[#All],2,FALSE)</f>
        <v>Pistones</v>
      </c>
      <c r="J232">
        <f>VLOOKUP(DATOS[[#This Row],[ID_PRODUCTO]],PRODUCTOS[#All],3,FALSE)</f>
        <v>1</v>
      </c>
      <c r="K232" t="str">
        <f>VLOOKUP(DATOS[[#This Row],[ID_CATEGORIA2]],PRODUCTOS[#All],4,FALSE)</f>
        <v>Componentes del Motor</v>
      </c>
      <c r="L232">
        <v>16</v>
      </c>
      <c r="M232" s="4">
        <f>VLOOKUP(DATOS[[#This Row],[ID_PRODUCTO]],PRODUCTOS[#All],6,FALSE)</f>
        <v>2920</v>
      </c>
      <c r="N232" s="5">
        <f>VLOOKUP(DATOS[[#This Row],[ID_PRODUCTO]],PRODUCTOS[#All],8,FALSE)</f>
        <v>3500</v>
      </c>
    </row>
    <row r="233" spans="1:14" x14ac:dyDescent="0.25">
      <c r="A233" s="1">
        <v>44802</v>
      </c>
      <c r="B233">
        <v>232</v>
      </c>
      <c r="C233">
        <v>1006</v>
      </c>
      <c r="D233" t="str">
        <f>VLOOKUP(DATOS[[#This Row],[ID_VENDEDOR]],VENDEDOR[#All],2,FALSE)</f>
        <v>AleXanDrO MoRa</v>
      </c>
      <c r="E233" t="str">
        <f>VLOOKUP(DATOS[[#This Row],[ID_VENDEDOR]],VENDEDOR[#All],5,FALSE)</f>
        <v>NORTE</v>
      </c>
      <c r="F233">
        <v>100025</v>
      </c>
      <c r="G233" t="s">
        <v>71</v>
      </c>
      <c r="H233">
        <v>1</v>
      </c>
      <c r="I233" t="str">
        <f>VLOOKUP(DATOS[[#This Row],[ID_PRODUCTO]],PRODUCTOS[#All],2,FALSE)</f>
        <v>Bujías</v>
      </c>
      <c r="J233">
        <f>VLOOKUP(DATOS[[#This Row],[ID_PRODUCTO]],PRODUCTOS[#All],3,FALSE)</f>
        <v>1</v>
      </c>
      <c r="K233" t="str">
        <f>VLOOKUP(DATOS[[#This Row],[ID_CATEGORIA2]],PRODUCTOS[#All],4,FALSE)</f>
        <v>Componentes del Motor</v>
      </c>
      <c r="L233">
        <v>23</v>
      </c>
      <c r="M233" s="4">
        <f>VLOOKUP(DATOS[[#This Row],[ID_PRODUCTO]],PRODUCTOS[#All],6,FALSE)</f>
        <v>421</v>
      </c>
      <c r="N233" s="5">
        <f>VLOOKUP(DATOS[[#This Row],[ID_PRODUCTO]],PRODUCTOS[#All],8,FALSE)</f>
        <v>600</v>
      </c>
    </row>
    <row r="234" spans="1:14" x14ac:dyDescent="0.25">
      <c r="A234" s="1">
        <v>44803</v>
      </c>
      <c r="B234">
        <v>233</v>
      </c>
      <c r="C234">
        <v>1011</v>
      </c>
      <c r="D234" t="str">
        <f>VLOOKUP(DATOS[[#This Row],[ID_VENDEDOR]],VENDEDOR[#All],2,FALSE)</f>
        <v>SoNia ToRReS</v>
      </c>
      <c r="E234" t="str">
        <f>VLOOKUP(DATOS[[#This Row],[ID_VENDEDOR]],VENDEDOR[#All],5,FALSE)</f>
        <v>CIBAO</v>
      </c>
      <c r="F234">
        <v>100040</v>
      </c>
      <c r="G234" t="s">
        <v>87</v>
      </c>
      <c r="H234">
        <v>10</v>
      </c>
      <c r="I234" t="str">
        <f>VLOOKUP(DATOS[[#This Row],[ID_PRODUCTO]],PRODUCTOS[#All],2,FALSE)</f>
        <v>Neumáticos</v>
      </c>
      <c r="J234">
        <f>VLOOKUP(DATOS[[#This Row],[ID_PRODUCTO]],PRODUCTOS[#All],3,FALSE)</f>
        <v>8</v>
      </c>
      <c r="K234" t="str">
        <f>VLOOKUP(DATOS[[#This Row],[ID_CATEGORIA2]],PRODUCTOS[#All],4,FALSE)</f>
        <v>Sistema de Suspensión</v>
      </c>
      <c r="L234">
        <v>28</v>
      </c>
      <c r="M234" s="4">
        <f>VLOOKUP(DATOS[[#This Row],[ID_PRODUCTO]],PRODUCTOS[#All],6,FALSE)</f>
        <v>4420</v>
      </c>
      <c r="N234" s="5">
        <f>VLOOKUP(DATOS[[#This Row],[ID_PRODUCTO]],PRODUCTOS[#All],8,FALSE)</f>
        <v>5000</v>
      </c>
    </row>
    <row r="235" spans="1:14" x14ac:dyDescent="0.25">
      <c r="A235" s="1">
        <v>44804</v>
      </c>
      <c r="B235">
        <v>234</v>
      </c>
      <c r="C235">
        <v>1005</v>
      </c>
      <c r="D235" t="str">
        <f>VLOOKUP(DATOS[[#This Row],[ID_VENDEDOR]],VENDEDOR[#All],2,FALSE)</f>
        <v>CrIstina ValEnCia</v>
      </c>
      <c r="E235" t="str">
        <f>VLOOKUP(DATOS[[#This Row],[ID_VENDEDOR]],VENDEDOR[#All],5,FALSE)</f>
        <v>ESTE</v>
      </c>
      <c r="F235">
        <v>100061</v>
      </c>
      <c r="G235" t="s">
        <v>108</v>
      </c>
      <c r="H235">
        <v>6</v>
      </c>
      <c r="I235" t="str">
        <f>VLOOKUP(DATOS[[#This Row],[ID_PRODUCTO]],PRODUCTOS[#All],2,FALSE)</f>
        <v>Cadenas</v>
      </c>
      <c r="J235">
        <f>VLOOKUP(DATOS[[#This Row],[ID_PRODUCTO]],PRODUCTOS[#All],3,FALSE)</f>
        <v>4</v>
      </c>
      <c r="K235" t="str">
        <f>VLOOKUP(DATOS[[#This Row],[ID_CATEGORIA2]],PRODUCTOS[#All],4,FALSE)</f>
        <v>Filtros</v>
      </c>
      <c r="L235">
        <v>34</v>
      </c>
      <c r="M235" s="4">
        <f>VLOOKUP(DATOS[[#This Row],[ID_PRODUCTO]],PRODUCTOS[#All],6,FALSE)</f>
        <v>1800</v>
      </c>
      <c r="N235" s="5">
        <f>VLOOKUP(DATOS[[#This Row],[ID_PRODUCTO]],PRODUCTOS[#All],8,FALSE)</f>
        <v>2000</v>
      </c>
    </row>
    <row r="236" spans="1:14" x14ac:dyDescent="0.25">
      <c r="A236" s="1">
        <v>44805</v>
      </c>
      <c r="B236">
        <v>235</v>
      </c>
      <c r="C236">
        <v>1000</v>
      </c>
      <c r="D236" t="str">
        <f>VLOOKUP(DATOS[[#This Row],[ID_VENDEDOR]],VENDEDOR[#All],2,FALSE)</f>
        <v>JuLiO torReS</v>
      </c>
      <c r="E236" t="str">
        <f>VLOOKUP(DATOS[[#This Row],[ID_VENDEDOR]],VENDEDOR[#All],5,FALSE)</f>
        <v>SUR</v>
      </c>
      <c r="F236">
        <v>100067</v>
      </c>
      <c r="G236" t="s">
        <v>114</v>
      </c>
      <c r="H236">
        <v>11</v>
      </c>
      <c r="I236" t="str">
        <f>VLOOKUP(DATOS[[#This Row],[ID_PRODUCTO]],PRODUCTOS[#All],2,FALSE)</f>
        <v>Guardabarros</v>
      </c>
      <c r="J236">
        <f>VLOOKUP(DATOS[[#This Row],[ID_PRODUCTO]],PRODUCTOS[#All],3,FALSE)</f>
        <v>9</v>
      </c>
      <c r="K236" t="str">
        <f>VLOOKUP(DATOS[[#This Row],[ID_CATEGORIA2]],PRODUCTOS[#All],4,FALSE)</f>
        <v>Sistema Eléctrico</v>
      </c>
      <c r="L236">
        <v>18</v>
      </c>
      <c r="M236" s="4">
        <f>VLOOKUP(DATOS[[#This Row],[ID_PRODUCTO]],PRODUCTOS[#All],6,FALSE)</f>
        <v>1700</v>
      </c>
      <c r="N236" s="5">
        <f>VLOOKUP(DATOS[[#This Row],[ID_PRODUCTO]],PRODUCTOS[#All],8,FALSE)</f>
        <v>2000</v>
      </c>
    </row>
    <row r="237" spans="1:14" x14ac:dyDescent="0.25">
      <c r="A237" s="1">
        <v>44806</v>
      </c>
      <c r="B237">
        <v>236</v>
      </c>
      <c r="C237">
        <v>1009</v>
      </c>
      <c r="D237" t="str">
        <f>VLOOKUP(DATOS[[#This Row],[ID_VENDEDOR]],VENDEDOR[#All],2,FALSE)</f>
        <v>PAtriciA mOreno</v>
      </c>
      <c r="E237" t="str">
        <f>VLOOKUP(DATOS[[#This Row],[ID_VENDEDOR]],VENDEDOR[#All],5,FALSE)</f>
        <v>ESTE</v>
      </c>
      <c r="F237">
        <v>100093</v>
      </c>
      <c r="G237" t="s">
        <v>140</v>
      </c>
      <c r="H237">
        <v>2</v>
      </c>
      <c r="I237" t="str">
        <f>VLOOKUP(DATOS[[#This Row],[ID_PRODUCTO]],PRODUCTOS[#All],2,FALSE)</f>
        <v>Pistones</v>
      </c>
      <c r="J237">
        <f>VLOOKUP(DATOS[[#This Row],[ID_PRODUCTO]],PRODUCTOS[#All],3,FALSE)</f>
        <v>1</v>
      </c>
      <c r="K237" t="str">
        <f>VLOOKUP(DATOS[[#This Row],[ID_CATEGORIA2]],PRODUCTOS[#All],4,FALSE)</f>
        <v>Componentes del Motor</v>
      </c>
      <c r="L237">
        <v>25</v>
      </c>
      <c r="M237" s="4">
        <f>VLOOKUP(DATOS[[#This Row],[ID_PRODUCTO]],PRODUCTOS[#All],6,FALSE)</f>
        <v>2920</v>
      </c>
      <c r="N237" s="5">
        <f>VLOOKUP(DATOS[[#This Row],[ID_PRODUCTO]],PRODUCTOS[#All],8,FALSE)</f>
        <v>3500</v>
      </c>
    </row>
    <row r="238" spans="1:14" x14ac:dyDescent="0.25">
      <c r="A238" s="1">
        <v>44807</v>
      </c>
      <c r="B238">
        <v>237</v>
      </c>
      <c r="C238">
        <v>1002</v>
      </c>
      <c r="D238" t="str">
        <f>VLOOKUP(DATOS[[#This Row],[ID_VENDEDOR]],VENDEDOR[#All],2,FALSE)</f>
        <v>SiMon BArreRa</v>
      </c>
      <c r="E238" t="str">
        <f>VLOOKUP(DATOS[[#This Row],[ID_VENDEDOR]],VENDEDOR[#All],5,FALSE)</f>
        <v>NORTE</v>
      </c>
      <c r="F238">
        <v>100011</v>
      </c>
      <c r="G238" t="s">
        <v>38</v>
      </c>
      <c r="H238">
        <v>1</v>
      </c>
      <c r="I238" t="str">
        <f>VLOOKUP(DATOS[[#This Row],[ID_PRODUCTO]],PRODUCTOS[#All],2,FALSE)</f>
        <v>Bujías</v>
      </c>
      <c r="J238">
        <f>VLOOKUP(DATOS[[#This Row],[ID_PRODUCTO]],PRODUCTOS[#All],3,FALSE)</f>
        <v>1</v>
      </c>
      <c r="K238" t="str">
        <f>VLOOKUP(DATOS[[#This Row],[ID_CATEGORIA2]],PRODUCTOS[#All],4,FALSE)</f>
        <v>Componentes del Motor</v>
      </c>
      <c r="L238">
        <v>14</v>
      </c>
      <c r="M238" s="4">
        <f>VLOOKUP(DATOS[[#This Row],[ID_PRODUCTO]],PRODUCTOS[#All],6,FALSE)</f>
        <v>421</v>
      </c>
      <c r="N238" s="5">
        <f>VLOOKUP(DATOS[[#This Row],[ID_PRODUCTO]],PRODUCTOS[#All],8,FALSE)</f>
        <v>600</v>
      </c>
    </row>
    <row r="239" spans="1:14" x14ac:dyDescent="0.25">
      <c r="A239" s="1">
        <v>44808</v>
      </c>
      <c r="B239">
        <v>238</v>
      </c>
      <c r="C239">
        <v>1013</v>
      </c>
      <c r="D239" t="str">
        <f>VLOOKUP(DATOS[[#This Row],[ID_VENDEDOR]],VENDEDOR[#All],2,FALSE)</f>
        <v>MoNiCA AlVarez</v>
      </c>
      <c r="E239" t="str">
        <f>VLOOKUP(DATOS[[#This Row],[ID_VENDEDOR]],VENDEDOR[#All],5,FALSE)</f>
        <v>ESTE</v>
      </c>
      <c r="F239">
        <v>100028</v>
      </c>
      <c r="G239" t="s">
        <v>75</v>
      </c>
      <c r="H239">
        <v>22</v>
      </c>
      <c r="I239" t="str">
        <f>VLOOKUP(DATOS[[#This Row],[ID_PRODUCTO]],PRODUCTOS[#All],2,FALSE)</f>
        <v>Protectores de Motor</v>
      </c>
      <c r="J239">
        <f>VLOOKUP(DATOS[[#This Row],[ID_PRODUCTO]],PRODUCTOS[#All],3,FALSE)</f>
        <v>9</v>
      </c>
      <c r="K239" t="str">
        <f>VLOOKUP(DATOS[[#This Row],[ID_CATEGORIA2]],PRODUCTOS[#All],4,FALSE)</f>
        <v>Sistema Eléctrico</v>
      </c>
      <c r="L239">
        <v>29</v>
      </c>
      <c r="M239" s="4">
        <f>VLOOKUP(DATOS[[#This Row],[ID_PRODUCTO]],PRODUCTOS[#All],6,FALSE)</f>
        <v>3011</v>
      </c>
      <c r="N239" s="5">
        <f>VLOOKUP(DATOS[[#This Row],[ID_PRODUCTO]],PRODUCTOS[#All],8,FALSE)</f>
        <v>3500</v>
      </c>
    </row>
    <row r="240" spans="1:14" x14ac:dyDescent="0.25">
      <c r="A240" s="1">
        <v>44809</v>
      </c>
      <c r="B240">
        <v>239</v>
      </c>
      <c r="C240">
        <v>1011</v>
      </c>
      <c r="D240" t="str">
        <f>VLOOKUP(DATOS[[#This Row],[ID_VENDEDOR]],VENDEDOR[#All],2,FALSE)</f>
        <v>SoNia ToRReS</v>
      </c>
      <c r="E240" t="str">
        <f>VLOOKUP(DATOS[[#This Row],[ID_VENDEDOR]],VENDEDOR[#All],5,FALSE)</f>
        <v>CIBAO</v>
      </c>
      <c r="F240">
        <v>100065</v>
      </c>
      <c r="G240" t="s">
        <v>112</v>
      </c>
      <c r="H240">
        <v>12</v>
      </c>
      <c r="I240" t="str">
        <f>VLOOKUP(DATOS[[#This Row],[ID_PRODUCTO]],PRODUCTOS[#All],2,FALSE)</f>
        <v>Asientos</v>
      </c>
      <c r="J240">
        <f>VLOOKUP(DATOS[[#This Row],[ID_PRODUCTO]],PRODUCTOS[#All],3,FALSE)</f>
        <v>9</v>
      </c>
      <c r="K240" t="str">
        <f>VLOOKUP(DATOS[[#This Row],[ID_CATEGORIA2]],PRODUCTOS[#All],4,FALSE)</f>
        <v>Sistema Eléctrico</v>
      </c>
      <c r="L240">
        <v>28</v>
      </c>
      <c r="M240" s="4">
        <f>VLOOKUP(DATOS[[#This Row],[ID_PRODUCTO]],PRODUCTOS[#All],6,FALSE)</f>
        <v>3150</v>
      </c>
      <c r="N240" s="5">
        <f>VLOOKUP(DATOS[[#This Row],[ID_PRODUCTO]],PRODUCTOS[#All],8,FALSE)</f>
        <v>3500</v>
      </c>
    </row>
    <row r="241" spans="1:14" x14ac:dyDescent="0.25">
      <c r="A241" s="1">
        <v>44810</v>
      </c>
      <c r="B241">
        <v>240</v>
      </c>
      <c r="C241">
        <v>1001</v>
      </c>
      <c r="D241" t="str">
        <f>VLOOKUP(DATOS[[#This Row],[ID_VENDEDOR]],VENDEDOR[#All],2,FALSE)</f>
        <v>RaQUel SalAzar</v>
      </c>
      <c r="E241" t="str">
        <f>VLOOKUP(DATOS[[#This Row],[ID_VENDEDOR]],VENDEDOR[#All],5,FALSE)</f>
        <v>ESTE</v>
      </c>
      <c r="F241">
        <v>100079</v>
      </c>
      <c r="G241" t="s">
        <v>126</v>
      </c>
      <c r="H241">
        <v>4</v>
      </c>
      <c r="I241" t="str">
        <f>VLOOKUP(DATOS[[#This Row],[ID_PRODUCTO]],PRODUCTOS[#All],2,FALSE)</f>
        <v>Filtros de Aceite</v>
      </c>
      <c r="J241">
        <f>VLOOKUP(DATOS[[#This Row],[ID_PRODUCTO]],PRODUCTOS[#All],3,FALSE)</f>
        <v>2</v>
      </c>
      <c r="K241" t="str">
        <f>VLOOKUP(DATOS[[#This Row],[ID_CATEGORIA2]],PRODUCTOS[#All],4,FALSE)</f>
        <v>Componentes del Motor</v>
      </c>
      <c r="L241">
        <v>12</v>
      </c>
      <c r="M241" s="4">
        <f>VLOOKUP(DATOS[[#This Row],[ID_PRODUCTO]],PRODUCTOS[#All],6,FALSE)</f>
        <v>600</v>
      </c>
      <c r="N241" s="5">
        <f>VLOOKUP(DATOS[[#This Row],[ID_PRODUCTO]],PRODUCTOS[#All],8,FALSE)</f>
        <v>800</v>
      </c>
    </row>
    <row r="242" spans="1:14" x14ac:dyDescent="0.25">
      <c r="A242" s="1">
        <v>44811</v>
      </c>
      <c r="B242">
        <v>241</v>
      </c>
      <c r="C242">
        <v>1010</v>
      </c>
      <c r="D242" t="str">
        <f>VLOOKUP(DATOS[[#This Row],[ID_VENDEDOR]],VENDEDOR[#All],2,FALSE)</f>
        <v>AnDrEs MeNDoza</v>
      </c>
      <c r="E242" t="str">
        <f>VLOOKUP(DATOS[[#This Row],[ID_VENDEDOR]],VENDEDOR[#All],5,FALSE)</f>
        <v>NORTE</v>
      </c>
      <c r="F242">
        <v>100023</v>
      </c>
      <c r="G242" t="s">
        <v>67</v>
      </c>
      <c r="H242">
        <v>14</v>
      </c>
      <c r="I242" t="str">
        <f>VLOOKUP(DATOS[[#This Row],[ID_PRODUCTO]],PRODUCTOS[#All],2,FALSE)</f>
        <v>Espejos Retrovisores</v>
      </c>
      <c r="J242">
        <f>VLOOKUP(DATOS[[#This Row],[ID_PRODUCTO]],PRODUCTOS[#All],3,FALSE)</f>
        <v>9</v>
      </c>
      <c r="K242" t="str">
        <f>VLOOKUP(DATOS[[#This Row],[ID_CATEGORIA2]],PRODUCTOS[#All],4,FALSE)</f>
        <v>Sistema Eléctrico</v>
      </c>
      <c r="L242">
        <v>23</v>
      </c>
      <c r="M242" s="4">
        <f>VLOOKUP(DATOS[[#This Row],[ID_PRODUCTO]],PRODUCTOS[#All],6,FALSE)</f>
        <v>700</v>
      </c>
      <c r="N242" s="5">
        <f>VLOOKUP(DATOS[[#This Row],[ID_PRODUCTO]],PRODUCTOS[#All],8,FALSE)</f>
        <v>800</v>
      </c>
    </row>
    <row r="243" spans="1:14" x14ac:dyDescent="0.25">
      <c r="A243" s="1">
        <v>44812</v>
      </c>
      <c r="B243">
        <v>242</v>
      </c>
      <c r="C243">
        <v>1006</v>
      </c>
      <c r="D243" t="str">
        <f>VLOOKUP(DATOS[[#This Row],[ID_VENDEDOR]],VENDEDOR[#All],2,FALSE)</f>
        <v>AleXanDrO MoRa</v>
      </c>
      <c r="E243" t="str">
        <f>VLOOKUP(DATOS[[#This Row],[ID_VENDEDOR]],VENDEDOR[#All],5,FALSE)</f>
        <v>NORTE</v>
      </c>
      <c r="F243">
        <v>100055</v>
      </c>
      <c r="G243" t="s">
        <v>102</v>
      </c>
      <c r="H243">
        <v>9</v>
      </c>
      <c r="I243" t="str">
        <f>VLOOKUP(DATOS[[#This Row],[ID_PRODUCTO]],PRODUCTOS[#All],2,FALSE)</f>
        <v>Baterías</v>
      </c>
      <c r="J243">
        <f>VLOOKUP(DATOS[[#This Row],[ID_PRODUCTO]],PRODUCTOS[#All],3,FALSE)</f>
        <v>7</v>
      </c>
      <c r="K243" t="str">
        <f>VLOOKUP(DATOS[[#This Row],[ID_CATEGORIA2]],PRODUCTOS[#All],4,FALSE)</f>
        <v>Sistema de Frenos</v>
      </c>
      <c r="L243">
        <v>18</v>
      </c>
      <c r="M243" s="4">
        <f>VLOOKUP(DATOS[[#This Row],[ID_PRODUCTO]],PRODUCTOS[#All],6,FALSE)</f>
        <v>4800</v>
      </c>
      <c r="N243" s="5">
        <f>VLOOKUP(DATOS[[#This Row],[ID_PRODUCTO]],PRODUCTOS[#All],8,FALSE)</f>
        <v>6000</v>
      </c>
    </row>
    <row r="244" spans="1:14" x14ac:dyDescent="0.25">
      <c r="A244" s="1">
        <v>44813</v>
      </c>
      <c r="B244">
        <v>243</v>
      </c>
      <c r="C244">
        <v>1005</v>
      </c>
      <c r="D244" t="str">
        <f>VLOOKUP(DATOS[[#This Row],[ID_VENDEDOR]],VENDEDOR[#All],2,FALSE)</f>
        <v>CrIstina ValEnCia</v>
      </c>
      <c r="E244" t="str">
        <f>VLOOKUP(DATOS[[#This Row],[ID_VENDEDOR]],VENDEDOR[#All],5,FALSE)</f>
        <v>ESTE</v>
      </c>
      <c r="F244">
        <v>100063</v>
      </c>
      <c r="G244" t="s">
        <v>110</v>
      </c>
      <c r="H244">
        <v>9</v>
      </c>
      <c r="I244" t="str">
        <f>VLOOKUP(DATOS[[#This Row],[ID_PRODUCTO]],PRODUCTOS[#All],2,FALSE)</f>
        <v>Baterías</v>
      </c>
      <c r="J244">
        <f>VLOOKUP(DATOS[[#This Row],[ID_PRODUCTO]],PRODUCTOS[#All],3,FALSE)</f>
        <v>7</v>
      </c>
      <c r="K244" t="str">
        <f>VLOOKUP(DATOS[[#This Row],[ID_CATEGORIA2]],PRODUCTOS[#All],4,FALSE)</f>
        <v>Sistema de Frenos</v>
      </c>
      <c r="L244">
        <v>27</v>
      </c>
      <c r="M244" s="4">
        <f>VLOOKUP(DATOS[[#This Row],[ID_PRODUCTO]],PRODUCTOS[#All],6,FALSE)</f>
        <v>4800</v>
      </c>
      <c r="N244" s="5">
        <f>VLOOKUP(DATOS[[#This Row],[ID_PRODUCTO]],PRODUCTOS[#All],8,FALSE)</f>
        <v>6000</v>
      </c>
    </row>
    <row r="245" spans="1:14" x14ac:dyDescent="0.25">
      <c r="A245" s="1">
        <v>44814</v>
      </c>
      <c r="B245">
        <v>244</v>
      </c>
      <c r="C245">
        <v>1008</v>
      </c>
      <c r="D245" t="str">
        <f>VLOOKUP(DATOS[[#This Row],[ID_VENDEDOR]],VENDEDOR[#All],2,FALSE)</f>
        <v>JaVIer ArAujo</v>
      </c>
      <c r="E245" t="str">
        <f>VLOOKUP(DATOS[[#This Row],[ID_VENDEDOR]],VENDEDOR[#All],5,FALSE)</f>
        <v>SUR</v>
      </c>
      <c r="F245">
        <v>100072</v>
      </c>
      <c r="G245" t="s">
        <v>119</v>
      </c>
      <c r="H245">
        <v>7</v>
      </c>
      <c r="I245" t="str">
        <f>VLOOKUP(DATOS[[#This Row],[ID_PRODUCTO]],PRODUCTOS[#All],2,FALSE)</f>
        <v>Pastillas de Freno</v>
      </c>
      <c r="J245">
        <f>VLOOKUP(DATOS[[#This Row],[ID_PRODUCTO]],PRODUCTOS[#All],3,FALSE)</f>
        <v>5</v>
      </c>
      <c r="K245" t="str">
        <f>VLOOKUP(DATOS[[#This Row],[ID_CATEGORIA2]],PRODUCTOS[#All],4,FALSE)</f>
        <v>Sistema de Escape</v>
      </c>
      <c r="L245">
        <v>31</v>
      </c>
      <c r="M245" s="4">
        <f>VLOOKUP(DATOS[[#This Row],[ID_PRODUCTO]],PRODUCTOS[#All],6,FALSE)</f>
        <v>900</v>
      </c>
      <c r="N245" s="5">
        <f>VLOOKUP(DATOS[[#This Row],[ID_PRODUCTO]],PRODUCTOS[#All],8,FALSE)</f>
        <v>1200</v>
      </c>
    </row>
    <row r="246" spans="1:14" x14ac:dyDescent="0.25">
      <c r="A246" s="1">
        <v>44815</v>
      </c>
      <c r="B246">
        <v>245</v>
      </c>
      <c r="C246">
        <v>1004</v>
      </c>
      <c r="D246" t="str">
        <f>VLOOKUP(DATOS[[#This Row],[ID_VENDEDOR]],VENDEDOR[#All],2,FALSE)</f>
        <v>FaBiAn VasQuez</v>
      </c>
      <c r="E246" t="str">
        <f>VLOOKUP(DATOS[[#This Row],[ID_VENDEDOR]],VENDEDOR[#All],5,FALSE)</f>
        <v>SUR</v>
      </c>
      <c r="F246">
        <v>100023</v>
      </c>
      <c r="G246" t="s">
        <v>67</v>
      </c>
      <c r="H246">
        <v>2</v>
      </c>
      <c r="I246" t="str">
        <f>VLOOKUP(DATOS[[#This Row],[ID_PRODUCTO]],PRODUCTOS[#All],2,FALSE)</f>
        <v>Pistones</v>
      </c>
      <c r="J246">
        <f>VLOOKUP(DATOS[[#This Row],[ID_PRODUCTO]],PRODUCTOS[#All],3,FALSE)</f>
        <v>1</v>
      </c>
      <c r="K246" t="str">
        <f>VLOOKUP(DATOS[[#This Row],[ID_CATEGORIA2]],PRODUCTOS[#All],4,FALSE)</f>
        <v>Componentes del Motor</v>
      </c>
      <c r="L246">
        <v>24</v>
      </c>
      <c r="M246" s="4">
        <f>VLOOKUP(DATOS[[#This Row],[ID_PRODUCTO]],PRODUCTOS[#All],6,FALSE)</f>
        <v>2920</v>
      </c>
      <c r="N246" s="5">
        <f>VLOOKUP(DATOS[[#This Row],[ID_PRODUCTO]],PRODUCTOS[#All],8,FALSE)</f>
        <v>3500</v>
      </c>
    </row>
    <row r="247" spans="1:14" x14ac:dyDescent="0.25">
      <c r="A247" s="1">
        <v>44816</v>
      </c>
      <c r="B247">
        <v>246</v>
      </c>
      <c r="C247">
        <v>1004</v>
      </c>
      <c r="D247" t="str">
        <f>VLOOKUP(DATOS[[#This Row],[ID_VENDEDOR]],VENDEDOR[#All],2,FALSE)</f>
        <v>FaBiAn VasQuez</v>
      </c>
      <c r="E247" t="str">
        <f>VLOOKUP(DATOS[[#This Row],[ID_VENDEDOR]],VENDEDOR[#All],5,FALSE)</f>
        <v>SUR</v>
      </c>
      <c r="F247">
        <v>100036</v>
      </c>
      <c r="G247" t="s">
        <v>83</v>
      </c>
      <c r="H247">
        <v>9</v>
      </c>
      <c r="I247" t="str">
        <f>VLOOKUP(DATOS[[#This Row],[ID_PRODUCTO]],PRODUCTOS[#All],2,FALSE)</f>
        <v>Baterías</v>
      </c>
      <c r="J247">
        <f>VLOOKUP(DATOS[[#This Row],[ID_PRODUCTO]],PRODUCTOS[#All],3,FALSE)</f>
        <v>7</v>
      </c>
      <c r="K247" t="str">
        <f>VLOOKUP(DATOS[[#This Row],[ID_CATEGORIA2]],PRODUCTOS[#All],4,FALSE)</f>
        <v>Sistema de Frenos</v>
      </c>
      <c r="L247">
        <v>26</v>
      </c>
      <c r="M247" s="4">
        <f>VLOOKUP(DATOS[[#This Row],[ID_PRODUCTO]],PRODUCTOS[#All],6,FALSE)</f>
        <v>4800</v>
      </c>
      <c r="N247" s="5">
        <f>VLOOKUP(DATOS[[#This Row],[ID_PRODUCTO]],PRODUCTOS[#All],8,FALSE)</f>
        <v>6000</v>
      </c>
    </row>
    <row r="248" spans="1:14" x14ac:dyDescent="0.25">
      <c r="A248" s="1">
        <v>44817</v>
      </c>
      <c r="B248">
        <v>247</v>
      </c>
      <c r="C248">
        <v>1014</v>
      </c>
      <c r="D248" t="str">
        <f>VLOOKUP(DATOS[[#This Row],[ID_VENDEDOR]],VENDEDOR[#All],2,FALSE)</f>
        <v>DAnieLa RaMiRez</v>
      </c>
      <c r="E248" t="str">
        <f>VLOOKUP(DATOS[[#This Row],[ID_VENDEDOR]],VENDEDOR[#All],5,FALSE)</f>
        <v>NORTE</v>
      </c>
      <c r="F248">
        <v>100033</v>
      </c>
      <c r="G248" t="s">
        <v>80</v>
      </c>
      <c r="H248">
        <v>16</v>
      </c>
      <c r="I248" t="str">
        <f>VLOOKUP(DATOS[[#This Row],[ID_PRODUCTO]],PRODUCTOS[#All],2,FALSE)</f>
        <v>Guantes</v>
      </c>
      <c r="J248">
        <f>VLOOKUP(DATOS[[#This Row],[ID_PRODUCTO]],PRODUCTOS[#All],3,FALSE)</f>
        <v>10</v>
      </c>
      <c r="K248" t="str">
        <f>VLOOKUP(DATOS[[#This Row],[ID_CATEGORIA2]],PRODUCTOS[#All],4,FALSE)</f>
        <v>Neumáticos</v>
      </c>
      <c r="L248">
        <v>11</v>
      </c>
      <c r="M248" s="4">
        <f>VLOOKUP(DATOS[[#This Row],[ID_PRODUCTO]],PRODUCTOS[#All],6,FALSE)</f>
        <v>820</v>
      </c>
      <c r="N248" s="5">
        <f>VLOOKUP(DATOS[[#This Row],[ID_PRODUCTO]],PRODUCTOS[#All],8,FALSE)</f>
        <v>1000</v>
      </c>
    </row>
    <row r="249" spans="1:14" x14ac:dyDescent="0.25">
      <c r="A249" s="1">
        <v>44818</v>
      </c>
      <c r="B249">
        <v>248</v>
      </c>
      <c r="C249">
        <v>1001</v>
      </c>
      <c r="D249" t="str">
        <f>VLOOKUP(DATOS[[#This Row],[ID_VENDEDOR]],VENDEDOR[#All],2,FALSE)</f>
        <v>RaQUel SalAzar</v>
      </c>
      <c r="E249" t="str">
        <f>VLOOKUP(DATOS[[#This Row],[ID_VENDEDOR]],VENDEDOR[#All],5,FALSE)</f>
        <v>ESTE</v>
      </c>
      <c r="F249">
        <v>100066</v>
      </c>
      <c r="G249" t="s">
        <v>113</v>
      </c>
      <c r="H249">
        <v>20</v>
      </c>
      <c r="I249" t="str">
        <f>VLOOKUP(DATOS[[#This Row],[ID_PRODUCTO]],PRODUCTOS[#All],2,FALSE)</f>
        <v>Controles de Puños Calefactables</v>
      </c>
      <c r="J249">
        <f>VLOOKUP(DATOS[[#This Row],[ID_PRODUCTO]],PRODUCTOS[#All],3,FALSE)</f>
        <v>10</v>
      </c>
      <c r="K249" t="str">
        <f>VLOOKUP(DATOS[[#This Row],[ID_CATEGORIA2]],PRODUCTOS[#All],4,FALSE)</f>
        <v>Neumáticos</v>
      </c>
      <c r="L249">
        <v>11</v>
      </c>
      <c r="M249" s="4">
        <f>VLOOKUP(DATOS[[#This Row],[ID_PRODUCTO]],PRODUCTOS[#All],6,FALSE)</f>
        <v>4500</v>
      </c>
      <c r="N249" s="5">
        <f>VLOOKUP(DATOS[[#This Row],[ID_PRODUCTO]],PRODUCTOS[#All],8,FALSE)</f>
        <v>5000</v>
      </c>
    </row>
    <row r="250" spans="1:14" x14ac:dyDescent="0.25">
      <c r="A250" s="1">
        <v>44819</v>
      </c>
      <c r="B250">
        <v>249</v>
      </c>
      <c r="C250">
        <v>1002</v>
      </c>
      <c r="D250" t="str">
        <f>VLOOKUP(DATOS[[#This Row],[ID_VENDEDOR]],VENDEDOR[#All],2,FALSE)</f>
        <v>SiMon BArreRa</v>
      </c>
      <c r="E250" t="str">
        <f>VLOOKUP(DATOS[[#This Row],[ID_VENDEDOR]],VENDEDOR[#All],5,FALSE)</f>
        <v>NORTE</v>
      </c>
      <c r="F250">
        <v>100034</v>
      </c>
      <c r="G250" t="s">
        <v>81</v>
      </c>
      <c r="H250">
        <v>23</v>
      </c>
      <c r="I250" t="str">
        <f>VLOOKUP(DATOS[[#This Row],[ID_PRODUCTO]],PRODUCTOS[#All],2,FALSE)</f>
        <v>Carburadores</v>
      </c>
      <c r="J250">
        <f>VLOOKUP(DATOS[[#This Row],[ID_PRODUCTO]],PRODUCTOS[#All],3,FALSE)</f>
        <v>1</v>
      </c>
      <c r="K250" t="str">
        <f>VLOOKUP(DATOS[[#This Row],[ID_CATEGORIA2]],PRODUCTOS[#All],4,FALSE)</f>
        <v>Componentes del Motor</v>
      </c>
      <c r="L250">
        <v>6</v>
      </c>
      <c r="M250" s="4">
        <f>VLOOKUP(DATOS[[#This Row],[ID_PRODUCTO]],PRODUCTOS[#All],6,FALSE)</f>
        <v>3550</v>
      </c>
      <c r="N250" s="5">
        <f>VLOOKUP(DATOS[[#This Row],[ID_PRODUCTO]],PRODUCTOS[#All],8,FALSE)</f>
        <v>4000</v>
      </c>
    </row>
    <row r="251" spans="1:14" x14ac:dyDescent="0.25">
      <c r="A251" s="1">
        <v>44820</v>
      </c>
      <c r="B251">
        <v>250</v>
      </c>
      <c r="C251">
        <v>1009</v>
      </c>
      <c r="D251" t="str">
        <f>VLOOKUP(DATOS[[#This Row],[ID_VENDEDOR]],VENDEDOR[#All],2,FALSE)</f>
        <v>PAtriciA mOreno</v>
      </c>
      <c r="E251" t="str">
        <f>VLOOKUP(DATOS[[#This Row],[ID_VENDEDOR]],VENDEDOR[#All],5,FALSE)</f>
        <v>ESTE</v>
      </c>
      <c r="F251">
        <v>100055</v>
      </c>
      <c r="G251" t="s">
        <v>102</v>
      </c>
      <c r="H251">
        <v>6</v>
      </c>
      <c r="I251" t="str">
        <f>VLOOKUP(DATOS[[#This Row],[ID_PRODUCTO]],PRODUCTOS[#All],2,FALSE)</f>
        <v>Cadenas</v>
      </c>
      <c r="J251">
        <f>VLOOKUP(DATOS[[#This Row],[ID_PRODUCTO]],PRODUCTOS[#All],3,FALSE)</f>
        <v>4</v>
      </c>
      <c r="K251" t="str">
        <f>VLOOKUP(DATOS[[#This Row],[ID_CATEGORIA2]],PRODUCTOS[#All],4,FALSE)</f>
        <v>Filtros</v>
      </c>
      <c r="L251">
        <v>16</v>
      </c>
      <c r="M251" s="4">
        <f>VLOOKUP(DATOS[[#This Row],[ID_PRODUCTO]],PRODUCTOS[#All],6,FALSE)</f>
        <v>1800</v>
      </c>
      <c r="N251" s="5">
        <f>VLOOKUP(DATOS[[#This Row],[ID_PRODUCTO]],PRODUCTOS[#All],8,FALSE)</f>
        <v>2000</v>
      </c>
    </row>
    <row r="252" spans="1:14" x14ac:dyDescent="0.25">
      <c r="A252" s="1">
        <v>44821</v>
      </c>
      <c r="B252">
        <v>251</v>
      </c>
      <c r="C252">
        <v>1007</v>
      </c>
      <c r="D252" t="str">
        <f>VLOOKUP(DATOS[[#This Row],[ID_VENDEDOR]],VENDEDOR[#All],2,FALSE)</f>
        <v>RoSa UrIbe</v>
      </c>
      <c r="E252" t="str">
        <f>VLOOKUP(DATOS[[#This Row],[ID_VENDEDOR]],VENDEDOR[#All],5,FALSE)</f>
        <v>CIBAO</v>
      </c>
      <c r="F252">
        <v>100005</v>
      </c>
      <c r="G252" t="s">
        <v>20</v>
      </c>
      <c r="H252">
        <v>16</v>
      </c>
      <c r="I252" t="str">
        <f>VLOOKUP(DATOS[[#This Row],[ID_PRODUCTO]],PRODUCTOS[#All],2,FALSE)</f>
        <v>Guantes</v>
      </c>
      <c r="J252">
        <f>VLOOKUP(DATOS[[#This Row],[ID_PRODUCTO]],PRODUCTOS[#All],3,FALSE)</f>
        <v>10</v>
      </c>
      <c r="K252" t="str">
        <f>VLOOKUP(DATOS[[#This Row],[ID_CATEGORIA2]],PRODUCTOS[#All],4,FALSE)</f>
        <v>Neumáticos</v>
      </c>
      <c r="L252">
        <v>10</v>
      </c>
      <c r="M252" s="4">
        <f>VLOOKUP(DATOS[[#This Row],[ID_PRODUCTO]],PRODUCTOS[#All],6,FALSE)</f>
        <v>820</v>
      </c>
      <c r="N252" s="5">
        <f>VLOOKUP(DATOS[[#This Row],[ID_PRODUCTO]],PRODUCTOS[#All],8,FALSE)</f>
        <v>1000</v>
      </c>
    </row>
    <row r="253" spans="1:14" x14ac:dyDescent="0.25">
      <c r="A253" s="1">
        <v>44822</v>
      </c>
      <c r="B253">
        <v>252</v>
      </c>
      <c r="C253">
        <v>1013</v>
      </c>
      <c r="D253" t="str">
        <f>VLOOKUP(DATOS[[#This Row],[ID_VENDEDOR]],VENDEDOR[#All],2,FALSE)</f>
        <v>MoNiCA AlVarez</v>
      </c>
      <c r="E253" t="str">
        <f>VLOOKUP(DATOS[[#This Row],[ID_VENDEDOR]],VENDEDOR[#All],5,FALSE)</f>
        <v>ESTE</v>
      </c>
      <c r="F253">
        <v>100086</v>
      </c>
      <c r="G253" t="s">
        <v>133</v>
      </c>
      <c r="H253">
        <v>16</v>
      </c>
      <c r="I253" t="str">
        <f>VLOOKUP(DATOS[[#This Row],[ID_PRODUCTO]],PRODUCTOS[#All],2,FALSE)</f>
        <v>Guantes</v>
      </c>
      <c r="J253">
        <f>VLOOKUP(DATOS[[#This Row],[ID_PRODUCTO]],PRODUCTOS[#All],3,FALSE)</f>
        <v>10</v>
      </c>
      <c r="K253" t="str">
        <f>VLOOKUP(DATOS[[#This Row],[ID_CATEGORIA2]],PRODUCTOS[#All],4,FALSE)</f>
        <v>Neumáticos</v>
      </c>
      <c r="L253">
        <v>5</v>
      </c>
      <c r="M253" s="4">
        <f>VLOOKUP(DATOS[[#This Row],[ID_PRODUCTO]],PRODUCTOS[#All],6,FALSE)</f>
        <v>820</v>
      </c>
      <c r="N253" s="5">
        <f>VLOOKUP(DATOS[[#This Row],[ID_PRODUCTO]],PRODUCTOS[#All],8,FALSE)</f>
        <v>1000</v>
      </c>
    </row>
    <row r="254" spans="1:14" x14ac:dyDescent="0.25">
      <c r="A254" s="1">
        <v>44823</v>
      </c>
      <c r="B254">
        <v>253</v>
      </c>
      <c r="C254">
        <v>1009</v>
      </c>
      <c r="D254" t="str">
        <f>VLOOKUP(DATOS[[#This Row],[ID_VENDEDOR]],VENDEDOR[#All],2,FALSE)</f>
        <v>PAtriciA mOreno</v>
      </c>
      <c r="E254" t="str">
        <f>VLOOKUP(DATOS[[#This Row],[ID_VENDEDOR]],VENDEDOR[#All],5,FALSE)</f>
        <v>ESTE</v>
      </c>
      <c r="F254">
        <v>100057</v>
      </c>
      <c r="G254" t="s">
        <v>104</v>
      </c>
      <c r="H254">
        <v>13</v>
      </c>
      <c r="I254" t="str">
        <f>VLOOKUP(DATOS[[#This Row],[ID_PRODUCTO]],PRODUCTOS[#All],2,FALSE)</f>
        <v>Manillares</v>
      </c>
      <c r="J254">
        <f>VLOOKUP(DATOS[[#This Row],[ID_PRODUCTO]],PRODUCTOS[#All],3,FALSE)</f>
        <v>9</v>
      </c>
      <c r="K254" t="str">
        <f>VLOOKUP(DATOS[[#This Row],[ID_CATEGORIA2]],PRODUCTOS[#All],4,FALSE)</f>
        <v>Sistema Eléctrico</v>
      </c>
      <c r="L254">
        <v>7</v>
      </c>
      <c r="M254" s="4">
        <f>VLOOKUP(DATOS[[#This Row],[ID_PRODUCTO]],PRODUCTOS[#All],6,FALSE)</f>
        <v>1310</v>
      </c>
      <c r="N254" s="5">
        <f>VLOOKUP(DATOS[[#This Row],[ID_PRODUCTO]],PRODUCTOS[#All],8,FALSE)</f>
        <v>1500</v>
      </c>
    </row>
    <row r="255" spans="1:14" x14ac:dyDescent="0.25">
      <c r="A255" s="1">
        <v>44824</v>
      </c>
      <c r="B255">
        <v>254</v>
      </c>
      <c r="C255">
        <v>1000</v>
      </c>
      <c r="D255" t="str">
        <f>VLOOKUP(DATOS[[#This Row],[ID_VENDEDOR]],VENDEDOR[#All],2,FALSE)</f>
        <v>JuLiO torReS</v>
      </c>
      <c r="E255" t="str">
        <f>VLOOKUP(DATOS[[#This Row],[ID_VENDEDOR]],VENDEDOR[#All],5,FALSE)</f>
        <v>SUR</v>
      </c>
      <c r="F255">
        <v>100051</v>
      </c>
      <c r="G255" t="s">
        <v>98</v>
      </c>
      <c r="H255">
        <v>23</v>
      </c>
      <c r="I255" t="str">
        <f>VLOOKUP(DATOS[[#This Row],[ID_PRODUCTO]],PRODUCTOS[#All],2,FALSE)</f>
        <v>Carburadores</v>
      </c>
      <c r="J255">
        <f>VLOOKUP(DATOS[[#This Row],[ID_PRODUCTO]],PRODUCTOS[#All],3,FALSE)</f>
        <v>1</v>
      </c>
      <c r="K255" t="str">
        <f>VLOOKUP(DATOS[[#This Row],[ID_CATEGORIA2]],PRODUCTOS[#All],4,FALSE)</f>
        <v>Componentes del Motor</v>
      </c>
      <c r="L255">
        <v>3</v>
      </c>
      <c r="M255" s="4">
        <f>VLOOKUP(DATOS[[#This Row],[ID_PRODUCTO]],PRODUCTOS[#All],6,FALSE)</f>
        <v>3550</v>
      </c>
      <c r="N255" s="5">
        <f>VLOOKUP(DATOS[[#This Row],[ID_PRODUCTO]],PRODUCTOS[#All],8,FALSE)</f>
        <v>4000</v>
      </c>
    </row>
    <row r="256" spans="1:14" x14ac:dyDescent="0.25">
      <c r="A256" s="1">
        <v>44825</v>
      </c>
      <c r="B256">
        <v>255</v>
      </c>
      <c r="C256">
        <v>1013</v>
      </c>
      <c r="D256" t="str">
        <f>VLOOKUP(DATOS[[#This Row],[ID_VENDEDOR]],VENDEDOR[#All],2,FALSE)</f>
        <v>MoNiCA AlVarez</v>
      </c>
      <c r="E256" t="str">
        <f>VLOOKUP(DATOS[[#This Row],[ID_VENDEDOR]],VENDEDOR[#All],5,FALSE)</f>
        <v>ESTE</v>
      </c>
      <c r="F256">
        <v>100042</v>
      </c>
      <c r="G256" t="s">
        <v>89</v>
      </c>
      <c r="H256">
        <v>17</v>
      </c>
      <c r="I256" t="str">
        <f>VLOOKUP(DATOS[[#This Row],[ID_PRODUCTO]],PRODUCTOS[#All],2,FALSE)</f>
        <v>Chaquetas de Protección</v>
      </c>
      <c r="J256">
        <f>VLOOKUP(DATOS[[#This Row],[ID_PRODUCTO]],PRODUCTOS[#All],3,FALSE)</f>
        <v>10</v>
      </c>
      <c r="K256" t="str">
        <f>VLOOKUP(DATOS[[#This Row],[ID_CATEGORIA2]],PRODUCTOS[#All],4,FALSE)</f>
        <v>Neumáticos</v>
      </c>
      <c r="L256">
        <v>12</v>
      </c>
      <c r="M256" s="4">
        <f>VLOOKUP(DATOS[[#This Row],[ID_PRODUCTO]],PRODUCTOS[#All],6,FALSE)</f>
        <v>1117</v>
      </c>
      <c r="N256" s="5">
        <f>VLOOKUP(DATOS[[#This Row],[ID_PRODUCTO]],PRODUCTOS[#All],8,FALSE)</f>
        <v>3500</v>
      </c>
    </row>
    <row r="257" spans="1:14" x14ac:dyDescent="0.25">
      <c r="A257" s="1">
        <v>44826</v>
      </c>
      <c r="B257">
        <v>256</v>
      </c>
      <c r="C257">
        <v>1001</v>
      </c>
      <c r="D257" t="str">
        <f>VLOOKUP(DATOS[[#This Row],[ID_VENDEDOR]],VENDEDOR[#All],2,FALSE)</f>
        <v>RaQUel SalAzar</v>
      </c>
      <c r="E257" t="str">
        <f>VLOOKUP(DATOS[[#This Row],[ID_VENDEDOR]],VENDEDOR[#All],5,FALSE)</f>
        <v>ESTE</v>
      </c>
      <c r="F257">
        <v>100089</v>
      </c>
      <c r="G257" t="s">
        <v>136</v>
      </c>
      <c r="H257">
        <v>1</v>
      </c>
      <c r="I257" t="str">
        <f>VLOOKUP(DATOS[[#This Row],[ID_PRODUCTO]],PRODUCTOS[#All],2,FALSE)</f>
        <v>Bujías</v>
      </c>
      <c r="J257">
        <f>VLOOKUP(DATOS[[#This Row],[ID_PRODUCTO]],PRODUCTOS[#All],3,FALSE)</f>
        <v>1</v>
      </c>
      <c r="K257" t="str">
        <f>VLOOKUP(DATOS[[#This Row],[ID_CATEGORIA2]],PRODUCTOS[#All],4,FALSE)</f>
        <v>Componentes del Motor</v>
      </c>
      <c r="L257">
        <v>6</v>
      </c>
      <c r="M257" s="4">
        <f>VLOOKUP(DATOS[[#This Row],[ID_PRODUCTO]],PRODUCTOS[#All],6,FALSE)</f>
        <v>421</v>
      </c>
      <c r="N257" s="5">
        <f>VLOOKUP(DATOS[[#This Row],[ID_PRODUCTO]],PRODUCTOS[#All],8,FALSE)</f>
        <v>600</v>
      </c>
    </row>
    <row r="258" spans="1:14" x14ac:dyDescent="0.25">
      <c r="A258" s="1">
        <v>44827</v>
      </c>
      <c r="B258">
        <v>257</v>
      </c>
      <c r="C258">
        <v>1012</v>
      </c>
      <c r="D258" t="str">
        <f>VLOOKUP(DATOS[[#This Row],[ID_VENDEDOR]],VENDEDOR[#All],2,FALSE)</f>
        <v>HuGo SAndoval</v>
      </c>
      <c r="E258" t="str">
        <f>VLOOKUP(DATOS[[#This Row],[ID_VENDEDOR]],VENDEDOR[#All],5,FALSE)</f>
        <v>SUR</v>
      </c>
      <c r="F258">
        <v>100065</v>
      </c>
      <c r="G258" t="s">
        <v>112</v>
      </c>
      <c r="H258">
        <v>1</v>
      </c>
      <c r="I258" t="str">
        <f>VLOOKUP(DATOS[[#This Row],[ID_PRODUCTO]],PRODUCTOS[#All],2,FALSE)</f>
        <v>Bujías</v>
      </c>
      <c r="J258">
        <f>VLOOKUP(DATOS[[#This Row],[ID_PRODUCTO]],PRODUCTOS[#All],3,FALSE)</f>
        <v>1</v>
      </c>
      <c r="K258" t="str">
        <f>VLOOKUP(DATOS[[#This Row],[ID_CATEGORIA2]],PRODUCTOS[#All],4,FALSE)</f>
        <v>Componentes del Motor</v>
      </c>
      <c r="L258">
        <v>8</v>
      </c>
      <c r="M258" s="4">
        <f>VLOOKUP(DATOS[[#This Row],[ID_PRODUCTO]],PRODUCTOS[#All],6,FALSE)</f>
        <v>421</v>
      </c>
      <c r="N258" s="5">
        <f>VLOOKUP(DATOS[[#This Row],[ID_PRODUCTO]],PRODUCTOS[#All],8,FALSE)</f>
        <v>600</v>
      </c>
    </row>
    <row r="259" spans="1:14" x14ac:dyDescent="0.25">
      <c r="A259" s="1">
        <v>44828</v>
      </c>
      <c r="B259">
        <v>258</v>
      </c>
      <c r="C259">
        <v>1011</v>
      </c>
      <c r="D259" t="str">
        <f>VLOOKUP(DATOS[[#This Row],[ID_VENDEDOR]],VENDEDOR[#All],2,FALSE)</f>
        <v>SoNia ToRReS</v>
      </c>
      <c r="E259" t="str">
        <f>VLOOKUP(DATOS[[#This Row],[ID_VENDEDOR]],VENDEDOR[#All],5,FALSE)</f>
        <v>CIBAO</v>
      </c>
      <c r="F259">
        <v>100100</v>
      </c>
      <c r="G259" t="s">
        <v>147</v>
      </c>
      <c r="H259">
        <v>16</v>
      </c>
      <c r="I259" t="str">
        <f>VLOOKUP(DATOS[[#This Row],[ID_PRODUCTO]],PRODUCTOS[#All],2,FALSE)</f>
        <v>Guantes</v>
      </c>
      <c r="J259">
        <f>VLOOKUP(DATOS[[#This Row],[ID_PRODUCTO]],PRODUCTOS[#All],3,FALSE)</f>
        <v>10</v>
      </c>
      <c r="K259" t="str">
        <f>VLOOKUP(DATOS[[#This Row],[ID_CATEGORIA2]],PRODUCTOS[#All],4,FALSE)</f>
        <v>Neumáticos</v>
      </c>
      <c r="L259">
        <v>4</v>
      </c>
      <c r="M259" s="4">
        <f>VLOOKUP(DATOS[[#This Row],[ID_PRODUCTO]],PRODUCTOS[#All],6,FALSE)</f>
        <v>820</v>
      </c>
      <c r="N259" s="5">
        <f>VLOOKUP(DATOS[[#This Row],[ID_PRODUCTO]],PRODUCTOS[#All],8,FALSE)</f>
        <v>1000</v>
      </c>
    </row>
    <row r="260" spans="1:14" x14ac:dyDescent="0.25">
      <c r="A260" s="1">
        <v>44829</v>
      </c>
      <c r="B260">
        <v>259</v>
      </c>
      <c r="C260">
        <v>1001</v>
      </c>
      <c r="D260" t="str">
        <f>VLOOKUP(DATOS[[#This Row],[ID_VENDEDOR]],VENDEDOR[#All],2,FALSE)</f>
        <v>RaQUel SalAzar</v>
      </c>
      <c r="E260" t="str">
        <f>VLOOKUP(DATOS[[#This Row],[ID_VENDEDOR]],VENDEDOR[#All],5,FALSE)</f>
        <v>ESTE</v>
      </c>
      <c r="F260">
        <v>100006</v>
      </c>
      <c r="G260" t="s">
        <v>23</v>
      </c>
      <c r="H260">
        <v>3</v>
      </c>
      <c r="I260" t="str">
        <f>VLOOKUP(DATOS[[#This Row],[ID_PRODUCTO]],PRODUCTOS[#All],2,FALSE)</f>
        <v>Cilindros</v>
      </c>
      <c r="J260">
        <f>VLOOKUP(DATOS[[#This Row],[ID_PRODUCTO]],PRODUCTOS[#All],3,FALSE)</f>
        <v>1</v>
      </c>
      <c r="K260" t="str">
        <f>VLOOKUP(DATOS[[#This Row],[ID_CATEGORIA2]],PRODUCTOS[#All],4,FALSE)</f>
        <v>Componentes del Motor</v>
      </c>
      <c r="L260">
        <v>9</v>
      </c>
      <c r="M260" s="4">
        <f>VLOOKUP(DATOS[[#This Row],[ID_PRODUCTO]],PRODUCTOS[#All],6,FALSE)</f>
        <v>3800</v>
      </c>
      <c r="N260" s="5">
        <f>VLOOKUP(DATOS[[#This Row],[ID_PRODUCTO]],PRODUCTOS[#All],8,FALSE)</f>
        <v>4500</v>
      </c>
    </row>
    <row r="261" spans="1:14" x14ac:dyDescent="0.25">
      <c r="A261" s="1">
        <v>44830</v>
      </c>
      <c r="B261">
        <v>260</v>
      </c>
      <c r="C261">
        <v>1003</v>
      </c>
      <c r="D261" t="str">
        <f>VLOOKUP(DATOS[[#This Row],[ID_VENDEDOR]],VENDEDOR[#All],2,FALSE)</f>
        <v>MatEo diAz</v>
      </c>
      <c r="E261" t="str">
        <f>VLOOKUP(DATOS[[#This Row],[ID_VENDEDOR]],VENDEDOR[#All],5,FALSE)</f>
        <v>CIBAO</v>
      </c>
      <c r="F261">
        <v>100101</v>
      </c>
      <c r="G261" t="s">
        <v>148</v>
      </c>
      <c r="H261">
        <v>7</v>
      </c>
      <c r="I261" t="str">
        <f>VLOOKUP(DATOS[[#This Row],[ID_PRODUCTO]],PRODUCTOS[#All],2,FALSE)</f>
        <v>Pastillas de Freno</v>
      </c>
      <c r="J261">
        <f>VLOOKUP(DATOS[[#This Row],[ID_PRODUCTO]],PRODUCTOS[#All],3,FALSE)</f>
        <v>5</v>
      </c>
      <c r="K261" t="str">
        <f>VLOOKUP(DATOS[[#This Row],[ID_CATEGORIA2]],PRODUCTOS[#All],4,FALSE)</f>
        <v>Sistema de Escape</v>
      </c>
      <c r="L261">
        <v>5</v>
      </c>
      <c r="M261" s="4">
        <f>VLOOKUP(DATOS[[#This Row],[ID_PRODUCTO]],PRODUCTOS[#All],6,FALSE)</f>
        <v>900</v>
      </c>
      <c r="N261" s="5">
        <f>VLOOKUP(DATOS[[#This Row],[ID_PRODUCTO]],PRODUCTOS[#All],8,FALSE)</f>
        <v>1200</v>
      </c>
    </row>
    <row r="262" spans="1:14" x14ac:dyDescent="0.25">
      <c r="A262" s="1">
        <v>44831</v>
      </c>
      <c r="B262">
        <v>261</v>
      </c>
      <c r="C262">
        <v>1015</v>
      </c>
      <c r="D262" t="str">
        <f>VLOOKUP(DATOS[[#This Row],[ID_VENDEDOR]],VENDEDOR[#All],2,FALSE)</f>
        <v>HeCTOr MuñoZ</v>
      </c>
      <c r="E262" t="str">
        <f>VLOOKUP(DATOS[[#This Row],[ID_VENDEDOR]],VENDEDOR[#All],5,FALSE)</f>
        <v>CIBAO</v>
      </c>
      <c r="F262">
        <v>100059</v>
      </c>
      <c r="G262" t="s">
        <v>106</v>
      </c>
      <c r="H262">
        <v>8</v>
      </c>
      <c r="I262" t="str">
        <f>VLOOKUP(DATOS[[#This Row],[ID_PRODUCTO]],PRODUCTOS[#All],2,FALSE)</f>
        <v>Amortiguadores</v>
      </c>
      <c r="J262">
        <f>VLOOKUP(DATOS[[#This Row],[ID_PRODUCTO]],PRODUCTOS[#All],3,FALSE)</f>
        <v>6</v>
      </c>
      <c r="K262" t="str">
        <f>VLOOKUP(DATOS[[#This Row],[ID_CATEGORIA2]],PRODUCTOS[#All],4,FALSE)</f>
        <v>Sistema de Transmisión</v>
      </c>
      <c r="L262">
        <v>3</v>
      </c>
      <c r="M262" s="4">
        <f>VLOOKUP(DATOS[[#This Row],[ID_PRODUCTO]],PRODUCTOS[#All],6,FALSE)</f>
        <v>4010</v>
      </c>
      <c r="N262" s="5">
        <f>VLOOKUP(DATOS[[#This Row],[ID_PRODUCTO]],PRODUCTOS[#All],8,FALSE)</f>
        <v>4500</v>
      </c>
    </row>
    <row r="263" spans="1:14" x14ac:dyDescent="0.25">
      <c r="A263" s="1">
        <v>44832</v>
      </c>
      <c r="B263">
        <v>262</v>
      </c>
      <c r="C263">
        <v>1011</v>
      </c>
      <c r="D263" t="str">
        <f>VLOOKUP(DATOS[[#This Row],[ID_VENDEDOR]],VENDEDOR[#All],2,FALSE)</f>
        <v>SoNia ToRReS</v>
      </c>
      <c r="E263" t="str">
        <f>VLOOKUP(DATOS[[#This Row],[ID_VENDEDOR]],VENDEDOR[#All],5,FALSE)</f>
        <v>CIBAO</v>
      </c>
      <c r="F263">
        <v>100016</v>
      </c>
      <c r="G263" t="s">
        <v>53</v>
      </c>
      <c r="H263">
        <v>16</v>
      </c>
      <c r="I263" t="str">
        <f>VLOOKUP(DATOS[[#This Row],[ID_PRODUCTO]],PRODUCTOS[#All],2,FALSE)</f>
        <v>Guantes</v>
      </c>
      <c r="J263">
        <f>VLOOKUP(DATOS[[#This Row],[ID_PRODUCTO]],PRODUCTOS[#All],3,FALSE)</f>
        <v>10</v>
      </c>
      <c r="K263" t="str">
        <f>VLOOKUP(DATOS[[#This Row],[ID_CATEGORIA2]],PRODUCTOS[#All],4,FALSE)</f>
        <v>Neumáticos</v>
      </c>
      <c r="L263">
        <v>7</v>
      </c>
      <c r="M263" s="4">
        <f>VLOOKUP(DATOS[[#This Row],[ID_PRODUCTO]],PRODUCTOS[#All],6,FALSE)</f>
        <v>820</v>
      </c>
      <c r="N263" s="5">
        <f>VLOOKUP(DATOS[[#This Row],[ID_PRODUCTO]],PRODUCTOS[#All],8,FALSE)</f>
        <v>1000</v>
      </c>
    </row>
    <row r="264" spans="1:14" x14ac:dyDescent="0.25">
      <c r="A264" s="1">
        <v>44833</v>
      </c>
      <c r="B264">
        <v>263</v>
      </c>
      <c r="C264">
        <v>1001</v>
      </c>
      <c r="D264" t="str">
        <f>VLOOKUP(DATOS[[#This Row],[ID_VENDEDOR]],VENDEDOR[#All],2,FALSE)</f>
        <v>RaQUel SalAzar</v>
      </c>
      <c r="E264" t="str">
        <f>VLOOKUP(DATOS[[#This Row],[ID_VENDEDOR]],VENDEDOR[#All],5,FALSE)</f>
        <v>ESTE</v>
      </c>
      <c r="F264">
        <v>100002</v>
      </c>
      <c r="G264" t="s">
        <v>11</v>
      </c>
      <c r="H264">
        <v>22</v>
      </c>
      <c r="I264" t="str">
        <f>VLOOKUP(DATOS[[#This Row],[ID_PRODUCTO]],PRODUCTOS[#All],2,FALSE)</f>
        <v>Protectores de Motor</v>
      </c>
      <c r="J264">
        <f>VLOOKUP(DATOS[[#This Row],[ID_PRODUCTO]],PRODUCTOS[#All],3,FALSE)</f>
        <v>9</v>
      </c>
      <c r="K264" t="str">
        <f>VLOOKUP(DATOS[[#This Row],[ID_CATEGORIA2]],PRODUCTOS[#All],4,FALSE)</f>
        <v>Sistema Eléctrico</v>
      </c>
      <c r="L264">
        <v>10</v>
      </c>
      <c r="M264" s="4">
        <f>VLOOKUP(DATOS[[#This Row],[ID_PRODUCTO]],PRODUCTOS[#All],6,FALSE)</f>
        <v>3011</v>
      </c>
      <c r="N264" s="5">
        <f>VLOOKUP(DATOS[[#This Row],[ID_PRODUCTO]],PRODUCTOS[#All],8,FALSE)</f>
        <v>3500</v>
      </c>
    </row>
    <row r="265" spans="1:14" x14ac:dyDescent="0.25">
      <c r="A265" s="1">
        <v>44834</v>
      </c>
      <c r="B265">
        <v>264</v>
      </c>
      <c r="C265">
        <v>1013</v>
      </c>
      <c r="D265" t="str">
        <f>VLOOKUP(DATOS[[#This Row],[ID_VENDEDOR]],VENDEDOR[#All],2,FALSE)</f>
        <v>MoNiCA AlVarez</v>
      </c>
      <c r="E265" t="str">
        <f>VLOOKUP(DATOS[[#This Row],[ID_VENDEDOR]],VENDEDOR[#All],5,FALSE)</f>
        <v>ESTE</v>
      </c>
      <c r="F265">
        <v>100011</v>
      </c>
      <c r="G265" t="s">
        <v>38</v>
      </c>
      <c r="H265">
        <v>22</v>
      </c>
      <c r="I265" t="str">
        <f>VLOOKUP(DATOS[[#This Row],[ID_PRODUCTO]],PRODUCTOS[#All],2,FALSE)</f>
        <v>Protectores de Motor</v>
      </c>
      <c r="J265">
        <f>VLOOKUP(DATOS[[#This Row],[ID_PRODUCTO]],PRODUCTOS[#All],3,FALSE)</f>
        <v>9</v>
      </c>
      <c r="K265" t="str">
        <f>VLOOKUP(DATOS[[#This Row],[ID_CATEGORIA2]],PRODUCTOS[#All],4,FALSE)</f>
        <v>Sistema Eléctrico</v>
      </c>
      <c r="L265">
        <v>2</v>
      </c>
      <c r="M265" s="4">
        <f>VLOOKUP(DATOS[[#This Row],[ID_PRODUCTO]],PRODUCTOS[#All],6,FALSE)</f>
        <v>3011</v>
      </c>
      <c r="N265" s="5">
        <f>VLOOKUP(DATOS[[#This Row],[ID_PRODUCTO]],PRODUCTOS[#All],8,FALSE)</f>
        <v>3500</v>
      </c>
    </row>
    <row r="266" spans="1:14" x14ac:dyDescent="0.25">
      <c r="A266" s="1">
        <v>44835</v>
      </c>
      <c r="B266">
        <v>265</v>
      </c>
      <c r="C266">
        <v>1014</v>
      </c>
      <c r="D266" t="str">
        <f>VLOOKUP(DATOS[[#This Row],[ID_VENDEDOR]],VENDEDOR[#All],2,FALSE)</f>
        <v>DAnieLa RaMiRez</v>
      </c>
      <c r="E266" t="str">
        <f>VLOOKUP(DATOS[[#This Row],[ID_VENDEDOR]],VENDEDOR[#All],5,FALSE)</f>
        <v>NORTE</v>
      </c>
      <c r="F266">
        <v>100022</v>
      </c>
      <c r="G266" t="s">
        <v>65</v>
      </c>
      <c r="H266">
        <v>7</v>
      </c>
      <c r="I266" t="str">
        <f>VLOOKUP(DATOS[[#This Row],[ID_PRODUCTO]],PRODUCTOS[#All],2,FALSE)</f>
        <v>Pastillas de Freno</v>
      </c>
      <c r="J266">
        <f>VLOOKUP(DATOS[[#This Row],[ID_PRODUCTO]],PRODUCTOS[#All],3,FALSE)</f>
        <v>5</v>
      </c>
      <c r="K266" t="str">
        <f>VLOOKUP(DATOS[[#This Row],[ID_CATEGORIA2]],PRODUCTOS[#All],4,FALSE)</f>
        <v>Sistema de Escape</v>
      </c>
      <c r="L266">
        <v>8</v>
      </c>
      <c r="M266" s="4">
        <f>VLOOKUP(DATOS[[#This Row],[ID_PRODUCTO]],PRODUCTOS[#All],6,FALSE)</f>
        <v>900</v>
      </c>
      <c r="N266" s="5">
        <f>VLOOKUP(DATOS[[#This Row],[ID_PRODUCTO]],PRODUCTOS[#All],8,FALSE)</f>
        <v>1200</v>
      </c>
    </row>
    <row r="267" spans="1:14" x14ac:dyDescent="0.25">
      <c r="A267" s="1">
        <v>44836</v>
      </c>
      <c r="B267">
        <v>266</v>
      </c>
      <c r="C267">
        <v>1014</v>
      </c>
      <c r="D267" t="str">
        <f>VLOOKUP(DATOS[[#This Row],[ID_VENDEDOR]],VENDEDOR[#All],2,FALSE)</f>
        <v>DAnieLa RaMiRez</v>
      </c>
      <c r="E267" t="str">
        <f>VLOOKUP(DATOS[[#This Row],[ID_VENDEDOR]],VENDEDOR[#All],5,FALSE)</f>
        <v>NORTE</v>
      </c>
      <c r="F267">
        <v>100091</v>
      </c>
      <c r="G267" t="s">
        <v>138</v>
      </c>
      <c r="H267">
        <v>3</v>
      </c>
      <c r="I267" t="str">
        <f>VLOOKUP(DATOS[[#This Row],[ID_PRODUCTO]],PRODUCTOS[#All],2,FALSE)</f>
        <v>Cilindros</v>
      </c>
      <c r="J267">
        <f>VLOOKUP(DATOS[[#This Row],[ID_PRODUCTO]],PRODUCTOS[#All],3,FALSE)</f>
        <v>1</v>
      </c>
      <c r="K267" t="str">
        <f>VLOOKUP(DATOS[[#This Row],[ID_CATEGORIA2]],PRODUCTOS[#All],4,FALSE)</f>
        <v>Componentes del Motor</v>
      </c>
      <c r="L267">
        <v>6</v>
      </c>
      <c r="M267" s="4">
        <f>VLOOKUP(DATOS[[#This Row],[ID_PRODUCTO]],PRODUCTOS[#All],6,FALSE)</f>
        <v>3800</v>
      </c>
      <c r="N267" s="5">
        <f>VLOOKUP(DATOS[[#This Row],[ID_PRODUCTO]],PRODUCTOS[#All],8,FALSE)</f>
        <v>4500</v>
      </c>
    </row>
    <row r="268" spans="1:14" x14ac:dyDescent="0.25">
      <c r="A268" s="1">
        <v>44837</v>
      </c>
      <c r="B268">
        <v>267</v>
      </c>
      <c r="C268">
        <v>1000</v>
      </c>
      <c r="D268" t="str">
        <f>VLOOKUP(DATOS[[#This Row],[ID_VENDEDOR]],VENDEDOR[#All],2,FALSE)</f>
        <v>JuLiO torReS</v>
      </c>
      <c r="E268" t="str">
        <f>VLOOKUP(DATOS[[#This Row],[ID_VENDEDOR]],VENDEDOR[#All],5,FALSE)</f>
        <v>SUR</v>
      </c>
      <c r="F268">
        <v>100026</v>
      </c>
      <c r="G268" t="s">
        <v>73</v>
      </c>
      <c r="H268">
        <v>25</v>
      </c>
      <c r="I268" t="str">
        <f>VLOOKUP(DATOS[[#This Row],[ID_PRODUCTO]],PRODUCTOS[#All],2,FALSE)</f>
        <v>Horquillas</v>
      </c>
      <c r="J268">
        <f>VLOOKUP(DATOS[[#This Row],[ID_PRODUCTO]],PRODUCTOS[#All],3,FALSE)</f>
        <v>6</v>
      </c>
      <c r="K268" t="str">
        <f>VLOOKUP(DATOS[[#This Row],[ID_CATEGORIA2]],PRODUCTOS[#All],4,FALSE)</f>
        <v>Sistema de Transmisión</v>
      </c>
      <c r="L268">
        <v>9</v>
      </c>
      <c r="M268" s="4">
        <f>VLOOKUP(DATOS[[#This Row],[ID_PRODUCTO]],PRODUCTOS[#All],6,FALSE)</f>
        <v>5100</v>
      </c>
      <c r="N268" s="5">
        <f>VLOOKUP(DATOS[[#This Row],[ID_PRODUCTO]],PRODUCTOS[#All],8,FALSE)</f>
        <v>6000</v>
      </c>
    </row>
    <row r="269" spans="1:14" x14ac:dyDescent="0.25">
      <c r="A269" s="1">
        <v>44838</v>
      </c>
      <c r="B269">
        <v>268</v>
      </c>
      <c r="C269">
        <v>1005</v>
      </c>
      <c r="D269" t="str">
        <f>VLOOKUP(DATOS[[#This Row],[ID_VENDEDOR]],VENDEDOR[#All],2,FALSE)</f>
        <v>CrIstina ValEnCia</v>
      </c>
      <c r="E269" t="str">
        <f>VLOOKUP(DATOS[[#This Row],[ID_VENDEDOR]],VENDEDOR[#All],5,FALSE)</f>
        <v>ESTE</v>
      </c>
      <c r="F269">
        <v>100036</v>
      </c>
      <c r="G269" t="s">
        <v>83</v>
      </c>
      <c r="H269">
        <v>2</v>
      </c>
      <c r="I269" t="str">
        <f>VLOOKUP(DATOS[[#This Row],[ID_PRODUCTO]],PRODUCTOS[#All],2,FALSE)</f>
        <v>Pistones</v>
      </c>
      <c r="J269">
        <f>VLOOKUP(DATOS[[#This Row],[ID_PRODUCTO]],PRODUCTOS[#All],3,FALSE)</f>
        <v>1</v>
      </c>
      <c r="K269" t="str">
        <f>VLOOKUP(DATOS[[#This Row],[ID_CATEGORIA2]],PRODUCTOS[#All],4,FALSE)</f>
        <v>Componentes del Motor</v>
      </c>
      <c r="L269">
        <v>11</v>
      </c>
      <c r="M269" s="4">
        <f>VLOOKUP(DATOS[[#This Row],[ID_PRODUCTO]],PRODUCTOS[#All],6,FALSE)</f>
        <v>2920</v>
      </c>
      <c r="N269" s="5">
        <f>VLOOKUP(DATOS[[#This Row],[ID_PRODUCTO]],PRODUCTOS[#All],8,FALSE)</f>
        <v>3500</v>
      </c>
    </row>
    <row r="270" spans="1:14" x14ac:dyDescent="0.25">
      <c r="A270" s="1">
        <v>44839</v>
      </c>
      <c r="B270">
        <v>269</v>
      </c>
      <c r="C270">
        <v>1009</v>
      </c>
      <c r="D270" t="str">
        <f>VLOOKUP(DATOS[[#This Row],[ID_VENDEDOR]],VENDEDOR[#All],2,FALSE)</f>
        <v>PAtriciA mOreno</v>
      </c>
      <c r="E270" t="str">
        <f>VLOOKUP(DATOS[[#This Row],[ID_VENDEDOR]],VENDEDOR[#All],5,FALSE)</f>
        <v>ESTE</v>
      </c>
      <c r="F270">
        <v>100036</v>
      </c>
      <c r="G270" t="s">
        <v>83</v>
      </c>
      <c r="H270">
        <v>11</v>
      </c>
      <c r="I270" t="str">
        <f>VLOOKUP(DATOS[[#This Row],[ID_PRODUCTO]],PRODUCTOS[#All],2,FALSE)</f>
        <v>Guardabarros</v>
      </c>
      <c r="J270">
        <f>VLOOKUP(DATOS[[#This Row],[ID_PRODUCTO]],PRODUCTOS[#All],3,FALSE)</f>
        <v>9</v>
      </c>
      <c r="K270" t="str">
        <f>VLOOKUP(DATOS[[#This Row],[ID_CATEGORIA2]],PRODUCTOS[#All],4,FALSE)</f>
        <v>Sistema Eléctrico</v>
      </c>
      <c r="L270">
        <v>4</v>
      </c>
      <c r="M270" s="4">
        <f>VLOOKUP(DATOS[[#This Row],[ID_PRODUCTO]],PRODUCTOS[#All],6,FALSE)</f>
        <v>1700</v>
      </c>
      <c r="N270" s="5">
        <f>VLOOKUP(DATOS[[#This Row],[ID_PRODUCTO]],PRODUCTOS[#All],8,FALSE)</f>
        <v>2000</v>
      </c>
    </row>
    <row r="271" spans="1:14" x14ac:dyDescent="0.25">
      <c r="A271" s="1">
        <v>44840</v>
      </c>
      <c r="B271">
        <v>270</v>
      </c>
      <c r="C271">
        <v>1003</v>
      </c>
      <c r="D271" t="str">
        <f>VLOOKUP(DATOS[[#This Row],[ID_VENDEDOR]],VENDEDOR[#All],2,FALSE)</f>
        <v>MatEo diAz</v>
      </c>
      <c r="E271" t="str">
        <f>VLOOKUP(DATOS[[#This Row],[ID_VENDEDOR]],VENDEDOR[#All],5,FALSE)</f>
        <v>CIBAO</v>
      </c>
      <c r="F271">
        <v>100039</v>
      </c>
      <c r="G271" t="s">
        <v>86</v>
      </c>
      <c r="H271">
        <v>16</v>
      </c>
      <c r="I271" t="str">
        <f>VLOOKUP(DATOS[[#This Row],[ID_PRODUCTO]],PRODUCTOS[#All],2,FALSE)</f>
        <v>Guantes</v>
      </c>
      <c r="J271">
        <f>VLOOKUP(DATOS[[#This Row],[ID_PRODUCTO]],PRODUCTOS[#All],3,FALSE)</f>
        <v>10</v>
      </c>
      <c r="K271" t="str">
        <f>VLOOKUP(DATOS[[#This Row],[ID_CATEGORIA2]],PRODUCTOS[#All],4,FALSE)</f>
        <v>Neumáticos</v>
      </c>
      <c r="L271">
        <v>3</v>
      </c>
      <c r="M271" s="4">
        <f>VLOOKUP(DATOS[[#This Row],[ID_PRODUCTO]],PRODUCTOS[#All],6,FALSE)</f>
        <v>820</v>
      </c>
      <c r="N271" s="5">
        <f>VLOOKUP(DATOS[[#This Row],[ID_PRODUCTO]],PRODUCTOS[#All],8,FALSE)</f>
        <v>1000</v>
      </c>
    </row>
    <row r="272" spans="1:14" x14ac:dyDescent="0.25">
      <c r="A272" s="1">
        <v>44841</v>
      </c>
      <c r="B272">
        <v>271</v>
      </c>
      <c r="C272">
        <v>1000</v>
      </c>
      <c r="D272" t="str">
        <f>VLOOKUP(DATOS[[#This Row],[ID_VENDEDOR]],VENDEDOR[#All],2,FALSE)</f>
        <v>JuLiO torReS</v>
      </c>
      <c r="E272" t="str">
        <f>VLOOKUP(DATOS[[#This Row],[ID_VENDEDOR]],VENDEDOR[#All],5,FALSE)</f>
        <v>SUR</v>
      </c>
      <c r="F272">
        <v>100039</v>
      </c>
      <c r="G272" t="s">
        <v>86</v>
      </c>
      <c r="H272">
        <v>8</v>
      </c>
      <c r="I272" t="str">
        <f>VLOOKUP(DATOS[[#This Row],[ID_PRODUCTO]],PRODUCTOS[#All],2,FALSE)</f>
        <v>Amortiguadores</v>
      </c>
      <c r="J272">
        <f>VLOOKUP(DATOS[[#This Row],[ID_PRODUCTO]],PRODUCTOS[#All],3,FALSE)</f>
        <v>6</v>
      </c>
      <c r="K272" t="str">
        <f>VLOOKUP(DATOS[[#This Row],[ID_CATEGORIA2]],PRODUCTOS[#All],4,FALSE)</f>
        <v>Sistema de Transmisión</v>
      </c>
      <c r="L272">
        <v>5</v>
      </c>
      <c r="M272" s="4">
        <f>VLOOKUP(DATOS[[#This Row],[ID_PRODUCTO]],PRODUCTOS[#All],6,FALSE)</f>
        <v>4010</v>
      </c>
      <c r="N272" s="5">
        <f>VLOOKUP(DATOS[[#This Row],[ID_PRODUCTO]],PRODUCTOS[#All],8,FALSE)</f>
        <v>4500</v>
      </c>
    </row>
    <row r="273" spans="1:14" x14ac:dyDescent="0.25">
      <c r="A273" s="1">
        <v>44842</v>
      </c>
      <c r="B273">
        <v>272</v>
      </c>
      <c r="C273">
        <v>1008</v>
      </c>
      <c r="D273" t="str">
        <f>VLOOKUP(DATOS[[#This Row],[ID_VENDEDOR]],VENDEDOR[#All],2,FALSE)</f>
        <v>JaVIer ArAujo</v>
      </c>
      <c r="E273" t="str">
        <f>VLOOKUP(DATOS[[#This Row],[ID_VENDEDOR]],VENDEDOR[#All],5,FALSE)</f>
        <v>SUR</v>
      </c>
      <c r="F273">
        <v>100037</v>
      </c>
      <c r="G273" t="s">
        <v>84</v>
      </c>
      <c r="H273">
        <v>16</v>
      </c>
      <c r="I273" t="str">
        <f>VLOOKUP(DATOS[[#This Row],[ID_PRODUCTO]],PRODUCTOS[#All],2,FALSE)</f>
        <v>Guantes</v>
      </c>
      <c r="J273">
        <f>VLOOKUP(DATOS[[#This Row],[ID_PRODUCTO]],PRODUCTOS[#All],3,FALSE)</f>
        <v>10</v>
      </c>
      <c r="K273" t="str">
        <f>VLOOKUP(DATOS[[#This Row],[ID_CATEGORIA2]],PRODUCTOS[#All],4,FALSE)</f>
        <v>Neumáticos</v>
      </c>
      <c r="L273">
        <v>7</v>
      </c>
      <c r="M273" s="4">
        <f>VLOOKUP(DATOS[[#This Row],[ID_PRODUCTO]],PRODUCTOS[#All],6,FALSE)</f>
        <v>820</v>
      </c>
      <c r="N273" s="5">
        <f>VLOOKUP(DATOS[[#This Row],[ID_PRODUCTO]],PRODUCTOS[#All],8,FALSE)</f>
        <v>1000</v>
      </c>
    </row>
    <row r="274" spans="1:14" x14ac:dyDescent="0.25">
      <c r="A274" s="1">
        <v>44843</v>
      </c>
      <c r="B274">
        <v>273</v>
      </c>
      <c r="C274">
        <v>1003</v>
      </c>
      <c r="D274" t="str">
        <f>VLOOKUP(DATOS[[#This Row],[ID_VENDEDOR]],VENDEDOR[#All],2,FALSE)</f>
        <v>MatEo diAz</v>
      </c>
      <c r="E274" t="str">
        <f>VLOOKUP(DATOS[[#This Row],[ID_VENDEDOR]],VENDEDOR[#All],5,FALSE)</f>
        <v>CIBAO</v>
      </c>
      <c r="F274">
        <v>100050</v>
      </c>
      <c r="G274" t="s">
        <v>329</v>
      </c>
      <c r="H274">
        <v>3</v>
      </c>
      <c r="I274" t="str">
        <f>VLOOKUP(DATOS[[#This Row],[ID_PRODUCTO]],PRODUCTOS[#All],2,FALSE)</f>
        <v>Cilindros</v>
      </c>
      <c r="J274">
        <f>VLOOKUP(DATOS[[#This Row],[ID_PRODUCTO]],PRODUCTOS[#All],3,FALSE)</f>
        <v>1</v>
      </c>
      <c r="K274" t="str">
        <f>VLOOKUP(DATOS[[#This Row],[ID_CATEGORIA2]],PRODUCTOS[#All],4,FALSE)</f>
        <v>Componentes del Motor</v>
      </c>
      <c r="L274">
        <v>6</v>
      </c>
      <c r="M274" s="4">
        <f>VLOOKUP(DATOS[[#This Row],[ID_PRODUCTO]],PRODUCTOS[#All],6,FALSE)</f>
        <v>3800</v>
      </c>
      <c r="N274" s="5">
        <f>VLOOKUP(DATOS[[#This Row],[ID_PRODUCTO]],PRODUCTOS[#All],8,FALSE)</f>
        <v>4500</v>
      </c>
    </row>
    <row r="275" spans="1:14" x14ac:dyDescent="0.25">
      <c r="A275" s="1">
        <v>44844</v>
      </c>
      <c r="B275">
        <v>274</v>
      </c>
      <c r="C275">
        <v>1014</v>
      </c>
      <c r="D275" t="str">
        <f>VLOOKUP(DATOS[[#This Row],[ID_VENDEDOR]],VENDEDOR[#All],2,FALSE)</f>
        <v>DAnieLa RaMiRez</v>
      </c>
      <c r="E275" t="str">
        <f>VLOOKUP(DATOS[[#This Row],[ID_VENDEDOR]],VENDEDOR[#All],5,FALSE)</f>
        <v>NORTE</v>
      </c>
      <c r="F275">
        <v>100001</v>
      </c>
      <c r="G275" t="s">
        <v>8</v>
      </c>
      <c r="H275">
        <v>4</v>
      </c>
      <c r="I275" t="str">
        <f>VLOOKUP(DATOS[[#This Row],[ID_PRODUCTO]],PRODUCTOS[#All],2,FALSE)</f>
        <v>Filtros de Aceite</v>
      </c>
      <c r="J275">
        <f>VLOOKUP(DATOS[[#This Row],[ID_PRODUCTO]],PRODUCTOS[#All],3,FALSE)</f>
        <v>2</v>
      </c>
      <c r="K275" t="str">
        <f>VLOOKUP(DATOS[[#This Row],[ID_CATEGORIA2]],PRODUCTOS[#All],4,FALSE)</f>
        <v>Componentes del Motor</v>
      </c>
      <c r="L275">
        <v>9</v>
      </c>
      <c r="M275" s="4">
        <f>VLOOKUP(DATOS[[#This Row],[ID_PRODUCTO]],PRODUCTOS[#All],6,FALSE)</f>
        <v>600</v>
      </c>
      <c r="N275" s="5">
        <f>VLOOKUP(DATOS[[#This Row],[ID_PRODUCTO]],PRODUCTOS[#All],8,FALSE)</f>
        <v>800</v>
      </c>
    </row>
    <row r="276" spans="1:14" x14ac:dyDescent="0.25">
      <c r="A276" s="1">
        <v>44845</v>
      </c>
      <c r="B276">
        <v>275</v>
      </c>
      <c r="C276">
        <v>1007</v>
      </c>
      <c r="D276" t="str">
        <f>VLOOKUP(DATOS[[#This Row],[ID_VENDEDOR]],VENDEDOR[#All],2,FALSE)</f>
        <v>RoSa UrIbe</v>
      </c>
      <c r="E276" t="str">
        <f>VLOOKUP(DATOS[[#This Row],[ID_VENDEDOR]],VENDEDOR[#All],5,FALSE)</f>
        <v>CIBAO</v>
      </c>
      <c r="F276">
        <v>100073</v>
      </c>
      <c r="G276" t="s">
        <v>120</v>
      </c>
      <c r="H276">
        <v>13</v>
      </c>
      <c r="I276" t="str">
        <f>VLOOKUP(DATOS[[#This Row],[ID_PRODUCTO]],PRODUCTOS[#All],2,FALSE)</f>
        <v>Manillares</v>
      </c>
      <c r="J276">
        <f>VLOOKUP(DATOS[[#This Row],[ID_PRODUCTO]],PRODUCTOS[#All],3,FALSE)</f>
        <v>9</v>
      </c>
      <c r="K276" t="str">
        <f>VLOOKUP(DATOS[[#This Row],[ID_CATEGORIA2]],PRODUCTOS[#All],4,FALSE)</f>
        <v>Sistema Eléctrico</v>
      </c>
      <c r="L276">
        <v>12</v>
      </c>
      <c r="M276" s="4">
        <f>VLOOKUP(DATOS[[#This Row],[ID_PRODUCTO]],PRODUCTOS[#All],6,FALSE)</f>
        <v>1310</v>
      </c>
      <c r="N276" s="5">
        <f>VLOOKUP(DATOS[[#This Row],[ID_PRODUCTO]],PRODUCTOS[#All],8,FALSE)</f>
        <v>1500</v>
      </c>
    </row>
    <row r="277" spans="1:14" x14ac:dyDescent="0.25">
      <c r="A277" s="1">
        <v>44846</v>
      </c>
      <c r="B277">
        <v>276</v>
      </c>
      <c r="C277">
        <v>1000</v>
      </c>
      <c r="D277" t="str">
        <f>VLOOKUP(DATOS[[#This Row],[ID_VENDEDOR]],VENDEDOR[#All],2,FALSE)</f>
        <v>JuLiO torReS</v>
      </c>
      <c r="E277" t="str">
        <f>VLOOKUP(DATOS[[#This Row],[ID_VENDEDOR]],VENDEDOR[#All],5,FALSE)</f>
        <v>SUR</v>
      </c>
      <c r="F277">
        <v>100097</v>
      </c>
      <c r="G277" t="s">
        <v>144</v>
      </c>
      <c r="H277">
        <v>1</v>
      </c>
      <c r="I277" t="str">
        <f>VLOOKUP(DATOS[[#This Row],[ID_PRODUCTO]],PRODUCTOS[#All],2,FALSE)</f>
        <v>Bujías</v>
      </c>
      <c r="J277">
        <f>VLOOKUP(DATOS[[#This Row],[ID_PRODUCTO]],PRODUCTOS[#All],3,FALSE)</f>
        <v>1</v>
      </c>
      <c r="K277" t="str">
        <f>VLOOKUP(DATOS[[#This Row],[ID_CATEGORIA2]],PRODUCTOS[#All],4,FALSE)</f>
        <v>Componentes del Motor</v>
      </c>
      <c r="L277">
        <v>10</v>
      </c>
      <c r="M277" s="4">
        <f>VLOOKUP(DATOS[[#This Row],[ID_PRODUCTO]],PRODUCTOS[#All],6,FALSE)</f>
        <v>421</v>
      </c>
      <c r="N277" s="5">
        <f>VLOOKUP(DATOS[[#This Row],[ID_PRODUCTO]],PRODUCTOS[#All],8,FALSE)</f>
        <v>600</v>
      </c>
    </row>
    <row r="278" spans="1:14" x14ac:dyDescent="0.25">
      <c r="A278" s="1">
        <v>44847</v>
      </c>
      <c r="B278">
        <v>277</v>
      </c>
      <c r="C278">
        <v>1002</v>
      </c>
      <c r="D278" t="str">
        <f>VLOOKUP(DATOS[[#This Row],[ID_VENDEDOR]],VENDEDOR[#All],2,FALSE)</f>
        <v>SiMon BArreRa</v>
      </c>
      <c r="E278" t="str">
        <f>VLOOKUP(DATOS[[#This Row],[ID_VENDEDOR]],VENDEDOR[#All],5,FALSE)</f>
        <v>NORTE</v>
      </c>
      <c r="F278">
        <v>100057</v>
      </c>
      <c r="G278" t="s">
        <v>104</v>
      </c>
      <c r="H278">
        <v>3</v>
      </c>
      <c r="I278" t="str">
        <f>VLOOKUP(DATOS[[#This Row],[ID_PRODUCTO]],PRODUCTOS[#All],2,FALSE)</f>
        <v>Cilindros</v>
      </c>
      <c r="J278">
        <f>VLOOKUP(DATOS[[#This Row],[ID_PRODUCTO]],PRODUCTOS[#All],3,FALSE)</f>
        <v>1</v>
      </c>
      <c r="K278" t="str">
        <f>VLOOKUP(DATOS[[#This Row],[ID_CATEGORIA2]],PRODUCTOS[#All],4,FALSE)</f>
        <v>Componentes del Motor</v>
      </c>
      <c r="L278">
        <v>5</v>
      </c>
      <c r="M278" s="4">
        <f>VLOOKUP(DATOS[[#This Row],[ID_PRODUCTO]],PRODUCTOS[#All],6,FALSE)</f>
        <v>3800</v>
      </c>
      <c r="N278" s="5">
        <f>VLOOKUP(DATOS[[#This Row],[ID_PRODUCTO]],PRODUCTOS[#All],8,FALSE)</f>
        <v>4500</v>
      </c>
    </row>
    <row r="279" spans="1:14" x14ac:dyDescent="0.25">
      <c r="A279" s="1">
        <v>44848</v>
      </c>
      <c r="B279">
        <v>278</v>
      </c>
      <c r="C279">
        <v>1005</v>
      </c>
      <c r="D279" t="str">
        <f>VLOOKUP(DATOS[[#This Row],[ID_VENDEDOR]],VENDEDOR[#All],2,FALSE)</f>
        <v>CrIstina ValEnCia</v>
      </c>
      <c r="E279" t="str">
        <f>VLOOKUP(DATOS[[#This Row],[ID_VENDEDOR]],VENDEDOR[#All],5,FALSE)</f>
        <v>ESTE</v>
      </c>
      <c r="F279">
        <v>100054</v>
      </c>
      <c r="G279" t="s">
        <v>101</v>
      </c>
      <c r="H279">
        <v>24</v>
      </c>
      <c r="I279" t="str">
        <f>VLOOKUP(DATOS[[#This Row],[ID_PRODUCTO]],PRODUCTOS[#All],2,FALSE)</f>
        <v>Discos de Freno</v>
      </c>
      <c r="J279">
        <f>VLOOKUP(DATOS[[#This Row],[ID_PRODUCTO]],PRODUCTOS[#All],3,FALSE)</f>
        <v>5</v>
      </c>
      <c r="K279" t="str">
        <f>VLOOKUP(DATOS[[#This Row],[ID_CATEGORIA2]],PRODUCTOS[#All],4,FALSE)</f>
        <v>Sistema de Escape</v>
      </c>
      <c r="L279">
        <v>7</v>
      </c>
      <c r="M279" s="4">
        <f>VLOOKUP(DATOS[[#This Row],[ID_PRODUCTO]],PRODUCTOS[#All],6,FALSE)</f>
        <v>2630</v>
      </c>
      <c r="N279" s="5">
        <f>VLOOKUP(DATOS[[#This Row],[ID_PRODUCTO]],PRODUCTOS[#All],8,FALSE)</f>
        <v>3000</v>
      </c>
    </row>
    <row r="280" spans="1:14" x14ac:dyDescent="0.25">
      <c r="A280" s="1">
        <v>44849</v>
      </c>
      <c r="B280">
        <v>279</v>
      </c>
      <c r="C280">
        <v>1002</v>
      </c>
      <c r="D280" t="str">
        <f>VLOOKUP(DATOS[[#This Row],[ID_VENDEDOR]],VENDEDOR[#All],2,FALSE)</f>
        <v>SiMon BArreRa</v>
      </c>
      <c r="E280" t="str">
        <f>VLOOKUP(DATOS[[#This Row],[ID_VENDEDOR]],VENDEDOR[#All],5,FALSE)</f>
        <v>NORTE</v>
      </c>
      <c r="F280">
        <v>100045</v>
      </c>
      <c r="G280" t="s">
        <v>92</v>
      </c>
      <c r="H280">
        <v>11</v>
      </c>
      <c r="I280" t="str">
        <f>VLOOKUP(DATOS[[#This Row],[ID_PRODUCTO]],PRODUCTOS[#All],2,FALSE)</f>
        <v>Guardabarros</v>
      </c>
      <c r="J280">
        <f>VLOOKUP(DATOS[[#This Row],[ID_PRODUCTO]],PRODUCTOS[#All],3,FALSE)</f>
        <v>9</v>
      </c>
      <c r="K280" t="str">
        <f>VLOOKUP(DATOS[[#This Row],[ID_CATEGORIA2]],PRODUCTOS[#All],4,FALSE)</f>
        <v>Sistema Eléctrico</v>
      </c>
      <c r="L280">
        <v>3</v>
      </c>
      <c r="M280" s="4">
        <f>VLOOKUP(DATOS[[#This Row],[ID_PRODUCTO]],PRODUCTOS[#All],6,FALSE)</f>
        <v>1700</v>
      </c>
      <c r="N280" s="5">
        <f>VLOOKUP(DATOS[[#This Row],[ID_PRODUCTO]],PRODUCTOS[#All],8,FALSE)</f>
        <v>2000</v>
      </c>
    </row>
    <row r="281" spans="1:14" x14ac:dyDescent="0.25">
      <c r="A281" s="1">
        <v>44850</v>
      </c>
      <c r="B281">
        <v>280</v>
      </c>
      <c r="C281">
        <v>1011</v>
      </c>
      <c r="D281" t="str">
        <f>VLOOKUP(DATOS[[#This Row],[ID_VENDEDOR]],VENDEDOR[#All],2,FALSE)</f>
        <v>SoNia ToRReS</v>
      </c>
      <c r="E281" t="str">
        <f>VLOOKUP(DATOS[[#This Row],[ID_VENDEDOR]],VENDEDOR[#All],5,FALSE)</f>
        <v>CIBAO</v>
      </c>
      <c r="F281">
        <v>100046</v>
      </c>
      <c r="G281" t="s">
        <v>93</v>
      </c>
      <c r="H281">
        <v>23</v>
      </c>
      <c r="I281" t="str">
        <f>VLOOKUP(DATOS[[#This Row],[ID_PRODUCTO]],PRODUCTOS[#All],2,FALSE)</f>
        <v>Carburadores</v>
      </c>
      <c r="J281">
        <f>VLOOKUP(DATOS[[#This Row],[ID_PRODUCTO]],PRODUCTOS[#All],3,FALSE)</f>
        <v>1</v>
      </c>
      <c r="K281" t="str">
        <f>VLOOKUP(DATOS[[#This Row],[ID_CATEGORIA2]],PRODUCTOS[#All],4,FALSE)</f>
        <v>Componentes del Motor</v>
      </c>
      <c r="L281">
        <v>12</v>
      </c>
      <c r="M281" s="4">
        <f>VLOOKUP(DATOS[[#This Row],[ID_PRODUCTO]],PRODUCTOS[#All],6,FALSE)</f>
        <v>3550</v>
      </c>
      <c r="N281" s="5">
        <f>VLOOKUP(DATOS[[#This Row],[ID_PRODUCTO]],PRODUCTOS[#All],8,FALSE)</f>
        <v>4000</v>
      </c>
    </row>
    <row r="282" spans="1:14" x14ac:dyDescent="0.25">
      <c r="A282" s="1">
        <v>44851</v>
      </c>
      <c r="B282">
        <v>281</v>
      </c>
      <c r="C282">
        <v>1011</v>
      </c>
      <c r="D282" t="str">
        <f>VLOOKUP(DATOS[[#This Row],[ID_VENDEDOR]],VENDEDOR[#All],2,FALSE)</f>
        <v>SoNia ToRReS</v>
      </c>
      <c r="E282" t="str">
        <f>VLOOKUP(DATOS[[#This Row],[ID_VENDEDOR]],VENDEDOR[#All],5,FALSE)</f>
        <v>CIBAO</v>
      </c>
      <c r="F282">
        <v>100041</v>
      </c>
      <c r="G282" t="s">
        <v>88</v>
      </c>
      <c r="H282">
        <v>17</v>
      </c>
      <c r="I282" t="str">
        <f>VLOOKUP(DATOS[[#This Row],[ID_PRODUCTO]],PRODUCTOS[#All],2,FALSE)</f>
        <v>Chaquetas de Protección</v>
      </c>
      <c r="J282">
        <f>VLOOKUP(DATOS[[#This Row],[ID_PRODUCTO]],PRODUCTOS[#All],3,FALSE)</f>
        <v>10</v>
      </c>
      <c r="K282" t="str">
        <f>VLOOKUP(DATOS[[#This Row],[ID_CATEGORIA2]],PRODUCTOS[#All],4,FALSE)</f>
        <v>Neumáticos</v>
      </c>
      <c r="L282">
        <v>6</v>
      </c>
      <c r="M282" s="4">
        <f>VLOOKUP(DATOS[[#This Row],[ID_PRODUCTO]],PRODUCTOS[#All],6,FALSE)</f>
        <v>1117</v>
      </c>
      <c r="N282" s="5">
        <f>VLOOKUP(DATOS[[#This Row],[ID_PRODUCTO]],PRODUCTOS[#All],8,FALSE)</f>
        <v>3500</v>
      </c>
    </row>
    <row r="283" spans="1:14" x14ac:dyDescent="0.25">
      <c r="A283" s="1">
        <v>44852</v>
      </c>
      <c r="B283">
        <v>282</v>
      </c>
      <c r="C283">
        <v>1000</v>
      </c>
      <c r="D283" t="str">
        <f>VLOOKUP(DATOS[[#This Row],[ID_VENDEDOR]],VENDEDOR[#All],2,FALSE)</f>
        <v>JuLiO torReS</v>
      </c>
      <c r="E283" t="str">
        <f>VLOOKUP(DATOS[[#This Row],[ID_VENDEDOR]],VENDEDOR[#All],5,FALSE)</f>
        <v>SUR</v>
      </c>
      <c r="F283">
        <v>100082</v>
      </c>
      <c r="G283" t="s">
        <v>129</v>
      </c>
      <c r="H283">
        <v>19</v>
      </c>
      <c r="I283" t="str">
        <f>VLOOKUP(DATOS[[#This Row],[ID_PRODUCTO]],PRODUCTOS[#All],2,FALSE)</f>
        <v>Cables de Acelerador</v>
      </c>
      <c r="J283">
        <f>VLOOKUP(DATOS[[#This Row],[ID_PRODUCTO]],PRODUCTOS[#All],3,FALSE)</f>
        <v>11</v>
      </c>
      <c r="K283" t="str">
        <f>VLOOKUP(DATOS[[#This Row],[ID_CATEGORIA2]],PRODUCTOS[#All],4,FALSE)</f>
        <v>Partes del Chasis</v>
      </c>
      <c r="L283">
        <v>8</v>
      </c>
      <c r="M283" s="4">
        <f>VLOOKUP(DATOS[[#This Row],[ID_PRODUCTO]],PRODUCTOS[#All],6,FALSE)</f>
        <v>600</v>
      </c>
      <c r="N283" s="5">
        <f>VLOOKUP(DATOS[[#This Row],[ID_PRODUCTO]],PRODUCTOS[#All],8,FALSE)</f>
        <v>700</v>
      </c>
    </row>
    <row r="284" spans="1:14" x14ac:dyDescent="0.25">
      <c r="A284" s="1">
        <v>44853</v>
      </c>
      <c r="B284">
        <v>283</v>
      </c>
      <c r="C284">
        <v>1013</v>
      </c>
      <c r="D284" t="str">
        <f>VLOOKUP(DATOS[[#This Row],[ID_VENDEDOR]],VENDEDOR[#All],2,FALSE)</f>
        <v>MoNiCA AlVarez</v>
      </c>
      <c r="E284" t="str">
        <f>VLOOKUP(DATOS[[#This Row],[ID_VENDEDOR]],VENDEDOR[#All],5,FALSE)</f>
        <v>ESTE</v>
      </c>
      <c r="F284">
        <v>100039</v>
      </c>
      <c r="G284" t="s">
        <v>86</v>
      </c>
      <c r="H284">
        <v>3</v>
      </c>
      <c r="I284" t="str">
        <f>VLOOKUP(DATOS[[#This Row],[ID_PRODUCTO]],PRODUCTOS[#All],2,FALSE)</f>
        <v>Cilindros</v>
      </c>
      <c r="J284">
        <f>VLOOKUP(DATOS[[#This Row],[ID_PRODUCTO]],PRODUCTOS[#All],3,FALSE)</f>
        <v>1</v>
      </c>
      <c r="K284" t="str">
        <f>VLOOKUP(DATOS[[#This Row],[ID_CATEGORIA2]],PRODUCTOS[#All],4,FALSE)</f>
        <v>Componentes del Motor</v>
      </c>
      <c r="L284">
        <v>4</v>
      </c>
      <c r="M284" s="4">
        <f>VLOOKUP(DATOS[[#This Row],[ID_PRODUCTO]],PRODUCTOS[#All],6,FALSE)</f>
        <v>3800</v>
      </c>
      <c r="N284" s="5">
        <f>VLOOKUP(DATOS[[#This Row],[ID_PRODUCTO]],PRODUCTOS[#All],8,FALSE)</f>
        <v>4500</v>
      </c>
    </row>
    <row r="285" spans="1:14" x14ac:dyDescent="0.25">
      <c r="A285" s="1">
        <v>44854</v>
      </c>
      <c r="B285">
        <v>284</v>
      </c>
      <c r="C285">
        <v>1005</v>
      </c>
      <c r="D285" t="str">
        <f>VLOOKUP(DATOS[[#This Row],[ID_VENDEDOR]],VENDEDOR[#All],2,FALSE)</f>
        <v>CrIstina ValEnCia</v>
      </c>
      <c r="E285" t="str">
        <f>VLOOKUP(DATOS[[#This Row],[ID_VENDEDOR]],VENDEDOR[#All],5,FALSE)</f>
        <v>ESTE</v>
      </c>
      <c r="F285">
        <v>100041</v>
      </c>
      <c r="G285" t="s">
        <v>88</v>
      </c>
      <c r="H285">
        <v>1</v>
      </c>
      <c r="I285" t="str">
        <f>VLOOKUP(DATOS[[#This Row],[ID_PRODUCTO]],PRODUCTOS[#All],2,FALSE)</f>
        <v>Bujías</v>
      </c>
      <c r="J285">
        <f>VLOOKUP(DATOS[[#This Row],[ID_PRODUCTO]],PRODUCTOS[#All],3,FALSE)</f>
        <v>1</v>
      </c>
      <c r="K285" t="str">
        <f>VLOOKUP(DATOS[[#This Row],[ID_CATEGORIA2]],PRODUCTOS[#All],4,FALSE)</f>
        <v>Componentes del Motor</v>
      </c>
      <c r="L285">
        <v>9</v>
      </c>
      <c r="M285" s="4">
        <f>VLOOKUP(DATOS[[#This Row],[ID_PRODUCTO]],PRODUCTOS[#All],6,FALSE)</f>
        <v>421</v>
      </c>
      <c r="N285" s="5">
        <f>VLOOKUP(DATOS[[#This Row],[ID_PRODUCTO]],PRODUCTOS[#All],8,FALSE)</f>
        <v>600</v>
      </c>
    </row>
    <row r="286" spans="1:14" x14ac:dyDescent="0.25">
      <c r="A286" s="1">
        <v>44855</v>
      </c>
      <c r="B286">
        <v>285</v>
      </c>
      <c r="C286">
        <v>1012</v>
      </c>
      <c r="D286" t="str">
        <f>VLOOKUP(DATOS[[#This Row],[ID_VENDEDOR]],VENDEDOR[#All],2,FALSE)</f>
        <v>HuGo SAndoval</v>
      </c>
      <c r="E286" t="str">
        <f>VLOOKUP(DATOS[[#This Row],[ID_VENDEDOR]],VENDEDOR[#All],5,FALSE)</f>
        <v>SUR</v>
      </c>
      <c r="F286">
        <v>100058</v>
      </c>
      <c r="G286" t="s">
        <v>105</v>
      </c>
      <c r="H286">
        <v>8</v>
      </c>
      <c r="I286" t="str">
        <f>VLOOKUP(DATOS[[#This Row],[ID_PRODUCTO]],PRODUCTOS[#All],2,FALSE)</f>
        <v>Amortiguadores</v>
      </c>
      <c r="J286">
        <f>VLOOKUP(DATOS[[#This Row],[ID_PRODUCTO]],PRODUCTOS[#All],3,FALSE)</f>
        <v>6</v>
      </c>
      <c r="K286" t="str">
        <f>VLOOKUP(DATOS[[#This Row],[ID_CATEGORIA2]],PRODUCTOS[#All],4,FALSE)</f>
        <v>Sistema de Transmisión</v>
      </c>
      <c r="L286">
        <v>5</v>
      </c>
      <c r="M286" s="4">
        <f>VLOOKUP(DATOS[[#This Row],[ID_PRODUCTO]],PRODUCTOS[#All],6,FALSE)</f>
        <v>4010</v>
      </c>
      <c r="N286" s="5">
        <f>VLOOKUP(DATOS[[#This Row],[ID_PRODUCTO]],PRODUCTOS[#All],8,FALSE)</f>
        <v>4500</v>
      </c>
    </row>
    <row r="287" spans="1:14" x14ac:dyDescent="0.25">
      <c r="A287" s="1">
        <v>44856</v>
      </c>
      <c r="B287">
        <v>286</v>
      </c>
      <c r="C287">
        <v>1014</v>
      </c>
      <c r="D287" t="str">
        <f>VLOOKUP(DATOS[[#This Row],[ID_VENDEDOR]],VENDEDOR[#All],2,FALSE)</f>
        <v>DAnieLa RaMiRez</v>
      </c>
      <c r="E287" t="str">
        <f>VLOOKUP(DATOS[[#This Row],[ID_VENDEDOR]],VENDEDOR[#All],5,FALSE)</f>
        <v>NORTE</v>
      </c>
      <c r="F287">
        <v>100036</v>
      </c>
      <c r="G287" t="s">
        <v>83</v>
      </c>
      <c r="H287">
        <v>17</v>
      </c>
      <c r="I287" t="str">
        <f>VLOOKUP(DATOS[[#This Row],[ID_PRODUCTO]],PRODUCTOS[#All],2,FALSE)</f>
        <v>Chaquetas de Protección</v>
      </c>
      <c r="J287">
        <f>VLOOKUP(DATOS[[#This Row],[ID_PRODUCTO]],PRODUCTOS[#All],3,FALSE)</f>
        <v>10</v>
      </c>
      <c r="K287" t="str">
        <f>VLOOKUP(DATOS[[#This Row],[ID_CATEGORIA2]],PRODUCTOS[#All],4,FALSE)</f>
        <v>Neumáticos</v>
      </c>
      <c r="L287">
        <v>3</v>
      </c>
      <c r="M287" s="4">
        <f>VLOOKUP(DATOS[[#This Row],[ID_PRODUCTO]],PRODUCTOS[#All],6,FALSE)</f>
        <v>1117</v>
      </c>
      <c r="N287" s="5">
        <f>VLOOKUP(DATOS[[#This Row],[ID_PRODUCTO]],PRODUCTOS[#All],8,FALSE)</f>
        <v>3500</v>
      </c>
    </row>
    <row r="288" spans="1:14" x14ac:dyDescent="0.25">
      <c r="A288" s="1">
        <v>44857</v>
      </c>
      <c r="B288">
        <v>287</v>
      </c>
      <c r="C288">
        <v>1012</v>
      </c>
      <c r="D288" t="str">
        <f>VLOOKUP(DATOS[[#This Row],[ID_VENDEDOR]],VENDEDOR[#All],2,FALSE)</f>
        <v>HuGo SAndoval</v>
      </c>
      <c r="E288" t="str">
        <f>VLOOKUP(DATOS[[#This Row],[ID_VENDEDOR]],VENDEDOR[#All],5,FALSE)</f>
        <v>SUR</v>
      </c>
      <c r="F288">
        <v>100046</v>
      </c>
      <c r="G288" t="s">
        <v>93</v>
      </c>
      <c r="H288">
        <v>20</v>
      </c>
      <c r="I288" t="str">
        <f>VLOOKUP(DATOS[[#This Row],[ID_PRODUCTO]],PRODUCTOS[#All],2,FALSE)</f>
        <v>Controles de Puños Calefactables</v>
      </c>
      <c r="J288">
        <f>VLOOKUP(DATOS[[#This Row],[ID_PRODUCTO]],PRODUCTOS[#All],3,FALSE)</f>
        <v>10</v>
      </c>
      <c r="K288" t="str">
        <f>VLOOKUP(DATOS[[#This Row],[ID_CATEGORIA2]],PRODUCTOS[#All],4,FALSE)</f>
        <v>Neumáticos</v>
      </c>
      <c r="L288">
        <v>7</v>
      </c>
      <c r="M288" s="4">
        <f>VLOOKUP(DATOS[[#This Row],[ID_PRODUCTO]],PRODUCTOS[#All],6,FALSE)</f>
        <v>4500</v>
      </c>
      <c r="N288" s="5">
        <f>VLOOKUP(DATOS[[#This Row],[ID_PRODUCTO]],PRODUCTOS[#All],8,FALSE)</f>
        <v>5000</v>
      </c>
    </row>
    <row r="289" spans="1:14" x14ac:dyDescent="0.25">
      <c r="A289" s="1">
        <v>44858</v>
      </c>
      <c r="B289">
        <v>288</v>
      </c>
      <c r="C289">
        <v>1004</v>
      </c>
      <c r="D289" t="str">
        <f>VLOOKUP(DATOS[[#This Row],[ID_VENDEDOR]],VENDEDOR[#All],2,FALSE)</f>
        <v>FaBiAn VasQuez</v>
      </c>
      <c r="E289" t="str">
        <f>VLOOKUP(DATOS[[#This Row],[ID_VENDEDOR]],VENDEDOR[#All],5,FALSE)</f>
        <v>SUR</v>
      </c>
      <c r="F289">
        <v>100081</v>
      </c>
      <c r="G289" t="s">
        <v>128</v>
      </c>
      <c r="H289">
        <v>12</v>
      </c>
      <c r="I289" t="str">
        <f>VLOOKUP(DATOS[[#This Row],[ID_PRODUCTO]],PRODUCTOS[#All],2,FALSE)</f>
        <v>Asientos</v>
      </c>
      <c r="J289">
        <f>VLOOKUP(DATOS[[#This Row],[ID_PRODUCTO]],PRODUCTOS[#All],3,FALSE)</f>
        <v>9</v>
      </c>
      <c r="K289" t="str">
        <f>VLOOKUP(DATOS[[#This Row],[ID_CATEGORIA2]],PRODUCTOS[#All],4,FALSE)</f>
        <v>Sistema Eléctrico</v>
      </c>
      <c r="L289">
        <v>10</v>
      </c>
      <c r="M289" s="4">
        <f>VLOOKUP(DATOS[[#This Row],[ID_PRODUCTO]],PRODUCTOS[#All],6,FALSE)</f>
        <v>3150</v>
      </c>
      <c r="N289" s="5">
        <f>VLOOKUP(DATOS[[#This Row],[ID_PRODUCTO]],PRODUCTOS[#All],8,FALSE)</f>
        <v>3500</v>
      </c>
    </row>
    <row r="290" spans="1:14" x14ac:dyDescent="0.25">
      <c r="A290" s="1">
        <v>44859</v>
      </c>
      <c r="B290">
        <v>289</v>
      </c>
      <c r="C290">
        <v>1014</v>
      </c>
      <c r="D290" t="str">
        <f>VLOOKUP(DATOS[[#This Row],[ID_VENDEDOR]],VENDEDOR[#All],2,FALSE)</f>
        <v>DAnieLa RaMiRez</v>
      </c>
      <c r="E290" t="str">
        <f>VLOOKUP(DATOS[[#This Row],[ID_VENDEDOR]],VENDEDOR[#All],5,FALSE)</f>
        <v>NORTE</v>
      </c>
      <c r="F290">
        <v>100006</v>
      </c>
      <c r="G290" t="s">
        <v>23</v>
      </c>
      <c r="H290">
        <v>18</v>
      </c>
      <c r="I290" t="str">
        <f>VLOOKUP(DATOS[[#This Row],[ID_PRODUCTO]],PRODUCTOS[#All],2,FALSE)</f>
        <v>Palancas de Freno</v>
      </c>
      <c r="J290">
        <f>VLOOKUP(DATOS[[#This Row],[ID_PRODUCTO]],PRODUCTOS[#All],3,FALSE)</f>
        <v>5</v>
      </c>
      <c r="K290" t="str">
        <f>VLOOKUP(DATOS[[#This Row],[ID_CATEGORIA2]],PRODUCTOS[#All],4,FALSE)</f>
        <v>Sistema de Escape</v>
      </c>
      <c r="L290">
        <v>2</v>
      </c>
      <c r="M290" s="4">
        <f>VLOOKUP(DATOS[[#This Row],[ID_PRODUCTO]],PRODUCTOS[#All],6,FALSE)</f>
        <v>1000</v>
      </c>
      <c r="N290" s="5">
        <f>VLOOKUP(DATOS[[#This Row],[ID_PRODUCTO]],PRODUCTOS[#All],8,FALSE)</f>
        <v>1200</v>
      </c>
    </row>
    <row r="291" spans="1:14" x14ac:dyDescent="0.25">
      <c r="A291" s="1">
        <v>44860</v>
      </c>
      <c r="B291">
        <v>290</v>
      </c>
      <c r="C291">
        <v>1012</v>
      </c>
      <c r="D291" t="str">
        <f>VLOOKUP(DATOS[[#This Row],[ID_VENDEDOR]],VENDEDOR[#All],2,FALSE)</f>
        <v>HuGo SAndoval</v>
      </c>
      <c r="E291" t="str">
        <f>VLOOKUP(DATOS[[#This Row],[ID_VENDEDOR]],VENDEDOR[#All],5,FALSE)</f>
        <v>SUR</v>
      </c>
      <c r="F291">
        <v>100002</v>
      </c>
      <c r="G291" t="s">
        <v>11</v>
      </c>
      <c r="H291">
        <v>4</v>
      </c>
      <c r="I291" t="str">
        <f>VLOOKUP(DATOS[[#This Row],[ID_PRODUCTO]],PRODUCTOS[#All],2,FALSE)</f>
        <v>Filtros de Aceite</v>
      </c>
      <c r="J291">
        <f>VLOOKUP(DATOS[[#This Row],[ID_PRODUCTO]],PRODUCTOS[#All],3,FALSE)</f>
        <v>2</v>
      </c>
      <c r="K291" t="str">
        <f>VLOOKUP(DATOS[[#This Row],[ID_CATEGORIA2]],PRODUCTOS[#All],4,FALSE)</f>
        <v>Componentes del Motor</v>
      </c>
      <c r="L291">
        <v>8</v>
      </c>
      <c r="M291" s="4">
        <f>VLOOKUP(DATOS[[#This Row],[ID_PRODUCTO]],PRODUCTOS[#All],6,FALSE)</f>
        <v>600</v>
      </c>
      <c r="N291" s="5">
        <f>VLOOKUP(DATOS[[#This Row],[ID_PRODUCTO]],PRODUCTOS[#All],8,FALSE)</f>
        <v>800</v>
      </c>
    </row>
    <row r="292" spans="1:14" x14ac:dyDescent="0.25">
      <c r="A292" s="1">
        <v>44861</v>
      </c>
      <c r="B292">
        <v>291</v>
      </c>
      <c r="C292">
        <v>1005</v>
      </c>
      <c r="D292" t="str">
        <f>VLOOKUP(DATOS[[#This Row],[ID_VENDEDOR]],VENDEDOR[#All],2,FALSE)</f>
        <v>CrIstina ValEnCia</v>
      </c>
      <c r="E292" t="str">
        <f>VLOOKUP(DATOS[[#This Row],[ID_VENDEDOR]],VENDEDOR[#All],5,FALSE)</f>
        <v>ESTE</v>
      </c>
      <c r="F292">
        <v>100020</v>
      </c>
      <c r="G292" t="s">
        <v>61</v>
      </c>
      <c r="H292">
        <v>14</v>
      </c>
      <c r="I292" t="str">
        <f>VLOOKUP(DATOS[[#This Row],[ID_PRODUCTO]],PRODUCTOS[#All],2,FALSE)</f>
        <v>Espejos Retrovisores</v>
      </c>
      <c r="J292">
        <f>VLOOKUP(DATOS[[#This Row],[ID_PRODUCTO]],PRODUCTOS[#All],3,FALSE)</f>
        <v>9</v>
      </c>
      <c r="K292" t="str">
        <f>VLOOKUP(DATOS[[#This Row],[ID_CATEGORIA2]],PRODUCTOS[#All],4,FALSE)</f>
        <v>Sistema Eléctrico</v>
      </c>
      <c r="L292">
        <v>6</v>
      </c>
      <c r="M292" s="4">
        <f>VLOOKUP(DATOS[[#This Row],[ID_PRODUCTO]],PRODUCTOS[#All],6,FALSE)</f>
        <v>700</v>
      </c>
      <c r="N292" s="5">
        <f>VLOOKUP(DATOS[[#This Row],[ID_PRODUCTO]],PRODUCTOS[#All],8,FALSE)</f>
        <v>800</v>
      </c>
    </row>
    <row r="293" spans="1:14" x14ac:dyDescent="0.25">
      <c r="A293" s="1">
        <v>44862</v>
      </c>
      <c r="B293">
        <v>292</v>
      </c>
      <c r="C293">
        <v>1008</v>
      </c>
      <c r="D293" t="str">
        <f>VLOOKUP(DATOS[[#This Row],[ID_VENDEDOR]],VENDEDOR[#All],2,FALSE)</f>
        <v>JaVIer ArAujo</v>
      </c>
      <c r="E293" t="str">
        <f>VLOOKUP(DATOS[[#This Row],[ID_VENDEDOR]],VENDEDOR[#All],5,FALSE)</f>
        <v>SUR</v>
      </c>
      <c r="F293">
        <v>100041</v>
      </c>
      <c r="G293" t="s">
        <v>88</v>
      </c>
      <c r="H293">
        <v>1</v>
      </c>
      <c r="I293" t="str">
        <f>VLOOKUP(DATOS[[#This Row],[ID_PRODUCTO]],PRODUCTOS[#All],2,FALSE)</f>
        <v>Bujías</v>
      </c>
      <c r="J293">
        <f>VLOOKUP(DATOS[[#This Row],[ID_PRODUCTO]],PRODUCTOS[#All],3,FALSE)</f>
        <v>1</v>
      </c>
      <c r="K293" t="str">
        <f>VLOOKUP(DATOS[[#This Row],[ID_CATEGORIA2]],PRODUCTOS[#All],4,FALSE)</f>
        <v>Componentes del Motor</v>
      </c>
      <c r="L293">
        <v>9</v>
      </c>
      <c r="M293" s="4">
        <f>VLOOKUP(DATOS[[#This Row],[ID_PRODUCTO]],PRODUCTOS[#All],6,FALSE)</f>
        <v>421</v>
      </c>
      <c r="N293" s="5">
        <f>VLOOKUP(DATOS[[#This Row],[ID_PRODUCTO]],PRODUCTOS[#All],8,FALSE)</f>
        <v>600</v>
      </c>
    </row>
    <row r="294" spans="1:14" x14ac:dyDescent="0.25">
      <c r="A294" s="1">
        <v>44863</v>
      </c>
      <c r="B294">
        <v>293</v>
      </c>
      <c r="C294">
        <v>1013</v>
      </c>
      <c r="D294" t="str">
        <f>VLOOKUP(DATOS[[#This Row],[ID_VENDEDOR]],VENDEDOR[#All],2,FALSE)</f>
        <v>MoNiCA AlVarez</v>
      </c>
      <c r="E294" t="str">
        <f>VLOOKUP(DATOS[[#This Row],[ID_VENDEDOR]],VENDEDOR[#All],5,FALSE)</f>
        <v>ESTE</v>
      </c>
      <c r="F294">
        <v>100057</v>
      </c>
      <c r="G294" t="s">
        <v>104</v>
      </c>
      <c r="H294">
        <v>18</v>
      </c>
      <c r="I294" t="str">
        <f>VLOOKUP(DATOS[[#This Row],[ID_PRODUCTO]],PRODUCTOS[#All],2,FALSE)</f>
        <v>Palancas de Freno</v>
      </c>
      <c r="J294">
        <f>VLOOKUP(DATOS[[#This Row],[ID_PRODUCTO]],PRODUCTOS[#All],3,FALSE)</f>
        <v>5</v>
      </c>
      <c r="K294" t="str">
        <f>VLOOKUP(DATOS[[#This Row],[ID_CATEGORIA2]],PRODUCTOS[#All],4,FALSE)</f>
        <v>Sistema de Escape</v>
      </c>
      <c r="L294">
        <v>11</v>
      </c>
      <c r="M294" s="4">
        <f>VLOOKUP(DATOS[[#This Row],[ID_PRODUCTO]],PRODUCTOS[#All],6,FALSE)</f>
        <v>1000</v>
      </c>
      <c r="N294" s="5">
        <f>VLOOKUP(DATOS[[#This Row],[ID_PRODUCTO]],PRODUCTOS[#All],8,FALSE)</f>
        <v>1200</v>
      </c>
    </row>
    <row r="295" spans="1:14" x14ac:dyDescent="0.25">
      <c r="A295" s="1">
        <v>44864</v>
      </c>
      <c r="B295">
        <v>294</v>
      </c>
      <c r="C295">
        <v>1014</v>
      </c>
      <c r="D295" t="str">
        <f>VLOOKUP(DATOS[[#This Row],[ID_VENDEDOR]],VENDEDOR[#All],2,FALSE)</f>
        <v>DAnieLa RaMiRez</v>
      </c>
      <c r="E295" t="str">
        <f>VLOOKUP(DATOS[[#This Row],[ID_VENDEDOR]],VENDEDOR[#All],5,FALSE)</f>
        <v>NORTE</v>
      </c>
      <c r="F295">
        <v>100038</v>
      </c>
      <c r="G295" t="s">
        <v>85</v>
      </c>
      <c r="H295">
        <v>18</v>
      </c>
      <c r="I295" t="str">
        <f>VLOOKUP(DATOS[[#This Row],[ID_PRODUCTO]],PRODUCTOS[#All],2,FALSE)</f>
        <v>Palancas de Freno</v>
      </c>
      <c r="J295">
        <f>VLOOKUP(DATOS[[#This Row],[ID_PRODUCTO]],PRODUCTOS[#All],3,FALSE)</f>
        <v>5</v>
      </c>
      <c r="K295" t="str">
        <f>VLOOKUP(DATOS[[#This Row],[ID_CATEGORIA2]],PRODUCTOS[#All],4,FALSE)</f>
        <v>Sistema de Escape</v>
      </c>
      <c r="L295">
        <v>4</v>
      </c>
      <c r="M295" s="4">
        <f>VLOOKUP(DATOS[[#This Row],[ID_PRODUCTO]],PRODUCTOS[#All],6,FALSE)</f>
        <v>1000</v>
      </c>
      <c r="N295" s="5">
        <f>VLOOKUP(DATOS[[#This Row],[ID_PRODUCTO]],PRODUCTOS[#All],8,FALSE)</f>
        <v>1200</v>
      </c>
    </row>
    <row r="296" spans="1:14" x14ac:dyDescent="0.25">
      <c r="A296" s="1">
        <v>44865</v>
      </c>
      <c r="B296">
        <v>295</v>
      </c>
      <c r="C296">
        <v>1003</v>
      </c>
      <c r="D296" t="str">
        <f>VLOOKUP(DATOS[[#This Row],[ID_VENDEDOR]],VENDEDOR[#All],2,FALSE)</f>
        <v>MatEo diAz</v>
      </c>
      <c r="E296" t="str">
        <f>VLOOKUP(DATOS[[#This Row],[ID_VENDEDOR]],VENDEDOR[#All],5,FALSE)</f>
        <v>CIBAO</v>
      </c>
      <c r="F296">
        <v>100089</v>
      </c>
      <c r="G296" t="s">
        <v>136</v>
      </c>
      <c r="H296">
        <v>25</v>
      </c>
      <c r="I296" t="str">
        <f>VLOOKUP(DATOS[[#This Row],[ID_PRODUCTO]],PRODUCTOS[#All],2,FALSE)</f>
        <v>Horquillas</v>
      </c>
      <c r="J296">
        <f>VLOOKUP(DATOS[[#This Row],[ID_PRODUCTO]],PRODUCTOS[#All],3,FALSE)</f>
        <v>6</v>
      </c>
      <c r="K296" t="str">
        <f>VLOOKUP(DATOS[[#This Row],[ID_CATEGORIA2]],PRODUCTOS[#All],4,FALSE)</f>
        <v>Sistema de Transmisión</v>
      </c>
      <c r="L296">
        <v>3</v>
      </c>
      <c r="M296" s="4">
        <f>VLOOKUP(DATOS[[#This Row],[ID_PRODUCTO]],PRODUCTOS[#All],6,FALSE)</f>
        <v>5100</v>
      </c>
      <c r="N296" s="5">
        <f>VLOOKUP(DATOS[[#This Row],[ID_PRODUCTO]],PRODUCTOS[#All],8,FALSE)</f>
        <v>6000</v>
      </c>
    </row>
    <row r="297" spans="1:14" x14ac:dyDescent="0.25">
      <c r="A297" s="1">
        <v>44866</v>
      </c>
      <c r="B297">
        <v>296</v>
      </c>
      <c r="C297">
        <v>1002</v>
      </c>
      <c r="D297" t="str">
        <f>VLOOKUP(DATOS[[#This Row],[ID_VENDEDOR]],VENDEDOR[#All],2,FALSE)</f>
        <v>SiMon BArreRa</v>
      </c>
      <c r="E297" t="str">
        <f>VLOOKUP(DATOS[[#This Row],[ID_VENDEDOR]],VENDEDOR[#All],5,FALSE)</f>
        <v>NORTE</v>
      </c>
      <c r="F297">
        <v>100041</v>
      </c>
      <c r="G297" t="s">
        <v>88</v>
      </c>
      <c r="H297">
        <v>6</v>
      </c>
      <c r="I297" t="str">
        <f>VLOOKUP(DATOS[[#This Row],[ID_PRODUCTO]],PRODUCTOS[#All],2,FALSE)</f>
        <v>Cadenas</v>
      </c>
      <c r="J297">
        <f>VLOOKUP(DATOS[[#This Row],[ID_PRODUCTO]],PRODUCTOS[#All],3,FALSE)</f>
        <v>4</v>
      </c>
      <c r="K297" t="str">
        <f>VLOOKUP(DATOS[[#This Row],[ID_CATEGORIA2]],PRODUCTOS[#All],4,FALSE)</f>
        <v>Filtros</v>
      </c>
      <c r="L297">
        <v>5</v>
      </c>
      <c r="M297" s="4">
        <f>VLOOKUP(DATOS[[#This Row],[ID_PRODUCTO]],PRODUCTOS[#All],6,FALSE)</f>
        <v>1800</v>
      </c>
      <c r="N297" s="5">
        <f>VLOOKUP(DATOS[[#This Row],[ID_PRODUCTO]],PRODUCTOS[#All],8,FALSE)</f>
        <v>2000</v>
      </c>
    </row>
    <row r="298" spans="1:14" x14ac:dyDescent="0.25">
      <c r="A298" s="1">
        <v>44867</v>
      </c>
      <c r="B298">
        <v>297</v>
      </c>
      <c r="C298">
        <v>1000</v>
      </c>
      <c r="D298" t="str">
        <f>VLOOKUP(DATOS[[#This Row],[ID_VENDEDOR]],VENDEDOR[#All],2,FALSE)</f>
        <v>JuLiO torReS</v>
      </c>
      <c r="E298" t="str">
        <f>VLOOKUP(DATOS[[#This Row],[ID_VENDEDOR]],VENDEDOR[#All],5,FALSE)</f>
        <v>SUR</v>
      </c>
      <c r="F298">
        <v>100006</v>
      </c>
      <c r="G298" t="s">
        <v>23</v>
      </c>
      <c r="H298">
        <v>9</v>
      </c>
      <c r="I298" t="str">
        <f>VLOOKUP(DATOS[[#This Row],[ID_PRODUCTO]],PRODUCTOS[#All],2,FALSE)</f>
        <v>Baterías</v>
      </c>
      <c r="J298">
        <f>VLOOKUP(DATOS[[#This Row],[ID_PRODUCTO]],PRODUCTOS[#All],3,FALSE)</f>
        <v>7</v>
      </c>
      <c r="K298" t="str">
        <f>VLOOKUP(DATOS[[#This Row],[ID_CATEGORIA2]],PRODUCTOS[#All],4,FALSE)</f>
        <v>Sistema de Frenos</v>
      </c>
      <c r="L298">
        <v>7</v>
      </c>
      <c r="M298" s="4">
        <f>VLOOKUP(DATOS[[#This Row],[ID_PRODUCTO]],PRODUCTOS[#All],6,FALSE)</f>
        <v>4800</v>
      </c>
      <c r="N298" s="5">
        <f>VLOOKUP(DATOS[[#This Row],[ID_PRODUCTO]],PRODUCTOS[#All],8,FALSE)</f>
        <v>6000</v>
      </c>
    </row>
    <row r="299" spans="1:14" x14ac:dyDescent="0.25">
      <c r="A299" s="1">
        <v>44868</v>
      </c>
      <c r="B299">
        <v>298</v>
      </c>
      <c r="C299">
        <v>1007</v>
      </c>
      <c r="D299" t="str">
        <f>VLOOKUP(DATOS[[#This Row],[ID_VENDEDOR]],VENDEDOR[#All],2,FALSE)</f>
        <v>RoSa UrIbe</v>
      </c>
      <c r="E299" t="str">
        <f>VLOOKUP(DATOS[[#This Row],[ID_VENDEDOR]],VENDEDOR[#All],5,FALSE)</f>
        <v>CIBAO</v>
      </c>
      <c r="F299">
        <v>100018</v>
      </c>
      <c r="G299" t="s">
        <v>57</v>
      </c>
      <c r="H299">
        <v>20</v>
      </c>
      <c r="I299" t="str">
        <f>VLOOKUP(DATOS[[#This Row],[ID_PRODUCTO]],PRODUCTOS[#All],2,FALSE)</f>
        <v>Controles de Puños Calefactables</v>
      </c>
      <c r="J299">
        <f>VLOOKUP(DATOS[[#This Row],[ID_PRODUCTO]],PRODUCTOS[#All],3,FALSE)</f>
        <v>10</v>
      </c>
      <c r="K299" t="str">
        <f>VLOOKUP(DATOS[[#This Row],[ID_CATEGORIA2]],PRODUCTOS[#All],4,FALSE)</f>
        <v>Neumáticos</v>
      </c>
      <c r="L299">
        <v>6</v>
      </c>
      <c r="M299" s="4">
        <f>VLOOKUP(DATOS[[#This Row],[ID_PRODUCTO]],PRODUCTOS[#All],6,FALSE)</f>
        <v>4500</v>
      </c>
      <c r="N299" s="5">
        <f>VLOOKUP(DATOS[[#This Row],[ID_PRODUCTO]],PRODUCTOS[#All],8,FALSE)</f>
        <v>5000</v>
      </c>
    </row>
    <row r="300" spans="1:14" x14ac:dyDescent="0.25">
      <c r="A300" s="1">
        <v>44869</v>
      </c>
      <c r="B300">
        <v>299</v>
      </c>
      <c r="C300">
        <v>1005</v>
      </c>
      <c r="D300" t="str">
        <f>VLOOKUP(DATOS[[#This Row],[ID_VENDEDOR]],VENDEDOR[#All],2,FALSE)</f>
        <v>CrIstina ValEnCia</v>
      </c>
      <c r="E300" t="str">
        <f>VLOOKUP(DATOS[[#This Row],[ID_VENDEDOR]],VENDEDOR[#All],5,FALSE)</f>
        <v>ESTE</v>
      </c>
      <c r="F300">
        <v>100010</v>
      </c>
      <c r="G300" t="s">
        <v>35</v>
      </c>
      <c r="H300">
        <v>3</v>
      </c>
      <c r="I300" t="str">
        <f>VLOOKUP(DATOS[[#This Row],[ID_PRODUCTO]],PRODUCTOS[#All],2,FALSE)</f>
        <v>Cilindros</v>
      </c>
      <c r="J300">
        <f>VLOOKUP(DATOS[[#This Row],[ID_PRODUCTO]],PRODUCTOS[#All],3,FALSE)</f>
        <v>1</v>
      </c>
      <c r="K300" t="str">
        <f>VLOOKUP(DATOS[[#This Row],[ID_CATEGORIA2]],PRODUCTOS[#All],4,FALSE)</f>
        <v>Componentes del Motor</v>
      </c>
      <c r="L300">
        <v>9</v>
      </c>
      <c r="M300" s="4">
        <f>VLOOKUP(DATOS[[#This Row],[ID_PRODUCTO]],PRODUCTOS[#All],6,FALSE)</f>
        <v>3800</v>
      </c>
      <c r="N300" s="5">
        <f>VLOOKUP(DATOS[[#This Row],[ID_PRODUCTO]],PRODUCTOS[#All],8,FALSE)</f>
        <v>4500</v>
      </c>
    </row>
    <row r="301" spans="1:14" x14ac:dyDescent="0.25">
      <c r="A301" s="1">
        <v>44870</v>
      </c>
      <c r="B301">
        <v>300</v>
      </c>
      <c r="C301">
        <v>1014</v>
      </c>
      <c r="D301" t="str">
        <f>VLOOKUP(DATOS[[#This Row],[ID_VENDEDOR]],VENDEDOR[#All],2,FALSE)</f>
        <v>DAnieLa RaMiRez</v>
      </c>
      <c r="E301" t="str">
        <f>VLOOKUP(DATOS[[#This Row],[ID_VENDEDOR]],VENDEDOR[#All],5,FALSE)</f>
        <v>NORTE</v>
      </c>
      <c r="F301">
        <v>100100</v>
      </c>
      <c r="G301" t="s">
        <v>147</v>
      </c>
      <c r="H301">
        <v>9</v>
      </c>
      <c r="I301" t="str">
        <f>VLOOKUP(DATOS[[#This Row],[ID_PRODUCTO]],PRODUCTOS[#All],2,FALSE)</f>
        <v>Baterías</v>
      </c>
      <c r="J301">
        <f>VLOOKUP(DATOS[[#This Row],[ID_PRODUCTO]],PRODUCTOS[#All],3,FALSE)</f>
        <v>7</v>
      </c>
      <c r="K301" t="str">
        <f>VLOOKUP(DATOS[[#This Row],[ID_CATEGORIA2]],PRODUCTOS[#All],4,FALSE)</f>
        <v>Sistema de Frenos</v>
      </c>
      <c r="L301">
        <v>12</v>
      </c>
      <c r="M301" s="4">
        <f>VLOOKUP(DATOS[[#This Row],[ID_PRODUCTO]],PRODUCTOS[#All],6,FALSE)</f>
        <v>4800</v>
      </c>
      <c r="N301" s="5">
        <f>VLOOKUP(DATOS[[#This Row],[ID_PRODUCTO]],PRODUCTOS[#All],8,FALSE)</f>
        <v>6000</v>
      </c>
    </row>
    <row r="302" spans="1:14" x14ac:dyDescent="0.25">
      <c r="A302" s="1">
        <v>44871</v>
      </c>
      <c r="B302">
        <v>301</v>
      </c>
      <c r="C302">
        <v>1008</v>
      </c>
      <c r="D302" t="str">
        <f>VLOOKUP(DATOS[[#This Row],[ID_VENDEDOR]],VENDEDOR[#All],2,FALSE)</f>
        <v>JaVIer ArAujo</v>
      </c>
      <c r="E302" t="str">
        <f>VLOOKUP(DATOS[[#This Row],[ID_VENDEDOR]],VENDEDOR[#All],5,FALSE)</f>
        <v>SUR</v>
      </c>
      <c r="F302">
        <v>100027</v>
      </c>
      <c r="G302" t="s">
        <v>74</v>
      </c>
      <c r="H302">
        <v>24</v>
      </c>
      <c r="I302" t="str">
        <f>VLOOKUP(DATOS[[#This Row],[ID_PRODUCTO]],PRODUCTOS[#All],2,FALSE)</f>
        <v>Discos de Freno</v>
      </c>
      <c r="J302">
        <f>VLOOKUP(DATOS[[#This Row],[ID_PRODUCTO]],PRODUCTOS[#All],3,FALSE)</f>
        <v>5</v>
      </c>
      <c r="K302" t="str">
        <f>VLOOKUP(DATOS[[#This Row],[ID_CATEGORIA2]],PRODUCTOS[#All],4,FALSE)</f>
        <v>Sistema de Escape</v>
      </c>
      <c r="L302">
        <v>10</v>
      </c>
      <c r="M302" s="4">
        <f>VLOOKUP(DATOS[[#This Row],[ID_PRODUCTO]],PRODUCTOS[#All],6,FALSE)</f>
        <v>2630</v>
      </c>
      <c r="N302" s="5">
        <f>VLOOKUP(DATOS[[#This Row],[ID_PRODUCTO]],PRODUCTOS[#All],8,FALSE)</f>
        <v>3000</v>
      </c>
    </row>
    <row r="303" spans="1:14" x14ac:dyDescent="0.25">
      <c r="A303" s="1">
        <v>44872</v>
      </c>
      <c r="B303">
        <v>302</v>
      </c>
      <c r="C303">
        <v>1013</v>
      </c>
      <c r="D303" t="str">
        <f>VLOOKUP(DATOS[[#This Row],[ID_VENDEDOR]],VENDEDOR[#All],2,FALSE)</f>
        <v>MoNiCA AlVarez</v>
      </c>
      <c r="E303" t="str">
        <f>VLOOKUP(DATOS[[#This Row],[ID_VENDEDOR]],VENDEDOR[#All],5,FALSE)</f>
        <v>ESTE</v>
      </c>
      <c r="F303">
        <v>100046</v>
      </c>
      <c r="G303" t="s">
        <v>93</v>
      </c>
      <c r="H303">
        <v>20</v>
      </c>
      <c r="I303" t="str">
        <f>VLOOKUP(DATOS[[#This Row],[ID_PRODUCTO]],PRODUCTOS[#All],2,FALSE)</f>
        <v>Controles de Puños Calefactables</v>
      </c>
      <c r="J303">
        <f>VLOOKUP(DATOS[[#This Row],[ID_PRODUCTO]],PRODUCTOS[#All],3,FALSE)</f>
        <v>10</v>
      </c>
      <c r="K303" t="str">
        <f>VLOOKUP(DATOS[[#This Row],[ID_CATEGORIA2]],PRODUCTOS[#All],4,FALSE)</f>
        <v>Neumáticos</v>
      </c>
      <c r="L303">
        <v>5</v>
      </c>
      <c r="M303" s="4">
        <f>VLOOKUP(DATOS[[#This Row],[ID_PRODUCTO]],PRODUCTOS[#All],6,FALSE)</f>
        <v>4500</v>
      </c>
      <c r="N303" s="5">
        <f>VLOOKUP(DATOS[[#This Row],[ID_PRODUCTO]],PRODUCTOS[#All],8,FALSE)</f>
        <v>5000</v>
      </c>
    </row>
    <row r="304" spans="1:14" x14ac:dyDescent="0.25">
      <c r="A304" s="1">
        <v>44873</v>
      </c>
      <c r="B304">
        <v>303</v>
      </c>
      <c r="C304">
        <v>1007</v>
      </c>
      <c r="D304" t="str">
        <f>VLOOKUP(DATOS[[#This Row],[ID_VENDEDOR]],VENDEDOR[#All],2,FALSE)</f>
        <v>RoSa UrIbe</v>
      </c>
      <c r="E304" t="str">
        <f>VLOOKUP(DATOS[[#This Row],[ID_VENDEDOR]],VENDEDOR[#All],5,FALSE)</f>
        <v>CIBAO</v>
      </c>
      <c r="F304">
        <v>100017</v>
      </c>
      <c r="G304" t="s">
        <v>55</v>
      </c>
      <c r="H304">
        <v>7</v>
      </c>
      <c r="I304" t="str">
        <f>VLOOKUP(DATOS[[#This Row],[ID_PRODUCTO]],PRODUCTOS[#All],2,FALSE)</f>
        <v>Pastillas de Freno</v>
      </c>
      <c r="J304">
        <f>VLOOKUP(DATOS[[#This Row],[ID_PRODUCTO]],PRODUCTOS[#All],3,FALSE)</f>
        <v>5</v>
      </c>
      <c r="K304" t="str">
        <f>VLOOKUP(DATOS[[#This Row],[ID_CATEGORIA2]],PRODUCTOS[#All],4,FALSE)</f>
        <v>Sistema de Escape</v>
      </c>
      <c r="L304">
        <v>7</v>
      </c>
      <c r="M304" s="4">
        <f>VLOOKUP(DATOS[[#This Row],[ID_PRODUCTO]],PRODUCTOS[#All],6,FALSE)</f>
        <v>900</v>
      </c>
      <c r="N304" s="5">
        <f>VLOOKUP(DATOS[[#This Row],[ID_PRODUCTO]],PRODUCTOS[#All],8,FALSE)</f>
        <v>1200</v>
      </c>
    </row>
    <row r="305" spans="1:14" x14ac:dyDescent="0.25">
      <c r="A305" s="1">
        <v>44874</v>
      </c>
      <c r="B305">
        <v>304</v>
      </c>
      <c r="C305">
        <v>1008</v>
      </c>
      <c r="D305" t="str">
        <f>VLOOKUP(DATOS[[#This Row],[ID_VENDEDOR]],VENDEDOR[#All],2,FALSE)</f>
        <v>JaVIer ArAujo</v>
      </c>
      <c r="E305" t="str">
        <f>VLOOKUP(DATOS[[#This Row],[ID_VENDEDOR]],VENDEDOR[#All],5,FALSE)</f>
        <v>SUR</v>
      </c>
      <c r="F305">
        <v>100029</v>
      </c>
      <c r="G305" t="s">
        <v>76</v>
      </c>
      <c r="H305">
        <v>14</v>
      </c>
      <c r="I305" t="str">
        <f>VLOOKUP(DATOS[[#This Row],[ID_PRODUCTO]],PRODUCTOS[#All],2,FALSE)</f>
        <v>Espejos Retrovisores</v>
      </c>
      <c r="J305">
        <f>VLOOKUP(DATOS[[#This Row],[ID_PRODUCTO]],PRODUCTOS[#All],3,FALSE)</f>
        <v>9</v>
      </c>
      <c r="K305" t="str">
        <f>VLOOKUP(DATOS[[#This Row],[ID_CATEGORIA2]],PRODUCTOS[#All],4,FALSE)</f>
        <v>Sistema Eléctrico</v>
      </c>
      <c r="L305">
        <v>3</v>
      </c>
      <c r="M305" s="4">
        <f>VLOOKUP(DATOS[[#This Row],[ID_PRODUCTO]],PRODUCTOS[#All],6,FALSE)</f>
        <v>700</v>
      </c>
      <c r="N305" s="5">
        <f>VLOOKUP(DATOS[[#This Row],[ID_PRODUCTO]],PRODUCTOS[#All],8,FALSE)</f>
        <v>800</v>
      </c>
    </row>
    <row r="306" spans="1:14" x14ac:dyDescent="0.25">
      <c r="A306" s="1">
        <v>44875</v>
      </c>
      <c r="B306">
        <v>305</v>
      </c>
      <c r="C306">
        <v>1000</v>
      </c>
      <c r="D306" t="str">
        <f>VLOOKUP(DATOS[[#This Row],[ID_VENDEDOR]],VENDEDOR[#All],2,FALSE)</f>
        <v>JuLiO torReS</v>
      </c>
      <c r="E306" t="str">
        <f>VLOOKUP(DATOS[[#This Row],[ID_VENDEDOR]],VENDEDOR[#All],5,FALSE)</f>
        <v>SUR</v>
      </c>
      <c r="F306">
        <v>100043</v>
      </c>
      <c r="G306" t="s">
        <v>90</v>
      </c>
      <c r="H306">
        <v>7</v>
      </c>
      <c r="I306" t="str">
        <f>VLOOKUP(DATOS[[#This Row],[ID_PRODUCTO]],PRODUCTOS[#All],2,FALSE)</f>
        <v>Pastillas de Freno</v>
      </c>
      <c r="J306">
        <f>VLOOKUP(DATOS[[#This Row],[ID_PRODUCTO]],PRODUCTOS[#All],3,FALSE)</f>
        <v>5</v>
      </c>
      <c r="K306" t="str">
        <f>VLOOKUP(DATOS[[#This Row],[ID_CATEGORIA2]],PRODUCTOS[#All],4,FALSE)</f>
        <v>Sistema de Escape</v>
      </c>
      <c r="L306">
        <v>12</v>
      </c>
      <c r="M306" s="4">
        <f>VLOOKUP(DATOS[[#This Row],[ID_PRODUCTO]],PRODUCTOS[#All],6,FALSE)</f>
        <v>900</v>
      </c>
      <c r="N306" s="5">
        <f>VLOOKUP(DATOS[[#This Row],[ID_PRODUCTO]],PRODUCTOS[#All],8,FALSE)</f>
        <v>1200</v>
      </c>
    </row>
    <row r="307" spans="1:14" x14ac:dyDescent="0.25">
      <c r="A307" s="1">
        <v>44876</v>
      </c>
      <c r="B307">
        <v>306</v>
      </c>
      <c r="C307">
        <v>1011</v>
      </c>
      <c r="D307" t="str">
        <f>VLOOKUP(DATOS[[#This Row],[ID_VENDEDOR]],VENDEDOR[#All],2,FALSE)</f>
        <v>SoNia ToRReS</v>
      </c>
      <c r="E307" t="str">
        <f>VLOOKUP(DATOS[[#This Row],[ID_VENDEDOR]],VENDEDOR[#All],5,FALSE)</f>
        <v>CIBAO</v>
      </c>
      <c r="F307">
        <v>100054</v>
      </c>
      <c r="G307" t="s">
        <v>101</v>
      </c>
      <c r="H307">
        <v>24</v>
      </c>
      <c r="I307" t="str">
        <f>VLOOKUP(DATOS[[#This Row],[ID_PRODUCTO]],PRODUCTOS[#All],2,FALSE)</f>
        <v>Discos de Freno</v>
      </c>
      <c r="J307">
        <f>VLOOKUP(DATOS[[#This Row],[ID_PRODUCTO]],PRODUCTOS[#All],3,FALSE)</f>
        <v>5</v>
      </c>
      <c r="K307" t="str">
        <f>VLOOKUP(DATOS[[#This Row],[ID_CATEGORIA2]],PRODUCTOS[#All],4,FALSE)</f>
        <v>Sistema de Escape</v>
      </c>
      <c r="L307">
        <v>6</v>
      </c>
      <c r="M307" s="4">
        <f>VLOOKUP(DATOS[[#This Row],[ID_PRODUCTO]],PRODUCTOS[#All],6,FALSE)</f>
        <v>2630</v>
      </c>
      <c r="N307" s="5">
        <f>VLOOKUP(DATOS[[#This Row],[ID_PRODUCTO]],PRODUCTOS[#All],8,FALSE)</f>
        <v>3000</v>
      </c>
    </row>
    <row r="308" spans="1:14" x14ac:dyDescent="0.25">
      <c r="A308" s="1">
        <v>44877</v>
      </c>
      <c r="B308">
        <v>307</v>
      </c>
      <c r="C308">
        <v>1000</v>
      </c>
      <c r="D308" t="str">
        <f>VLOOKUP(DATOS[[#This Row],[ID_VENDEDOR]],VENDEDOR[#All],2,FALSE)</f>
        <v>JuLiO torReS</v>
      </c>
      <c r="E308" t="str">
        <f>VLOOKUP(DATOS[[#This Row],[ID_VENDEDOR]],VENDEDOR[#All],5,FALSE)</f>
        <v>SUR</v>
      </c>
      <c r="F308">
        <v>100081</v>
      </c>
      <c r="G308" t="s">
        <v>128</v>
      </c>
      <c r="H308">
        <v>7</v>
      </c>
      <c r="I308" t="str">
        <f>VLOOKUP(DATOS[[#This Row],[ID_PRODUCTO]],PRODUCTOS[#All],2,FALSE)</f>
        <v>Pastillas de Freno</v>
      </c>
      <c r="J308">
        <f>VLOOKUP(DATOS[[#This Row],[ID_PRODUCTO]],PRODUCTOS[#All],3,FALSE)</f>
        <v>5</v>
      </c>
      <c r="K308" t="str">
        <f>VLOOKUP(DATOS[[#This Row],[ID_CATEGORIA2]],PRODUCTOS[#All],4,FALSE)</f>
        <v>Sistema de Escape</v>
      </c>
      <c r="L308">
        <v>8</v>
      </c>
      <c r="M308" s="4">
        <f>VLOOKUP(DATOS[[#This Row],[ID_PRODUCTO]],PRODUCTOS[#All],6,FALSE)</f>
        <v>900</v>
      </c>
      <c r="N308" s="5">
        <f>VLOOKUP(DATOS[[#This Row],[ID_PRODUCTO]],PRODUCTOS[#All],8,FALSE)</f>
        <v>1200</v>
      </c>
    </row>
    <row r="309" spans="1:14" x14ac:dyDescent="0.25">
      <c r="A309" s="1">
        <v>44878</v>
      </c>
      <c r="B309">
        <v>308</v>
      </c>
      <c r="C309">
        <v>1009</v>
      </c>
      <c r="D309" t="str">
        <f>VLOOKUP(DATOS[[#This Row],[ID_VENDEDOR]],VENDEDOR[#All],2,FALSE)</f>
        <v>PAtriciA mOreno</v>
      </c>
      <c r="E309" t="str">
        <f>VLOOKUP(DATOS[[#This Row],[ID_VENDEDOR]],VENDEDOR[#All],5,FALSE)</f>
        <v>ESTE</v>
      </c>
      <c r="F309">
        <v>100071</v>
      </c>
      <c r="G309" t="s">
        <v>118</v>
      </c>
      <c r="H309">
        <v>4</v>
      </c>
      <c r="I309" t="str">
        <f>VLOOKUP(DATOS[[#This Row],[ID_PRODUCTO]],PRODUCTOS[#All],2,FALSE)</f>
        <v>Filtros de Aceite</v>
      </c>
      <c r="J309">
        <f>VLOOKUP(DATOS[[#This Row],[ID_PRODUCTO]],PRODUCTOS[#All],3,FALSE)</f>
        <v>2</v>
      </c>
      <c r="K309" t="str">
        <f>VLOOKUP(DATOS[[#This Row],[ID_CATEGORIA2]],PRODUCTOS[#All],4,FALSE)</f>
        <v>Componentes del Motor</v>
      </c>
      <c r="L309">
        <v>4</v>
      </c>
      <c r="M309" s="4">
        <f>VLOOKUP(DATOS[[#This Row],[ID_PRODUCTO]],PRODUCTOS[#All],6,FALSE)</f>
        <v>600</v>
      </c>
      <c r="N309" s="5">
        <f>VLOOKUP(DATOS[[#This Row],[ID_PRODUCTO]],PRODUCTOS[#All],8,FALSE)</f>
        <v>800</v>
      </c>
    </row>
    <row r="310" spans="1:14" x14ac:dyDescent="0.25">
      <c r="A310" s="1">
        <v>44879</v>
      </c>
      <c r="B310">
        <v>309</v>
      </c>
      <c r="C310">
        <v>1012</v>
      </c>
      <c r="D310" t="str">
        <f>VLOOKUP(DATOS[[#This Row],[ID_VENDEDOR]],VENDEDOR[#All],2,FALSE)</f>
        <v>HuGo SAndoval</v>
      </c>
      <c r="E310" t="str">
        <f>VLOOKUP(DATOS[[#This Row],[ID_VENDEDOR]],VENDEDOR[#All],5,FALSE)</f>
        <v>SUR</v>
      </c>
      <c r="F310">
        <v>100030</v>
      </c>
      <c r="G310" t="s">
        <v>77</v>
      </c>
      <c r="H310">
        <v>16</v>
      </c>
      <c r="I310" t="str">
        <f>VLOOKUP(DATOS[[#This Row],[ID_PRODUCTO]],PRODUCTOS[#All],2,FALSE)</f>
        <v>Guantes</v>
      </c>
      <c r="J310">
        <f>VLOOKUP(DATOS[[#This Row],[ID_PRODUCTO]],PRODUCTOS[#All],3,FALSE)</f>
        <v>10</v>
      </c>
      <c r="K310" t="str">
        <f>VLOOKUP(DATOS[[#This Row],[ID_CATEGORIA2]],PRODUCTOS[#All],4,FALSE)</f>
        <v>Neumáticos</v>
      </c>
      <c r="L310">
        <v>9</v>
      </c>
      <c r="M310" s="4">
        <f>VLOOKUP(DATOS[[#This Row],[ID_PRODUCTO]],PRODUCTOS[#All],6,FALSE)</f>
        <v>820</v>
      </c>
      <c r="N310" s="5">
        <f>VLOOKUP(DATOS[[#This Row],[ID_PRODUCTO]],PRODUCTOS[#All],8,FALSE)</f>
        <v>1000</v>
      </c>
    </row>
    <row r="311" spans="1:14" x14ac:dyDescent="0.25">
      <c r="A311" s="1">
        <v>44880</v>
      </c>
      <c r="B311">
        <v>310</v>
      </c>
      <c r="C311">
        <v>1015</v>
      </c>
      <c r="D311" t="str">
        <f>VLOOKUP(DATOS[[#This Row],[ID_VENDEDOR]],VENDEDOR[#All],2,FALSE)</f>
        <v>HeCTOr MuñoZ</v>
      </c>
      <c r="E311" t="str">
        <f>VLOOKUP(DATOS[[#This Row],[ID_VENDEDOR]],VENDEDOR[#All],5,FALSE)</f>
        <v>CIBAO</v>
      </c>
      <c r="F311">
        <v>100079</v>
      </c>
      <c r="G311" t="s">
        <v>126</v>
      </c>
      <c r="H311">
        <v>11</v>
      </c>
      <c r="I311" t="str">
        <f>VLOOKUP(DATOS[[#This Row],[ID_PRODUCTO]],PRODUCTOS[#All],2,FALSE)</f>
        <v>Guardabarros</v>
      </c>
      <c r="J311">
        <f>VLOOKUP(DATOS[[#This Row],[ID_PRODUCTO]],PRODUCTOS[#All],3,FALSE)</f>
        <v>9</v>
      </c>
      <c r="K311" t="str">
        <f>VLOOKUP(DATOS[[#This Row],[ID_CATEGORIA2]],PRODUCTOS[#All],4,FALSE)</f>
        <v>Sistema Eléctrico</v>
      </c>
      <c r="L311">
        <v>5</v>
      </c>
      <c r="M311" s="4">
        <f>VLOOKUP(DATOS[[#This Row],[ID_PRODUCTO]],PRODUCTOS[#All],6,FALSE)</f>
        <v>1700</v>
      </c>
      <c r="N311" s="5">
        <f>VLOOKUP(DATOS[[#This Row],[ID_PRODUCTO]],PRODUCTOS[#All],8,FALSE)</f>
        <v>2000</v>
      </c>
    </row>
    <row r="312" spans="1:14" x14ac:dyDescent="0.25">
      <c r="A312" s="1">
        <v>44881</v>
      </c>
      <c r="B312">
        <v>311</v>
      </c>
      <c r="C312">
        <v>1008</v>
      </c>
      <c r="D312" t="str">
        <f>VLOOKUP(DATOS[[#This Row],[ID_VENDEDOR]],VENDEDOR[#All],2,FALSE)</f>
        <v>JaVIer ArAujo</v>
      </c>
      <c r="E312" t="str">
        <f>VLOOKUP(DATOS[[#This Row],[ID_VENDEDOR]],VENDEDOR[#All],5,FALSE)</f>
        <v>SUR</v>
      </c>
      <c r="F312">
        <v>100065</v>
      </c>
      <c r="G312" t="s">
        <v>112</v>
      </c>
      <c r="H312">
        <v>10</v>
      </c>
      <c r="I312" t="str">
        <f>VLOOKUP(DATOS[[#This Row],[ID_PRODUCTO]],PRODUCTOS[#All],2,FALSE)</f>
        <v>Neumáticos</v>
      </c>
      <c r="J312">
        <f>VLOOKUP(DATOS[[#This Row],[ID_PRODUCTO]],PRODUCTOS[#All],3,FALSE)</f>
        <v>8</v>
      </c>
      <c r="K312" t="str">
        <f>VLOOKUP(DATOS[[#This Row],[ID_CATEGORIA2]],PRODUCTOS[#All],4,FALSE)</f>
        <v>Sistema de Suspensión</v>
      </c>
      <c r="L312">
        <v>3</v>
      </c>
      <c r="M312" s="4">
        <f>VLOOKUP(DATOS[[#This Row],[ID_PRODUCTO]],PRODUCTOS[#All],6,FALSE)</f>
        <v>4420</v>
      </c>
      <c r="N312" s="5">
        <f>VLOOKUP(DATOS[[#This Row],[ID_PRODUCTO]],PRODUCTOS[#All],8,FALSE)</f>
        <v>5000</v>
      </c>
    </row>
    <row r="313" spans="1:14" x14ac:dyDescent="0.25">
      <c r="A313" s="1">
        <v>44882</v>
      </c>
      <c r="B313">
        <v>312</v>
      </c>
      <c r="C313">
        <v>1001</v>
      </c>
      <c r="D313" t="str">
        <f>VLOOKUP(DATOS[[#This Row],[ID_VENDEDOR]],VENDEDOR[#All],2,FALSE)</f>
        <v>RaQUel SalAzar</v>
      </c>
      <c r="E313" t="str">
        <f>VLOOKUP(DATOS[[#This Row],[ID_VENDEDOR]],VENDEDOR[#All],5,FALSE)</f>
        <v>ESTE</v>
      </c>
      <c r="F313">
        <v>100087</v>
      </c>
      <c r="G313" t="s">
        <v>134</v>
      </c>
      <c r="H313">
        <v>2</v>
      </c>
      <c r="I313" t="str">
        <f>VLOOKUP(DATOS[[#This Row],[ID_PRODUCTO]],PRODUCTOS[#All],2,FALSE)</f>
        <v>Pistones</v>
      </c>
      <c r="J313">
        <f>VLOOKUP(DATOS[[#This Row],[ID_PRODUCTO]],PRODUCTOS[#All],3,FALSE)</f>
        <v>1</v>
      </c>
      <c r="K313" t="str">
        <f>VLOOKUP(DATOS[[#This Row],[ID_CATEGORIA2]],PRODUCTOS[#All],4,FALSE)</f>
        <v>Componentes del Motor</v>
      </c>
      <c r="L313">
        <v>7</v>
      </c>
      <c r="M313" s="4">
        <f>VLOOKUP(DATOS[[#This Row],[ID_PRODUCTO]],PRODUCTOS[#All],6,FALSE)</f>
        <v>2920</v>
      </c>
      <c r="N313" s="5">
        <f>VLOOKUP(DATOS[[#This Row],[ID_PRODUCTO]],PRODUCTOS[#All],8,FALSE)</f>
        <v>3500</v>
      </c>
    </row>
    <row r="314" spans="1:14" x14ac:dyDescent="0.25">
      <c r="A314" s="1">
        <v>44883</v>
      </c>
      <c r="B314">
        <v>313</v>
      </c>
      <c r="C314">
        <v>1010</v>
      </c>
      <c r="D314" t="str">
        <f>VLOOKUP(DATOS[[#This Row],[ID_VENDEDOR]],VENDEDOR[#All],2,FALSE)</f>
        <v>AnDrEs MeNDoza</v>
      </c>
      <c r="E314" t="str">
        <f>VLOOKUP(DATOS[[#This Row],[ID_VENDEDOR]],VENDEDOR[#All],5,FALSE)</f>
        <v>NORTE</v>
      </c>
      <c r="F314">
        <v>100010</v>
      </c>
      <c r="G314" t="s">
        <v>35</v>
      </c>
      <c r="H314">
        <v>15</v>
      </c>
      <c r="I314" t="str">
        <f>VLOOKUP(DATOS[[#This Row],[ID_PRODUCTO]],PRODUCTOS[#All],2,FALSE)</f>
        <v>Casco</v>
      </c>
      <c r="J314">
        <f>VLOOKUP(DATOS[[#This Row],[ID_PRODUCTO]],PRODUCTOS[#All],3,FALSE)</f>
        <v>10</v>
      </c>
      <c r="K314" t="str">
        <f>VLOOKUP(DATOS[[#This Row],[ID_CATEGORIA2]],PRODUCTOS[#All],4,FALSE)</f>
        <v>Neumáticos</v>
      </c>
      <c r="L314">
        <v>10</v>
      </c>
      <c r="M314" s="4">
        <f>VLOOKUP(DATOS[[#This Row],[ID_PRODUCTO]],PRODUCTOS[#All],6,FALSE)</f>
        <v>2240</v>
      </c>
      <c r="N314" s="5">
        <f>VLOOKUP(DATOS[[#This Row],[ID_PRODUCTO]],PRODUCTOS[#All],8,FALSE)</f>
        <v>2500</v>
      </c>
    </row>
    <row r="315" spans="1:14" x14ac:dyDescent="0.25">
      <c r="A315" s="1">
        <v>44884</v>
      </c>
      <c r="B315">
        <v>314</v>
      </c>
      <c r="C315">
        <v>1009</v>
      </c>
      <c r="D315" t="str">
        <f>VLOOKUP(DATOS[[#This Row],[ID_VENDEDOR]],VENDEDOR[#All],2,FALSE)</f>
        <v>PAtriciA mOreno</v>
      </c>
      <c r="E315" t="str">
        <f>VLOOKUP(DATOS[[#This Row],[ID_VENDEDOR]],VENDEDOR[#All],5,FALSE)</f>
        <v>ESTE</v>
      </c>
      <c r="F315">
        <v>100080</v>
      </c>
      <c r="G315" t="s">
        <v>127</v>
      </c>
      <c r="H315">
        <v>22</v>
      </c>
      <c r="I315" t="str">
        <f>VLOOKUP(DATOS[[#This Row],[ID_PRODUCTO]],PRODUCTOS[#All],2,FALSE)</f>
        <v>Protectores de Motor</v>
      </c>
      <c r="J315">
        <f>VLOOKUP(DATOS[[#This Row],[ID_PRODUCTO]],PRODUCTOS[#All],3,FALSE)</f>
        <v>9</v>
      </c>
      <c r="K315" t="str">
        <f>VLOOKUP(DATOS[[#This Row],[ID_CATEGORIA2]],PRODUCTOS[#All],4,FALSE)</f>
        <v>Sistema Eléctrico</v>
      </c>
      <c r="L315">
        <v>2</v>
      </c>
      <c r="M315" s="4">
        <f>VLOOKUP(DATOS[[#This Row],[ID_PRODUCTO]],PRODUCTOS[#All],6,FALSE)</f>
        <v>3011</v>
      </c>
      <c r="N315" s="5">
        <f>VLOOKUP(DATOS[[#This Row],[ID_PRODUCTO]],PRODUCTOS[#All],8,FALSE)</f>
        <v>3500</v>
      </c>
    </row>
    <row r="316" spans="1:14" x14ac:dyDescent="0.25">
      <c r="A316" s="1">
        <v>44885</v>
      </c>
      <c r="B316">
        <v>315</v>
      </c>
      <c r="C316">
        <v>1010</v>
      </c>
      <c r="D316" t="str">
        <f>VLOOKUP(DATOS[[#This Row],[ID_VENDEDOR]],VENDEDOR[#All],2,FALSE)</f>
        <v>AnDrEs MeNDoza</v>
      </c>
      <c r="E316" t="str">
        <f>VLOOKUP(DATOS[[#This Row],[ID_VENDEDOR]],VENDEDOR[#All],5,FALSE)</f>
        <v>NORTE</v>
      </c>
      <c r="F316">
        <v>100056</v>
      </c>
      <c r="G316" t="s">
        <v>103</v>
      </c>
      <c r="H316">
        <v>16</v>
      </c>
      <c r="I316" t="str">
        <f>VLOOKUP(DATOS[[#This Row],[ID_PRODUCTO]],PRODUCTOS[#All],2,FALSE)</f>
        <v>Guantes</v>
      </c>
      <c r="J316">
        <f>VLOOKUP(DATOS[[#This Row],[ID_PRODUCTO]],PRODUCTOS[#All],3,FALSE)</f>
        <v>10</v>
      </c>
      <c r="K316" t="str">
        <f>VLOOKUP(DATOS[[#This Row],[ID_CATEGORIA2]],PRODUCTOS[#All],4,FALSE)</f>
        <v>Neumáticos</v>
      </c>
      <c r="L316">
        <v>8</v>
      </c>
      <c r="M316" s="4">
        <f>VLOOKUP(DATOS[[#This Row],[ID_PRODUCTO]],PRODUCTOS[#All],6,FALSE)</f>
        <v>820</v>
      </c>
      <c r="N316" s="5">
        <f>VLOOKUP(DATOS[[#This Row],[ID_PRODUCTO]],PRODUCTOS[#All],8,FALSE)</f>
        <v>1000</v>
      </c>
    </row>
    <row r="317" spans="1:14" x14ac:dyDescent="0.25">
      <c r="A317" s="1">
        <v>44886</v>
      </c>
      <c r="B317">
        <v>316</v>
      </c>
      <c r="C317">
        <v>1004</v>
      </c>
      <c r="D317" t="str">
        <f>VLOOKUP(DATOS[[#This Row],[ID_VENDEDOR]],VENDEDOR[#All],2,FALSE)</f>
        <v>FaBiAn VasQuez</v>
      </c>
      <c r="E317" t="str">
        <f>VLOOKUP(DATOS[[#This Row],[ID_VENDEDOR]],VENDEDOR[#All],5,FALSE)</f>
        <v>SUR</v>
      </c>
      <c r="F317">
        <v>100096</v>
      </c>
      <c r="G317" t="s">
        <v>143</v>
      </c>
      <c r="H317">
        <v>17</v>
      </c>
      <c r="I317" t="str">
        <f>VLOOKUP(DATOS[[#This Row],[ID_PRODUCTO]],PRODUCTOS[#All],2,FALSE)</f>
        <v>Chaquetas de Protección</v>
      </c>
      <c r="J317">
        <f>VLOOKUP(DATOS[[#This Row],[ID_PRODUCTO]],PRODUCTOS[#All],3,FALSE)</f>
        <v>10</v>
      </c>
      <c r="K317" t="str">
        <f>VLOOKUP(DATOS[[#This Row],[ID_CATEGORIA2]],PRODUCTOS[#All],4,FALSE)</f>
        <v>Neumáticos</v>
      </c>
      <c r="L317">
        <v>6</v>
      </c>
      <c r="M317" s="4">
        <f>VLOOKUP(DATOS[[#This Row],[ID_PRODUCTO]],PRODUCTOS[#All],6,FALSE)</f>
        <v>1117</v>
      </c>
      <c r="N317" s="5">
        <f>VLOOKUP(DATOS[[#This Row],[ID_PRODUCTO]],PRODUCTOS[#All],8,FALSE)</f>
        <v>3500</v>
      </c>
    </row>
    <row r="318" spans="1:14" x14ac:dyDescent="0.25">
      <c r="A318" s="1">
        <v>44887</v>
      </c>
      <c r="B318">
        <v>317</v>
      </c>
      <c r="C318">
        <v>1010</v>
      </c>
      <c r="D318" t="str">
        <f>VLOOKUP(DATOS[[#This Row],[ID_VENDEDOR]],VENDEDOR[#All],2,FALSE)</f>
        <v>AnDrEs MeNDoza</v>
      </c>
      <c r="E318" t="str">
        <f>VLOOKUP(DATOS[[#This Row],[ID_VENDEDOR]],VENDEDOR[#All],5,FALSE)</f>
        <v>NORTE</v>
      </c>
      <c r="F318">
        <v>100058</v>
      </c>
      <c r="G318" t="s">
        <v>105</v>
      </c>
      <c r="H318">
        <v>2</v>
      </c>
      <c r="I318" t="str">
        <f>VLOOKUP(DATOS[[#This Row],[ID_PRODUCTO]],PRODUCTOS[#All],2,FALSE)</f>
        <v>Pistones</v>
      </c>
      <c r="J318">
        <f>VLOOKUP(DATOS[[#This Row],[ID_PRODUCTO]],PRODUCTOS[#All],3,FALSE)</f>
        <v>1</v>
      </c>
      <c r="K318" t="str">
        <f>VLOOKUP(DATOS[[#This Row],[ID_CATEGORIA2]],PRODUCTOS[#All],4,FALSE)</f>
        <v>Componentes del Motor</v>
      </c>
      <c r="L318">
        <v>9</v>
      </c>
      <c r="M318" s="4">
        <f>VLOOKUP(DATOS[[#This Row],[ID_PRODUCTO]],PRODUCTOS[#All],6,FALSE)</f>
        <v>2920</v>
      </c>
      <c r="N318" s="5">
        <f>VLOOKUP(DATOS[[#This Row],[ID_PRODUCTO]],PRODUCTOS[#All],8,FALSE)</f>
        <v>3500</v>
      </c>
    </row>
    <row r="319" spans="1:14" x14ac:dyDescent="0.25">
      <c r="A319" s="1">
        <v>44888</v>
      </c>
      <c r="B319">
        <v>318</v>
      </c>
      <c r="C319">
        <v>1000</v>
      </c>
      <c r="D319" t="str">
        <f>VLOOKUP(DATOS[[#This Row],[ID_VENDEDOR]],VENDEDOR[#All],2,FALSE)</f>
        <v>JuLiO torReS</v>
      </c>
      <c r="E319" t="str">
        <f>VLOOKUP(DATOS[[#This Row],[ID_VENDEDOR]],VENDEDOR[#All],5,FALSE)</f>
        <v>SUR</v>
      </c>
      <c r="F319">
        <v>100065</v>
      </c>
      <c r="G319" t="s">
        <v>112</v>
      </c>
      <c r="H319">
        <v>23</v>
      </c>
      <c r="I319" t="str">
        <f>VLOOKUP(DATOS[[#This Row],[ID_PRODUCTO]],PRODUCTOS[#All],2,FALSE)</f>
        <v>Carburadores</v>
      </c>
      <c r="J319">
        <f>VLOOKUP(DATOS[[#This Row],[ID_PRODUCTO]],PRODUCTOS[#All],3,FALSE)</f>
        <v>1</v>
      </c>
      <c r="K319" t="str">
        <f>VLOOKUP(DATOS[[#This Row],[ID_CATEGORIA2]],PRODUCTOS[#All],4,FALSE)</f>
        <v>Componentes del Motor</v>
      </c>
      <c r="L319">
        <v>11</v>
      </c>
      <c r="M319" s="4">
        <f>VLOOKUP(DATOS[[#This Row],[ID_PRODUCTO]],PRODUCTOS[#All],6,FALSE)</f>
        <v>3550</v>
      </c>
      <c r="N319" s="5">
        <f>VLOOKUP(DATOS[[#This Row],[ID_PRODUCTO]],PRODUCTOS[#All],8,FALSE)</f>
        <v>4000</v>
      </c>
    </row>
    <row r="320" spans="1:14" x14ac:dyDescent="0.25">
      <c r="A320" s="1">
        <v>44889</v>
      </c>
      <c r="B320">
        <v>319</v>
      </c>
      <c r="C320">
        <v>1010</v>
      </c>
      <c r="D320" t="str">
        <f>VLOOKUP(DATOS[[#This Row],[ID_VENDEDOR]],VENDEDOR[#All],2,FALSE)</f>
        <v>AnDrEs MeNDoza</v>
      </c>
      <c r="E320" t="str">
        <f>VLOOKUP(DATOS[[#This Row],[ID_VENDEDOR]],VENDEDOR[#All],5,FALSE)</f>
        <v>NORTE</v>
      </c>
      <c r="F320">
        <v>100065</v>
      </c>
      <c r="G320" t="s">
        <v>112</v>
      </c>
      <c r="H320">
        <v>22</v>
      </c>
      <c r="I320" t="str">
        <f>VLOOKUP(DATOS[[#This Row],[ID_PRODUCTO]],PRODUCTOS[#All],2,FALSE)</f>
        <v>Protectores de Motor</v>
      </c>
      <c r="J320">
        <f>VLOOKUP(DATOS[[#This Row],[ID_PRODUCTO]],PRODUCTOS[#All],3,FALSE)</f>
        <v>9</v>
      </c>
      <c r="K320" t="str">
        <f>VLOOKUP(DATOS[[#This Row],[ID_CATEGORIA2]],PRODUCTOS[#All],4,FALSE)</f>
        <v>Sistema Eléctrico</v>
      </c>
      <c r="L320">
        <v>4</v>
      </c>
      <c r="M320" s="4">
        <f>VLOOKUP(DATOS[[#This Row],[ID_PRODUCTO]],PRODUCTOS[#All],6,FALSE)</f>
        <v>3011</v>
      </c>
      <c r="N320" s="5">
        <f>VLOOKUP(DATOS[[#This Row],[ID_PRODUCTO]],PRODUCTOS[#All],8,FALSE)</f>
        <v>3500</v>
      </c>
    </row>
    <row r="321" spans="1:14" x14ac:dyDescent="0.25">
      <c r="A321" s="1">
        <v>44890</v>
      </c>
      <c r="B321">
        <v>320</v>
      </c>
      <c r="C321">
        <v>1013</v>
      </c>
      <c r="D321" t="str">
        <f>VLOOKUP(DATOS[[#This Row],[ID_VENDEDOR]],VENDEDOR[#All],2,FALSE)</f>
        <v>MoNiCA AlVarez</v>
      </c>
      <c r="E321" t="str">
        <f>VLOOKUP(DATOS[[#This Row],[ID_VENDEDOR]],VENDEDOR[#All],5,FALSE)</f>
        <v>ESTE</v>
      </c>
      <c r="F321">
        <v>100014</v>
      </c>
      <c r="G321" t="s">
        <v>47</v>
      </c>
      <c r="H321">
        <v>10</v>
      </c>
      <c r="I321" t="str">
        <f>VLOOKUP(DATOS[[#This Row],[ID_PRODUCTO]],PRODUCTOS[#All],2,FALSE)</f>
        <v>Neumáticos</v>
      </c>
      <c r="J321">
        <f>VLOOKUP(DATOS[[#This Row],[ID_PRODUCTO]],PRODUCTOS[#All],3,FALSE)</f>
        <v>8</v>
      </c>
      <c r="K321" t="str">
        <f>VLOOKUP(DATOS[[#This Row],[ID_CATEGORIA2]],PRODUCTOS[#All],4,FALSE)</f>
        <v>Sistema de Suspensión</v>
      </c>
      <c r="L321">
        <v>3</v>
      </c>
      <c r="M321" s="4">
        <f>VLOOKUP(DATOS[[#This Row],[ID_PRODUCTO]],PRODUCTOS[#All],6,FALSE)</f>
        <v>4420</v>
      </c>
      <c r="N321" s="5">
        <f>VLOOKUP(DATOS[[#This Row],[ID_PRODUCTO]],PRODUCTOS[#All],8,FALSE)</f>
        <v>5000</v>
      </c>
    </row>
    <row r="322" spans="1:14" x14ac:dyDescent="0.25">
      <c r="A322" s="1">
        <v>44891</v>
      </c>
      <c r="B322">
        <v>321</v>
      </c>
      <c r="C322">
        <v>1009</v>
      </c>
      <c r="D322" t="str">
        <f>VLOOKUP(DATOS[[#This Row],[ID_VENDEDOR]],VENDEDOR[#All],2,FALSE)</f>
        <v>PAtriciA mOreno</v>
      </c>
      <c r="E322" t="str">
        <f>VLOOKUP(DATOS[[#This Row],[ID_VENDEDOR]],VENDEDOR[#All],5,FALSE)</f>
        <v>ESTE</v>
      </c>
      <c r="F322">
        <v>100099</v>
      </c>
      <c r="G322" t="s">
        <v>146</v>
      </c>
      <c r="H322">
        <v>14</v>
      </c>
      <c r="I322" t="str">
        <f>VLOOKUP(DATOS[[#This Row],[ID_PRODUCTO]],PRODUCTOS[#All],2,FALSE)</f>
        <v>Espejos Retrovisores</v>
      </c>
      <c r="J322">
        <f>VLOOKUP(DATOS[[#This Row],[ID_PRODUCTO]],PRODUCTOS[#All],3,FALSE)</f>
        <v>9</v>
      </c>
      <c r="K322" t="str">
        <f>VLOOKUP(DATOS[[#This Row],[ID_CATEGORIA2]],PRODUCTOS[#All],4,FALSE)</f>
        <v>Sistema Eléctrico</v>
      </c>
      <c r="L322">
        <v>5</v>
      </c>
      <c r="M322" s="4">
        <f>VLOOKUP(DATOS[[#This Row],[ID_PRODUCTO]],PRODUCTOS[#All],6,FALSE)</f>
        <v>700</v>
      </c>
      <c r="N322" s="5">
        <f>VLOOKUP(DATOS[[#This Row],[ID_PRODUCTO]],PRODUCTOS[#All],8,FALSE)</f>
        <v>800</v>
      </c>
    </row>
    <row r="323" spans="1:14" x14ac:dyDescent="0.25">
      <c r="A323" s="1">
        <v>44892</v>
      </c>
      <c r="B323">
        <v>322</v>
      </c>
      <c r="C323">
        <v>1004</v>
      </c>
      <c r="D323" t="str">
        <f>VLOOKUP(DATOS[[#This Row],[ID_VENDEDOR]],VENDEDOR[#All],2,FALSE)</f>
        <v>FaBiAn VasQuez</v>
      </c>
      <c r="E323" t="str">
        <f>VLOOKUP(DATOS[[#This Row],[ID_VENDEDOR]],VENDEDOR[#All],5,FALSE)</f>
        <v>SUR</v>
      </c>
      <c r="F323">
        <v>100005</v>
      </c>
      <c r="G323" t="s">
        <v>20</v>
      </c>
      <c r="H323">
        <v>10</v>
      </c>
      <c r="I323" t="str">
        <f>VLOOKUP(DATOS[[#This Row],[ID_PRODUCTO]],PRODUCTOS[#All],2,FALSE)</f>
        <v>Neumáticos</v>
      </c>
      <c r="J323">
        <f>VLOOKUP(DATOS[[#This Row],[ID_PRODUCTO]],PRODUCTOS[#All],3,FALSE)</f>
        <v>8</v>
      </c>
      <c r="K323" t="str">
        <f>VLOOKUP(DATOS[[#This Row],[ID_CATEGORIA2]],PRODUCTOS[#All],4,FALSE)</f>
        <v>Sistema de Suspensión</v>
      </c>
      <c r="L323">
        <v>7</v>
      </c>
      <c r="M323" s="4">
        <f>VLOOKUP(DATOS[[#This Row],[ID_PRODUCTO]],PRODUCTOS[#All],6,FALSE)</f>
        <v>4420</v>
      </c>
      <c r="N323" s="5">
        <f>VLOOKUP(DATOS[[#This Row],[ID_PRODUCTO]],PRODUCTOS[#All],8,FALSE)</f>
        <v>5000</v>
      </c>
    </row>
    <row r="324" spans="1:14" x14ac:dyDescent="0.25">
      <c r="A324" s="1">
        <v>44893</v>
      </c>
      <c r="B324">
        <v>323</v>
      </c>
      <c r="C324">
        <v>1003</v>
      </c>
      <c r="D324" t="str">
        <f>VLOOKUP(DATOS[[#This Row],[ID_VENDEDOR]],VENDEDOR[#All],2,FALSE)</f>
        <v>MatEo diAz</v>
      </c>
      <c r="E324" t="str">
        <f>VLOOKUP(DATOS[[#This Row],[ID_VENDEDOR]],VENDEDOR[#All],5,FALSE)</f>
        <v>CIBAO</v>
      </c>
      <c r="F324">
        <v>100073</v>
      </c>
      <c r="G324" t="s">
        <v>120</v>
      </c>
      <c r="H324">
        <v>9</v>
      </c>
      <c r="I324" t="str">
        <f>VLOOKUP(DATOS[[#This Row],[ID_PRODUCTO]],PRODUCTOS[#All],2,FALSE)</f>
        <v>Baterías</v>
      </c>
      <c r="J324">
        <f>VLOOKUP(DATOS[[#This Row],[ID_PRODUCTO]],PRODUCTOS[#All],3,FALSE)</f>
        <v>7</v>
      </c>
      <c r="K324" t="str">
        <f>VLOOKUP(DATOS[[#This Row],[ID_CATEGORIA2]],PRODUCTOS[#All],4,FALSE)</f>
        <v>Sistema de Frenos</v>
      </c>
      <c r="L324">
        <v>6</v>
      </c>
      <c r="M324" s="4">
        <f>VLOOKUP(DATOS[[#This Row],[ID_PRODUCTO]],PRODUCTOS[#All],6,FALSE)</f>
        <v>4800</v>
      </c>
      <c r="N324" s="5">
        <f>VLOOKUP(DATOS[[#This Row],[ID_PRODUCTO]],PRODUCTOS[#All],8,FALSE)</f>
        <v>6000</v>
      </c>
    </row>
    <row r="325" spans="1:14" x14ac:dyDescent="0.25">
      <c r="A325" s="1">
        <v>44894</v>
      </c>
      <c r="B325">
        <v>324</v>
      </c>
      <c r="C325">
        <v>1006</v>
      </c>
      <c r="D325" t="str">
        <f>VLOOKUP(DATOS[[#This Row],[ID_VENDEDOR]],VENDEDOR[#All],2,FALSE)</f>
        <v>AleXanDrO MoRa</v>
      </c>
      <c r="E325" t="str">
        <f>VLOOKUP(DATOS[[#This Row],[ID_VENDEDOR]],VENDEDOR[#All],5,FALSE)</f>
        <v>NORTE</v>
      </c>
      <c r="F325">
        <v>100080</v>
      </c>
      <c r="G325" t="s">
        <v>127</v>
      </c>
      <c r="H325">
        <v>22</v>
      </c>
      <c r="I325" t="str">
        <f>VLOOKUP(DATOS[[#This Row],[ID_PRODUCTO]],PRODUCTOS[#All],2,FALSE)</f>
        <v>Protectores de Motor</v>
      </c>
      <c r="J325">
        <f>VLOOKUP(DATOS[[#This Row],[ID_PRODUCTO]],PRODUCTOS[#All],3,FALSE)</f>
        <v>9</v>
      </c>
      <c r="K325" t="str">
        <f>VLOOKUP(DATOS[[#This Row],[ID_CATEGORIA2]],PRODUCTOS[#All],4,FALSE)</f>
        <v>Sistema Eléctrico</v>
      </c>
      <c r="L325">
        <v>9</v>
      </c>
      <c r="M325" s="4">
        <f>VLOOKUP(DATOS[[#This Row],[ID_PRODUCTO]],PRODUCTOS[#All],6,FALSE)</f>
        <v>3011</v>
      </c>
      <c r="N325" s="5">
        <f>VLOOKUP(DATOS[[#This Row],[ID_PRODUCTO]],PRODUCTOS[#All],8,FALSE)</f>
        <v>3500</v>
      </c>
    </row>
    <row r="326" spans="1:14" x14ac:dyDescent="0.25">
      <c r="A326" s="1">
        <v>44895</v>
      </c>
      <c r="B326">
        <v>325</v>
      </c>
      <c r="C326">
        <v>1006</v>
      </c>
      <c r="D326" t="str">
        <f>VLOOKUP(DATOS[[#This Row],[ID_VENDEDOR]],VENDEDOR[#All],2,FALSE)</f>
        <v>AleXanDrO MoRa</v>
      </c>
      <c r="E326" t="str">
        <f>VLOOKUP(DATOS[[#This Row],[ID_VENDEDOR]],VENDEDOR[#All],5,FALSE)</f>
        <v>NORTE</v>
      </c>
      <c r="F326">
        <v>100064</v>
      </c>
      <c r="G326" t="s">
        <v>111</v>
      </c>
      <c r="H326">
        <v>18</v>
      </c>
      <c r="I326" t="str">
        <f>VLOOKUP(DATOS[[#This Row],[ID_PRODUCTO]],PRODUCTOS[#All],2,FALSE)</f>
        <v>Palancas de Freno</v>
      </c>
      <c r="J326">
        <f>VLOOKUP(DATOS[[#This Row],[ID_PRODUCTO]],PRODUCTOS[#All],3,FALSE)</f>
        <v>5</v>
      </c>
      <c r="K326" t="str">
        <f>VLOOKUP(DATOS[[#This Row],[ID_CATEGORIA2]],PRODUCTOS[#All],4,FALSE)</f>
        <v>Sistema de Escape</v>
      </c>
      <c r="L326">
        <v>12</v>
      </c>
      <c r="M326" s="4">
        <f>VLOOKUP(DATOS[[#This Row],[ID_PRODUCTO]],PRODUCTOS[#All],6,FALSE)</f>
        <v>1000</v>
      </c>
      <c r="N326" s="5">
        <f>VLOOKUP(DATOS[[#This Row],[ID_PRODUCTO]],PRODUCTOS[#All],8,FALSE)</f>
        <v>1200</v>
      </c>
    </row>
    <row r="327" spans="1:14" x14ac:dyDescent="0.25">
      <c r="A327" s="1">
        <v>44896</v>
      </c>
      <c r="B327">
        <v>326</v>
      </c>
      <c r="C327">
        <v>1006</v>
      </c>
      <c r="D327" t="str">
        <f>VLOOKUP(DATOS[[#This Row],[ID_VENDEDOR]],VENDEDOR[#All],2,FALSE)</f>
        <v>AleXanDrO MoRa</v>
      </c>
      <c r="E327" t="str">
        <f>VLOOKUP(DATOS[[#This Row],[ID_VENDEDOR]],VENDEDOR[#All],5,FALSE)</f>
        <v>NORTE</v>
      </c>
      <c r="F327">
        <v>100006</v>
      </c>
      <c r="G327" t="s">
        <v>23</v>
      </c>
      <c r="H327">
        <v>2</v>
      </c>
      <c r="I327" t="str">
        <f>VLOOKUP(DATOS[[#This Row],[ID_PRODUCTO]],PRODUCTOS[#All],2,FALSE)</f>
        <v>Pistones</v>
      </c>
      <c r="J327">
        <f>VLOOKUP(DATOS[[#This Row],[ID_PRODUCTO]],PRODUCTOS[#All],3,FALSE)</f>
        <v>1</v>
      </c>
      <c r="K327" t="str">
        <f>VLOOKUP(DATOS[[#This Row],[ID_CATEGORIA2]],PRODUCTOS[#All],4,FALSE)</f>
        <v>Componentes del Motor</v>
      </c>
      <c r="L327">
        <v>8</v>
      </c>
      <c r="M327" s="4">
        <f>VLOOKUP(DATOS[[#This Row],[ID_PRODUCTO]],PRODUCTOS[#All],6,FALSE)</f>
        <v>2920</v>
      </c>
      <c r="N327" s="5">
        <f>VLOOKUP(DATOS[[#This Row],[ID_PRODUCTO]],PRODUCTOS[#All],8,FALSE)</f>
        <v>3500</v>
      </c>
    </row>
    <row r="328" spans="1:14" x14ac:dyDescent="0.25">
      <c r="A328" s="1">
        <v>44897</v>
      </c>
      <c r="B328">
        <v>327</v>
      </c>
      <c r="C328">
        <v>1010</v>
      </c>
      <c r="D328" t="str">
        <f>VLOOKUP(DATOS[[#This Row],[ID_VENDEDOR]],VENDEDOR[#All],2,FALSE)</f>
        <v>AnDrEs MeNDoza</v>
      </c>
      <c r="E328" t="str">
        <f>VLOOKUP(DATOS[[#This Row],[ID_VENDEDOR]],VENDEDOR[#All],5,FALSE)</f>
        <v>NORTE</v>
      </c>
      <c r="F328">
        <v>100039</v>
      </c>
      <c r="G328" t="s">
        <v>86</v>
      </c>
      <c r="H328">
        <v>12</v>
      </c>
      <c r="I328" t="str">
        <f>VLOOKUP(DATOS[[#This Row],[ID_PRODUCTO]],PRODUCTOS[#All],2,FALSE)</f>
        <v>Asientos</v>
      </c>
      <c r="J328">
        <f>VLOOKUP(DATOS[[#This Row],[ID_PRODUCTO]],PRODUCTOS[#All],3,FALSE)</f>
        <v>9</v>
      </c>
      <c r="K328" t="str">
        <f>VLOOKUP(DATOS[[#This Row],[ID_CATEGORIA2]],PRODUCTOS[#All],4,FALSE)</f>
        <v>Sistema Eléctrico</v>
      </c>
      <c r="L328">
        <v>8</v>
      </c>
      <c r="M328" s="4">
        <f>VLOOKUP(DATOS[[#This Row],[ID_PRODUCTO]],PRODUCTOS[#All],6,FALSE)</f>
        <v>3150</v>
      </c>
      <c r="N328" s="5">
        <f>VLOOKUP(DATOS[[#This Row],[ID_PRODUCTO]],PRODUCTOS[#All],8,FALSE)</f>
        <v>3500</v>
      </c>
    </row>
    <row r="329" spans="1:14" x14ac:dyDescent="0.25">
      <c r="A329" s="1">
        <v>44898</v>
      </c>
      <c r="B329">
        <v>328</v>
      </c>
      <c r="C329">
        <v>1007</v>
      </c>
      <c r="D329" t="str">
        <f>VLOOKUP(DATOS[[#This Row],[ID_VENDEDOR]],VENDEDOR[#All],2,FALSE)</f>
        <v>RoSa UrIbe</v>
      </c>
      <c r="E329" t="str">
        <f>VLOOKUP(DATOS[[#This Row],[ID_VENDEDOR]],VENDEDOR[#All],5,FALSE)</f>
        <v>CIBAO</v>
      </c>
      <c r="F329">
        <v>100046</v>
      </c>
      <c r="G329" t="s">
        <v>93</v>
      </c>
      <c r="H329">
        <v>18</v>
      </c>
      <c r="I329" t="str">
        <f>VLOOKUP(DATOS[[#This Row],[ID_PRODUCTO]],PRODUCTOS[#All],2,FALSE)</f>
        <v>Palancas de Freno</v>
      </c>
      <c r="J329">
        <f>VLOOKUP(DATOS[[#This Row],[ID_PRODUCTO]],PRODUCTOS[#All],3,FALSE)</f>
        <v>5</v>
      </c>
      <c r="K329" t="str">
        <f>VLOOKUP(DATOS[[#This Row],[ID_CATEGORIA2]],PRODUCTOS[#All],4,FALSE)</f>
        <v>Sistema de Escape</v>
      </c>
      <c r="L329">
        <v>33</v>
      </c>
      <c r="M329" s="4">
        <f>VLOOKUP(DATOS[[#This Row],[ID_PRODUCTO]],PRODUCTOS[#All],6,FALSE)</f>
        <v>1000</v>
      </c>
      <c r="N329" s="5">
        <f>VLOOKUP(DATOS[[#This Row],[ID_PRODUCTO]],PRODUCTOS[#All],8,FALSE)</f>
        <v>1200</v>
      </c>
    </row>
    <row r="330" spans="1:14" x14ac:dyDescent="0.25">
      <c r="A330" s="1">
        <v>44899</v>
      </c>
      <c r="B330">
        <v>329</v>
      </c>
      <c r="C330">
        <v>1004</v>
      </c>
      <c r="D330" t="str">
        <f>VLOOKUP(DATOS[[#This Row],[ID_VENDEDOR]],VENDEDOR[#All],2,FALSE)</f>
        <v>FaBiAn VasQuez</v>
      </c>
      <c r="E330" t="str">
        <f>VLOOKUP(DATOS[[#This Row],[ID_VENDEDOR]],VENDEDOR[#All],5,FALSE)</f>
        <v>SUR</v>
      </c>
      <c r="F330">
        <v>100082</v>
      </c>
      <c r="G330" t="s">
        <v>129</v>
      </c>
      <c r="H330">
        <v>18</v>
      </c>
      <c r="I330" t="str">
        <f>VLOOKUP(DATOS[[#This Row],[ID_PRODUCTO]],PRODUCTOS[#All],2,FALSE)</f>
        <v>Palancas de Freno</v>
      </c>
      <c r="J330">
        <f>VLOOKUP(DATOS[[#This Row],[ID_PRODUCTO]],PRODUCTOS[#All],3,FALSE)</f>
        <v>5</v>
      </c>
      <c r="K330" t="str">
        <f>VLOOKUP(DATOS[[#This Row],[ID_CATEGORIA2]],PRODUCTOS[#All],4,FALSE)</f>
        <v>Sistema de Escape</v>
      </c>
      <c r="L330">
        <v>5</v>
      </c>
      <c r="M330" s="4">
        <f>VLOOKUP(DATOS[[#This Row],[ID_PRODUCTO]],PRODUCTOS[#All],6,FALSE)</f>
        <v>1000</v>
      </c>
      <c r="N330" s="5">
        <f>VLOOKUP(DATOS[[#This Row],[ID_PRODUCTO]],PRODUCTOS[#All],8,FALSE)</f>
        <v>1200</v>
      </c>
    </row>
    <row r="331" spans="1:14" x14ac:dyDescent="0.25">
      <c r="A331" s="1">
        <v>44900</v>
      </c>
      <c r="B331">
        <v>330</v>
      </c>
      <c r="C331">
        <v>1011</v>
      </c>
      <c r="D331" t="str">
        <f>VLOOKUP(DATOS[[#This Row],[ID_VENDEDOR]],VENDEDOR[#All],2,FALSE)</f>
        <v>SoNia ToRReS</v>
      </c>
      <c r="E331" t="str">
        <f>VLOOKUP(DATOS[[#This Row],[ID_VENDEDOR]],VENDEDOR[#All],5,FALSE)</f>
        <v>CIBAO</v>
      </c>
      <c r="F331">
        <v>100009</v>
      </c>
      <c r="G331" t="s">
        <v>32</v>
      </c>
      <c r="H331">
        <v>24</v>
      </c>
      <c r="I331" t="str">
        <f>VLOOKUP(DATOS[[#This Row],[ID_PRODUCTO]],PRODUCTOS[#All],2,FALSE)</f>
        <v>Discos de Freno</v>
      </c>
      <c r="J331">
        <f>VLOOKUP(DATOS[[#This Row],[ID_PRODUCTO]],PRODUCTOS[#All],3,FALSE)</f>
        <v>5</v>
      </c>
      <c r="K331" t="str">
        <f>VLOOKUP(DATOS[[#This Row],[ID_CATEGORIA2]],PRODUCTOS[#All],4,FALSE)</f>
        <v>Sistema de Escape</v>
      </c>
      <c r="L331">
        <v>7</v>
      </c>
      <c r="M331" s="4">
        <f>VLOOKUP(DATOS[[#This Row],[ID_PRODUCTO]],PRODUCTOS[#All],6,FALSE)</f>
        <v>2630</v>
      </c>
      <c r="N331" s="5">
        <f>VLOOKUP(DATOS[[#This Row],[ID_PRODUCTO]],PRODUCTOS[#All],8,FALSE)</f>
        <v>3000</v>
      </c>
    </row>
    <row r="332" spans="1:14" x14ac:dyDescent="0.25">
      <c r="A332" s="1">
        <v>44901</v>
      </c>
      <c r="B332">
        <v>331</v>
      </c>
      <c r="C332">
        <v>1003</v>
      </c>
      <c r="D332" t="str">
        <f>VLOOKUP(DATOS[[#This Row],[ID_VENDEDOR]],VENDEDOR[#All],2,FALSE)</f>
        <v>MatEo diAz</v>
      </c>
      <c r="E332" t="str">
        <f>VLOOKUP(DATOS[[#This Row],[ID_VENDEDOR]],VENDEDOR[#All],5,FALSE)</f>
        <v>CIBAO</v>
      </c>
      <c r="F332">
        <v>100035</v>
      </c>
      <c r="G332" t="s">
        <v>82</v>
      </c>
      <c r="H332">
        <v>18</v>
      </c>
      <c r="I332" t="str">
        <f>VLOOKUP(DATOS[[#This Row],[ID_PRODUCTO]],PRODUCTOS[#All],2,FALSE)</f>
        <v>Palancas de Freno</v>
      </c>
      <c r="J332">
        <f>VLOOKUP(DATOS[[#This Row],[ID_PRODUCTO]],PRODUCTOS[#All],3,FALSE)</f>
        <v>5</v>
      </c>
      <c r="K332" t="str">
        <f>VLOOKUP(DATOS[[#This Row],[ID_CATEGORIA2]],PRODUCTOS[#All],4,FALSE)</f>
        <v>Sistema de Escape</v>
      </c>
      <c r="L332">
        <v>17</v>
      </c>
      <c r="M332" s="4">
        <f>VLOOKUP(DATOS[[#This Row],[ID_PRODUCTO]],PRODUCTOS[#All],6,FALSE)</f>
        <v>1000</v>
      </c>
      <c r="N332" s="5">
        <f>VLOOKUP(DATOS[[#This Row],[ID_PRODUCTO]],PRODUCTOS[#All],8,FALSE)</f>
        <v>1200</v>
      </c>
    </row>
    <row r="333" spans="1:14" x14ac:dyDescent="0.25">
      <c r="A333" s="1">
        <v>44902</v>
      </c>
      <c r="B333">
        <v>332</v>
      </c>
      <c r="C333">
        <v>1009</v>
      </c>
      <c r="D333" t="str">
        <f>VLOOKUP(DATOS[[#This Row],[ID_VENDEDOR]],VENDEDOR[#All],2,FALSE)</f>
        <v>PAtriciA mOreno</v>
      </c>
      <c r="E333" t="str">
        <f>VLOOKUP(DATOS[[#This Row],[ID_VENDEDOR]],VENDEDOR[#All],5,FALSE)</f>
        <v>ESTE</v>
      </c>
      <c r="F333">
        <v>100057</v>
      </c>
      <c r="G333" t="s">
        <v>104</v>
      </c>
      <c r="H333">
        <v>19</v>
      </c>
      <c r="I333" t="str">
        <f>VLOOKUP(DATOS[[#This Row],[ID_PRODUCTO]],PRODUCTOS[#All],2,FALSE)</f>
        <v>Cables de Acelerador</v>
      </c>
      <c r="J333">
        <f>VLOOKUP(DATOS[[#This Row],[ID_PRODUCTO]],PRODUCTOS[#All],3,FALSE)</f>
        <v>11</v>
      </c>
      <c r="K333" t="str">
        <f>VLOOKUP(DATOS[[#This Row],[ID_CATEGORIA2]],PRODUCTOS[#All],4,FALSE)</f>
        <v>Partes del Chasis</v>
      </c>
      <c r="L333">
        <v>7</v>
      </c>
      <c r="M333" s="4">
        <f>VLOOKUP(DATOS[[#This Row],[ID_PRODUCTO]],PRODUCTOS[#All],6,FALSE)</f>
        <v>600</v>
      </c>
      <c r="N333" s="5">
        <f>VLOOKUP(DATOS[[#This Row],[ID_PRODUCTO]],PRODUCTOS[#All],8,FALSE)</f>
        <v>700</v>
      </c>
    </row>
    <row r="334" spans="1:14" x14ac:dyDescent="0.25">
      <c r="A334" s="1">
        <v>44903</v>
      </c>
      <c r="B334">
        <v>333</v>
      </c>
      <c r="C334">
        <v>1002</v>
      </c>
      <c r="D334" t="str">
        <f>VLOOKUP(DATOS[[#This Row],[ID_VENDEDOR]],VENDEDOR[#All],2,FALSE)</f>
        <v>SiMon BArreRa</v>
      </c>
      <c r="E334" t="str">
        <f>VLOOKUP(DATOS[[#This Row],[ID_VENDEDOR]],VENDEDOR[#All],5,FALSE)</f>
        <v>NORTE</v>
      </c>
      <c r="F334">
        <v>100060</v>
      </c>
      <c r="G334" t="s">
        <v>107</v>
      </c>
      <c r="H334">
        <v>20</v>
      </c>
      <c r="I334" t="str">
        <f>VLOOKUP(DATOS[[#This Row],[ID_PRODUCTO]],PRODUCTOS[#All],2,FALSE)</f>
        <v>Controles de Puños Calefactables</v>
      </c>
      <c r="J334">
        <f>VLOOKUP(DATOS[[#This Row],[ID_PRODUCTO]],PRODUCTOS[#All],3,FALSE)</f>
        <v>10</v>
      </c>
      <c r="K334" t="str">
        <f>VLOOKUP(DATOS[[#This Row],[ID_CATEGORIA2]],PRODUCTOS[#All],4,FALSE)</f>
        <v>Neumáticos</v>
      </c>
      <c r="L334">
        <v>11</v>
      </c>
      <c r="M334" s="4">
        <f>VLOOKUP(DATOS[[#This Row],[ID_PRODUCTO]],PRODUCTOS[#All],6,FALSE)</f>
        <v>4500</v>
      </c>
      <c r="N334" s="5">
        <f>VLOOKUP(DATOS[[#This Row],[ID_PRODUCTO]],PRODUCTOS[#All],8,FALSE)</f>
        <v>5000</v>
      </c>
    </row>
    <row r="335" spans="1:14" x14ac:dyDescent="0.25">
      <c r="A335" s="1">
        <v>44904</v>
      </c>
      <c r="B335">
        <v>334</v>
      </c>
      <c r="C335">
        <v>1001</v>
      </c>
      <c r="D335" t="str">
        <f>VLOOKUP(DATOS[[#This Row],[ID_VENDEDOR]],VENDEDOR[#All],2,FALSE)</f>
        <v>RaQUel SalAzar</v>
      </c>
      <c r="E335" t="str">
        <f>VLOOKUP(DATOS[[#This Row],[ID_VENDEDOR]],VENDEDOR[#All],5,FALSE)</f>
        <v>ESTE</v>
      </c>
      <c r="F335">
        <v>100035</v>
      </c>
      <c r="G335" t="s">
        <v>82</v>
      </c>
      <c r="H335">
        <v>10</v>
      </c>
      <c r="I335" t="str">
        <f>VLOOKUP(DATOS[[#This Row],[ID_PRODUCTO]],PRODUCTOS[#All],2,FALSE)</f>
        <v>Neumáticos</v>
      </c>
      <c r="J335">
        <f>VLOOKUP(DATOS[[#This Row],[ID_PRODUCTO]],PRODUCTOS[#All],3,FALSE)</f>
        <v>8</v>
      </c>
      <c r="K335" t="str">
        <f>VLOOKUP(DATOS[[#This Row],[ID_CATEGORIA2]],PRODUCTOS[#All],4,FALSE)</f>
        <v>Sistema de Suspensión</v>
      </c>
      <c r="L335">
        <v>23</v>
      </c>
      <c r="M335" s="4">
        <f>VLOOKUP(DATOS[[#This Row],[ID_PRODUCTO]],PRODUCTOS[#All],6,FALSE)</f>
        <v>4420</v>
      </c>
      <c r="N335" s="5">
        <f>VLOOKUP(DATOS[[#This Row],[ID_PRODUCTO]],PRODUCTOS[#All],8,FALSE)</f>
        <v>5000</v>
      </c>
    </row>
    <row r="336" spans="1:14" x14ac:dyDescent="0.25">
      <c r="A336" s="1">
        <v>44905</v>
      </c>
      <c r="B336">
        <v>335</v>
      </c>
      <c r="C336">
        <v>1005</v>
      </c>
      <c r="D336" t="str">
        <f>VLOOKUP(DATOS[[#This Row],[ID_VENDEDOR]],VENDEDOR[#All],2,FALSE)</f>
        <v>CrIstina ValEnCia</v>
      </c>
      <c r="E336" t="str">
        <f>VLOOKUP(DATOS[[#This Row],[ID_VENDEDOR]],VENDEDOR[#All],5,FALSE)</f>
        <v>ESTE</v>
      </c>
      <c r="F336">
        <v>100087</v>
      </c>
      <c r="G336" t="s">
        <v>134</v>
      </c>
      <c r="H336">
        <v>15</v>
      </c>
      <c r="I336" t="str">
        <f>VLOOKUP(DATOS[[#This Row],[ID_PRODUCTO]],PRODUCTOS[#All],2,FALSE)</f>
        <v>Casco</v>
      </c>
      <c r="J336">
        <f>VLOOKUP(DATOS[[#This Row],[ID_PRODUCTO]],PRODUCTOS[#All],3,FALSE)</f>
        <v>10</v>
      </c>
      <c r="K336" t="str">
        <f>VLOOKUP(DATOS[[#This Row],[ID_CATEGORIA2]],PRODUCTOS[#All],4,FALSE)</f>
        <v>Neumáticos</v>
      </c>
      <c r="L336">
        <v>27</v>
      </c>
      <c r="M336" s="4">
        <f>VLOOKUP(DATOS[[#This Row],[ID_PRODUCTO]],PRODUCTOS[#All],6,FALSE)</f>
        <v>2240</v>
      </c>
      <c r="N336" s="5">
        <f>VLOOKUP(DATOS[[#This Row],[ID_PRODUCTO]],PRODUCTOS[#All],8,FALSE)</f>
        <v>2500</v>
      </c>
    </row>
    <row r="337" spans="1:14" x14ac:dyDescent="0.25">
      <c r="A337" s="1">
        <v>44906</v>
      </c>
      <c r="B337">
        <v>336</v>
      </c>
      <c r="C337">
        <v>1007</v>
      </c>
      <c r="D337" t="str">
        <f>VLOOKUP(DATOS[[#This Row],[ID_VENDEDOR]],VENDEDOR[#All],2,FALSE)</f>
        <v>RoSa UrIbe</v>
      </c>
      <c r="E337" t="str">
        <f>VLOOKUP(DATOS[[#This Row],[ID_VENDEDOR]],VENDEDOR[#All],5,FALSE)</f>
        <v>CIBAO</v>
      </c>
      <c r="F337">
        <v>100054</v>
      </c>
      <c r="G337" t="s">
        <v>101</v>
      </c>
      <c r="H337">
        <v>17</v>
      </c>
      <c r="I337" t="str">
        <f>VLOOKUP(DATOS[[#This Row],[ID_PRODUCTO]],PRODUCTOS[#All],2,FALSE)</f>
        <v>Chaquetas de Protección</v>
      </c>
      <c r="J337">
        <f>VLOOKUP(DATOS[[#This Row],[ID_PRODUCTO]],PRODUCTOS[#All],3,FALSE)</f>
        <v>10</v>
      </c>
      <c r="K337" t="str">
        <f>VLOOKUP(DATOS[[#This Row],[ID_CATEGORIA2]],PRODUCTOS[#All],4,FALSE)</f>
        <v>Neumáticos</v>
      </c>
      <c r="L337">
        <v>9</v>
      </c>
      <c r="M337" s="4">
        <f>VLOOKUP(DATOS[[#This Row],[ID_PRODUCTO]],PRODUCTOS[#All],6,FALSE)</f>
        <v>1117</v>
      </c>
      <c r="N337" s="5">
        <f>VLOOKUP(DATOS[[#This Row],[ID_PRODUCTO]],PRODUCTOS[#All],8,FALSE)</f>
        <v>3500</v>
      </c>
    </row>
    <row r="338" spans="1:14" x14ac:dyDescent="0.25">
      <c r="A338" s="1">
        <v>44907</v>
      </c>
      <c r="B338">
        <v>337</v>
      </c>
      <c r="C338">
        <v>1001</v>
      </c>
      <c r="D338" t="str">
        <f>VLOOKUP(DATOS[[#This Row],[ID_VENDEDOR]],VENDEDOR[#All],2,FALSE)</f>
        <v>RaQUel SalAzar</v>
      </c>
      <c r="E338" t="str">
        <f>VLOOKUP(DATOS[[#This Row],[ID_VENDEDOR]],VENDEDOR[#All],5,FALSE)</f>
        <v>ESTE</v>
      </c>
      <c r="F338">
        <v>100064</v>
      </c>
      <c r="G338" t="s">
        <v>111</v>
      </c>
      <c r="H338">
        <v>8</v>
      </c>
      <c r="I338" t="str">
        <f>VLOOKUP(DATOS[[#This Row],[ID_PRODUCTO]],PRODUCTOS[#All],2,FALSE)</f>
        <v>Amortiguadores</v>
      </c>
      <c r="J338">
        <f>VLOOKUP(DATOS[[#This Row],[ID_PRODUCTO]],PRODUCTOS[#All],3,FALSE)</f>
        <v>6</v>
      </c>
      <c r="K338" t="str">
        <f>VLOOKUP(DATOS[[#This Row],[ID_CATEGORIA2]],PRODUCTOS[#All],4,FALSE)</f>
        <v>Sistema de Transmisión</v>
      </c>
      <c r="L338">
        <v>26</v>
      </c>
      <c r="M338" s="4">
        <f>VLOOKUP(DATOS[[#This Row],[ID_PRODUCTO]],PRODUCTOS[#All],6,FALSE)</f>
        <v>4010</v>
      </c>
      <c r="N338" s="5">
        <f>VLOOKUP(DATOS[[#This Row],[ID_PRODUCTO]],PRODUCTOS[#All],8,FALSE)</f>
        <v>4500</v>
      </c>
    </row>
    <row r="339" spans="1:14" x14ac:dyDescent="0.25">
      <c r="A339" s="1">
        <v>44908</v>
      </c>
      <c r="B339">
        <v>338</v>
      </c>
      <c r="C339">
        <v>1013</v>
      </c>
      <c r="D339" t="str">
        <f>VLOOKUP(DATOS[[#This Row],[ID_VENDEDOR]],VENDEDOR[#All],2,FALSE)</f>
        <v>MoNiCA AlVarez</v>
      </c>
      <c r="E339" t="str">
        <f>VLOOKUP(DATOS[[#This Row],[ID_VENDEDOR]],VENDEDOR[#All],5,FALSE)</f>
        <v>ESTE</v>
      </c>
      <c r="F339">
        <v>100092</v>
      </c>
      <c r="G339" t="s">
        <v>139</v>
      </c>
      <c r="H339">
        <v>2</v>
      </c>
      <c r="I339" t="str">
        <f>VLOOKUP(DATOS[[#This Row],[ID_PRODUCTO]],PRODUCTOS[#All],2,FALSE)</f>
        <v>Pistones</v>
      </c>
      <c r="J339">
        <f>VLOOKUP(DATOS[[#This Row],[ID_PRODUCTO]],PRODUCTOS[#All],3,FALSE)</f>
        <v>1</v>
      </c>
      <c r="K339" t="str">
        <f>VLOOKUP(DATOS[[#This Row],[ID_CATEGORIA2]],PRODUCTOS[#All],4,FALSE)</f>
        <v>Componentes del Motor</v>
      </c>
      <c r="L339">
        <v>14</v>
      </c>
      <c r="M339" s="4">
        <f>VLOOKUP(DATOS[[#This Row],[ID_PRODUCTO]],PRODUCTOS[#All],6,FALSE)</f>
        <v>2920</v>
      </c>
      <c r="N339" s="5">
        <f>VLOOKUP(DATOS[[#This Row],[ID_PRODUCTO]],PRODUCTOS[#All],8,FALSE)</f>
        <v>3500</v>
      </c>
    </row>
    <row r="340" spans="1:14" x14ac:dyDescent="0.25">
      <c r="A340" s="1">
        <v>44909</v>
      </c>
      <c r="B340">
        <v>339</v>
      </c>
      <c r="C340">
        <v>1010</v>
      </c>
      <c r="D340" t="str">
        <f>VLOOKUP(DATOS[[#This Row],[ID_VENDEDOR]],VENDEDOR[#All],2,FALSE)</f>
        <v>AnDrEs MeNDoza</v>
      </c>
      <c r="E340" t="str">
        <f>VLOOKUP(DATOS[[#This Row],[ID_VENDEDOR]],VENDEDOR[#All],5,FALSE)</f>
        <v>NORTE</v>
      </c>
      <c r="F340">
        <v>100063</v>
      </c>
      <c r="G340" t="s">
        <v>110</v>
      </c>
      <c r="H340">
        <v>6</v>
      </c>
      <c r="I340" t="str">
        <f>VLOOKUP(DATOS[[#This Row],[ID_PRODUCTO]],PRODUCTOS[#All],2,FALSE)</f>
        <v>Cadenas</v>
      </c>
      <c r="J340">
        <f>VLOOKUP(DATOS[[#This Row],[ID_PRODUCTO]],PRODUCTOS[#All],3,FALSE)</f>
        <v>4</v>
      </c>
      <c r="K340" t="str">
        <f>VLOOKUP(DATOS[[#This Row],[ID_CATEGORIA2]],PRODUCTOS[#All],4,FALSE)</f>
        <v>Filtros</v>
      </c>
      <c r="L340">
        <v>5</v>
      </c>
      <c r="M340" s="4">
        <f>VLOOKUP(DATOS[[#This Row],[ID_PRODUCTO]],PRODUCTOS[#All],6,FALSE)</f>
        <v>1800</v>
      </c>
      <c r="N340" s="5">
        <f>VLOOKUP(DATOS[[#This Row],[ID_PRODUCTO]],PRODUCTOS[#All],8,FALSE)</f>
        <v>2000</v>
      </c>
    </row>
    <row r="341" spans="1:14" x14ac:dyDescent="0.25">
      <c r="A341" s="1">
        <v>44910</v>
      </c>
      <c r="B341">
        <v>340</v>
      </c>
      <c r="C341">
        <v>1015</v>
      </c>
      <c r="D341" t="str">
        <f>VLOOKUP(DATOS[[#This Row],[ID_VENDEDOR]],VENDEDOR[#All],2,FALSE)</f>
        <v>HeCTOr MuñoZ</v>
      </c>
      <c r="E341" t="str">
        <f>VLOOKUP(DATOS[[#This Row],[ID_VENDEDOR]],VENDEDOR[#All],5,FALSE)</f>
        <v>CIBAO</v>
      </c>
      <c r="F341">
        <v>100010</v>
      </c>
      <c r="G341" t="s">
        <v>35</v>
      </c>
      <c r="H341">
        <v>12</v>
      </c>
      <c r="I341" t="str">
        <f>VLOOKUP(DATOS[[#This Row],[ID_PRODUCTO]],PRODUCTOS[#All],2,FALSE)</f>
        <v>Asientos</v>
      </c>
      <c r="J341">
        <f>VLOOKUP(DATOS[[#This Row],[ID_PRODUCTO]],PRODUCTOS[#All],3,FALSE)</f>
        <v>9</v>
      </c>
      <c r="K341" t="str">
        <f>VLOOKUP(DATOS[[#This Row],[ID_CATEGORIA2]],PRODUCTOS[#All],4,FALSE)</f>
        <v>Sistema Eléctrico</v>
      </c>
      <c r="L341">
        <v>8</v>
      </c>
      <c r="M341" s="4">
        <f>VLOOKUP(DATOS[[#This Row],[ID_PRODUCTO]],PRODUCTOS[#All],6,FALSE)</f>
        <v>3150</v>
      </c>
      <c r="N341" s="5">
        <f>VLOOKUP(DATOS[[#This Row],[ID_PRODUCTO]],PRODUCTOS[#All],8,FALSE)</f>
        <v>3500</v>
      </c>
    </row>
    <row r="342" spans="1:14" x14ac:dyDescent="0.25">
      <c r="A342" s="1">
        <v>44911</v>
      </c>
      <c r="B342">
        <v>341</v>
      </c>
      <c r="C342">
        <v>1015</v>
      </c>
      <c r="D342" t="str">
        <f>VLOOKUP(DATOS[[#This Row],[ID_VENDEDOR]],VENDEDOR[#All],2,FALSE)</f>
        <v>HeCTOr MuñoZ</v>
      </c>
      <c r="E342" t="str">
        <f>VLOOKUP(DATOS[[#This Row],[ID_VENDEDOR]],VENDEDOR[#All],5,FALSE)</f>
        <v>CIBAO</v>
      </c>
      <c r="F342">
        <v>100049</v>
      </c>
      <c r="G342" t="s">
        <v>96</v>
      </c>
      <c r="H342">
        <v>11</v>
      </c>
      <c r="I342" t="str">
        <f>VLOOKUP(DATOS[[#This Row],[ID_PRODUCTO]],PRODUCTOS[#All],2,FALSE)</f>
        <v>Guardabarros</v>
      </c>
      <c r="J342">
        <f>VLOOKUP(DATOS[[#This Row],[ID_PRODUCTO]],PRODUCTOS[#All],3,FALSE)</f>
        <v>9</v>
      </c>
      <c r="K342" t="str">
        <f>VLOOKUP(DATOS[[#This Row],[ID_CATEGORIA2]],PRODUCTOS[#All],4,FALSE)</f>
        <v>Sistema Eléctrico</v>
      </c>
      <c r="L342">
        <v>5</v>
      </c>
      <c r="M342" s="4">
        <f>VLOOKUP(DATOS[[#This Row],[ID_PRODUCTO]],PRODUCTOS[#All],6,FALSE)</f>
        <v>1700</v>
      </c>
      <c r="N342" s="5">
        <f>VLOOKUP(DATOS[[#This Row],[ID_PRODUCTO]],PRODUCTOS[#All],8,FALSE)</f>
        <v>2000</v>
      </c>
    </row>
    <row r="343" spans="1:14" x14ac:dyDescent="0.25">
      <c r="A343" s="1">
        <v>44912</v>
      </c>
      <c r="B343">
        <v>342</v>
      </c>
      <c r="C343">
        <v>1001</v>
      </c>
      <c r="D343" t="str">
        <f>VLOOKUP(DATOS[[#This Row],[ID_VENDEDOR]],VENDEDOR[#All],2,FALSE)</f>
        <v>RaQUel SalAzar</v>
      </c>
      <c r="E343" t="str">
        <f>VLOOKUP(DATOS[[#This Row],[ID_VENDEDOR]],VENDEDOR[#All],5,FALSE)</f>
        <v>ESTE</v>
      </c>
      <c r="F343">
        <v>100051</v>
      </c>
      <c r="G343" t="s">
        <v>98</v>
      </c>
      <c r="H343">
        <v>5</v>
      </c>
      <c r="I343" t="str">
        <f>VLOOKUP(DATOS[[#This Row],[ID_PRODUCTO]],PRODUCTOS[#All],2,FALSE)</f>
        <v>Silenciadores</v>
      </c>
      <c r="J343">
        <f>VLOOKUP(DATOS[[#This Row],[ID_PRODUCTO]],PRODUCTOS[#All],3,FALSE)</f>
        <v>3</v>
      </c>
      <c r="K343" t="str">
        <f>VLOOKUP(DATOS[[#This Row],[ID_CATEGORIA2]],PRODUCTOS[#All],4,FALSE)</f>
        <v>Componentes del Motor</v>
      </c>
      <c r="L343">
        <v>17</v>
      </c>
      <c r="M343" s="4">
        <f>VLOOKUP(DATOS[[#This Row],[ID_PRODUCTO]],PRODUCTOS[#All],6,FALSE)</f>
        <v>1600</v>
      </c>
      <c r="N343" s="5">
        <f>VLOOKUP(DATOS[[#This Row],[ID_PRODUCTO]],PRODUCTOS[#All],8,FALSE)</f>
        <v>2500</v>
      </c>
    </row>
    <row r="344" spans="1:14" x14ac:dyDescent="0.25">
      <c r="A344" s="1">
        <v>44913</v>
      </c>
      <c r="B344">
        <v>343</v>
      </c>
      <c r="C344">
        <v>1000</v>
      </c>
      <c r="D344" t="str">
        <f>VLOOKUP(DATOS[[#This Row],[ID_VENDEDOR]],VENDEDOR[#All],2,FALSE)</f>
        <v>JuLiO torReS</v>
      </c>
      <c r="E344" t="str">
        <f>VLOOKUP(DATOS[[#This Row],[ID_VENDEDOR]],VENDEDOR[#All],5,FALSE)</f>
        <v>SUR</v>
      </c>
      <c r="F344">
        <v>100011</v>
      </c>
      <c r="G344" t="s">
        <v>38</v>
      </c>
      <c r="H344">
        <v>6</v>
      </c>
      <c r="I344" t="str">
        <f>VLOOKUP(DATOS[[#This Row],[ID_PRODUCTO]],PRODUCTOS[#All],2,FALSE)</f>
        <v>Cadenas</v>
      </c>
      <c r="J344">
        <f>VLOOKUP(DATOS[[#This Row],[ID_PRODUCTO]],PRODUCTOS[#All],3,FALSE)</f>
        <v>4</v>
      </c>
      <c r="K344" t="str">
        <f>VLOOKUP(DATOS[[#This Row],[ID_CATEGORIA2]],PRODUCTOS[#All],4,FALSE)</f>
        <v>Filtros</v>
      </c>
      <c r="L344">
        <v>16</v>
      </c>
      <c r="M344" s="4">
        <f>VLOOKUP(DATOS[[#This Row],[ID_PRODUCTO]],PRODUCTOS[#All],6,FALSE)</f>
        <v>1800</v>
      </c>
      <c r="N344" s="5">
        <f>VLOOKUP(DATOS[[#This Row],[ID_PRODUCTO]],PRODUCTOS[#All],8,FALSE)</f>
        <v>2000</v>
      </c>
    </row>
    <row r="345" spans="1:14" x14ac:dyDescent="0.25">
      <c r="A345" s="1">
        <v>44914</v>
      </c>
      <c r="B345">
        <v>344</v>
      </c>
      <c r="C345">
        <v>1004</v>
      </c>
      <c r="D345" t="str">
        <f>VLOOKUP(DATOS[[#This Row],[ID_VENDEDOR]],VENDEDOR[#All],2,FALSE)</f>
        <v>FaBiAn VasQuez</v>
      </c>
      <c r="E345" t="str">
        <f>VLOOKUP(DATOS[[#This Row],[ID_VENDEDOR]],VENDEDOR[#All],5,FALSE)</f>
        <v>SUR</v>
      </c>
      <c r="F345">
        <v>100048</v>
      </c>
      <c r="G345" t="s">
        <v>95</v>
      </c>
      <c r="H345">
        <v>9</v>
      </c>
      <c r="I345" t="str">
        <f>VLOOKUP(DATOS[[#This Row],[ID_PRODUCTO]],PRODUCTOS[#All],2,FALSE)</f>
        <v>Baterías</v>
      </c>
      <c r="J345">
        <f>VLOOKUP(DATOS[[#This Row],[ID_PRODUCTO]],PRODUCTOS[#All],3,FALSE)</f>
        <v>7</v>
      </c>
      <c r="K345" t="str">
        <f>VLOOKUP(DATOS[[#This Row],[ID_CATEGORIA2]],PRODUCTOS[#All],4,FALSE)</f>
        <v>Sistema de Frenos</v>
      </c>
      <c r="L345">
        <v>33</v>
      </c>
      <c r="M345" s="4">
        <f>VLOOKUP(DATOS[[#This Row],[ID_PRODUCTO]],PRODUCTOS[#All],6,FALSE)</f>
        <v>4800</v>
      </c>
      <c r="N345" s="5">
        <f>VLOOKUP(DATOS[[#This Row],[ID_PRODUCTO]],PRODUCTOS[#All],8,FALSE)</f>
        <v>6000</v>
      </c>
    </row>
    <row r="346" spans="1:14" x14ac:dyDescent="0.25">
      <c r="A346" s="1">
        <v>44915</v>
      </c>
      <c r="B346">
        <v>345</v>
      </c>
      <c r="C346">
        <v>1008</v>
      </c>
      <c r="D346" t="str">
        <f>VLOOKUP(DATOS[[#This Row],[ID_VENDEDOR]],VENDEDOR[#All],2,FALSE)</f>
        <v>JaVIer ArAujo</v>
      </c>
      <c r="E346" t="str">
        <f>VLOOKUP(DATOS[[#This Row],[ID_VENDEDOR]],VENDEDOR[#All],5,FALSE)</f>
        <v>SUR</v>
      </c>
      <c r="F346">
        <v>100090</v>
      </c>
      <c r="G346" t="s">
        <v>137</v>
      </c>
      <c r="H346">
        <v>4</v>
      </c>
      <c r="I346" t="str">
        <f>VLOOKUP(DATOS[[#This Row],[ID_PRODUCTO]],PRODUCTOS[#All],2,FALSE)</f>
        <v>Filtros de Aceite</v>
      </c>
      <c r="J346">
        <f>VLOOKUP(DATOS[[#This Row],[ID_PRODUCTO]],PRODUCTOS[#All],3,FALSE)</f>
        <v>2</v>
      </c>
      <c r="K346" t="str">
        <f>VLOOKUP(DATOS[[#This Row],[ID_CATEGORIA2]],PRODUCTOS[#All],4,FALSE)</f>
        <v>Componentes del Motor</v>
      </c>
      <c r="L346">
        <v>5</v>
      </c>
      <c r="M346" s="4">
        <f>VLOOKUP(DATOS[[#This Row],[ID_PRODUCTO]],PRODUCTOS[#All],6,FALSE)</f>
        <v>600</v>
      </c>
      <c r="N346" s="5">
        <f>VLOOKUP(DATOS[[#This Row],[ID_PRODUCTO]],PRODUCTOS[#All],8,FALSE)</f>
        <v>800</v>
      </c>
    </row>
    <row r="347" spans="1:14" x14ac:dyDescent="0.25">
      <c r="A347" s="1">
        <v>44916</v>
      </c>
      <c r="B347">
        <v>346</v>
      </c>
      <c r="C347">
        <v>1004</v>
      </c>
      <c r="D347" t="str">
        <f>VLOOKUP(DATOS[[#This Row],[ID_VENDEDOR]],VENDEDOR[#All],2,FALSE)</f>
        <v>FaBiAn VasQuez</v>
      </c>
      <c r="E347" t="str">
        <f>VLOOKUP(DATOS[[#This Row],[ID_VENDEDOR]],VENDEDOR[#All],5,FALSE)</f>
        <v>SUR</v>
      </c>
      <c r="F347">
        <v>100020</v>
      </c>
      <c r="G347" t="s">
        <v>61</v>
      </c>
      <c r="H347">
        <v>21</v>
      </c>
      <c r="I347" t="str">
        <f>VLOOKUP(DATOS[[#This Row],[ID_PRODUCTO]],PRODUCTOS[#All],2,FALSE)</f>
        <v>Tensores de Cadena</v>
      </c>
      <c r="J347">
        <f>VLOOKUP(DATOS[[#This Row],[ID_PRODUCTO]],PRODUCTOS[#All],3,FALSE)</f>
        <v>4</v>
      </c>
      <c r="K347" t="str">
        <f>VLOOKUP(DATOS[[#This Row],[ID_CATEGORIA2]],PRODUCTOS[#All],4,FALSE)</f>
        <v>Filtros</v>
      </c>
      <c r="L347">
        <v>22</v>
      </c>
      <c r="M347" s="4">
        <f>VLOOKUP(DATOS[[#This Row],[ID_PRODUCTO]],PRODUCTOS[#All],6,FALSE)</f>
        <v>880</v>
      </c>
      <c r="N347" s="5">
        <f>VLOOKUP(DATOS[[#This Row],[ID_PRODUCTO]],PRODUCTOS[#All],8,FALSE)</f>
        <v>1000</v>
      </c>
    </row>
    <row r="348" spans="1:14" x14ac:dyDescent="0.25">
      <c r="A348" s="1">
        <v>44917</v>
      </c>
      <c r="B348">
        <v>347</v>
      </c>
      <c r="C348">
        <v>1001</v>
      </c>
      <c r="D348" t="str">
        <f>VLOOKUP(DATOS[[#This Row],[ID_VENDEDOR]],VENDEDOR[#All],2,FALSE)</f>
        <v>RaQUel SalAzar</v>
      </c>
      <c r="E348" t="str">
        <f>VLOOKUP(DATOS[[#This Row],[ID_VENDEDOR]],VENDEDOR[#All],5,FALSE)</f>
        <v>ESTE</v>
      </c>
      <c r="F348">
        <v>100009</v>
      </c>
      <c r="G348" t="s">
        <v>32</v>
      </c>
      <c r="H348">
        <v>11</v>
      </c>
      <c r="I348" t="str">
        <f>VLOOKUP(DATOS[[#This Row],[ID_PRODUCTO]],PRODUCTOS[#All],2,FALSE)</f>
        <v>Guardabarros</v>
      </c>
      <c r="J348">
        <f>VLOOKUP(DATOS[[#This Row],[ID_PRODUCTO]],PRODUCTOS[#All],3,FALSE)</f>
        <v>9</v>
      </c>
      <c r="K348" t="str">
        <f>VLOOKUP(DATOS[[#This Row],[ID_CATEGORIA2]],PRODUCTOS[#All],4,FALSE)</f>
        <v>Sistema Eléctrico</v>
      </c>
      <c r="L348">
        <v>27</v>
      </c>
      <c r="M348" s="4">
        <f>VLOOKUP(DATOS[[#This Row],[ID_PRODUCTO]],PRODUCTOS[#All],6,FALSE)</f>
        <v>1700</v>
      </c>
      <c r="N348" s="5">
        <f>VLOOKUP(DATOS[[#This Row],[ID_PRODUCTO]],PRODUCTOS[#All],8,FALSE)</f>
        <v>2000</v>
      </c>
    </row>
    <row r="349" spans="1:14" x14ac:dyDescent="0.25">
      <c r="A349" s="1">
        <v>44918</v>
      </c>
      <c r="B349">
        <v>348</v>
      </c>
      <c r="C349">
        <v>1000</v>
      </c>
      <c r="D349" t="str">
        <f>VLOOKUP(DATOS[[#This Row],[ID_VENDEDOR]],VENDEDOR[#All],2,FALSE)</f>
        <v>JuLiO torReS</v>
      </c>
      <c r="E349" t="str">
        <f>VLOOKUP(DATOS[[#This Row],[ID_VENDEDOR]],VENDEDOR[#All],5,FALSE)</f>
        <v>SUR</v>
      </c>
      <c r="F349">
        <v>100100</v>
      </c>
      <c r="G349" t="s">
        <v>147</v>
      </c>
      <c r="H349">
        <v>20</v>
      </c>
      <c r="I349" t="str">
        <f>VLOOKUP(DATOS[[#This Row],[ID_PRODUCTO]],PRODUCTOS[#All],2,FALSE)</f>
        <v>Controles de Puños Calefactables</v>
      </c>
      <c r="J349">
        <f>VLOOKUP(DATOS[[#This Row],[ID_PRODUCTO]],PRODUCTOS[#All],3,FALSE)</f>
        <v>10</v>
      </c>
      <c r="K349" t="str">
        <f>VLOOKUP(DATOS[[#This Row],[ID_CATEGORIA2]],PRODUCTOS[#All],4,FALSE)</f>
        <v>Neumáticos</v>
      </c>
      <c r="L349">
        <v>8</v>
      </c>
      <c r="M349" s="4">
        <f>VLOOKUP(DATOS[[#This Row],[ID_PRODUCTO]],PRODUCTOS[#All],6,FALSE)</f>
        <v>4500</v>
      </c>
      <c r="N349" s="5">
        <f>VLOOKUP(DATOS[[#This Row],[ID_PRODUCTO]],PRODUCTOS[#All],8,FALSE)</f>
        <v>5000</v>
      </c>
    </row>
    <row r="350" spans="1:14" x14ac:dyDescent="0.25">
      <c r="A350" s="1">
        <v>44919</v>
      </c>
      <c r="B350">
        <v>349</v>
      </c>
      <c r="C350">
        <v>1007</v>
      </c>
      <c r="D350" t="str">
        <f>VLOOKUP(DATOS[[#This Row],[ID_VENDEDOR]],VENDEDOR[#All],2,FALSE)</f>
        <v>RoSa UrIbe</v>
      </c>
      <c r="E350" t="str">
        <f>VLOOKUP(DATOS[[#This Row],[ID_VENDEDOR]],VENDEDOR[#All],5,FALSE)</f>
        <v>CIBAO</v>
      </c>
      <c r="F350">
        <v>100039</v>
      </c>
      <c r="G350" t="s">
        <v>86</v>
      </c>
      <c r="H350">
        <v>13</v>
      </c>
      <c r="I350" t="str">
        <f>VLOOKUP(DATOS[[#This Row],[ID_PRODUCTO]],PRODUCTOS[#All],2,FALSE)</f>
        <v>Manillares</v>
      </c>
      <c r="J350">
        <f>VLOOKUP(DATOS[[#This Row],[ID_PRODUCTO]],PRODUCTOS[#All],3,FALSE)</f>
        <v>9</v>
      </c>
      <c r="K350" t="str">
        <f>VLOOKUP(DATOS[[#This Row],[ID_CATEGORIA2]],PRODUCTOS[#All],4,FALSE)</f>
        <v>Sistema Eléctrico</v>
      </c>
      <c r="L350">
        <v>23</v>
      </c>
      <c r="M350" s="4">
        <f>VLOOKUP(DATOS[[#This Row],[ID_PRODUCTO]],PRODUCTOS[#All],6,FALSE)</f>
        <v>1310</v>
      </c>
      <c r="N350" s="5">
        <f>VLOOKUP(DATOS[[#This Row],[ID_PRODUCTO]],PRODUCTOS[#All],8,FALSE)</f>
        <v>1500</v>
      </c>
    </row>
    <row r="351" spans="1:14" x14ac:dyDescent="0.25">
      <c r="A351" s="1">
        <v>44920</v>
      </c>
      <c r="B351">
        <v>350</v>
      </c>
      <c r="C351">
        <v>1015</v>
      </c>
      <c r="D351" t="str">
        <f>VLOOKUP(DATOS[[#This Row],[ID_VENDEDOR]],VENDEDOR[#All],2,FALSE)</f>
        <v>HeCTOr MuñoZ</v>
      </c>
      <c r="E351" t="str">
        <f>VLOOKUP(DATOS[[#This Row],[ID_VENDEDOR]],VENDEDOR[#All],5,FALSE)</f>
        <v>CIBAO</v>
      </c>
      <c r="F351">
        <v>100083</v>
      </c>
      <c r="G351" t="s">
        <v>130</v>
      </c>
      <c r="H351">
        <v>6</v>
      </c>
      <c r="I351" t="str">
        <f>VLOOKUP(DATOS[[#This Row],[ID_PRODUCTO]],PRODUCTOS[#All],2,FALSE)</f>
        <v>Cadenas</v>
      </c>
      <c r="J351">
        <f>VLOOKUP(DATOS[[#This Row],[ID_PRODUCTO]],PRODUCTOS[#All],3,FALSE)</f>
        <v>4</v>
      </c>
      <c r="K351" t="str">
        <f>VLOOKUP(DATOS[[#This Row],[ID_CATEGORIA2]],PRODUCTOS[#All],4,FALSE)</f>
        <v>Filtros</v>
      </c>
      <c r="L351">
        <v>9</v>
      </c>
      <c r="M351" s="4">
        <f>VLOOKUP(DATOS[[#This Row],[ID_PRODUCTO]],PRODUCTOS[#All],6,FALSE)</f>
        <v>1800</v>
      </c>
      <c r="N351" s="5">
        <f>VLOOKUP(DATOS[[#This Row],[ID_PRODUCTO]],PRODUCTOS[#All],8,FALSE)</f>
        <v>2000</v>
      </c>
    </row>
    <row r="352" spans="1:14" x14ac:dyDescent="0.25">
      <c r="A352" s="1">
        <v>44921</v>
      </c>
      <c r="B352">
        <v>351</v>
      </c>
      <c r="C352">
        <v>1000</v>
      </c>
      <c r="D352" t="str">
        <f>VLOOKUP(DATOS[[#This Row],[ID_VENDEDOR]],VENDEDOR[#All],2,FALSE)</f>
        <v>JuLiO torReS</v>
      </c>
      <c r="E352" t="str">
        <f>VLOOKUP(DATOS[[#This Row],[ID_VENDEDOR]],VENDEDOR[#All],5,FALSE)</f>
        <v>SUR</v>
      </c>
      <c r="F352">
        <v>100019</v>
      </c>
      <c r="G352" t="s">
        <v>59</v>
      </c>
      <c r="H352">
        <v>22</v>
      </c>
      <c r="I352" t="str">
        <f>VLOOKUP(DATOS[[#This Row],[ID_PRODUCTO]],PRODUCTOS[#All],2,FALSE)</f>
        <v>Protectores de Motor</v>
      </c>
      <c r="J352">
        <f>VLOOKUP(DATOS[[#This Row],[ID_PRODUCTO]],PRODUCTOS[#All],3,FALSE)</f>
        <v>9</v>
      </c>
      <c r="K352" t="str">
        <f>VLOOKUP(DATOS[[#This Row],[ID_CATEGORIA2]],PRODUCTOS[#All],4,FALSE)</f>
        <v>Sistema Eléctrico</v>
      </c>
      <c r="L352">
        <v>30</v>
      </c>
      <c r="M352" s="4">
        <f>VLOOKUP(DATOS[[#This Row],[ID_PRODUCTO]],PRODUCTOS[#All],6,FALSE)</f>
        <v>3011</v>
      </c>
      <c r="N352" s="5">
        <f>VLOOKUP(DATOS[[#This Row],[ID_PRODUCTO]],PRODUCTOS[#All],8,FALSE)</f>
        <v>3500</v>
      </c>
    </row>
    <row r="353" spans="1:14" x14ac:dyDescent="0.25">
      <c r="A353" s="1">
        <v>44922</v>
      </c>
      <c r="B353">
        <v>352</v>
      </c>
      <c r="C353">
        <v>1011</v>
      </c>
      <c r="D353" t="str">
        <f>VLOOKUP(DATOS[[#This Row],[ID_VENDEDOR]],VENDEDOR[#All],2,FALSE)</f>
        <v>SoNia ToRReS</v>
      </c>
      <c r="E353" t="str">
        <f>VLOOKUP(DATOS[[#This Row],[ID_VENDEDOR]],VENDEDOR[#All],5,FALSE)</f>
        <v>CIBAO</v>
      </c>
      <c r="F353">
        <v>100012</v>
      </c>
      <c r="G353" t="s">
        <v>41</v>
      </c>
      <c r="H353">
        <v>22</v>
      </c>
      <c r="I353" t="str">
        <f>VLOOKUP(DATOS[[#This Row],[ID_PRODUCTO]],PRODUCTOS[#All],2,FALSE)</f>
        <v>Protectores de Motor</v>
      </c>
      <c r="J353">
        <f>VLOOKUP(DATOS[[#This Row],[ID_PRODUCTO]],PRODUCTOS[#All],3,FALSE)</f>
        <v>9</v>
      </c>
      <c r="K353" t="str">
        <f>VLOOKUP(DATOS[[#This Row],[ID_CATEGORIA2]],PRODUCTOS[#All],4,FALSE)</f>
        <v>Sistema Eléctrico</v>
      </c>
      <c r="L353">
        <v>27</v>
      </c>
      <c r="M353" s="4">
        <f>VLOOKUP(DATOS[[#This Row],[ID_PRODUCTO]],PRODUCTOS[#All],6,FALSE)</f>
        <v>3011</v>
      </c>
      <c r="N353" s="5">
        <f>VLOOKUP(DATOS[[#This Row],[ID_PRODUCTO]],PRODUCTOS[#All],8,FALSE)</f>
        <v>3500</v>
      </c>
    </row>
    <row r="354" spans="1:14" x14ac:dyDescent="0.25">
      <c r="A354" s="1">
        <v>44923</v>
      </c>
      <c r="B354">
        <v>353</v>
      </c>
      <c r="C354">
        <v>1015</v>
      </c>
      <c r="D354" t="str">
        <f>VLOOKUP(DATOS[[#This Row],[ID_VENDEDOR]],VENDEDOR[#All],2,FALSE)</f>
        <v>HeCTOr MuñoZ</v>
      </c>
      <c r="E354" t="str">
        <f>VLOOKUP(DATOS[[#This Row],[ID_VENDEDOR]],VENDEDOR[#All],5,FALSE)</f>
        <v>CIBAO</v>
      </c>
      <c r="F354">
        <v>100003</v>
      </c>
      <c r="G354" t="s">
        <v>14</v>
      </c>
      <c r="H354">
        <v>20</v>
      </c>
      <c r="I354" t="str">
        <f>VLOOKUP(DATOS[[#This Row],[ID_PRODUCTO]],PRODUCTOS[#All],2,FALSE)</f>
        <v>Controles de Puños Calefactables</v>
      </c>
      <c r="J354">
        <f>VLOOKUP(DATOS[[#This Row],[ID_PRODUCTO]],PRODUCTOS[#All],3,FALSE)</f>
        <v>10</v>
      </c>
      <c r="K354" t="str">
        <f>VLOOKUP(DATOS[[#This Row],[ID_CATEGORIA2]],PRODUCTOS[#All],4,FALSE)</f>
        <v>Neumáticos</v>
      </c>
      <c r="L354">
        <v>6</v>
      </c>
      <c r="M354" s="4">
        <f>VLOOKUP(DATOS[[#This Row],[ID_PRODUCTO]],PRODUCTOS[#All],6,FALSE)</f>
        <v>4500</v>
      </c>
      <c r="N354" s="5">
        <f>VLOOKUP(DATOS[[#This Row],[ID_PRODUCTO]],PRODUCTOS[#All],8,FALSE)</f>
        <v>5000</v>
      </c>
    </row>
    <row r="355" spans="1:14" x14ac:dyDescent="0.25">
      <c r="A355" s="1">
        <v>44924</v>
      </c>
      <c r="B355">
        <v>354</v>
      </c>
      <c r="C355">
        <v>1001</v>
      </c>
      <c r="D355" t="str">
        <f>VLOOKUP(DATOS[[#This Row],[ID_VENDEDOR]],VENDEDOR[#All],2,FALSE)</f>
        <v>RaQUel SalAzar</v>
      </c>
      <c r="E355" t="str">
        <f>VLOOKUP(DATOS[[#This Row],[ID_VENDEDOR]],VENDEDOR[#All],5,FALSE)</f>
        <v>ESTE</v>
      </c>
      <c r="F355">
        <v>100063</v>
      </c>
      <c r="G355" t="s">
        <v>110</v>
      </c>
      <c r="H355">
        <v>1</v>
      </c>
      <c r="I355" t="str">
        <f>VLOOKUP(DATOS[[#This Row],[ID_PRODUCTO]],PRODUCTOS[#All],2,FALSE)</f>
        <v>Bujías</v>
      </c>
      <c r="J355">
        <f>VLOOKUP(DATOS[[#This Row],[ID_PRODUCTO]],PRODUCTOS[#All],3,FALSE)</f>
        <v>1</v>
      </c>
      <c r="K355" t="str">
        <f>VLOOKUP(DATOS[[#This Row],[ID_CATEGORIA2]],PRODUCTOS[#All],4,FALSE)</f>
        <v>Componentes del Motor</v>
      </c>
      <c r="L355">
        <v>32</v>
      </c>
      <c r="M355" s="4">
        <f>VLOOKUP(DATOS[[#This Row],[ID_PRODUCTO]],PRODUCTOS[#All],6,FALSE)</f>
        <v>421</v>
      </c>
      <c r="N355" s="5">
        <f>VLOOKUP(DATOS[[#This Row],[ID_PRODUCTO]],PRODUCTOS[#All],8,FALSE)</f>
        <v>600</v>
      </c>
    </row>
    <row r="356" spans="1:14" x14ac:dyDescent="0.25">
      <c r="A356" s="1">
        <v>44925</v>
      </c>
      <c r="B356">
        <v>355</v>
      </c>
      <c r="C356">
        <v>1005</v>
      </c>
      <c r="D356" t="str">
        <f>VLOOKUP(DATOS[[#This Row],[ID_VENDEDOR]],VENDEDOR[#All],2,FALSE)</f>
        <v>CrIstina ValEnCia</v>
      </c>
      <c r="E356" t="str">
        <f>VLOOKUP(DATOS[[#This Row],[ID_VENDEDOR]],VENDEDOR[#All],5,FALSE)</f>
        <v>ESTE</v>
      </c>
      <c r="F356">
        <v>100029</v>
      </c>
      <c r="G356" t="s">
        <v>76</v>
      </c>
      <c r="H356">
        <v>15</v>
      </c>
      <c r="I356" t="str">
        <f>VLOOKUP(DATOS[[#This Row],[ID_PRODUCTO]],PRODUCTOS[#All],2,FALSE)</f>
        <v>Casco</v>
      </c>
      <c r="J356">
        <f>VLOOKUP(DATOS[[#This Row],[ID_PRODUCTO]],PRODUCTOS[#All],3,FALSE)</f>
        <v>10</v>
      </c>
      <c r="K356" t="str">
        <f>VLOOKUP(DATOS[[#This Row],[ID_CATEGORIA2]],PRODUCTOS[#All],4,FALSE)</f>
        <v>Neumáticos</v>
      </c>
      <c r="L356">
        <v>24</v>
      </c>
      <c r="M356" s="4">
        <f>VLOOKUP(DATOS[[#This Row],[ID_PRODUCTO]],PRODUCTOS[#All],6,FALSE)</f>
        <v>2240</v>
      </c>
      <c r="N356" s="5">
        <f>VLOOKUP(DATOS[[#This Row],[ID_PRODUCTO]],PRODUCTOS[#All],8,FALSE)</f>
        <v>2500</v>
      </c>
    </row>
    <row r="357" spans="1:14" x14ac:dyDescent="0.25">
      <c r="A357" s="1">
        <v>44926</v>
      </c>
      <c r="B357">
        <v>356</v>
      </c>
      <c r="C357">
        <v>1006</v>
      </c>
      <c r="D357" t="str">
        <f>VLOOKUP(DATOS[[#This Row],[ID_VENDEDOR]],VENDEDOR[#All],2,FALSE)</f>
        <v>AleXanDrO MoRa</v>
      </c>
      <c r="E357" t="str">
        <f>VLOOKUP(DATOS[[#This Row],[ID_VENDEDOR]],VENDEDOR[#All],5,FALSE)</f>
        <v>NORTE</v>
      </c>
      <c r="F357">
        <v>100088</v>
      </c>
      <c r="G357" t="s">
        <v>135</v>
      </c>
      <c r="H357">
        <v>11</v>
      </c>
      <c r="I357" t="str">
        <f>VLOOKUP(DATOS[[#This Row],[ID_PRODUCTO]],PRODUCTOS[#All],2,FALSE)</f>
        <v>Guardabarros</v>
      </c>
      <c r="J357">
        <f>VLOOKUP(DATOS[[#This Row],[ID_PRODUCTO]],PRODUCTOS[#All],3,FALSE)</f>
        <v>9</v>
      </c>
      <c r="K357" t="str">
        <f>VLOOKUP(DATOS[[#This Row],[ID_CATEGORIA2]],PRODUCTOS[#All],4,FALSE)</f>
        <v>Sistema Eléctrico</v>
      </c>
      <c r="L357">
        <v>16</v>
      </c>
      <c r="M357" s="4">
        <f>VLOOKUP(DATOS[[#This Row],[ID_PRODUCTO]],PRODUCTOS[#All],6,FALSE)</f>
        <v>1700</v>
      </c>
      <c r="N357" s="5">
        <f>VLOOKUP(DATOS[[#This Row],[ID_PRODUCTO]],PRODUCTOS[#All],8,FALSE)</f>
        <v>2000</v>
      </c>
    </row>
    <row r="358" spans="1:14" x14ac:dyDescent="0.25">
      <c r="A358" s="1">
        <v>44927</v>
      </c>
      <c r="B358">
        <v>357</v>
      </c>
      <c r="C358">
        <v>1013</v>
      </c>
      <c r="D358" t="str">
        <f>VLOOKUP(DATOS[[#This Row],[ID_VENDEDOR]],VENDEDOR[#All],2,FALSE)</f>
        <v>MoNiCA AlVarez</v>
      </c>
      <c r="E358" t="str">
        <f>VLOOKUP(DATOS[[#This Row],[ID_VENDEDOR]],VENDEDOR[#All],5,FALSE)</f>
        <v>ESTE</v>
      </c>
      <c r="F358">
        <v>100080</v>
      </c>
      <c r="G358" t="s">
        <v>127</v>
      </c>
      <c r="H358">
        <v>7</v>
      </c>
      <c r="I358" t="str">
        <f>VLOOKUP(DATOS[[#This Row],[ID_PRODUCTO]],PRODUCTOS[#All],2,FALSE)</f>
        <v>Pastillas de Freno</v>
      </c>
      <c r="J358">
        <f>VLOOKUP(DATOS[[#This Row],[ID_PRODUCTO]],PRODUCTOS[#All],3,FALSE)</f>
        <v>5</v>
      </c>
      <c r="K358" t="str">
        <f>VLOOKUP(DATOS[[#This Row],[ID_CATEGORIA2]],PRODUCTOS[#All],4,FALSE)</f>
        <v>Sistema de Escape</v>
      </c>
      <c r="L358">
        <v>23</v>
      </c>
      <c r="M358" s="4">
        <f>VLOOKUP(DATOS[[#This Row],[ID_PRODUCTO]],PRODUCTOS[#All],6,FALSE)</f>
        <v>900</v>
      </c>
      <c r="N358" s="5">
        <f>VLOOKUP(DATOS[[#This Row],[ID_PRODUCTO]],PRODUCTOS[#All],8,FALSE)</f>
        <v>1200</v>
      </c>
    </row>
    <row r="359" spans="1:14" x14ac:dyDescent="0.25">
      <c r="A359" s="1">
        <v>44928</v>
      </c>
      <c r="B359">
        <v>358</v>
      </c>
      <c r="C359">
        <v>1011</v>
      </c>
      <c r="D359" t="str">
        <f>VLOOKUP(DATOS[[#This Row],[ID_VENDEDOR]],VENDEDOR[#All],2,FALSE)</f>
        <v>SoNia ToRReS</v>
      </c>
      <c r="E359" t="str">
        <f>VLOOKUP(DATOS[[#This Row],[ID_VENDEDOR]],VENDEDOR[#All],5,FALSE)</f>
        <v>CIBAO</v>
      </c>
      <c r="F359">
        <v>100057</v>
      </c>
      <c r="G359" t="s">
        <v>104</v>
      </c>
      <c r="H359">
        <v>25</v>
      </c>
      <c r="I359" t="str">
        <f>VLOOKUP(DATOS[[#This Row],[ID_PRODUCTO]],PRODUCTOS[#All],2,FALSE)</f>
        <v>Horquillas</v>
      </c>
      <c r="J359">
        <f>VLOOKUP(DATOS[[#This Row],[ID_PRODUCTO]],PRODUCTOS[#All],3,FALSE)</f>
        <v>6</v>
      </c>
      <c r="K359" t="str">
        <f>VLOOKUP(DATOS[[#This Row],[ID_CATEGORIA2]],PRODUCTOS[#All],4,FALSE)</f>
        <v>Sistema de Transmisión</v>
      </c>
      <c r="L359">
        <v>28</v>
      </c>
      <c r="M359" s="4">
        <f>VLOOKUP(DATOS[[#This Row],[ID_PRODUCTO]],PRODUCTOS[#All],6,FALSE)</f>
        <v>5100</v>
      </c>
      <c r="N359" s="5">
        <f>VLOOKUP(DATOS[[#This Row],[ID_PRODUCTO]],PRODUCTOS[#All],8,FALSE)</f>
        <v>6000</v>
      </c>
    </row>
    <row r="360" spans="1:14" x14ac:dyDescent="0.25">
      <c r="A360" s="1">
        <v>44929</v>
      </c>
      <c r="B360">
        <v>359</v>
      </c>
      <c r="C360">
        <v>1004</v>
      </c>
      <c r="D360" t="str">
        <f>VLOOKUP(DATOS[[#This Row],[ID_VENDEDOR]],VENDEDOR[#All],2,FALSE)</f>
        <v>FaBiAn VasQuez</v>
      </c>
      <c r="E360" t="str">
        <f>VLOOKUP(DATOS[[#This Row],[ID_VENDEDOR]],VENDEDOR[#All],5,FALSE)</f>
        <v>SUR</v>
      </c>
      <c r="F360">
        <v>100040</v>
      </c>
      <c r="G360" t="s">
        <v>87</v>
      </c>
      <c r="H360">
        <v>11</v>
      </c>
      <c r="I360" t="str">
        <f>VLOOKUP(DATOS[[#This Row],[ID_PRODUCTO]],PRODUCTOS[#All],2,FALSE)</f>
        <v>Guardabarros</v>
      </c>
      <c r="J360">
        <f>VLOOKUP(DATOS[[#This Row],[ID_PRODUCTO]],PRODUCTOS[#All],3,FALSE)</f>
        <v>9</v>
      </c>
      <c r="K360" t="str">
        <f>VLOOKUP(DATOS[[#This Row],[ID_CATEGORIA2]],PRODUCTOS[#All],4,FALSE)</f>
        <v>Sistema Eléctrico</v>
      </c>
      <c r="L360">
        <v>34</v>
      </c>
      <c r="M360" s="4">
        <f>VLOOKUP(DATOS[[#This Row],[ID_PRODUCTO]],PRODUCTOS[#All],6,FALSE)</f>
        <v>1700</v>
      </c>
      <c r="N360" s="5">
        <f>VLOOKUP(DATOS[[#This Row],[ID_PRODUCTO]],PRODUCTOS[#All],8,FALSE)</f>
        <v>2000</v>
      </c>
    </row>
    <row r="361" spans="1:14" x14ac:dyDescent="0.25">
      <c r="A361" s="1">
        <v>44930</v>
      </c>
      <c r="B361">
        <v>360</v>
      </c>
      <c r="C361">
        <v>1010</v>
      </c>
      <c r="D361" t="str">
        <f>VLOOKUP(DATOS[[#This Row],[ID_VENDEDOR]],VENDEDOR[#All],2,FALSE)</f>
        <v>AnDrEs MeNDoza</v>
      </c>
      <c r="E361" t="str">
        <f>VLOOKUP(DATOS[[#This Row],[ID_VENDEDOR]],VENDEDOR[#All],5,FALSE)</f>
        <v>NORTE</v>
      </c>
      <c r="F361">
        <v>100054</v>
      </c>
      <c r="G361" t="s">
        <v>101</v>
      </c>
      <c r="H361">
        <v>2</v>
      </c>
      <c r="I361" t="str">
        <f>VLOOKUP(DATOS[[#This Row],[ID_PRODUCTO]],PRODUCTOS[#All],2,FALSE)</f>
        <v>Pistones</v>
      </c>
      <c r="J361">
        <f>VLOOKUP(DATOS[[#This Row],[ID_PRODUCTO]],PRODUCTOS[#All],3,FALSE)</f>
        <v>1</v>
      </c>
      <c r="K361" t="str">
        <f>VLOOKUP(DATOS[[#This Row],[ID_CATEGORIA2]],PRODUCTOS[#All],4,FALSE)</f>
        <v>Componentes del Motor</v>
      </c>
      <c r="L361">
        <v>18</v>
      </c>
      <c r="M361" s="4">
        <f>VLOOKUP(DATOS[[#This Row],[ID_PRODUCTO]],PRODUCTOS[#All],6,FALSE)</f>
        <v>2920</v>
      </c>
      <c r="N361" s="5">
        <f>VLOOKUP(DATOS[[#This Row],[ID_PRODUCTO]],PRODUCTOS[#All],8,FALSE)</f>
        <v>3500</v>
      </c>
    </row>
    <row r="362" spans="1:14" x14ac:dyDescent="0.25">
      <c r="A362" s="1">
        <v>44931</v>
      </c>
      <c r="B362">
        <v>361</v>
      </c>
      <c r="C362">
        <v>1014</v>
      </c>
      <c r="D362" t="str">
        <f>VLOOKUP(DATOS[[#This Row],[ID_VENDEDOR]],VENDEDOR[#All],2,FALSE)</f>
        <v>DAnieLa RaMiRez</v>
      </c>
      <c r="E362" t="str">
        <f>VLOOKUP(DATOS[[#This Row],[ID_VENDEDOR]],VENDEDOR[#All],5,FALSE)</f>
        <v>NORTE</v>
      </c>
      <c r="F362">
        <v>100049</v>
      </c>
      <c r="G362" t="s">
        <v>96</v>
      </c>
      <c r="H362">
        <v>9</v>
      </c>
      <c r="I362" t="str">
        <f>VLOOKUP(DATOS[[#This Row],[ID_PRODUCTO]],PRODUCTOS[#All],2,FALSE)</f>
        <v>Baterías</v>
      </c>
      <c r="J362">
        <f>VLOOKUP(DATOS[[#This Row],[ID_PRODUCTO]],PRODUCTOS[#All],3,FALSE)</f>
        <v>7</v>
      </c>
      <c r="K362" t="str">
        <f>VLOOKUP(DATOS[[#This Row],[ID_CATEGORIA2]],PRODUCTOS[#All],4,FALSE)</f>
        <v>Sistema de Frenos</v>
      </c>
      <c r="L362">
        <v>25</v>
      </c>
      <c r="M362" s="4">
        <f>VLOOKUP(DATOS[[#This Row],[ID_PRODUCTO]],PRODUCTOS[#All],6,FALSE)</f>
        <v>4800</v>
      </c>
      <c r="N362" s="5">
        <f>VLOOKUP(DATOS[[#This Row],[ID_PRODUCTO]],PRODUCTOS[#All],8,FALSE)</f>
        <v>6000</v>
      </c>
    </row>
    <row r="363" spans="1:14" x14ac:dyDescent="0.25">
      <c r="A363" s="1">
        <v>44932</v>
      </c>
      <c r="B363">
        <v>362</v>
      </c>
      <c r="C363">
        <v>1015</v>
      </c>
      <c r="D363" t="str">
        <f>VLOOKUP(DATOS[[#This Row],[ID_VENDEDOR]],VENDEDOR[#All],2,FALSE)</f>
        <v>HeCTOr MuñoZ</v>
      </c>
      <c r="E363" t="str">
        <f>VLOOKUP(DATOS[[#This Row],[ID_VENDEDOR]],VENDEDOR[#All],5,FALSE)</f>
        <v>CIBAO</v>
      </c>
      <c r="F363">
        <v>100048</v>
      </c>
      <c r="G363" t="s">
        <v>95</v>
      </c>
      <c r="H363">
        <v>4</v>
      </c>
      <c r="I363" t="str">
        <f>VLOOKUP(DATOS[[#This Row],[ID_PRODUCTO]],PRODUCTOS[#All],2,FALSE)</f>
        <v>Filtros de Aceite</v>
      </c>
      <c r="J363">
        <f>VLOOKUP(DATOS[[#This Row],[ID_PRODUCTO]],PRODUCTOS[#All],3,FALSE)</f>
        <v>2</v>
      </c>
      <c r="K363" t="str">
        <f>VLOOKUP(DATOS[[#This Row],[ID_CATEGORIA2]],PRODUCTOS[#All],4,FALSE)</f>
        <v>Componentes del Motor</v>
      </c>
      <c r="L363">
        <v>14</v>
      </c>
      <c r="M363" s="4">
        <f>VLOOKUP(DATOS[[#This Row],[ID_PRODUCTO]],PRODUCTOS[#All],6,FALSE)</f>
        <v>600</v>
      </c>
      <c r="N363" s="5">
        <f>VLOOKUP(DATOS[[#This Row],[ID_PRODUCTO]],PRODUCTOS[#All],8,FALSE)</f>
        <v>800</v>
      </c>
    </row>
    <row r="364" spans="1:14" x14ac:dyDescent="0.25">
      <c r="A364" s="1">
        <v>44933</v>
      </c>
      <c r="B364">
        <v>363</v>
      </c>
      <c r="C364">
        <v>1015</v>
      </c>
      <c r="D364" t="str">
        <f>VLOOKUP(DATOS[[#This Row],[ID_VENDEDOR]],VENDEDOR[#All],2,FALSE)</f>
        <v>HeCTOr MuñoZ</v>
      </c>
      <c r="E364" t="str">
        <f>VLOOKUP(DATOS[[#This Row],[ID_VENDEDOR]],VENDEDOR[#All],5,FALSE)</f>
        <v>CIBAO</v>
      </c>
      <c r="F364">
        <v>100012</v>
      </c>
      <c r="G364" t="s">
        <v>41</v>
      </c>
      <c r="H364">
        <v>10</v>
      </c>
      <c r="I364" t="str">
        <f>VLOOKUP(DATOS[[#This Row],[ID_PRODUCTO]],PRODUCTOS[#All],2,FALSE)</f>
        <v>Neumáticos</v>
      </c>
      <c r="J364">
        <f>VLOOKUP(DATOS[[#This Row],[ID_PRODUCTO]],PRODUCTOS[#All],3,FALSE)</f>
        <v>8</v>
      </c>
      <c r="K364" t="str">
        <f>VLOOKUP(DATOS[[#This Row],[ID_CATEGORIA2]],PRODUCTOS[#All],4,FALSE)</f>
        <v>Sistema de Suspensión</v>
      </c>
      <c r="L364">
        <v>29</v>
      </c>
      <c r="M364" s="4">
        <f>VLOOKUP(DATOS[[#This Row],[ID_PRODUCTO]],PRODUCTOS[#All],6,FALSE)</f>
        <v>4420</v>
      </c>
      <c r="N364" s="5">
        <f>VLOOKUP(DATOS[[#This Row],[ID_PRODUCTO]],PRODUCTOS[#All],8,FALSE)</f>
        <v>5000</v>
      </c>
    </row>
    <row r="365" spans="1:14" x14ac:dyDescent="0.25">
      <c r="A365" s="1">
        <v>44934</v>
      </c>
      <c r="B365">
        <v>364</v>
      </c>
      <c r="C365">
        <v>1013</v>
      </c>
      <c r="D365" t="str">
        <f>VLOOKUP(DATOS[[#This Row],[ID_VENDEDOR]],VENDEDOR[#All],2,FALSE)</f>
        <v>MoNiCA AlVarez</v>
      </c>
      <c r="E365" t="str">
        <f>VLOOKUP(DATOS[[#This Row],[ID_VENDEDOR]],VENDEDOR[#All],5,FALSE)</f>
        <v>ESTE</v>
      </c>
      <c r="F365">
        <v>100065</v>
      </c>
      <c r="G365" t="s">
        <v>112</v>
      </c>
      <c r="H365">
        <v>5</v>
      </c>
      <c r="I365" t="str">
        <f>VLOOKUP(DATOS[[#This Row],[ID_PRODUCTO]],PRODUCTOS[#All],2,FALSE)</f>
        <v>Silenciadores</v>
      </c>
      <c r="J365">
        <f>VLOOKUP(DATOS[[#This Row],[ID_PRODUCTO]],PRODUCTOS[#All],3,FALSE)</f>
        <v>3</v>
      </c>
      <c r="K365" t="str">
        <f>VLOOKUP(DATOS[[#This Row],[ID_CATEGORIA2]],PRODUCTOS[#All],4,FALSE)</f>
        <v>Componentes del Motor</v>
      </c>
      <c r="L365">
        <v>28</v>
      </c>
      <c r="M365" s="4">
        <f>VLOOKUP(DATOS[[#This Row],[ID_PRODUCTO]],PRODUCTOS[#All],6,FALSE)</f>
        <v>1600</v>
      </c>
      <c r="N365" s="5">
        <f>VLOOKUP(DATOS[[#This Row],[ID_PRODUCTO]],PRODUCTOS[#All],8,FALSE)</f>
        <v>2500</v>
      </c>
    </row>
    <row r="366" spans="1:14" x14ac:dyDescent="0.25">
      <c r="A366" s="1">
        <v>44935</v>
      </c>
      <c r="B366">
        <v>365</v>
      </c>
      <c r="C366">
        <v>1000</v>
      </c>
      <c r="D366" t="str">
        <f>VLOOKUP(DATOS[[#This Row],[ID_VENDEDOR]],VENDEDOR[#All],2,FALSE)</f>
        <v>JuLiO torReS</v>
      </c>
      <c r="E366" t="str">
        <f>VLOOKUP(DATOS[[#This Row],[ID_VENDEDOR]],VENDEDOR[#All],5,FALSE)</f>
        <v>SUR</v>
      </c>
      <c r="F366">
        <v>100023</v>
      </c>
      <c r="G366" t="s">
        <v>67</v>
      </c>
      <c r="H366">
        <v>15</v>
      </c>
      <c r="I366" t="str">
        <f>VLOOKUP(DATOS[[#This Row],[ID_PRODUCTO]],PRODUCTOS[#All],2,FALSE)</f>
        <v>Casco</v>
      </c>
      <c r="J366">
        <f>VLOOKUP(DATOS[[#This Row],[ID_PRODUCTO]],PRODUCTOS[#All],3,FALSE)</f>
        <v>10</v>
      </c>
      <c r="K366" t="str">
        <f>VLOOKUP(DATOS[[#This Row],[ID_CATEGORIA2]],PRODUCTOS[#All],4,FALSE)</f>
        <v>Neumáticos</v>
      </c>
      <c r="L366">
        <v>12</v>
      </c>
      <c r="M366" s="4">
        <f>VLOOKUP(DATOS[[#This Row],[ID_PRODUCTO]],PRODUCTOS[#All],6,FALSE)</f>
        <v>2240</v>
      </c>
      <c r="N366" s="5">
        <f>VLOOKUP(DATOS[[#This Row],[ID_PRODUCTO]],PRODUCTOS[#All],8,FALSE)</f>
        <v>2500</v>
      </c>
    </row>
    <row r="367" spans="1:14" x14ac:dyDescent="0.25">
      <c r="A367" s="1">
        <v>44936</v>
      </c>
      <c r="B367">
        <v>366</v>
      </c>
      <c r="C367">
        <v>1015</v>
      </c>
      <c r="D367" t="str">
        <f>VLOOKUP(DATOS[[#This Row],[ID_VENDEDOR]],VENDEDOR[#All],2,FALSE)</f>
        <v>HeCTOr MuñoZ</v>
      </c>
      <c r="E367" t="str">
        <f>VLOOKUP(DATOS[[#This Row],[ID_VENDEDOR]],VENDEDOR[#All],5,FALSE)</f>
        <v>CIBAO</v>
      </c>
      <c r="F367">
        <v>100101</v>
      </c>
      <c r="G367" t="s">
        <v>148</v>
      </c>
      <c r="H367">
        <v>18</v>
      </c>
      <c r="I367" t="str">
        <f>VLOOKUP(DATOS[[#This Row],[ID_PRODUCTO]],PRODUCTOS[#All],2,FALSE)</f>
        <v>Palancas de Freno</v>
      </c>
      <c r="J367">
        <f>VLOOKUP(DATOS[[#This Row],[ID_PRODUCTO]],PRODUCTOS[#All],3,FALSE)</f>
        <v>5</v>
      </c>
      <c r="K367" t="str">
        <f>VLOOKUP(DATOS[[#This Row],[ID_CATEGORIA2]],PRODUCTOS[#All],4,FALSE)</f>
        <v>Sistema de Escape</v>
      </c>
      <c r="L367">
        <v>23</v>
      </c>
      <c r="M367" s="4">
        <f>VLOOKUP(DATOS[[#This Row],[ID_PRODUCTO]],PRODUCTOS[#All],6,FALSE)</f>
        <v>1000</v>
      </c>
      <c r="N367" s="5">
        <f>VLOOKUP(DATOS[[#This Row],[ID_PRODUCTO]],PRODUCTOS[#All],8,FALSE)</f>
        <v>1200</v>
      </c>
    </row>
    <row r="368" spans="1:14" x14ac:dyDescent="0.25">
      <c r="A368" s="1">
        <v>44937</v>
      </c>
      <c r="B368">
        <v>367</v>
      </c>
      <c r="C368">
        <v>1007</v>
      </c>
      <c r="D368" t="str">
        <f>VLOOKUP(DATOS[[#This Row],[ID_VENDEDOR]],VENDEDOR[#All],2,FALSE)</f>
        <v>RoSa UrIbe</v>
      </c>
      <c r="E368" t="str">
        <f>VLOOKUP(DATOS[[#This Row],[ID_VENDEDOR]],VENDEDOR[#All],5,FALSE)</f>
        <v>CIBAO</v>
      </c>
      <c r="F368">
        <v>100086</v>
      </c>
      <c r="G368" t="s">
        <v>133</v>
      </c>
      <c r="H368">
        <v>1</v>
      </c>
      <c r="I368" t="str">
        <f>VLOOKUP(DATOS[[#This Row],[ID_PRODUCTO]],PRODUCTOS[#All],2,FALSE)</f>
        <v>Bujías</v>
      </c>
      <c r="J368">
        <f>VLOOKUP(DATOS[[#This Row],[ID_PRODUCTO]],PRODUCTOS[#All],3,FALSE)</f>
        <v>1</v>
      </c>
      <c r="K368" t="str">
        <f>VLOOKUP(DATOS[[#This Row],[ID_CATEGORIA2]],PRODUCTOS[#All],4,FALSE)</f>
        <v>Componentes del Motor</v>
      </c>
      <c r="L368">
        <v>18</v>
      </c>
      <c r="M368" s="4">
        <f>VLOOKUP(DATOS[[#This Row],[ID_PRODUCTO]],PRODUCTOS[#All],6,FALSE)</f>
        <v>421</v>
      </c>
      <c r="N368" s="5">
        <f>VLOOKUP(DATOS[[#This Row],[ID_PRODUCTO]],PRODUCTOS[#All],8,FALSE)</f>
        <v>600</v>
      </c>
    </row>
    <row r="369" spans="1:14" x14ac:dyDescent="0.25">
      <c r="A369" s="1">
        <v>44938</v>
      </c>
      <c r="B369">
        <v>368</v>
      </c>
      <c r="C369">
        <v>1002</v>
      </c>
      <c r="D369" t="str">
        <f>VLOOKUP(DATOS[[#This Row],[ID_VENDEDOR]],VENDEDOR[#All],2,FALSE)</f>
        <v>SiMon BArreRa</v>
      </c>
      <c r="E369" t="str">
        <f>VLOOKUP(DATOS[[#This Row],[ID_VENDEDOR]],VENDEDOR[#All],5,FALSE)</f>
        <v>NORTE</v>
      </c>
      <c r="F369">
        <v>100029</v>
      </c>
      <c r="G369" t="s">
        <v>76</v>
      </c>
      <c r="H369">
        <v>2</v>
      </c>
      <c r="I369" t="str">
        <f>VLOOKUP(DATOS[[#This Row],[ID_PRODUCTO]],PRODUCTOS[#All],2,FALSE)</f>
        <v>Pistones</v>
      </c>
      <c r="J369">
        <f>VLOOKUP(DATOS[[#This Row],[ID_PRODUCTO]],PRODUCTOS[#All],3,FALSE)</f>
        <v>1</v>
      </c>
      <c r="K369" t="str">
        <f>VLOOKUP(DATOS[[#This Row],[ID_CATEGORIA2]],PRODUCTOS[#All],4,FALSE)</f>
        <v>Componentes del Motor</v>
      </c>
      <c r="L369">
        <v>27</v>
      </c>
      <c r="M369" s="4">
        <f>VLOOKUP(DATOS[[#This Row],[ID_PRODUCTO]],PRODUCTOS[#All],6,FALSE)</f>
        <v>2920</v>
      </c>
      <c r="N369" s="5">
        <f>VLOOKUP(DATOS[[#This Row],[ID_PRODUCTO]],PRODUCTOS[#All],8,FALSE)</f>
        <v>3500</v>
      </c>
    </row>
    <row r="370" spans="1:14" x14ac:dyDescent="0.25">
      <c r="A370" s="1">
        <v>44939</v>
      </c>
      <c r="B370">
        <v>369</v>
      </c>
      <c r="C370">
        <v>1006</v>
      </c>
      <c r="D370" t="str">
        <f>VLOOKUP(DATOS[[#This Row],[ID_VENDEDOR]],VENDEDOR[#All],2,FALSE)</f>
        <v>AleXanDrO MoRa</v>
      </c>
      <c r="E370" t="str">
        <f>VLOOKUP(DATOS[[#This Row],[ID_VENDEDOR]],VENDEDOR[#All],5,FALSE)</f>
        <v>NORTE</v>
      </c>
      <c r="F370">
        <v>100049</v>
      </c>
      <c r="G370" t="s">
        <v>96</v>
      </c>
      <c r="H370">
        <v>1</v>
      </c>
      <c r="I370" t="str">
        <f>VLOOKUP(DATOS[[#This Row],[ID_PRODUCTO]],PRODUCTOS[#All],2,FALSE)</f>
        <v>Bujías</v>
      </c>
      <c r="J370">
        <f>VLOOKUP(DATOS[[#This Row],[ID_PRODUCTO]],PRODUCTOS[#All],3,FALSE)</f>
        <v>1</v>
      </c>
      <c r="K370" t="str">
        <f>VLOOKUP(DATOS[[#This Row],[ID_CATEGORIA2]],PRODUCTOS[#All],4,FALSE)</f>
        <v>Componentes del Motor</v>
      </c>
      <c r="L370">
        <v>31</v>
      </c>
      <c r="M370" s="4">
        <f>VLOOKUP(DATOS[[#This Row],[ID_PRODUCTO]],PRODUCTOS[#All],6,FALSE)</f>
        <v>421</v>
      </c>
      <c r="N370" s="5">
        <f>VLOOKUP(DATOS[[#This Row],[ID_PRODUCTO]],PRODUCTOS[#All],8,FALSE)</f>
        <v>600</v>
      </c>
    </row>
    <row r="371" spans="1:14" x14ac:dyDescent="0.25">
      <c r="A371" s="1">
        <v>44940</v>
      </c>
      <c r="B371">
        <v>370</v>
      </c>
      <c r="C371">
        <v>1007</v>
      </c>
      <c r="D371" t="str">
        <f>VLOOKUP(DATOS[[#This Row],[ID_VENDEDOR]],VENDEDOR[#All],2,FALSE)</f>
        <v>RoSa UrIbe</v>
      </c>
      <c r="E371" t="str">
        <f>VLOOKUP(DATOS[[#This Row],[ID_VENDEDOR]],VENDEDOR[#All],5,FALSE)</f>
        <v>CIBAO</v>
      </c>
      <c r="F371">
        <v>100076</v>
      </c>
      <c r="G371" t="s">
        <v>123</v>
      </c>
      <c r="H371">
        <v>17</v>
      </c>
      <c r="I371" t="str">
        <f>VLOOKUP(DATOS[[#This Row],[ID_PRODUCTO]],PRODUCTOS[#All],2,FALSE)</f>
        <v>Chaquetas de Protección</v>
      </c>
      <c r="J371">
        <f>VLOOKUP(DATOS[[#This Row],[ID_PRODUCTO]],PRODUCTOS[#All],3,FALSE)</f>
        <v>10</v>
      </c>
      <c r="K371" t="str">
        <f>VLOOKUP(DATOS[[#This Row],[ID_CATEGORIA2]],PRODUCTOS[#All],4,FALSE)</f>
        <v>Neumáticos</v>
      </c>
      <c r="L371">
        <v>24</v>
      </c>
      <c r="M371" s="4">
        <f>VLOOKUP(DATOS[[#This Row],[ID_PRODUCTO]],PRODUCTOS[#All],6,FALSE)</f>
        <v>1117</v>
      </c>
      <c r="N371" s="5">
        <f>VLOOKUP(DATOS[[#This Row],[ID_PRODUCTO]],PRODUCTOS[#All],8,FALSE)</f>
        <v>3500</v>
      </c>
    </row>
    <row r="372" spans="1:14" x14ac:dyDescent="0.25">
      <c r="A372" s="1">
        <v>44941</v>
      </c>
      <c r="B372">
        <v>371</v>
      </c>
      <c r="C372">
        <v>1005</v>
      </c>
      <c r="D372" t="str">
        <f>VLOOKUP(DATOS[[#This Row],[ID_VENDEDOR]],VENDEDOR[#All],2,FALSE)</f>
        <v>CrIstina ValEnCia</v>
      </c>
      <c r="E372" t="str">
        <f>VLOOKUP(DATOS[[#This Row],[ID_VENDEDOR]],VENDEDOR[#All],5,FALSE)</f>
        <v>ESTE</v>
      </c>
      <c r="F372">
        <v>100074</v>
      </c>
      <c r="G372" t="s">
        <v>121</v>
      </c>
      <c r="H372">
        <v>13</v>
      </c>
      <c r="I372" t="str">
        <f>VLOOKUP(DATOS[[#This Row],[ID_PRODUCTO]],PRODUCTOS[#All],2,FALSE)</f>
        <v>Manillares</v>
      </c>
      <c r="J372">
        <f>VLOOKUP(DATOS[[#This Row],[ID_PRODUCTO]],PRODUCTOS[#All],3,FALSE)</f>
        <v>9</v>
      </c>
      <c r="K372" t="str">
        <f>VLOOKUP(DATOS[[#This Row],[ID_CATEGORIA2]],PRODUCTOS[#All],4,FALSE)</f>
        <v>Sistema Eléctrico</v>
      </c>
      <c r="L372">
        <v>26</v>
      </c>
      <c r="M372" s="4">
        <f>VLOOKUP(DATOS[[#This Row],[ID_PRODUCTO]],PRODUCTOS[#All],6,FALSE)</f>
        <v>1310</v>
      </c>
      <c r="N372" s="5">
        <f>VLOOKUP(DATOS[[#This Row],[ID_PRODUCTO]],PRODUCTOS[#All],8,FALSE)</f>
        <v>1500</v>
      </c>
    </row>
    <row r="373" spans="1:14" x14ac:dyDescent="0.25">
      <c r="A373" s="1">
        <v>44942</v>
      </c>
      <c r="B373">
        <v>372</v>
      </c>
      <c r="C373">
        <v>1002</v>
      </c>
      <c r="D373" t="str">
        <f>VLOOKUP(DATOS[[#This Row],[ID_VENDEDOR]],VENDEDOR[#All],2,FALSE)</f>
        <v>SiMon BArreRa</v>
      </c>
      <c r="E373" t="str">
        <f>VLOOKUP(DATOS[[#This Row],[ID_VENDEDOR]],VENDEDOR[#All],5,FALSE)</f>
        <v>NORTE</v>
      </c>
      <c r="F373">
        <v>100061</v>
      </c>
      <c r="G373" t="s">
        <v>108</v>
      </c>
      <c r="H373">
        <v>11</v>
      </c>
      <c r="I373" t="str">
        <f>VLOOKUP(DATOS[[#This Row],[ID_PRODUCTO]],PRODUCTOS[#All],2,FALSE)</f>
        <v>Guardabarros</v>
      </c>
      <c r="J373">
        <f>VLOOKUP(DATOS[[#This Row],[ID_PRODUCTO]],PRODUCTOS[#All],3,FALSE)</f>
        <v>9</v>
      </c>
      <c r="K373" t="str">
        <f>VLOOKUP(DATOS[[#This Row],[ID_CATEGORIA2]],PRODUCTOS[#All],4,FALSE)</f>
        <v>Sistema Eléctrico</v>
      </c>
      <c r="L373">
        <v>11</v>
      </c>
      <c r="M373" s="4">
        <f>VLOOKUP(DATOS[[#This Row],[ID_PRODUCTO]],PRODUCTOS[#All],6,FALSE)</f>
        <v>1700</v>
      </c>
      <c r="N373" s="5">
        <f>VLOOKUP(DATOS[[#This Row],[ID_PRODUCTO]],PRODUCTOS[#All],8,FALSE)</f>
        <v>2000</v>
      </c>
    </row>
    <row r="374" spans="1:14" x14ac:dyDescent="0.25">
      <c r="A374" s="1">
        <v>44943</v>
      </c>
      <c r="B374">
        <v>373</v>
      </c>
      <c r="C374">
        <v>1011</v>
      </c>
      <c r="D374" t="str">
        <f>VLOOKUP(DATOS[[#This Row],[ID_VENDEDOR]],VENDEDOR[#All],2,FALSE)</f>
        <v>SoNia ToRReS</v>
      </c>
      <c r="E374" t="str">
        <f>VLOOKUP(DATOS[[#This Row],[ID_VENDEDOR]],VENDEDOR[#All],5,FALSE)</f>
        <v>CIBAO</v>
      </c>
      <c r="F374">
        <v>100009</v>
      </c>
      <c r="G374" t="s">
        <v>32</v>
      </c>
      <c r="H374">
        <v>10</v>
      </c>
      <c r="I374" t="str">
        <f>VLOOKUP(DATOS[[#This Row],[ID_PRODUCTO]],PRODUCTOS[#All],2,FALSE)</f>
        <v>Neumáticos</v>
      </c>
      <c r="J374">
        <f>VLOOKUP(DATOS[[#This Row],[ID_PRODUCTO]],PRODUCTOS[#All],3,FALSE)</f>
        <v>8</v>
      </c>
      <c r="K374" t="str">
        <f>VLOOKUP(DATOS[[#This Row],[ID_CATEGORIA2]],PRODUCTOS[#All],4,FALSE)</f>
        <v>Sistema de Suspensión</v>
      </c>
      <c r="L374">
        <v>11</v>
      </c>
      <c r="M374" s="4">
        <f>VLOOKUP(DATOS[[#This Row],[ID_PRODUCTO]],PRODUCTOS[#All],6,FALSE)</f>
        <v>4420</v>
      </c>
      <c r="N374" s="5">
        <f>VLOOKUP(DATOS[[#This Row],[ID_PRODUCTO]],PRODUCTOS[#All],8,FALSE)</f>
        <v>5000</v>
      </c>
    </row>
    <row r="375" spans="1:14" x14ac:dyDescent="0.25">
      <c r="A375" s="1">
        <v>44944</v>
      </c>
      <c r="B375">
        <v>374</v>
      </c>
      <c r="C375">
        <v>1000</v>
      </c>
      <c r="D375" t="str">
        <f>VLOOKUP(DATOS[[#This Row],[ID_VENDEDOR]],VENDEDOR[#All],2,FALSE)</f>
        <v>JuLiO torReS</v>
      </c>
      <c r="E375" t="str">
        <f>VLOOKUP(DATOS[[#This Row],[ID_VENDEDOR]],VENDEDOR[#All],5,FALSE)</f>
        <v>SUR</v>
      </c>
      <c r="F375">
        <v>100097</v>
      </c>
      <c r="G375" t="s">
        <v>144</v>
      </c>
      <c r="H375">
        <v>3</v>
      </c>
      <c r="I375" t="str">
        <f>VLOOKUP(DATOS[[#This Row],[ID_PRODUCTO]],PRODUCTOS[#All],2,FALSE)</f>
        <v>Cilindros</v>
      </c>
      <c r="J375">
        <f>VLOOKUP(DATOS[[#This Row],[ID_PRODUCTO]],PRODUCTOS[#All],3,FALSE)</f>
        <v>1</v>
      </c>
      <c r="K375" t="str">
        <f>VLOOKUP(DATOS[[#This Row],[ID_CATEGORIA2]],PRODUCTOS[#All],4,FALSE)</f>
        <v>Componentes del Motor</v>
      </c>
      <c r="L375">
        <v>6</v>
      </c>
      <c r="M375" s="4">
        <f>VLOOKUP(DATOS[[#This Row],[ID_PRODUCTO]],PRODUCTOS[#All],6,FALSE)</f>
        <v>3800</v>
      </c>
      <c r="N375" s="5">
        <f>VLOOKUP(DATOS[[#This Row],[ID_PRODUCTO]],PRODUCTOS[#All],8,FALSE)</f>
        <v>4500</v>
      </c>
    </row>
    <row r="376" spans="1:14" x14ac:dyDescent="0.25">
      <c r="A376" s="1">
        <v>44945</v>
      </c>
      <c r="B376">
        <v>375</v>
      </c>
      <c r="C376">
        <v>1000</v>
      </c>
      <c r="D376" t="str">
        <f>VLOOKUP(DATOS[[#This Row],[ID_VENDEDOR]],VENDEDOR[#All],2,FALSE)</f>
        <v>JuLiO torReS</v>
      </c>
      <c r="E376" t="str">
        <f>VLOOKUP(DATOS[[#This Row],[ID_VENDEDOR]],VENDEDOR[#All],5,FALSE)</f>
        <v>SUR</v>
      </c>
      <c r="F376">
        <v>100045</v>
      </c>
      <c r="G376" t="s">
        <v>92</v>
      </c>
      <c r="H376">
        <v>17</v>
      </c>
      <c r="I376" t="str">
        <f>VLOOKUP(DATOS[[#This Row],[ID_PRODUCTO]],PRODUCTOS[#All],2,FALSE)</f>
        <v>Chaquetas de Protección</v>
      </c>
      <c r="J376">
        <f>VLOOKUP(DATOS[[#This Row],[ID_PRODUCTO]],PRODUCTOS[#All],3,FALSE)</f>
        <v>10</v>
      </c>
      <c r="K376" t="str">
        <f>VLOOKUP(DATOS[[#This Row],[ID_CATEGORIA2]],PRODUCTOS[#All],4,FALSE)</f>
        <v>Neumáticos</v>
      </c>
      <c r="L376">
        <v>16</v>
      </c>
      <c r="M376" s="4">
        <f>VLOOKUP(DATOS[[#This Row],[ID_PRODUCTO]],PRODUCTOS[#All],6,FALSE)</f>
        <v>1117</v>
      </c>
      <c r="N376" s="5">
        <f>VLOOKUP(DATOS[[#This Row],[ID_PRODUCTO]],PRODUCTOS[#All],8,FALSE)</f>
        <v>3500</v>
      </c>
    </row>
    <row r="377" spans="1:14" x14ac:dyDescent="0.25">
      <c r="A377" s="1">
        <v>44946</v>
      </c>
      <c r="B377">
        <v>376</v>
      </c>
      <c r="C377">
        <v>1004</v>
      </c>
      <c r="D377" t="str">
        <f>VLOOKUP(DATOS[[#This Row],[ID_VENDEDOR]],VENDEDOR[#All],2,FALSE)</f>
        <v>FaBiAn VasQuez</v>
      </c>
      <c r="E377" t="str">
        <f>VLOOKUP(DATOS[[#This Row],[ID_VENDEDOR]],VENDEDOR[#All],5,FALSE)</f>
        <v>SUR</v>
      </c>
      <c r="F377">
        <v>100016</v>
      </c>
      <c r="G377" t="s">
        <v>53</v>
      </c>
      <c r="H377">
        <v>23</v>
      </c>
      <c r="I377" t="str">
        <f>VLOOKUP(DATOS[[#This Row],[ID_PRODUCTO]],PRODUCTOS[#All],2,FALSE)</f>
        <v>Carburadores</v>
      </c>
      <c r="J377">
        <f>VLOOKUP(DATOS[[#This Row],[ID_PRODUCTO]],PRODUCTOS[#All],3,FALSE)</f>
        <v>1</v>
      </c>
      <c r="K377" t="str">
        <f>VLOOKUP(DATOS[[#This Row],[ID_CATEGORIA2]],PRODUCTOS[#All],4,FALSE)</f>
        <v>Componentes del Motor</v>
      </c>
      <c r="L377">
        <v>10</v>
      </c>
      <c r="M377" s="4">
        <f>VLOOKUP(DATOS[[#This Row],[ID_PRODUCTO]],PRODUCTOS[#All],6,FALSE)</f>
        <v>3550</v>
      </c>
      <c r="N377" s="5">
        <f>VLOOKUP(DATOS[[#This Row],[ID_PRODUCTO]],PRODUCTOS[#All],8,FALSE)</f>
        <v>4000</v>
      </c>
    </row>
    <row r="378" spans="1:14" x14ac:dyDescent="0.25">
      <c r="A378" s="1">
        <v>44947</v>
      </c>
      <c r="B378">
        <v>377</v>
      </c>
      <c r="C378">
        <v>1010</v>
      </c>
      <c r="D378" t="str">
        <f>VLOOKUP(DATOS[[#This Row],[ID_VENDEDOR]],VENDEDOR[#All],2,FALSE)</f>
        <v>AnDrEs MeNDoza</v>
      </c>
      <c r="E378" t="str">
        <f>VLOOKUP(DATOS[[#This Row],[ID_VENDEDOR]],VENDEDOR[#All],5,FALSE)</f>
        <v>NORTE</v>
      </c>
      <c r="F378">
        <v>100067</v>
      </c>
      <c r="G378" t="s">
        <v>114</v>
      </c>
      <c r="H378">
        <v>6</v>
      </c>
      <c r="I378" t="str">
        <f>VLOOKUP(DATOS[[#This Row],[ID_PRODUCTO]],PRODUCTOS[#All],2,FALSE)</f>
        <v>Cadenas</v>
      </c>
      <c r="J378">
        <f>VLOOKUP(DATOS[[#This Row],[ID_PRODUCTO]],PRODUCTOS[#All],3,FALSE)</f>
        <v>4</v>
      </c>
      <c r="K378" t="str">
        <f>VLOOKUP(DATOS[[#This Row],[ID_CATEGORIA2]],PRODUCTOS[#All],4,FALSE)</f>
        <v>Filtros</v>
      </c>
      <c r="L378">
        <v>5</v>
      </c>
      <c r="M378" s="4">
        <f>VLOOKUP(DATOS[[#This Row],[ID_PRODUCTO]],PRODUCTOS[#All],6,FALSE)</f>
        <v>1800</v>
      </c>
      <c r="N378" s="5">
        <f>VLOOKUP(DATOS[[#This Row],[ID_PRODUCTO]],PRODUCTOS[#All],8,FALSE)</f>
        <v>2000</v>
      </c>
    </row>
    <row r="379" spans="1:14" x14ac:dyDescent="0.25">
      <c r="A379" s="1">
        <v>44948</v>
      </c>
      <c r="B379">
        <v>378</v>
      </c>
      <c r="C379">
        <v>1002</v>
      </c>
      <c r="D379" t="str">
        <f>VLOOKUP(DATOS[[#This Row],[ID_VENDEDOR]],VENDEDOR[#All],2,FALSE)</f>
        <v>SiMon BArreRa</v>
      </c>
      <c r="E379" t="str">
        <f>VLOOKUP(DATOS[[#This Row],[ID_VENDEDOR]],VENDEDOR[#All],5,FALSE)</f>
        <v>NORTE</v>
      </c>
      <c r="F379">
        <v>100089</v>
      </c>
      <c r="G379" t="s">
        <v>136</v>
      </c>
      <c r="H379">
        <v>19</v>
      </c>
      <c r="I379" t="str">
        <f>VLOOKUP(DATOS[[#This Row],[ID_PRODUCTO]],PRODUCTOS[#All],2,FALSE)</f>
        <v>Cables de Acelerador</v>
      </c>
      <c r="J379">
        <f>VLOOKUP(DATOS[[#This Row],[ID_PRODUCTO]],PRODUCTOS[#All],3,FALSE)</f>
        <v>11</v>
      </c>
      <c r="K379" t="str">
        <f>VLOOKUP(DATOS[[#This Row],[ID_CATEGORIA2]],PRODUCTOS[#All],4,FALSE)</f>
        <v>Partes del Chasis</v>
      </c>
      <c r="L379">
        <v>7</v>
      </c>
      <c r="M379" s="4">
        <f>VLOOKUP(DATOS[[#This Row],[ID_PRODUCTO]],PRODUCTOS[#All],6,FALSE)</f>
        <v>600</v>
      </c>
      <c r="N379" s="5">
        <f>VLOOKUP(DATOS[[#This Row],[ID_PRODUCTO]],PRODUCTOS[#All],8,FALSE)</f>
        <v>700</v>
      </c>
    </row>
    <row r="380" spans="1:14" x14ac:dyDescent="0.25">
      <c r="A380" s="1">
        <v>44949</v>
      </c>
      <c r="B380">
        <v>379</v>
      </c>
      <c r="C380">
        <v>1000</v>
      </c>
      <c r="D380" t="str">
        <f>VLOOKUP(DATOS[[#This Row],[ID_VENDEDOR]],VENDEDOR[#All],2,FALSE)</f>
        <v>JuLiO torReS</v>
      </c>
      <c r="E380" t="str">
        <f>VLOOKUP(DATOS[[#This Row],[ID_VENDEDOR]],VENDEDOR[#All],5,FALSE)</f>
        <v>SUR</v>
      </c>
      <c r="F380">
        <v>100017</v>
      </c>
      <c r="G380" t="s">
        <v>55</v>
      </c>
      <c r="H380">
        <v>23</v>
      </c>
      <c r="I380" t="str">
        <f>VLOOKUP(DATOS[[#This Row],[ID_PRODUCTO]],PRODUCTOS[#All],2,FALSE)</f>
        <v>Carburadores</v>
      </c>
      <c r="J380">
        <f>VLOOKUP(DATOS[[#This Row],[ID_PRODUCTO]],PRODUCTOS[#All],3,FALSE)</f>
        <v>1</v>
      </c>
      <c r="K380" t="str">
        <f>VLOOKUP(DATOS[[#This Row],[ID_CATEGORIA2]],PRODUCTOS[#All],4,FALSE)</f>
        <v>Componentes del Motor</v>
      </c>
      <c r="L380">
        <v>3</v>
      </c>
      <c r="M380" s="4">
        <f>VLOOKUP(DATOS[[#This Row],[ID_PRODUCTO]],PRODUCTOS[#All],6,FALSE)</f>
        <v>3550</v>
      </c>
      <c r="N380" s="5">
        <f>VLOOKUP(DATOS[[#This Row],[ID_PRODUCTO]],PRODUCTOS[#All],8,FALSE)</f>
        <v>4000</v>
      </c>
    </row>
    <row r="381" spans="1:14" x14ac:dyDescent="0.25">
      <c r="A381" s="1">
        <v>44950</v>
      </c>
      <c r="B381">
        <v>380</v>
      </c>
      <c r="C381">
        <v>1007</v>
      </c>
      <c r="D381" t="str">
        <f>VLOOKUP(DATOS[[#This Row],[ID_VENDEDOR]],VENDEDOR[#All],2,FALSE)</f>
        <v>RoSa UrIbe</v>
      </c>
      <c r="E381" t="str">
        <f>VLOOKUP(DATOS[[#This Row],[ID_VENDEDOR]],VENDEDOR[#All],5,FALSE)</f>
        <v>CIBAO</v>
      </c>
      <c r="F381">
        <v>100068</v>
      </c>
      <c r="G381" t="s">
        <v>115</v>
      </c>
      <c r="H381">
        <v>11</v>
      </c>
      <c r="I381" t="str">
        <f>VLOOKUP(DATOS[[#This Row],[ID_PRODUCTO]],PRODUCTOS[#All],2,FALSE)</f>
        <v>Guardabarros</v>
      </c>
      <c r="J381">
        <f>VLOOKUP(DATOS[[#This Row],[ID_PRODUCTO]],PRODUCTOS[#All],3,FALSE)</f>
        <v>9</v>
      </c>
      <c r="K381" t="str">
        <f>VLOOKUP(DATOS[[#This Row],[ID_CATEGORIA2]],PRODUCTOS[#All],4,FALSE)</f>
        <v>Sistema Eléctrico</v>
      </c>
      <c r="L381">
        <v>12</v>
      </c>
      <c r="M381" s="4">
        <f>VLOOKUP(DATOS[[#This Row],[ID_PRODUCTO]],PRODUCTOS[#All],6,FALSE)</f>
        <v>1700</v>
      </c>
      <c r="N381" s="5">
        <f>VLOOKUP(DATOS[[#This Row],[ID_PRODUCTO]],PRODUCTOS[#All],8,FALSE)</f>
        <v>2000</v>
      </c>
    </row>
    <row r="382" spans="1:14" x14ac:dyDescent="0.25">
      <c r="A382" s="1">
        <v>44951</v>
      </c>
      <c r="B382">
        <v>381</v>
      </c>
      <c r="C382">
        <v>1006</v>
      </c>
      <c r="D382" t="str">
        <f>VLOOKUP(DATOS[[#This Row],[ID_VENDEDOR]],VENDEDOR[#All],2,FALSE)</f>
        <v>AleXanDrO MoRa</v>
      </c>
      <c r="E382" t="str">
        <f>VLOOKUP(DATOS[[#This Row],[ID_VENDEDOR]],VENDEDOR[#All],5,FALSE)</f>
        <v>NORTE</v>
      </c>
      <c r="F382">
        <v>100088</v>
      </c>
      <c r="G382" t="s">
        <v>135</v>
      </c>
      <c r="H382">
        <v>25</v>
      </c>
      <c r="I382" t="str">
        <f>VLOOKUP(DATOS[[#This Row],[ID_PRODUCTO]],PRODUCTOS[#All],2,FALSE)</f>
        <v>Horquillas</v>
      </c>
      <c r="J382">
        <f>VLOOKUP(DATOS[[#This Row],[ID_PRODUCTO]],PRODUCTOS[#All],3,FALSE)</f>
        <v>6</v>
      </c>
      <c r="K382" t="str">
        <f>VLOOKUP(DATOS[[#This Row],[ID_CATEGORIA2]],PRODUCTOS[#All],4,FALSE)</f>
        <v>Sistema de Transmisión</v>
      </c>
      <c r="L382">
        <v>6</v>
      </c>
      <c r="M382" s="4">
        <f>VLOOKUP(DATOS[[#This Row],[ID_PRODUCTO]],PRODUCTOS[#All],6,FALSE)</f>
        <v>5100</v>
      </c>
      <c r="N382" s="5">
        <f>VLOOKUP(DATOS[[#This Row],[ID_PRODUCTO]],PRODUCTOS[#All],8,FALSE)</f>
        <v>6000</v>
      </c>
    </row>
    <row r="383" spans="1:14" x14ac:dyDescent="0.25">
      <c r="A383" s="1">
        <v>44952</v>
      </c>
      <c r="B383">
        <v>382</v>
      </c>
      <c r="C383">
        <v>1015</v>
      </c>
      <c r="D383" t="str">
        <f>VLOOKUP(DATOS[[#This Row],[ID_VENDEDOR]],VENDEDOR[#All],2,FALSE)</f>
        <v>HeCTOr MuñoZ</v>
      </c>
      <c r="E383" t="str">
        <f>VLOOKUP(DATOS[[#This Row],[ID_VENDEDOR]],VENDEDOR[#All],5,FALSE)</f>
        <v>CIBAO</v>
      </c>
      <c r="F383">
        <v>100030</v>
      </c>
      <c r="G383" t="s">
        <v>77</v>
      </c>
      <c r="H383">
        <v>7</v>
      </c>
      <c r="I383" t="str">
        <f>VLOOKUP(DATOS[[#This Row],[ID_PRODUCTO]],PRODUCTOS[#All],2,FALSE)</f>
        <v>Pastillas de Freno</v>
      </c>
      <c r="J383">
        <f>VLOOKUP(DATOS[[#This Row],[ID_PRODUCTO]],PRODUCTOS[#All],3,FALSE)</f>
        <v>5</v>
      </c>
      <c r="K383" t="str">
        <f>VLOOKUP(DATOS[[#This Row],[ID_CATEGORIA2]],PRODUCTOS[#All],4,FALSE)</f>
        <v>Sistema de Escape</v>
      </c>
      <c r="L383">
        <v>8</v>
      </c>
      <c r="M383" s="4">
        <f>VLOOKUP(DATOS[[#This Row],[ID_PRODUCTO]],PRODUCTOS[#All],6,FALSE)</f>
        <v>900</v>
      </c>
      <c r="N383" s="5">
        <f>VLOOKUP(DATOS[[#This Row],[ID_PRODUCTO]],PRODUCTOS[#All],8,FALSE)</f>
        <v>1200</v>
      </c>
    </row>
    <row r="384" spans="1:14" x14ac:dyDescent="0.25">
      <c r="A384" s="1">
        <v>44953</v>
      </c>
      <c r="B384">
        <v>383</v>
      </c>
      <c r="C384">
        <v>1013</v>
      </c>
      <c r="D384" t="str">
        <f>VLOOKUP(DATOS[[#This Row],[ID_VENDEDOR]],VENDEDOR[#All],2,FALSE)</f>
        <v>MoNiCA AlVarez</v>
      </c>
      <c r="E384" t="str">
        <f>VLOOKUP(DATOS[[#This Row],[ID_VENDEDOR]],VENDEDOR[#All],5,FALSE)</f>
        <v>ESTE</v>
      </c>
      <c r="F384">
        <v>100058</v>
      </c>
      <c r="G384" t="s">
        <v>105</v>
      </c>
      <c r="H384">
        <v>18</v>
      </c>
      <c r="I384" t="str">
        <f>VLOOKUP(DATOS[[#This Row],[ID_PRODUCTO]],PRODUCTOS[#All],2,FALSE)</f>
        <v>Palancas de Freno</v>
      </c>
      <c r="J384">
        <f>VLOOKUP(DATOS[[#This Row],[ID_PRODUCTO]],PRODUCTOS[#All],3,FALSE)</f>
        <v>5</v>
      </c>
      <c r="K384" t="str">
        <f>VLOOKUP(DATOS[[#This Row],[ID_CATEGORIA2]],PRODUCTOS[#All],4,FALSE)</f>
        <v>Sistema de Escape</v>
      </c>
      <c r="L384">
        <v>4</v>
      </c>
      <c r="M384" s="4">
        <f>VLOOKUP(DATOS[[#This Row],[ID_PRODUCTO]],PRODUCTOS[#All],6,FALSE)</f>
        <v>1000</v>
      </c>
      <c r="N384" s="5">
        <f>VLOOKUP(DATOS[[#This Row],[ID_PRODUCTO]],PRODUCTOS[#All],8,FALSE)</f>
        <v>1200</v>
      </c>
    </row>
    <row r="385" spans="1:14" x14ac:dyDescent="0.25">
      <c r="A385" s="1">
        <v>44954</v>
      </c>
      <c r="B385">
        <v>384</v>
      </c>
      <c r="C385">
        <v>1013</v>
      </c>
      <c r="D385" t="str">
        <f>VLOOKUP(DATOS[[#This Row],[ID_VENDEDOR]],VENDEDOR[#All],2,FALSE)</f>
        <v>MoNiCA AlVarez</v>
      </c>
      <c r="E385" t="str">
        <f>VLOOKUP(DATOS[[#This Row],[ID_VENDEDOR]],VENDEDOR[#All],5,FALSE)</f>
        <v>ESTE</v>
      </c>
      <c r="F385">
        <v>100075</v>
      </c>
      <c r="G385" t="s">
        <v>122</v>
      </c>
      <c r="H385">
        <v>21</v>
      </c>
      <c r="I385" t="str">
        <f>VLOOKUP(DATOS[[#This Row],[ID_PRODUCTO]],PRODUCTOS[#All],2,FALSE)</f>
        <v>Tensores de Cadena</v>
      </c>
      <c r="J385">
        <f>VLOOKUP(DATOS[[#This Row],[ID_PRODUCTO]],PRODUCTOS[#All],3,FALSE)</f>
        <v>4</v>
      </c>
      <c r="K385" t="str">
        <f>VLOOKUP(DATOS[[#This Row],[ID_CATEGORIA2]],PRODUCTOS[#All],4,FALSE)</f>
        <v>Filtros</v>
      </c>
      <c r="L385">
        <v>9</v>
      </c>
      <c r="M385" s="4">
        <f>VLOOKUP(DATOS[[#This Row],[ID_PRODUCTO]],PRODUCTOS[#All],6,FALSE)</f>
        <v>880</v>
      </c>
      <c r="N385" s="5">
        <f>VLOOKUP(DATOS[[#This Row],[ID_PRODUCTO]],PRODUCTOS[#All],8,FALSE)</f>
        <v>1000</v>
      </c>
    </row>
    <row r="386" spans="1:14" x14ac:dyDescent="0.25">
      <c r="A386" s="1">
        <v>44955</v>
      </c>
      <c r="B386">
        <v>385</v>
      </c>
      <c r="C386">
        <v>1001</v>
      </c>
      <c r="D386" t="str">
        <f>VLOOKUP(DATOS[[#This Row],[ID_VENDEDOR]],VENDEDOR[#All],2,FALSE)</f>
        <v>RaQUel SalAzar</v>
      </c>
      <c r="E386" t="str">
        <f>VLOOKUP(DATOS[[#This Row],[ID_VENDEDOR]],VENDEDOR[#All],5,FALSE)</f>
        <v>ESTE</v>
      </c>
      <c r="F386">
        <v>100009</v>
      </c>
      <c r="G386" t="s">
        <v>32</v>
      </c>
      <c r="H386">
        <v>4</v>
      </c>
      <c r="I386" t="str">
        <f>VLOOKUP(DATOS[[#This Row],[ID_PRODUCTO]],PRODUCTOS[#All],2,FALSE)</f>
        <v>Filtros de Aceite</v>
      </c>
      <c r="J386">
        <f>VLOOKUP(DATOS[[#This Row],[ID_PRODUCTO]],PRODUCTOS[#All],3,FALSE)</f>
        <v>2</v>
      </c>
      <c r="K386" t="str">
        <f>VLOOKUP(DATOS[[#This Row],[ID_CATEGORIA2]],PRODUCTOS[#All],4,FALSE)</f>
        <v>Componentes del Motor</v>
      </c>
      <c r="L386">
        <v>5</v>
      </c>
      <c r="M386" s="4">
        <f>VLOOKUP(DATOS[[#This Row],[ID_PRODUCTO]],PRODUCTOS[#All],6,FALSE)</f>
        <v>600</v>
      </c>
      <c r="N386" s="5">
        <f>VLOOKUP(DATOS[[#This Row],[ID_PRODUCTO]],PRODUCTOS[#All],8,FALSE)</f>
        <v>800</v>
      </c>
    </row>
    <row r="387" spans="1:14" x14ac:dyDescent="0.25">
      <c r="A387" s="1">
        <v>44956</v>
      </c>
      <c r="B387">
        <v>386</v>
      </c>
      <c r="C387">
        <v>1006</v>
      </c>
      <c r="D387" t="str">
        <f>VLOOKUP(DATOS[[#This Row],[ID_VENDEDOR]],VENDEDOR[#All],2,FALSE)</f>
        <v>AleXanDrO MoRa</v>
      </c>
      <c r="E387" t="str">
        <f>VLOOKUP(DATOS[[#This Row],[ID_VENDEDOR]],VENDEDOR[#All],5,FALSE)</f>
        <v>NORTE</v>
      </c>
      <c r="F387">
        <v>100101</v>
      </c>
      <c r="G387" t="s">
        <v>148</v>
      </c>
      <c r="H387">
        <v>22</v>
      </c>
      <c r="I387" t="str">
        <f>VLOOKUP(DATOS[[#This Row],[ID_PRODUCTO]],PRODUCTOS[#All],2,FALSE)</f>
        <v>Protectores de Motor</v>
      </c>
      <c r="J387">
        <f>VLOOKUP(DATOS[[#This Row],[ID_PRODUCTO]],PRODUCTOS[#All],3,FALSE)</f>
        <v>9</v>
      </c>
      <c r="K387" t="str">
        <f>VLOOKUP(DATOS[[#This Row],[ID_CATEGORIA2]],PRODUCTOS[#All],4,FALSE)</f>
        <v>Sistema Eléctrico</v>
      </c>
      <c r="L387">
        <v>3</v>
      </c>
      <c r="M387" s="4">
        <f>VLOOKUP(DATOS[[#This Row],[ID_PRODUCTO]],PRODUCTOS[#All],6,FALSE)</f>
        <v>3011</v>
      </c>
      <c r="N387" s="5">
        <f>VLOOKUP(DATOS[[#This Row],[ID_PRODUCTO]],PRODUCTOS[#All],8,FALSE)</f>
        <v>3500</v>
      </c>
    </row>
    <row r="388" spans="1:14" x14ac:dyDescent="0.25">
      <c r="A388" s="1">
        <v>44957</v>
      </c>
      <c r="B388">
        <v>387</v>
      </c>
      <c r="C388">
        <v>1015</v>
      </c>
      <c r="D388" t="str">
        <f>VLOOKUP(DATOS[[#This Row],[ID_VENDEDOR]],VENDEDOR[#All],2,FALSE)</f>
        <v>HeCTOr MuñoZ</v>
      </c>
      <c r="E388" t="str">
        <f>VLOOKUP(DATOS[[#This Row],[ID_VENDEDOR]],VENDEDOR[#All],5,FALSE)</f>
        <v>CIBAO</v>
      </c>
      <c r="F388">
        <v>100068</v>
      </c>
      <c r="G388" t="s">
        <v>115</v>
      </c>
      <c r="H388">
        <v>24</v>
      </c>
      <c r="I388" t="str">
        <f>VLOOKUP(DATOS[[#This Row],[ID_PRODUCTO]],PRODUCTOS[#All],2,FALSE)</f>
        <v>Discos de Freno</v>
      </c>
      <c r="J388">
        <f>VLOOKUP(DATOS[[#This Row],[ID_PRODUCTO]],PRODUCTOS[#All],3,FALSE)</f>
        <v>5</v>
      </c>
      <c r="K388" t="str">
        <f>VLOOKUP(DATOS[[#This Row],[ID_CATEGORIA2]],PRODUCTOS[#All],4,FALSE)</f>
        <v>Sistema de Escape</v>
      </c>
      <c r="L388">
        <v>7</v>
      </c>
      <c r="M388" s="4">
        <f>VLOOKUP(DATOS[[#This Row],[ID_PRODUCTO]],PRODUCTOS[#All],6,FALSE)</f>
        <v>2630</v>
      </c>
      <c r="N388" s="5">
        <f>VLOOKUP(DATOS[[#This Row],[ID_PRODUCTO]],PRODUCTOS[#All],8,FALSE)</f>
        <v>3000</v>
      </c>
    </row>
    <row r="389" spans="1:14" x14ac:dyDescent="0.25">
      <c r="A389" s="1">
        <v>44958</v>
      </c>
      <c r="B389">
        <v>388</v>
      </c>
      <c r="C389">
        <v>1006</v>
      </c>
      <c r="D389" t="str">
        <f>VLOOKUP(DATOS[[#This Row],[ID_VENDEDOR]],VENDEDOR[#All],2,FALSE)</f>
        <v>AleXanDrO MoRa</v>
      </c>
      <c r="E389" t="str">
        <f>VLOOKUP(DATOS[[#This Row],[ID_VENDEDOR]],VENDEDOR[#All],5,FALSE)</f>
        <v>NORTE</v>
      </c>
      <c r="F389">
        <v>100031</v>
      </c>
      <c r="G389" t="s">
        <v>78</v>
      </c>
      <c r="H389">
        <v>20</v>
      </c>
      <c r="I389" t="str">
        <f>VLOOKUP(DATOS[[#This Row],[ID_PRODUCTO]],PRODUCTOS[#All],2,FALSE)</f>
        <v>Controles de Puños Calefactables</v>
      </c>
      <c r="J389">
        <f>VLOOKUP(DATOS[[#This Row],[ID_PRODUCTO]],PRODUCTOS[#All],3,FALSE)</f>
        <v>10</v>
      </c>
      <c r="K389" t="str">
        <f>VLOOKUP(DATOS[[#This Row],[ID_CATEGORIA2]],PRODUCTOS[#All],4,FALSE)</f>
        <v>Neumáticos</v>
      </c>
      <c r="L389">
        <v>10</v>
      </c>
      <c r="M389" s="4">
        <f>VLOOKUP(DATOS[[#This Row],[ID_PRODUCTO]],PRODUCTOS[#All],6,FALSE)</f>
        <v>4500</v>
      </c>
      <c r="N389" s="5">
        <f>VLOOKUP(DATOS[[#This Row],[ID_PRODUCTO]],PRODUCTOS[#All],8,FALSE)</f>
        <v>5000</v>
      </c>
    </row>
    <row r="390" spans="1:14" x14ac:dyDescent="0.25">
      <c r="A390" s="1">
        <v>44959</v>
      </c>
      <c r="B390">
        <v>389</v>
      </c>
      <c r="C390">
        <v>1011</v>
      </c>
      <c r="D390" t="str">
        <f>VLOOKUP(DATOS[[#This Row],[ID_VENDEDOR]],VENDEDOR[#All],2,FALSE)</f>
        <v>SoNia ToRReS</v>
      </c>
      <c r="E390" t="str">
        <f>VLOOKUP(DATOS[[#This Row],[ID_VENDEDOR]],VENDEDOR[#All],5,FALSE)</f>
        <v>CIBAO</v>
      </c>
      <c r="F390">
        <v>100039</v>
      </c>
      <c r="G390" t="s">
        <v>86</v>
      </c>
      <c r="H390">
        <v>20</v>
      </c>
      <c r="I390" t="str">
        <f>VLOOKUP(DATOS[[#This Row],[ID_PRODUCTO]],PRODUCTOS[#All],2,FALSE)</f>
        <v>Controles de Puños Calefactables</v>
      </c>
      <c r="J390">
        <f>VLOOKUP(DATOS[[#This Row],[ID_PRODUCTO]],PRODUCTOS[#All],3,FALSE)</f>
        <v>10</v>
      </c>
      <c r="K390" t="str">
        <f>VLOOKUP(DATOS[[#This Row],[ID_CATEGORIA2]],PRODUCTOS[#All],4,FALSE)</f>
        <v>Neumáticos</v>
      </c>
      <c r="L390">
        <v>2</v>
      </c>
      <c r="M390" s="4">
        <f>VLOOKUP(DATOS[[#This Row],[ID_PRODUCTO]],PRODUCTOS[#All],6,FALSE)</f>
        <v>4500</v>
      </c>
      <c r="N390" s="5">
        <f>VLOOKUP(DATOS[[#This Row],[ID_PRODUCTO]],PRODUCTOS[#All],8,FALSE)</f>
        <v>5000</v>
      </c>
    </row>
    <row r="391" spans="1:14" x14ac:dyDescent="0.25">
      <c r="A391" s="1">
        <v>44960</v>
      </c>
      <c r="B391">
        <v>390</v>
      </c>
      <c r="C391">
        <v>1004</v>
      </c>
      <c r="D391" t="str">
        <f>VLOOKUP(DATOS[[#This Row],[ID_VENDEDOR]],VENDEDOR[#All],2,FALSE)</f>
        <v>FaBiAn VasQuez</v>
      </c>
      <c r="E391" t="str">
        <f>VLOOKUP(DATOS[[#This Row],[ID_VENDEDOR]],VENDEDOR[#All],5,FALSE)</f>
        <v>SUR</v>
      </c>
      <c r="F391">
        <v>100046</v>
      </c>
      <c r="G391" t="s">
        <v>93</v>
      </c>
      <c r="H391">
        <v>18</v>
      </c>
      <c r="I391" t="str">
        <f>VLOOKUP(DATOS[[#This Row],[ID_PRODUCTO]],PRODUCTOS[#All],2,FALSE)</f>
        <v>Palancas de Freno</v>
      </c>
      <c r="J391">
        <f>VLOOKUP(DATOS[[#This Row],[ID_PRODUCTO]],PRODUCTOS[#All],3,FALSE)</f>
        <v>5</v>
      </c>
      <c r="K391" t="str">
        <f>VLOOKUP(DATOS[[#This Row],[ID_CATEGORIA2]],PRODUCTOS[#All],4,FALSE)</f>
        <v>Sistema de Escape</v>
      </c>
      <c r="L391">
        <v>8</v>
      </c>
      <c r="M391" s="4">
        <f>VLOOKUP(DATOS[[#This Row],[ID_PRODUCTO]],PRODUCTOS[#All],6,FALSE)</f>
        <v>1000</v>
      </c>
      <c r="N391" s="5">
        <f>VLOOKUP(DATOS[[#This Row],[ID_PRODUCTO]],PRODUCTOS[#All],8,FALSE)</f>
        <v>1200</v>
      </c>
    </row>
    <row r="392" spans="1:14" x14ac:dyDescent="0.25">
      <c r="A392" s="1">
        <v>44961</v>
      </c>
      <c r="B392">
        <v>391</v>
      </c>
      <c r="C392">
        <v>1006</v>
      </c>
      <c r="D392" t="str">
        <f>VLOOKUP(DATOS[[#This Row],[ID_VENDEDOR]],VENDEDOR[#All],2,FALSE)</f>
        <v>AleXanDrO MoRa</v>
      </c>
      <c r="E392" t="str">
        <f>VLOOKUP(DATOS[[#This Row],[ID_VENDEDOR]],VENDEDOR[#All],5,FALSE)</f>
        <v>NORTE</v>
      </c>
      <c r="F392">
        <v>100081</v>
      </c>
      <c r="G392" t="s">
        <v>128</v>
      </c>
      <c r="H392">
        <v>4</v>
      </c>
      <c r="I392" t="str">
        <f>VLOOKUP(DATOS[[#This Row],[ID_PRODUCTO]],PRODUCTOS[#All],2,FALSE)</f>
        <v>Filtros de Aceite</v>
      </c>
      <c r="J392">
        <f>VLOOKUP(DATOS[[#This Row],[ID_PRODUCTO]],PRODUCTOS[#All],3,FALSE)</f>
        <v>2</v>
      </c>
      <c r="K392" t="str">
        <f>VLOOKUP(DATOS[[#This Row],[ID_CATEGORIA2]],PRODUCTOS[#All],4,FALSE)</f>
        <v>Componentes del Motor</v>
      </c>
      <c r="L392">
        <v>6</v>
      </c>
      <c r="M392" s="4">
        <f>VLOOKUP(DATOS[[#This Row],[ID_PRODUCTO]],PRODUCTOS[#All],6,FALSE)</f>
        <v>600</v>
      </c>
      <c r="N392" s="5">
        <f>VLOOKUP(DATOS[[#This Row],[ID_PRODUCTO]],PRODUCTOS[#All],8,FALSE)</f>
        <v>800</v>
      </c>
    </row>
    <row r="393" spans="1:14" x14ac:dyDescent="0.25">
      <c r="A393" s="1">
        <v>44962</v>
      </c>
      <c r="B393">
        <v>392</v>
      </c>
      <c r="C393">
        <v>1009</v>
      </c>
      <c r="D393" t="str">
        <f>VLOOKUP(DATOS[[#This Row],[ID_VENDEDOR]],VENDEDOR[#All],2,FALSE)</f>
        <v>PAtriciA mOreno</v>
      </c>
      <c r="E393" t="str">
        <f>VLOOKUP(DATOS[[#This Row],[ID_VENDEDOR]],VENDEDOR[#All],5,FALSE)</f>
        <v>ESTE</v>
      </c>
      <c r="F393">
        <v>100032</v>
      </c>
      <c r="G393" t="s">
        <v>79</v>
      </c>
      <c r="H393">
        <v>24</v>
      </c>
      <c r="I393" t="str">
        <f>VLOOKUP(DATOS[[#This Row],[ID_PRODUCTO]],PRODUCTOS[#All],2,FALSE)</f>
        <v>Discos de Freno</v>
      </c>
      <c r="J393">
        <f>VLOOKUP(DATOS[[#This Row],[ID_PRODUCTO]],PRODUCTOS[#All],3,FALSE)</f>
        <v>5</v>
      </c>
      <c r="K393" t="str">
        <f>VLOOKUP(DATOS[[#This Row],[ID_CATEGORIA2]],PRODUCTOS[#All],4,FALSE)</f>
        <v>Sistema de Escape</v>
      </c>
      <c r="L393">
        <v>9</v>
      </c>
      <c r="M393" s="4">
        <f>VLOOKUP(DATOS[[#This Row],[ID_PRODUCTO]],PRODUCTOS[#All],6,FALSE)</f>
        <v>2630</v>
      </c>
      <c r="N393" s="5">
        <f>VLOOKUP(DATOS[[#This Row],[ID_PRODUCTO]],PRODUCTOS[#All],8,FALSE)</f>
        <v>3000</v>
      </c>
    </row>
    <row r="394" spans="1:14" x14ac:dyDescent="0.25">
      <c r="A394" s="1">
        <v>44963</v>
      </c>
      <c r="B394">
        <v>393</v>
      </c>
      <c r="C394">
        <v>1014</v>
      </c>
      <c r="D394" t="str">
        <f>VLOOKUP(DATOS[[#This Row],[ID_VENDEDOR]],VENDEDOR[#All],2,FALSE)</f>
        <v>DAnieLa RaMiRez</v>
      </c>
      <c r="E394" t="str">
        <f>VLOOKUP(DATOS[[#This Row],[ID_VENDEDOR]],VENDEDOR[#All],5,FALSE)</f>
        <v>NORTE</v>
      </c>
      <c r="F394">
        <v>100075</v>
      </c>
      <c r="G394" t="s">
        <v>122</v>
      </c>
      <c r="H394">
        <v>10</v>
      </c>
      <c r="I394" t="str">
        <f>VLOOKUP(DATOS[[#This Row],[ID_PRODUCTO]],PRODUCTOS[#All],2,FALSE)</f>
        <v>Neumáticos</v>
      </c>
      <c r="J394">
        <f>VLOOKUP(DATOS[[#This Row],[ID_PRODUCTO]],PRODUCTOS[#All],3,FALSE)</f>
        <v>8</v>
      </c>
      <c r="K394" t="str">
        <f>VLOOKUP(DATOS[[#This Row],[ID_CATEGORIA2]],PRODUCTOS[#All],4,FALSE)</f>
        <v>Sistema de Suspensión</v>
      </c>
      <c r="L394">
        <v>11</v>
      </c>
      <c r="M394" s="4">
        <f>VLOOKUP(DATOS[[#This Row],[ID_PRODUCTO]],PRODUCTOS[#All],6,FALSE)</f>
        <v>4420</v>
      </c>
      <c r="N394" s="5">
        <f>VLOOKUP(DATOS[[#This Row],[ID_PRODUCTO]],PRODUCTOS[#All],8,FALSE)</f>
        <v>5000</v>
      </c>
    </row>
    <row r="395" spans="1:14" x14ac:dyDescent="0.25">
      <c r="A395" s="1">
        <v>44964</v>
      </c>
      <c r="B395">
        <v>394</v>
      </c>
      <c r="C395">
        <v>1010</v>
      </c>
      <c r="D395" t="str">
        <f>VLOOKUP(DATOS[[#This Row],[ID_VENDEDOR]],VENDEDOR[#All],2,FALSE)</f>
        <v>AnDrEs MeNDoza</v>
      </c>
      <c r="E395" t="str">
        <f>VLOOKUP(DATOS[[#This Row],[ID_VENDEDOR]],VENDEDOR[#All],5,FALSE)</f>
        <v>NORTE</v>
      </c>
      <c r="F395">
        <v>100034</v>
      </c>
      <c r="G395" t="s">
        <v>81</v>
      </c>
      <c r="H395">
        <v>25</v>
      </c>
      <c r="I395" t="str">
        <f>VLOOKUP(DATOS[[#This Row],[ID_PRODUCTO]],PRODUCTOS[#All],2,FALSE)</f>
        <v>Horquillas</v>
      </c>
      <c r="J395">
        <f>VLOOKUP(DATOS[[#This Row],[ID_PRODUCTO]],PRODUCTOS[#All],3,FALSE)</f>
        <v>6</v>
      </c>
      <c r="K395" t="str">
        <f>VLOOKUP(DATOS[[#This Row],[ID_CATEGORIA2]],PRODUCTOS[#All],4,FALSE)</f>
        <v>Sistema de Transmisión</v>
      </c>
      <c r="L395">
        <v>4</v>
      </c>
      <c r="M395" s="4">
        <f>VLOOKUP(DATOS[[#This Row],[ID_PRODUCTO]],PRODUCTOS[#All],6,FALSE)</f>
        <v>5100</v>
      </c>
      <c r="N395" s="5">
        <f>VLOOKUP(DATOS[[#This Row],[ID_PRODUCTO]],PRODUCTOS[#All],8,FALSE)</f>
        <v>6000</v>
      </c>
    </row>
    <row r="396" spans="1:14" x14ac:dyDescent="0.25">
      <c r="A396" s="1">
        <v>44965</v>
      </c>
      <c r="B396">
        <v>395</v>
      </c>
      <c r="C396">
        <v>1009</v>
      </c>
      <c r="D396" t="str">
        <f>VLOOKUP(DATOS[[#This Row],[ID_VENDEDOR]],VENDEDOR[#All],2,FALSE)</f>
        <v>PAtriciA mOreno</v>
      </c>
      <c r="E396" t="str">
        <f>VLOOKUP(DATOS[[#This Row],[ID_VENDEDOR]],VENDEDOR[#All],5,FALSE)</f>
        <v>ESTE</v>
      </c>
      <c r="F396">
        <v>100009</v>
      </c>
      <c r="G396" t="s">
        <v>32</v>
      </c>
      <c r="H396">
        <v>2</v>
      </c>
      <c r="I396" t="str">
        <f>VLOOKUP(DATOS[[#This Row],[ID_PRODUCTO]],PRODUCTOS[#All],2,FALSE)</f>
        <v>Pistones</v>
      </c>
      <c r="J396">
        <f>VLOOKUP(DATOS[[#This Row],[ID_PRODUCTO]],PRODUCTOS[#All],3,FALSE)</f>
        <v>1</v>
      </c>
      <c r="K396" t="str">
        <f>VLOOKUP(DATOS[[#This Row],[ID_CATEGORIA2]],PRODUCTOS[#All],4,FALSE)</f>
        <v>Componentes del Motor</v>
      </c>
      <c r="L396">
        <v>3</v>
      </c>
      <c r="M396" s="4">
        <f>VLOOKUP(DATOS[[#This Row],[ID_PRODUCTO]],PRODUCTOS[#All],6,FALSE)</f>
        <v>2920</v>
      </c>
      <c r="N396" s="5">
        <f>VLOOKUP(DATOS[[#This Row],[ID_PRODUCTO]],PRODUCTOS[#All],8,FALSE)</f>
        <v>3500</v>
      </c>
    </row>
    <row r="397" spans="1:14" x14ac:dyDescent="0.25">
      <c r="A397" s="1">
        <v>44966</v>
      </c>
      <c r="B397">
        <v>396</v>
      </c>
      <c r="C397">
        <v>1012</v>
      </c>
      <c r="D397" t="str">
        <f>VLOOKUP(DATOS[[#This Row],[ID_VENDEDOR]],VENDEDOR[#All],2,FALSE)</f>
        <v>HuGo SAndoval</v>
      </c>
      <c r="E397" t="str">
        <f>VLOOKUP(DATOS[[#This Row],[ID_VENDEDOR]],VENDEDOR[#All],5,FALSE)</f>
        <v>SUR</v>
      </c>
      <c r="F397">
        <v>100038</v>
      </c>
      <c r="G397" t="s">
        <v>85</v>
      </c>
      <c r="H397">
        <v>18</v>
      </c>
      <c r="I397" t="str">
        <f>VLOOKUP(DATOS[[#This Row],[ID_PRODUCTO]],PRODUCTOS[#All],2,FALSE)</f>
        <v>Palancas de Freno</v>
      </c>
      <c r="J397">
        <f>VLOOKUP(DATOS[[#This Row],[ID_PRODUCTO]],PRODUCTOS[#All],3,FALSE)</f>
        <v>5</v>
      </c>
      <c r="K397" t="str">
        <f>VLOOKUP(DATOS[[#This Row],[ID_CATEGORIA2]],PRODUCTOS[#All],4,FALSE)</f>
        <v>Sistema de Escape</v>
      </c>
      <c r="L397">
        <v>5</v>
      </c>
      <c r="M397" s="4">
        <f>VLOOKUP(DATOS[[#This Row],[ID_PRODUCTO]],PRODUCTOS[#All],6,FALSE)</f>
        <v>1000</v>
      </c>
      <c r="N397" s="5">
        <f>VLOOKUP(DATOS[[#This Row],[ID_PRODUCTO]],PRODUCTOS[#All],8,FALSE)</f>
        <v>1200</v>
      </c>
    </row>
    <row r="398" spans="1:14" x14ac:dyDescent="0.25">
      <c r="A398" s="1">
        <v>44967</v>
      </c>
      <c r="B398">
        <v>397</v>
      </c>
      <c r="C398">
        <v>1006</v>
      </c>
      <c r="D398" t="str">
        <f>VLOOKUP(DATOS[[#This Row],[ID_VENDEDOR]],VENDEDOR[#All],2,FALSE)</f>
        <v>AleXanDrO MoRa</v>
      </c>
      <c r="E398" t="str">
        <f>VLOOKUP(DATOS[[#This Row],[ID_VENDEDOR]],VENDEDOR[#All],5,FALSE)</f>
        <v>NORTE</v>
      </c>
      <c r="F398">
        <v>100073</v>
      </c>
      <c r="G398" t="s">
        <v>120</v>
      </c>
      <c r="H398">
        <v>17</v>
      </c>
      <c r="I398" t="str">
        <f>VLOOKUP(DATOS[[#This Row],[ID_PRODUCTO]],PRODUCTOS[#All],2,FALSE)</f>
        <v>Chaquetas de Protección</v>
      </c>
      <c r="J398">
        <f>VLOOKUP(DATOS[[#This Row],[ID_PRODUCTO]],PRODUCTOS[#All],3,FALSE)</f>
        <v>10</v>
      </c>
      <c r="K398" t="str">
        <f>VLOOKUP(DATOS[[#This Row],[ID_CATEGORIA2]],PRODUCTOS[#All],4,FALSE)</f>
        <v>Neumáticos</v>
      </c>
      <c r="L398">
        <v>7</v>
      </c>
      <c r="M398" s="4">
        <f>VLOOKUP(DATOS[[#This Row],[ID_PRODUCTO]],PRODUCTOS[#All],6,FALSE)</f>
        <v>1117</v>
      </c>
      <c r="N398" s="5">
        <f>VLOOKUP(DATOS[[#This Row],[ID_PRODUCTO]],PRODUCTOS[#All],8,FALSE)</f>
        <v>3500</v>
      </c>
    </row>
    <row r="399" spans="1:14" x14ac:dyDescent="0.25">
      <c r="A399" s="1">
        <v>44968</v>
      </c>
      <c r="B399">
        <v>398</v>
      </c>
      <c r="C399">
        <v>1006</v>
      </c>
      <c r="D399" t="str">
        <f>VLOOKUP(DATOS[[#This Row],[ID_VENDEDOR]],VENDEDOR[#All],2,FALSE)</f>
        <v>AleXanDrO MoRa</v>
      </c>
      <c r="E399" t="str">
        <f>VLOOKUP(DATOS[[#This Row],[ID_VENDEDOR]],VENDEDOR[#All],5,FALSE)</f>
        <v>NORTE</v>
      </c>
      <c r="F399">
        <v>100028</v>
      </c>
      <c r="G399" t="s">
        <v>75</v>
      </c>
      <c r="H399">
        <v>16</v>
      </c>
      <c r="I399" t="str">
        <f>VLOOKUP(DATOS[[#This Row],[ID_PRODUCTO]],PRODUCTOS[#All],2,FALSE)</f>
        <v>Guantes</v>
      </c>
      <c r="J399">
        <f>VLOOKUP(DATOS[[#This Row],[ID_PRODUCTO]],PRODUCTOS[#All],3,FALSE)</f>
        <v>10</v>
      </c>
      <c r="K399" t="str">
        <f>VLOOKUP(DATOS[[#This Row],[ID_CATEGORIA2]],PRODUCTOS[#All],4,FALSE)</f>
        <v>Neumáticos</v>
      </c>
      <c r="L399">
        <v>6</v>
      </c>
      <c r="M399" s="4">
        <f>VLOOKUP(DATOS[[#This Row],[ID_PRODUCTO]],PRODUCTOS[#All],6,FALSE)</f>
        <v>820</v>
      </c>
      <c r="N399" s="5">
        <f>VLOOKUP(DATOS[[#This Row],[ID_PRODUCTO]],PRODUCTOS[#All],8,FALSE)</f>
        <v>1000</v>
      </c>
    </row>
    <row r="400" spans="1:14" x14ac:dyDescent="0.25">
      <c r="A400" s="1">
        <v>44969</v>
      </c>
      <c r="B400">
        <v>399</v>
      </c>
      <c r="C400">
        <v>1001</v>
      </c>
      <c r="D400" t="str">
        <f>VLOOKUP(DATOS[[#This Row],[ID_VENDEDOR]],VENDEDOR[#All],2,FALSE)</f>
        <v>RaQUel SalAzar</v>
      </c>
      <c r="E400" t="str">
        <f>VLOOKUP(DATOS[[#This Row],[ID_VENDEDOR]],VENDEDOR[#All],5,FALSE)</f>
        <v>ESTE</v>
      </c>
      <c r="F400">
        <v>100086</v>
      </c>
      <c r="G400" t="s">
        <v>133</v>
      </c>
      <c r="H400">
        <v>22</v>
      </c>
      <c r="I400" t="str">
        <f>VLOOKUP(DATOS[[#This Row],[ID_PRODUCTO]],PRODUCTOS[#All],2,FALSE)</f>
        <v>Protectores de Motor</v>
      </c>
      <c r="J400">
        <f>VLOOKUP(DATOS[[#This Row],[ID_PRODUCTO]],PRODUCTOS[#All],3,FALSE)</f>
        <v>9</v>
      </c>
      <c r="K400" t="str">
        <f>VLOOKUP(DATOS[[#This Row],[ID_CATEGORIA2]],PRODUCTOS[#All],4,FALSE)</f>
        <v>Sistema Eléctrico</v>
      </c>
      <c r="L400">
        <v>9</v>
      </c>
      <c r="M400" s="4">
        <f>VLOOKUP(DATOS[[#This Row],[ID_PRODUCTO]],PRODUCTOS[#All],6,FALSE)</f>
        <v>3011</v>
      </c>
      <c r="N400" s="5">
        <f>VLOOKUP(DATOS[[#This Row],[ID_PRODUCTO]],PRODUCTOS[#All],8,FALSE)</f>
        <v>3500</v>
      </c>
    </row>
    <row r="401" spans="1:14" x14ac:dyDescent="0.25">
      <c r="A401" s="1">
        <v>44970</v>
      </c>
      <c r="B401">
        <v>400</v>
      </c>
      <c r="C401">
        <v>1010</v>
      </c>
      <c r="D401" t="str">
        <f>VLOOKUP(DATOS[[#This Row],[ID_VENDEDOR]],VENDEDOR[#All],2,FALSE)</f>
        <v>AnDrEs MeNDoza</v>
      </c>
      <c r="E401" t="str">
        <f>VLOOKUP(DATOS[[#This Row],[ID_VENDEDOR]],VENDEDOR[#All],5,FALSE)</f>
        <v>NORTE</v>
      </c>
      <c r="F401">
        <v>100077</v>
      </c>
      <c r="G401" t="s">
        <v>124</v>
      </c>
      <c r="H401">
        <v>21</v>
      </c>
      <c r="I401" t="str">
        <f>VLOOKUP(DATOS[[#This Row],[ID_PRODUCTO]],PRODUCTOS[#All],2,FALSE)</f>
        <v>Tensores de Cadena</v>
      </c>
      <c r="J401">
        <f>VLOOKUP(DATOS[[#This Row],[ID_PRODUCTO]],PRODUCTOS[#All],3,FALSE)</f>
        <v>4</v>
      </c>
      <c r="K401" t="str">
        <f>VLOOKUP(DATOS[[#This Row],[ID_CATEGORIA2]],PRODUCTOS[#All],4,FALSE)</f>
        <v>Filtros</v>
      </c>
      <c r="L401">
        <v>12</v>
      </c>
      <c r="M401" s="4">
        <f>VLOOKUP(DATOS[[#This Row],[ID_PRODUCTO]],PRODUCTOS[#All],6,FALSE)</f>
        <v>880</v>
      </c>
      <c r="N401" s="5">
        <f>VLOOKUP(DATOS[[#This Row],[ID_PRODUCTO]],PRODUCTOS[#All],8,FALSE)</f>
        <v>1000</v>
      </c>
    </row>
    <row r="402" spans="1:14" x14ac:dyDescent="0.25">
      <c r="A402" s="1">
        <v>44971</v>
      </c>
      <c r="B402">
        <v>401</v>
      </c>
      <c r="C402">
        <v>1012</v>
      </c>
      <c r="D402" t="str">
        <f>VLOOKUP(DATOS[[#This Row],[ID_VENDEDOR]],VENDEDOR[#All],2,FALSE)</f>
        <v>HuGo SAndoval</v>
      </c>
      <c r="E402" t="str">
        <f>VLOOKUP(DATOS[[#This Row],[ID_VENDEDOR]],VENDEDOR[#All],5,FALSE)</f>
        <v>SUR</v>
      </c>
      <c r="F402">
        <v>100101</v>
      </c>
      <c r="G402" t="s">
        <v>148</v>
      </c>
      <c r="H402">
        <v>23</v>
      </c>
      <c r="I402" t="str">
        <f>VLOOKUP(DATOS[[#This Row],[ID_PRODUCTO]],PRODUCTOS[#All],2,FALSE)</f>
        <v>Carburadores</v>
      </c>
      <c r="J402">
        <f>VLOOKUP(DATOS[[#This Row],[ID_PRODUCTO]],PRODUCTOS[#All],3,FALSE)</f>
        <v>1</v>
      </c>
      <c r="K402" t="str">
        <f>VLOOKUP(DATOS[[#This Row],[ID_CATEGORIA2]],PRODUCTOS[#All],4,FALSE)</f>
        <v>Componentes del Motor</v>
      </c>
      <c r="L402">
        <v>10</v>
      </c>
      <c r="M402" s="4">
        <f>VLOOKUP(DATOS[[#This Row],[ID_PRODUCTO]],PRODUCTOS[#All],6,FALSE)</f>
        <v>3550</v>
      </c>
      <c r="N402" s="5">
        <f>VLOOKUP(DATOS[[#This Row],[ID_PRODUCTO]],PRODUCTOS[#All],8,FALSE)</f>
        <v>4000</v>
      </c>
    </row>
    <row r="403" spans="1:14" x14ac:dyDescent="0.25">
      <c r="A403" s="1">
        <v>44972</v>
      </c>
      <c r="B403">
        <v>402</v>
      </c>
      <c r="C403">
        <v>1007</v>
      </c>
      <c r="D403" t="str">
        <f>VLOOKUP(DATOS[[#This Row],[ID_VENDEDOR]],VENDEDOR[#All],2,FALSE)</f>
        <v>RoSa UrIbe</v>
      </c>
      <c r="E403" t="str">
        <f>VLOOKUP(DATOS[[#This Row],[ID_VENDEDOR]],VENDEDOR[#All],5,FALSE)</f>
        <v>CIBAO</v>
      </c>
      <c r="F403">
        <v>100031</v>
      </c>
      <c r="G403" t="s">
        <v>78</v>
      </c>
      <c r="H403">
        <v>10</v>
      </c>
      <c r="I403" t="str">
        <f>VLOOKUP(DATOS[[#This Row],[ID_PRODUCTO]],PRODUCTOS[#All],2,FALSE)</f>
        <v>Neumáticos</v>
      </c>
      <c r="J403">
        <f>VLOOKUP(DATOS[[#This Row],[ID_PRODUCTO]],PRODUCTOS[#All],3,FALSE)</f>
        <v>8</v>
      </c>
      <c r="K403" t="str">
        <f>VLOOKUP(DATOS[[#This Row],[ID_CATEGORIA2]],PRODUCTOS[#All],4,FALSE)</f>
        <v>Sistema de Suspensión</v>
      </c>
      <c r="L403">
        <v>5</v>
      </c>
      <c r="M403" s="4">
        <f>VLOOKUP(DATOS[[#This Row],[ID_PRODUCTO]],PRODUCTOS[#All],6,FALSE)</f>
        <v>4420</v>
      </c>
      <c r="N403" s="5">
        <f>VLOOKUP(DATOS[[#This Row],[ID_PRODUCTO]],PRODUCTOS[#All],8,FALSE)</f>
        <v>5000</v>
      </c>
    </row>
    <row r="404" spans="1:14" x14ac:dyDescent="0.25">
      <c r="A404" s="1">
        <v>44973</v>
      </c>
      <c r="B404">
        <v>403</v>
      </c>
      <c r="C404">
        <v>1014</v>
      </c>
      <c r="D404" t="str">
        <f>VLOOKUP(DATOS[[#This Row],[ID_VENDEDOR]],VENDEDOR[#All],2,FALSE)</f>
        <v>DAnieLa RaMiRez</v>
      </c>
      <c r="E404" t="str">
        <f>VLOOKUP(DATOS[[#This Row],[ID_VENDEDOR]],VENDEDOR[#All],5,FALSE)</f>
        <v>NORTE</v>
      </c>
      <c r="F404">
        <v>100061</v>
      </c>
      <c r="G404" t="s">
        <v>108</v>
      </c>
      <c r="H404">
        <v>12</v>
      </c>
      <c r="I404" t="str">
        <f>VLOOKUP(DATOS[[#This Row],[ID_PRODUCTO]],PRODUCTOS[#All],2,FALSE)</f>
        <v>Asientos</v>
      </c>
      <c r="J404">
        <f>VLOOKUP(DATOS[[#This Row],[ID_PRODUCTO]],PRODUCTOS[#All],3,FALSE)</f>
        <v>9</v>
      </c>
      <c r="K404" t="str">
        <f>VLOOKUP(DATOS[[#This Row],[ID_CATEGORIA2]],PRODUCTOS[#All],4,FALSE)</f>
        <v>Sistema Eléctrico</v>
      </c>
      <c r="L404">
        <v>7</v>
      </c>
      <c r="M404" s="4">
        <f>VLOOKUP(DATOS[[#This Row],[ID_PRODUCTO]],PRODUCTOS[#All],6,FALSE)</f>
        <v>3150</v>
      </c>
      <c r="N404" s="5">
        <f>VLOOKUP(DATOS[[#This Row],[ID_PRODUCTO]],PRODUCTOS[#All],8,FALSE)</f>
        <v>3500</v>
      </c>
    </row>
    <row r="405" spans="1:14" x14ac:dyDescent="0.25">
      <c r="A405" s="1">
        <v>44974</v>
      </c>
      <c r="B405">
        <v>404</v>
      </c>
      <c r="C405">
        <v>1006</v>
      </c>
      <c r="D405" t="str">
        <f>VLOOKUP(DATOS[[#This Row],[ID_VENDEDOR]],VENDEDOR[#All],2,FALSE)</f>
        <v>AleXanDrO MoRa</v>
      </c>
      <c r="E405" t="str">
        <f>VLOOKUP(DATOS[[#This Row],[ID_VENDEDOR]],VENDEDOR[#All],5,FALSE)</f>
        <v>NORTE</v>
      </c>
      <c r="F405">
        <v>100100</v>
      </c>
      <c r="G405" t="s">
        <v>147</v>
      </c>
      <c r="H405">
        <v>17</v>
      </c>
      <c r="I405" t="str">
        <f>VLOOKUP(DATOS[[#This Row],[ID_PRODUCTO]],PRODUCTOS[#All],2,FALSE)</f>
        <v>Chaquetas de Protección</v>
      </c>
      <c r="J405">
        <f>VLOOKUP(DATOS[[#This Row],[ID_PRODUCTO]],PRODUCTOS[#All],3,FALSE)</f>
        <v>10</v>
      </c>
      <c r="K405" t="str">
        <f>VLOOKUP(DATOS[[#This Row],[ID_CATEGORIA2]],PRODUCTOS[#All],4,FALSE)</f>
        <v>Neumáticos</v>
      </c>
      <c r="L405">
        <v>3</v>
      </c>
      <c r="M405" s="4">
        <f>VLOOKUP(DATOS[[#This Row],[ID_PRODUCTO]],PRODUCTOS[#All],6,FALSE)</f>
        <v>1117</v>
      </c>
      <c r="N405" s="5">
        <f>VLOOKUP(DATOS[[#This Row],[ID_PRODUCTO]],PRODUCTOS[#All],8,FALSE)</f>
        <v>3500</v>
      </c>
    </row>
    <row r="406" spans="1:14" x14ac:dyDescent="0.25">
      <c r="A406" s="1">
        <v>44975</v>
      </c>
      <c r="B406">
        <v>405</v>
      </c>
      <c r="C406">
        <v>1010</v>
      </c>
      <c r="D406" t="str">
        <f>VLOOKUP(DATOS[[#This Row],[ID_VENDEDOR]],VENDEDOR[#All],2,FALSE)</f>
        <v>AnDrEs MeNDoza</v>
      </c>
      <c r="E406" t="str">
        <f>VLOOKUP(DATOS[[#This Row],[ID_VENDEDOR]],VENDEDOR[#All],5,FALSE)</f>
        <v>NORTE</v>
      </c>
      <c r="F406">
        <v>100044</v>
      </c>
      <c r="G406" t="s">
        <v>91</v>
      </c>
      <c r="H406">
        <v>13</v>
      </c>
      <c r="I406" t="str">
        <f>VLOOKUP(DATOS[[#This Row],[ID_PRODUCTO]],PRODUCTOS[#All],2,FALSE)</f>
        <v>Manillares</v>
      </c>
      <c r="J406">
        <f>VLOOKUP(DATOS[[#This Row],[ID_PRODUCTO]],PRODUCTOS[#All],3,FALSE)</f>
        <v>9</v>
      </c>
      <c r="K406" t="str">
        <f>VLOOKUP(DATOS[[#This Row],[ID_CATEGORIA2]],PRODUCTOS[#All],4,FALSE)</f>
        <v>Sistema Eléctrico</v>
      </c>
      <c r="L406">
        <v>12</v>
      </c>
      <c r="M406" s="4">
        <f>VLOOKUP(DATOS[[#This Row],[ID_PRODUCTO]],PRODUCTOS[#All],6,FALSE)</f>
        <v>1310</v>
      </c>
      <c r="N406" s="5">
        <f>VLOOKUP(DATOS[[#This Row],[ID_PRODUCTO]],PRODUCTOS[#All],8,FALSE)</f>
        <v>1500</v>
      </c>
    </row>
    <row r="407" spans="1:14" x14ac:dyDescent="0.25">
      <c r="A407" s="1">
        <v>44976</v>
      </c>
      <c r="B407">
        <v>406</v>
      </c>
      <c r="C407">
        <v>1015</v>
      </c>
      <c r="D407" t="str">
        <f>VLOOKUP(DATOS[[#This Row],[ID_VENDEDOR]],VENDEDOR[#All],2,FALSE)</f>
        <v>HeCTOr MuñoZ</v>
      </c>
      <c r="E407" t="str">
        <f>VLOOKUP(DATOS[[#This Row],[ID_VENDEDOR]],VENDEDOR[#All],5,FALSE)</f>
        <v>CIBAO</v>
      </c>
      <c r="F407">
        <v>100096</v>
      </c>
      <c r="G407" t="s">
        <v>143</v>
      </c>
      <c r="H407">
        <v>24</v>
      </c>
      <c r="I407" t="str">
        <f>VLOOKUP(DATOS[[#This Row],[ID_PRODUCTO]],PRODUCTOS[#All],2,FALSE)</f>
        <v>Discos de Freno</v>
      </c>
      <c r="J407">
        <f>VLOOKUP(DATOS[[#This Row],[ID_PRODUCTO]],PRODUCTOS[#All],3,FALSE)</f>
        <v>5</v>
      </c>
      <c r="K407" t="str">
        <f>VLOOKUP(DATOS[[#This Row],[ID_CATEGORIA2]],PRODUCTOS[#All],4,FALSE)</f>
        <v>Sistema de Escape</v>
      </c>
      <c r="L407">
        <v>6</v>
      </c>
      <c r="M407" s="4">
        <f>VLOOKUP(DATOS[[#This Row],[ID_PRODUCTO]],PRODUCTOS[#All],6,FALSE)</f>
        <v>2630</v>
      </c>
      <c r="N407" s="5">
        <f>VLOOKUP(DATOS[[#This Row],[ID_PRODUCTO]],PRODUCTOS[#All],8,FALSE)</f>
        <v>3000</v>
      </c>
    </row>
    <row r="408" spans="1:14" x14ac:dyDescent="0.25">
      <c r="A408" s="1">
        <v>44977</v>
      </c>
      <c r="B408">
        <v>407</v>
      </c>
      <c r="C408">
        <v>1006</v>
      </c>
      <c r="D408" t="str">
        <f>VLOOKUP(DATOS[[#This Row],[ID_VENDEDOR]],VENDEDOR[#All],2,FALSE)</f>
        <v>AleXanDrO MoRa</v>
      </c>
      <c r="E408" t="str">
        <f>VLOOKUP(DATOS[[#This Row],[ID_VENDEDOR]],VENDEDOR[#All],5,FALSE)</f>
        <v>NORTE</v>
      </c>
      <c r="F408">
        <v>100084</v>
      </c>
      <c r="G408" t="s">
        <v>131</v>
      </c>
      <c r="H408">
        <v>3</v>
      </c>
      <c r="I408" t="str">
        <f>VLOOKUP(DATOS[[#This Row],[ID_PRODUCTO]],PRODUCTOS[#All],2,FALSE)</f>
        <v>Cilindros</v>
      </c>
      <c r="J408">
        <f>VLOOKUP(DATOS[[#This Row],[ID_PRODUCTO]],PRODUCTOS[#All],3,FALSE)</f>
        <v>1</v>
      </c>
      <c r="K408" t="str">
        <f>VLOOKUP(DATOS[[#This Row],[ID_CATEGORIA2]],PRODUCTOS[#All],4,FALSE)</f>
        <v>Componentes del Motor</v>
      </c>
      <c r="L408">
        <v>8</v>
      </c>
      <c r="M408" s="4">
        <f>VLOOKUP(DATOS[[#This Row],[ID_PRODUCTO]],PRODUCTOS[#All],6,FALSE)</f>
        <v>3800</v>
      </c>
      <c r="N408" s="5">
        <f>VLOOKUP(DATOS[[#This Row],[ID_PRODUCTO]],PRODUCTOS[#All],8,FALSE)</f>
        <v>4500</v>
      </c>
    </row>
    <row r="409" spans="1:14" x14ac:dyDescent="0.25">
      <c r="A409" s="1">
        <v>44978</v>
      </c>
      <c r="B409">
        <v>408</v>
      </c>
      <c r="C409">
        <v>1011</v>
      </c>
      <c r="D409" t="str">
        <f>VLOOKUP(DATOS[[#This Row],[ID_VENDEDOR]],VENDEDOR[#All],2,FALSE)</f>
        <v>SoNia ToRReS</v>
      </c>
      <c r="E409" t="str">
        <f>VLOOKUP(DATOS[[#This Row],[ID_VENDEDOR]],VENDEDOR[#All],5,FALSE)</f>
        <v>CIBAO</v>
      </c>
      <c r="F409">
        <v>100077</v>
      </c>
      <c r="G409" t="s">
        <v>124</v>
      </c>
      <c r="H409">
        <v>15</v>
      </c>
      <c r="I409" t="str">
        <f>VLOOKUP(DATOS[[#This Row],[ID_PRODUCTO]],PRODUCTOS[#All],2,FALSE)</f>
        <v>Casco</v>
      </c>
      <c r="J409">
        <f>VLOOKUP(DATOS[[#This Row],[ID_PRODUCTO]],PRODUCTOS[#All],3,FALSE)</f>
        <v>10</v>
      </c>
      <c r="K409" t="str">
        <f>VLOOKUP(DATOS[[#This Row],[ID_CATEGORIA2]],PRODUCTOS[#All],4,FALSE)</f>
        <v>Neumáticos</v>
      </c>
      <c r="L409">
        <v>4</v>
      </c>
      <c r="M409" s="4">
        <f>VLOOKUP(DATOS[[#This Row],[ID_PRODUCTO]],PRODUCTOS[#All],6,FALSE)</f>
        <v>2240</v>
      </c>
      <c r="N409" s="5">
        <f>VLOOKUP(DATOS[[#This Row],[ID_PRODUCTO]],PRODUCTOS[#All],8,FALSE)</f>
        <v>2500</v>
      </c>
    </row>
    <row r="410" spans="1:14" x14ac:dyDescent="0.25">
      <c r="A410" s="1">
        <v>44979</v>
      </c>
      <c r="B410">
        <v>409</v>
      </c>
      <c r="C410">
        <v>1004</v>
      </c>
      <c r="D410" t="str">
        <f>VLOOKUP(DATOS[[#This Row],[ID_VENDEDOR]],VENDEDOR[#All],2,FALSE)</f>
        <v>FaBiAn VasQuez</v>
      </c>
      <c r="E410" t="str">
        <f>VLOOKUP(DATOS[[#This Row],[ID_VENDEDOR]],VENDEDOR[#All],5,FALSE)</f>
        <v>SUR</v>
      </c>
      <c r="F410">
        <v>100091</v>
      </c>
      <c r="G410" t="s">
        <v>138</v>
      </c>
      <c r="H410">
        <v>1</v>
      </c>
      <c r="I410" t="str">
        <f>VLOOKUP(DATOS[[#This Row],[ID_PRODUCTO]],PRODUCTOS[#All],2,FALSE)</f>
        <v>Bujías</v>
      </c>
      <c r="J410">
        <f>VLOOKUP(DATOS[[#This Row],[ID_PRODUCTO]],PRODUCTOS[#All],3,FALSE)</f>
        <v>1</v>
      </c>
      <c r="K410" t="str">
        <f>VLOOKUP(DATOS[[#This Row],[ID_CATEGORIA2]],PRODUCTOS[#All],4,FALSE)</f>
        <v>Componentes del Motor</v>
      </c>
      <c r="L410">
        <v>9</v>
      </c>
      <c r="M410" s="4">
        <f>VLOOKUP(DATOS[[#This Row],[ID_PRODUCTO]],PRODUCTOS[#All],6,FALSE)</f>
        <v>421</v>
      </c>
      <c r="N410" s="5">
        <f>VLOOKUP(DATOS[[#This Row],[ID_PRODUCTO]],PRODUCTOS[#All],8,FALSE)</f>
        <v>600</v>
      </c>
    </row>
    <row r="411" spans="1:14" x14ac:dyDescent="0.25">
      <c r="A411" s="1">
        <v>44980</v>
      </c>
      <c r="B411">
        <v>410</v>
      </c>
      <c r="C411">
        <v>1006</v>
      </c>
      <c r="D411" t="str">
        <f>VLOOKUP(DATOS[[#This Row],[ID_VENDEDOR]],VENDEDOR[#All],2,FALSE)</f>
        <v>AleXanDrO MoRa</v>
      </c>
      <c r="E411" t="str">
        <f>VLOOKUP(DATOS[[#This Row],[ID_VENDEDOR]],VENDEDOR[#All],5,FALSE)</f>
        <v>NORTE</v>
      </c>
      <c r="F411">
        <v>100001</v>
      </c>
      <c r="G411" t="s">
        <v>8</v>
      </c>
      <c r="H411">
        <v>20</v>
      </c>
      <c r="I411" t="str">
        <f>VLOOKUP(DATOS[[#This Row],[ID_PRODUCTO]],PRODUCTOS[#All],2,FALSE)</f>
        <v>Controles de Puños Calefactables</v>
      </c>
      <c r="J411">
        <f>VLOOKUP(DATOS[[#This Row],[ID_PRODUCTO]],PRODUCTOS[#All],3,FALSE)</f>
        <v>10</v>
      </c>
      <c r="K411" t="str">
        <f>VLOOKUP(DATOS[[#This Row],[ID_CATEGORIA2]],PRODUCTOS[#All],4,FALSE)</f>
        <v>Neumáticos</v>
      </c>
      <c r="L411">
        <v>5</v>
      </c>
      <c r="M411" s="4">
        <f>VLOOKUP(DATOS[[#This Row],[ID_PRODUCTO]],PRODUCTOS[#All],6,FALSE)</f>
        <v>4500</v>
      </c>
      <c r="N411" s="5">
        <f>VLOOKUP(DATOS[[#This Row],[ID_PRODUCTO]],PRODUCTOS[#All],8,FALSE)</f>
        <v>5000</v>
      </c>
    </row>
    <row r="412" spans="1:14" x14ac:dyDescent="0.25">
      <c r="A412" s="1">
        <v>44981</v>
      </c>
      <c r="B412">
        <v>411</v>
      </c>
      <c r="C412">
        <v>1000</v>
      </c>
      <c r="D412" t="str">
        <f>VLOOKUP(DATOS[[#This Row],[ID_VENDEDOR]],VENDEDOR[#All],2,FALSE)</f>
        <v>JuLiO torReS</v>
      </c>
      <c r="E412" t="str">
        <f>VLOOKUP(DATOS[[#This Row],[ID_VENDEDOR]],VENDEDOR[#All],5,FALSE)</f>
        <v>SUR</v>
      </c>
      <c r="F412">
        <v>100086</v>
      </c>
      <c r="G412" t="s">
        <v>133</v>
      </c>
      <c r="H412">
        <v>9</v>
      </c>
      <c r="I412" t="str">
        <f>VLOOKUP(DATOS[[#This Row],[ID_PRODUCTO]],PRODUCTOS[#All],2,FALSE)</f>
        <v>Baterías</v>
      </c>
      <c r="J412">
        <f>VLOOKUP(DATOS[[#This Row],[ID_PRODUCTO]],PRODUCTOS[#All],3,FALSE)</f>
        <v>7</v>
      </c>
      <c r="K412" t="str">
        <f>VLOOKUP(DATOS[[#This Row],[ID_CATEGORIA2]],PRODUCTOS[#All],4,FALSE)</f>
        <v>Sistema de Frenos</v>
      </c>
      <c r="L412">
        <v>3</v>
      </c>
      <c r="M412" s="4">
        <f>VLOOKUP(DATOS[[#This Row],[ID_PRODUCTO]],PRODUCTOS[#All],6,FALSE)</f>
        <v>4800</v>
      </c>
      <c r="N412" s="5">
        <f>VLOOKUP(DATOS[[#This Row],[ID_PRODUCTO]],PRODUCTOS[#All],8,FALSE)</f>
        <v>6000</v>
      </c>
    </row>
    <row r="413" spans="1:14" x14ac:dyDescent="0.25">
      <c r="A413" s="1">
        <v>44982</v>
      </c>
      <c r="B413">
        <v>412</v>
      </c>
      <c r="C413">
        <v>1015</v>
      </c>
      <c r="D413" t="str">
        <f>VLOOKUP(DATOS[[#This Row],[ID_VENDEDOR]],VENDEDOR[#All],2,FALSE)</f>
        <v>HeCTOr MuñoZ</v>
      </c>
      <c r="E413" t="str">
        <f>VLOOKUP(DATOS[[#This Row],[ID_VENDEDOR]],VENDEDOR[#All],5,FALSE)</f>
        <v>CIBAO</v>
      </c>
      <c r="F413">
        <v>100065</v>
      </c>
      <c r="G413" t="s">
        <v>112</v>
      </c>
      <c r="H413">
        <v>7</v>
      </c>
      <c r="I413" t="str">
        <f>VLOOKUP(DATOS[[#This Row],[ID_PRODUCTO]],PRODUCTOS[#All],2,FALSE)</f>
        <v>Pastillas de Freno</v>
      </c>
      <c r="J413">
        <f>VLOOKUP(DATOS[[#This Row],[ID_PRODUCTO]],PRODUCTOS[#All],3,FALSE)</f>
        <v>5</v>
      </c>
      <c r="K413" t="str">
        <f>VLOOKUP(DATOS[[#This Row],[ID_CATEGORIA2]],PRODUCTOS[#All],4,FALSE)</f>
        <v>Sistema de Escape</v>
      </c>
      <c r="L413">
        <v>7</v>
      </c>
      <c r="M413" s="4">
        <f>VLOOKUP(DATOS[[#This Row],[ID_PRODUCTO]],PRODUCTOS[#All],6,FALSE)</f>
        <v>900</v>
      </c>
      <c r="N413" s="5">
        <f>VLOOKUP(DATOS[[#This Row],[ID_PRODUCTO]],PRODUCTOS[#All],8,FALSE)</f>
        <v>1200</v>
      </c>
    </row>
    <row r="414" spans="1:14" x14ac:dyDescent="0.25">
      <c r="A414" s="1">
        <v>44983</v>
      </c>
      <c r="B414">
        <v>413</v>
      </c>
      <c r="C414">
        <v>1014</v>
      </c>
      <c r="D414" t="str">
        <f>VLOOKUP(DATOS[[#This Row],[ID_VENDEDOR]],VENDEDOR[#All],2,FALSE)</f>
        <v>DAnieLa RaMiRez</v>
      </c>
      <c r="E414" t="str">
        <f>VLOOKUP(DATOS[[#This Row],[ID_VENDEDOR]],VENDEDOR[#All],5,FALSE)</f>
        <v>NORTE</v>
      </c>
      <c r="F414">
        <v>100025</v>
      </c>
      <c r="G414" t="s">
        <v>71</v>
      </c>
      <c r="H414">
        <v>24</v>
      </c>
      <c r="I414" t="str">
        <f>VLOOKUP(DATOS[[#This Row],[ID_PRODUCTO]],PRODUCTOS[#All],2,FALSE)</f>
        <v>Discos de Freno</v>
      </c>
      <c r="J414">
        <f>VLOOKUP(DATOS[[#This Row],[ID_PRODUCTO]],PRODUCTOS[#All],3,FALSE)</f>
        <v>5</v>
      </c>
      <c r="K414" t="str">
        <f>VLOOKUP(DATOS[[#This Row],[ID_CATEGORIA2]],PRODUCTOS[#All],4,FALSE)</f>
        <v>Sistema de Escape</v>
      </c>
      <c r="L414">
        <v>10</v>
      </c>
      <c r="M414" s="4">
        <f>VLOOKUP(DATOS[[#This Row],[ID_PRODUCTO]],PRODUCTOS[#All],6,FALSE)</f>
        <v>2630</v>
      </c>
      <c r="N414" s="5">
        <f>VLOOKUP(DATOS[[#This Row],[ID_PRODUCTO]],PRODUCTOS[#All],8,FALSE)</f>
        <v>3000</v>
      </c>
    </row>
    <row r="415" spans="1:14" x14ac:dyDescent="0.25">
      <c r="A415" s="1">
        <v>44984</v>
      </c>
      <c r="B415">
        <v>414</v>
      </c>
      <c r="C415">
        <v>1011</v>
      </c>
      <c r="D415" t="str">
        <f>VLOOKUP(DATOS[[#This Row],[ID_VENDEDOR]],VENDEDOR[#All],2,FALSE)</f>
        <v>SoNia ToRReS</v>
      </c>
      <c r="E415" t="str">
        <f>VLOOKUP(DATOS[[#This Row],[ID_VENDEDOR]],VENDEDOR[#All],5,FALSE)</f>
        <v>CIBAO</v>
      </c>
      <c r="F415">
        <v>100044</v>
      </c>
      <c r="G415" t="s">
        <v>91</v>
      </c>
      <c r="H415">
        <v>19</v>
      </c>
      <c r="I415" t="str">
        <f>VLOOKUP(DATOS[[#This Row],[ID_PRODUCTO]],PRODUCTOS[#All],2,FALSE)</f>
        <v>Cables de Acelerador</v>
      </c>
      <c r="J415">
        <f>VLOOKUP(DATOS[[#This Row],[ID_PRODUCTO]],PRODUCTOS[#All],3,FALSE)</f>
        <v>11</v>
      </c>
      <c r="K415" t="str">
        <f>VLOOKUP(DATOS[[#This Row],[ID_CATEGORIA2]],PRODUCTOS[#All],4,FALSE)</f>
        <v>Partes del Chasis</v>
      </c>
      <c r="L415">
        <v>2</v>
      </c>
      <c r="M415" s="4">
        <f>VLOOKUP(DATOS[[#This Row],[ID_PRODUCTO]],PRODUCTOS[#All],6,FALSE)</f>
        <v>600</v>
      </c>
      <c r="N415" s="5">
        <f>VLOOKUP(DATOS[[#This Row],[ID_PRODUCTO]],PRODUCTOS[#All],8,FALSE)</f>
        <v>700</v>
      </c>
    </row>
    <row r="416" spans="1:14" x14ac:dyDescent="0.25">
      <c r="A416" s="1">
        <v>44985</v>
      </c>
      <c r="B416">
        <v>415</v>
      </c>
      <c r="C416">
        <v>1010</v>
      </c>
      <c r="D416" t="str">
        <f>VLOOKUP(DATOS[[#This Row],[ID_VENDEDOR]],VENDEDOR[#All],2,FALSE)</f>
        <v>AnDrEs MeNDoza</v>
      </c>
      <c r="E416" t="str">
        <f>VLOOKUP(DATOS[[#This Row],[ID_VENDEDOR]],VENDEDOR[#All],5,FALSE)</f>
        <v>NORTE</v>
      </c>
      <c r="F416">
        <v>100071</v>
      </c>
      <c r="G416" t="s">
        <v>118</v>
      </c>
      <c r="H416">
        <v>20</v>
      </c>
      <c r="I416" t="str">
        <f>VLOOKUP(DATOS[[#This Row],[ID_PRODUCTO]],PRODUCTOS[#All],2,FALSE)</f>
        <v>Controles de Puños Calefactables</v>
      </c>
      <c r="J416">
        <f>VLOOKUP(DATOS[[#This Row],[ID_PRODUCTO]],PRODUCTOS[#All],3,FALSE)</f>
        <v>10</v>
      </c>
      <c r="K416" t="str">
        <f>VLOOKUP(DATOS[[#This Row],[ID_CATEGORIA2]],PRODUCTOS[#All],4,FALSE)</f>
        <v>Neumáticos</v>
      </c>
      <c r="L416">
        <v>8</v>
      </c>
      <c r="M416" s="4">
        <f>VLOOKUP(DATOS[[#This Row],[ID_PRODUCTO]],PRODUCTOS[#All],6,FALSE)</f>
        <v>4500</v>
      </c>
      <c r="N416" s="5">
        <f>VLOOKUP(DATOS[[#This Row],[ID_PRODUCTO]],PRODUCTOS[#All],8,FALSE)</f>
        <v>5000</v>
      </c>
    </row>
    <row r="417" spans="1:14" x14ac:dyDescent="0.25">
      <c r="A417" s="1">
        <v>44986</v>
      </c>
      <c r="B417">
        <v>416</v>
      </c>
      <c r="C417">
        <v>1000</v>
      </c>
      <c r="D417" t="str">
        <f>VLOOKUP(DATOS[[#This Row],[ID_VENDEDOR]],VENDEDOR[#All],2,FALSE)</f>
        <v>JuLiO torReS</v>
      </c>
      <c r="E417" t="str">
        <f>VLOOKUP(DATOS[[#This Row],[ID_VENDEDOR]],VENDEDOR[#All],5,FALSE)</f>
        <v>SUR</v>
      </c>
      <c r="F417">
        <v>100050</v>
      </c>
      <c r="G417" t="s">
        <v>329</v>
      </c>
      <c r="H417">
        <v>8</v>
      </c>
      <c r="I417" t="str">
        <f>VLOOKUP(DATOS[[#This Row],[ID_PRODUCTO]],PRODUCTOS[#All],2,FALSE)</f>
        <v>Amortiguadores</v>
      </c>
      <c r="J417">
        <f>VLOOKUP(DATOS[[#This Row],[ID_PRODUCTO]],PRODUCTOS[#All],3,FALSE)</f>
        <v>6</v>
      </c>
      <c r="K417" t="str">
        <f>VLOOKUP(DATOS[[#This Row],[ID_CATEGORIA2]],PRODUCTOS[#All],4,FALSE)</f>
        <v>Sistema de Transmisión</v>
      </c>
      <c r="L417">
        <v>6</v>
      </c>
      <c r="M417" s="4">
        <f>VLOOKUP(DATOS[[#This Row],[ID_PRODUCTO]],PRODUCTOS[#All],6,FALSE)</f>
        <v>4010</v>
      </c>
      <c r="N417" s="5">
        <f>VLOOKUP(DATOS[[#This Row],[ID_PRODUCTO]],PRODUCTOS[#All],8,FALSE)</f>
        <v>4500</v>
      </c>
    </row>
    <row r="418" spans="1:14" x14ac:dyDescent="0.25">
      <c r="A418" s="1">
        <v>44987</v>
      </c>
      <c r="B418">
        <v>417</v>
      </c>
      <c r="C418">
        <v>1015</v>
      </c>
      <c r="D418" t="str">
        <f>VLOOKUP(DATOS[[#This Row],[ID_VENDEDOR]],VENDEDOR[#All],2,FALSE)</f>
        <v>HeCTOr MuñoZ</v>
      </c>
      <c r="E418" t="str">
        <f>VLOOKUP(DATOS[[#This Row],[ID_VENDEDOR]],VENDEDOR[#All],5,FALSE)</f>
        <v>CIBAO</v>
      </c>
      <c r="F418">
        <v>100039</v>
      </c>
      <c r="G418" t="s">
        <v>86</v>
      </c>
      <c r="H418">
        <v>21</v>
      </c>
      <c r="I418" t="str">
        <f>VLOOKUP(DATOS[[#This Row],[ID_PRODUCTO]],PRODUCTOS[#All],2,FALSE)</f>
        <v>Tensores de Cadena</v>
      </c>
      <c r="J418">
        <f>VLOOKUP(DATOS[[#This Row],[ID_PRODUCTO]],PRODUCTOS[#All],3,FALSE)</f>
        <v>4</v>
      </c>
      <c r="K418" t="str">
        <f>VLOOKUP(DATOS[[#This Row],[ID_CATEGORIA2]],PRODUCTOS[#All],4,FALSE)</f>
        <v>Filtros</v>
      </c>
      <c r="L418">
        <v>9</v>
      </c>
      <c r="M418" s="4">
        <f>VLOOKUP(DATOS[[#This Row],[ID_PRODUCTO]],PRODUCTOS[#All],6,FALSE)</f>
        <v>880</v>
      </c>
      <c r="N418" s="5">
        <f>VLOOKUP(DATOS[[#This Row],[ID_PRODUCTO]],PRODUCTOS[#All],8,FALSE)</f>
        <v>1000</v>
      </c>
    </row>
    <row r="419" spans="1:14" x14ac:dyDescent="0.25">
      <c r="A419" s="1">
        <v>44988</v>
      </c>
      <c r="B419">
        <v>418</v>
      </c>
      <c r="C419">
        <v>1004</v>
      </c>
      <c r="D419" t="str">
        <f>VLOOKUP(DATOS[[#This Row],[ID_VENDEDOR]],VENDEDOR[#All],2,FALSE)</f>
        <v>FaBiAn VasQuez</v>
      </c>
      <c r="E419" t="str">
        <f>VLOOKUP(DATOS[[#This Row],[ID_VENDEDOR]],VENDEDOR[#All],5,FALSE)</f>
        <v>SUR</v>
      </c>
      <c r="F419">
        <v>100071</v>
      </c>
      <c r="G419" t="s">
        <v>118</v>
      </c>
      <c r="H419">
        <v>8</v>
      </c>
      <c r="I419" t="str">
        <f>VLOOKUP(DATOS[[#This Row],[ID_PRODUCTO]],PRODUCTOS[#All],2,FALSE)</f>
        <v>Amortiguadores</v>
      </c>
      <c r="J419">
        <f>VLOOKUP(DATOS[[#This Row],[ID_PRODUCTO]],PRODUCTOS[#All],3,FALSE)</f>
        <v>6</v>
      </c>
      <c r="K419" t="str">
        <f>VLOOKUP(DATOS[[#This Row],[ID_CATEGORIA2]],PRODUCTOS[#All],4,FALSE)</f>
        <v>Sistema de Transmisión</v>
      </c>
      <c r="L419">
        <v>11</v>
      </c>
      <c r="M419" s="4">
        <f>VLOOKUP(DATOS[[#This Row],[ID_PRODUCTO]],PRODUCTOS[#All],6,FALSE)</f>
        <v>4010</v>
      </c>
      <c r="N419" s="5">
        <f>VLOOKUP(DATOS[[#This Row],[ID_PRODUCTO]],PRODUCTOS[#All],8,FALSE)</f>
        <v>4500</v>
      </c>
    </row>
    <row r="420" spans="1:14" x14ac:dyDescent="0.25">
      <c r="A420" s="1">
        <v>44989</v>
      </c>
      <c r="B420">
        <v>419</v>
      </c>
      <c r="C420">
        <v>1015</v>
      </c>
      <c r="D420" t="str">
        <f>VLOOKUP(DATOS[[#This Row],[ID_VENDEDOR]],VENDEDOR[#All],2,FALSE)</f>
        <v>HeCTOr MuñoZ</v>
      </c>
      <c r="E420" t="str">
        <f>VLOOKUP(DATOS[[#This Row],[ID_VENDEDOR]],VENDEDOR[#All],5,FALSE)</f>
        <v>CIBAO</v>
      </c>
      <c r="F420">
        <v>100059</v>
      </c>
      <c r="G420" t="s">
        <v>106</v>
      </c>
      <c r="H420">
        <v>11</v>
      </c>
      <c r="I420" t="str">
        <f>VLOOKUP(DATOS[[#This Row],[ID_PRODUCTO]],PRODUCTOS[#All],2,FALSE)</f>
        <v>Guardabarros</v>
      </c>
      <c r="J420">
        <f>VLOOKUP(DATOS[[#This Row],[ID_PRODUCTO]],PRODUCTOS[#All],3,FALSE)</f>
        <v>9</v>
      </c>
      <c r="K420" t="str">
        <f>VLOOKUP(DATOS[[#This Row],[ID_CATEGORIA2]],PRODUCTOS[#All],4,FALSE)</f>
        <v>Sistema Eléctrico</v>
      </c>
      <c r="L420">
        <v>4</v>
      </c>
      <c r="M420" s="4">
        <f>VLOOKUP(DATOS[[#This Row],[ID_PRODUCTO]],PRODUCTOS[#All],6,FALSE)</f>
        <v>1700</v>
      </c>
      <c r="N420" s="5">
        <f>VLOOKUP(DATOS[[#This Row],[ID_PRODUCTO]],PRODUCTOS[#All],8,FALSE)</f>
        <v>2000</v>
      </c>
    </row>
    <row r="421" spans="1:14" x14ac:dyDescent="0.25">
      <c r="A421" s="1">
        <v>44990</v>
      </c>
      <c r="B421">
        <v>420</v>
      </c>
      <c r="C421">
        <v>1000</v>
      </c>
      <c r="D421" t="str">
        <f>VLOOKUP(DATOS[[#This Row],[ID_VENDEDOR]],VENDEDOR[#All],2,FALSE)</f>
        <v>JuLiO torReS</v>
      </c>
      <c r="E421" t="str">
        <f>VLOOKUP(DATOS[[#This Row],[ID_VENDEDOR]],VENDEDOR[#All],5,FALSE)</f>
        <v>SUR</v>
      </c>
      <c r="F421">
        <v>100049</v>
      </c>
      <c r="G421" t="s">
        <v>96</v>
      </c>
      <c r="H421">
        <v>25</v>
      </c>
      <c r="I421" t="str">
        <f>VLOOKUP(DATOS[[#This Row],[ID_PRODUCTO]],PRODUCTOS[#All],2,FALSE)</f>
        <v>Horquillas</v>
      </c>
      <c r="J421">
        <f>VLOOKUP(DATOS[[#This Row],[ID_PRODUCTO]],PRODUCTOS[#All],3,FALSE)</f>
        <v>6</v>
      </c>
      <c r="K421" t="str">
        <f>VLOOKUP(DATOS[[#This Row],[ID_CATEGORIA2]],PRODUCTOS[#All],4,FALSE)</f>
        <v>Sistema de Transmisión</v>
      </c>
      <c r="L421">
        <v>3</v>
      </c>
      <c r="M421" s="4">
        <f>VLOOKUP(DATOS[[#This Row],[ID_PRODUCTO]],PRODUCTOS[#All],6,FALSE)</f>
        <v>5100</v>
      </c>
      <c r="N421" s="5">
        <f>VLOOKUP(DATOS[[#This Row],[ID_PRODUCTO]],PRODUCTOS[#All],8,FALSE)</f>
        <v>6000</v>
      </c>
    </row>
    <row r="422" spans="1:14" x14ac:dyDescent="0.25">
      <c r="A422" s="1">
        <v>44991</v>
      </c>
      <c r="B422">
        <v>421</v>
      </c>
      <c r="C422">
        <v>1006</v>
      </c>
      <c r="D422" t="str">
        <f>VLOOKUP(DATOS[[#This Row],[ID_VENDEDOR]],VENDEDOR[#All],2,FALSE)</f>
        <v>AleXanDrO MoRa</v>
      </c>
      <c r="E422" t="str">
        <f>VLOOKUP(DATOS[[#This Row],[ID_VENDEDOR]],VENDEDOR[#All],5,FALSE)</f>
        <v>NORTE</v>
      </c>
      <c r="F422">
        <v>100048</v>
      </c>
      <c r="G422" t="s">
        <v>95</v>
      </c>
      <c r="H422">
        <v>24</v>
      </c>
      <c r="I422" t="str">
        <f>VLOOKUP(DATOS[[#This Row],[ID_PRODUCTO]],PRODUCTOS[#All],2,FALSE)</f>
        <v>Discos de Freno</v>
      </c>
      <c r="J422">
        <f>VLOOKUP(DATOS[[#This Row],[ID_PRODUCTO]],PRODUCTOS[#All],3,FALSE)</f>
        <v>5</v>
      </c>
      <c r="K422" t="str">
        <f>VLOOKUP(DATOS[[#This Row],[ID_CATEGORIA2]],PRODUCTOS[#All],4,FALSE)</f>
        <v>Sistema de Escape</v>
      </c>
      <c r="L422">
        <v>5</v>
      </c>
      <c r="M422" s="4">
        <f>VLOOKUP(DATOS[[#This Row],[ID_PRODUCTO]],PRODUCTOS[#All],6,FALSE)</f>
        <v>2630</v>
      </c>
      <c r="N422" s="5">
        <f>VLOOKUP(DATOS[[#This Row],[ID_PRODUCTO]],PRODUCTOS[#All],8,FALSE)</f>
        <v>3000</v>
      </c>
    </row>
    <row r="423" spans="1:14" x14ac:dyDescent="0.25">
      <c r="A423" s="1">
        <v>44992</v>
      </c>
      <c r="B423">
        <v>422</v>
      </c>
      <c r="C423">
        <v>1002</v>
      </c>
      <c r="D423" t="str">
        <f>VLOOKUP(DATOS[[#This Row],[ID_VENDEDOR]],VENDEDOR[#All],2,FALSE)</f>
        <v>SiMon BArreRa</v>
      </c>
      <c r="E423" t="str">
        <f>VLOOKUP(DATOS[[#This Row],[ID_VENDEDOR]],VENDEDOR[#All],5,FALSE)</f>
        <v>NORTE</v>
      </c>
      <c r="F423">
        <v>100062</v>
      </c>
      <c r="G423" t="s">
        <v>109</v>
      </c>
      <c r="H423">
        <v>18</v>
      </c>
      <c r="I423" t="str">
        <f>VLOOKUP(DATOS[[#This Row],[ID_PRODUCTO]],PRODUCTOS[#All],2,FALSE)</f>
        <v>Palancas de Freno</v>
      </c>
      <c r="J423">
        <f>VLOOKUP(DATOS[[#This Row],[ID_PRODUCTO]],PRODUCTOS[#All],3,FALSE)</f>
        <v>5</v>
      </c>
      <c r="K423" t="str">
        <f>VLOOKUP(DATOS[[#This Row],[ID_CATEGORIA2]],PRODUCTOS[#All],4,FALSE)</f>
        <v>Sistema de Escape</v>
      </c>
      <c r="L423">
        <v>7</v>
      </c>
      <c r="M423" s="4">
        <f>VLOOKUP(DATOS[[#This Row],[ID_PRODUCTO]],PRODUCTOS[#All],6,FALSE)</f>
        <v>1000</v>
      </c>
      <c r="N423" s="5">
        <f>VLOOKUP(DATOS[[#This Row],[ID_PRODUCTO]],PRODUCTOS[#All],8,FALSE)</f>
        <v>1200</v>
      </c>
    </row>
    <row r="424" spans="1:14" x14ac:dyDescent="0.25">
      <c r="A424" s="1">
        <v>44993</v>
      </c>
      <c r="B424">
        <v>423</v>
      </c>
      <c r="C424">
        <v>1001</v>
      </c>
      <c r="D424" t="str">
        <f>VLOOKUP(DATOS[[#This Row],[ID_VENDEDOR]],VENDEDOR[#All],2,FALSE)</f>
        <v>RaQUel SalAzar</v>
      </c>
      <c r="E424" t="str">
        <f>VLOOKUP(DATOS[[#This Row],[ID_VENDEDOR]],VENDEDOR[#All],5,FALSE)</f>
        <v>ESTE</v>
      </c>
      <c r="F424">
        <v>100054</v>
      </c>
      <c r="G424" t="s">
        <v>101</v>
      </c>
      <c r="H424">
        <v>8</v>
      </c>
      <c r="I424" t="str">
        <f>VLOOKUP(DATOS[[#This Row],[ID_PRODUCTO]],PRODUCTOS[#All],2,FALSE)</f>
        <v>Amortiguadores</v>
      </c>
      <c r="J424">
        <f>VLOOKUP(DATOS[[#This Row],[ID_PRODUCTO]],PRODUCTOS[#All],3,FALSE)</f>
        <v>6</v>
      </c>
      <c r="K424" t="str">
        <f>VLOOKUP(DATOS[[#This Row],[ID_CATEGORIA2]],PRODUCTOS[#All],4,FALSE)</f>
        <v>Sistema de Transmisión</v>
      </c>
      <c r="L424">
        <v>6</v>
      </c>
      <c r="M424" s="4">
        <f>VLOOKUP(DATOS[[#This Row],[ID_PRODUCTO]],PRODUCTOS[#All],6,FALSE)</f>
        <v>4010</v>
      </c>
      <c r="N424" s="5">
        <f>VLOOKUP(DATOS[[#This Row],[ID_PRODUCTO]],PRODUCTOS[#All],8,FALSE)</f>
        <v>4500</v>
      </c>
    </row>
    <row r="425" spans="1:14" x14ac:dyDescent="0.25">
      <c r="A425" s="1">
        <v>44994</v>
      </c>
      <c r="B425">
        <v>424</v>
      </c>
      <c r="C425">
        <v>1009</v>
      </c>
      <c r="D425" t="str">
        <f>VLOOKUP(DATOS[[#This Row],[ID_VENDEDOR]],VENDEDOR[#All],2,FALSE)</f>
        <v>PAtriciA mOreno</v>
      </c>
      <c r="E425" t="str">
        <f>VLOOKUP(DATOS[[#This Row],[ID_VENDEDOR]],VENDEDOR[#All],5,FALSE)</f>
        <v>ESTE</v>
      </c>
      <c r="F425">
        <v>100081</v>
      </c>
      <c r="G425" t="s">
        <v>128</v>
      </c>
      <c r="H425">
        <v>7</v>
      </c>
      <c r="I425" t="str">
        <f>VLOOKUP(DATOS[[#This Row],[ID_PRODUCTO]],PRODUCTOS[#All],2,FALSE)</f>
        <v>Pastillas de Freno</v>
      </c>
      <c r="J425">
        <f>VLOOKUP(DATOS[[#This Row],[ID_PRODUCTO]],PRODUCTOS[#All],3,FALSE)</f>
        <v>5</v>
      </c>
      <c r="K425" t="str">
        <f>VLOOKUP(DATOS[[#This Row],[ID_CATEGORIA2]],PRODUCTOS[#All],4,FALSE)</f>
        <v>Sistema de Escape</v>
      </c>
      <c r="L425">
        <v>9</v>
      </c>
      <c r="M425" s="4">
        <f>VLOOKUP(DATOS[[#This Row],[ID_PRODUCTO]],PRODUCTOS[#All],6,FALSE)</f>
        <v>900</v>
      </c>
      <c r="N425" s="5">
        <f>VLOOKUP(DATOS[[#This Row],[ID_PRODUCTO]],PRODUCTOS[#All],8,FALSE)</f>
        <v>1200</v>
      </c>
    </row>
    <row r="426" spans="1:14" x14ac:dyDescent="0.25">
      <c r="A426" s="1">
        <v>44995</v>
      </c>
      <c r="B426">
        <v>425</v>
      </c>
      <c r="C426">
        <v>1011</v>
      </c>
      <c r="D426" t="str">
        <f>VLOOKUP(DATOS[[#This Row],[ID_VENDEDOR]],VENDEDOR[#All],2,FALSE)</f>
        <v>SoNia ToRReS</v>
      </c>
      <c r="E426" t="str">
        <f>VLOOKUP(DATOS[[#This Row],[ID_VENDEDOR]],VENDEDOR[#All],5,FALSE)</f>
        <v>CIBAO</v>
      </c>
      <c r="F426">
        <v>100069</v>
      </c>
      <c r="G426" t="s">
        <v>116</v>
      </c>
      <c r="H426">
        <v>7</v>
      </c>
      <c r="I426" t="str">
        <f>VLOOKUP(DATOS[[#This Row],[ID_PRODUCTO]],PRODUCTOS[#All],2,FALSE)</f>
        <v>Pastillas de Freno</v>
      </c>
      <c r="J426">
        <f>VLOOKUP(DATOS[[#This Row],[ID_PRODUCTO]],PRODUCTOS[#All],3,FALSE)</f>
        <v>5</v>
      </c>
      <c r="K426" t="str">
        <f>VLOOKUP(DATOS[[#This Row],[ID_CATEGORIA2]],PRODUCTOS[#All],4,FALSE)</f>
        <v>Sistema de Escape</v>
      </c>
      <c r="L426">
        <v>12</v>
      </c>
      <c r="M426" s="4">
        <f>VLOOKUP(DATOS[[#This Row],[ID_PRODUCTO]],PRODUCTOS[#All],6,FALSE)</f>
        <v>900</v>
      </c>
      <c r="N426" s="5">
        <f>VLOOKUP(DATOS[[#This Row],[ID_PRODUCTO]],PRODUCTOS[#All],8,FALSE)</f>
        <v>1200</v>
      </c>
    </row>
    <row r="427" spans="1:14" x14ac:dyDescent="0.25">
      <c r="A427" s="1">
        <v>44996</v>
      </c>
      <c r="B427">
        <v>426</v>
      </c>
      <c r="C427">
        <v>1012</v>
      </c>
      <c r="D427" t="str">
        <f>VLOOKUP(DATOS[[#This Row],[ID_VENDEDOR]],VENDEDOR[#All],2,FALSE)</f>
        <v>HuGo SAndoval</v>
      </c>
      <c r="E427" t="str">
        <f>VLOOKUP(DATOS[[#This Row],[ID_VENDEDOR]],VENDEDOR[#All],5,FALSE)</f>
        <v>SUR</v>
      </c>
      <c r="F427">
        <v>100043</v>
      </c>
      <c r="G427" t="s">
        <v>90</v>
      </c>
      <c r="H427">
        <v>22</v>
      </c>
      <c r="I427" t="str">
        <f>VLOOKUP(DATOS[[#This Row],[ID_PRODUCTO]],PRODUCTOS[#All],2,FALSE)</f>
        <v>Protectores de Motor</v>
      </c>
      <c r="J427">
        <f>VLOOKUP(DATOS[[#This Row],[ID_PRODUCTO]],PRODUCTOS[#All],3,FALSE)</f>
        <v>9</v>
      </c>
      <c r="K427" t="str">
        <f>VLOOKUP(DATOS[[#This Row],[ID_CATEGORIA2]],PRODUCTOS[#All],4,FALSE)</f>
        <v>Sistema Eléctrico</v>
      </c>
      <c r="L427">
        <v>10</v>
      </c>
      <c r="M427" s="4">
        <f>VLOOKUP(DATOS[[#This Row],[ID_PRODUCTO]],PRODUCTOS[#All],6,FALSE)</f>
        <v>3011</v>
      </c>
      <c r="N427" s="5">
        <f>VLOOKUP(DATOS[[#This Row],[ID_PRODUCTO]],PRODUCTOS[#All],8,FALSE)</f>
        <v>3500</v>
      </c>
    </row>
    <row r="428" spans="1:14" x14ac:dyDescent="0.25">
      <c r="A428" s="1">
        <v>44997</v>
      </c>
      <c r="B428">
        <v>427</v>
      </c>
      <c r="C428">
        <v>1013</v>
      </c>
      <c r="D428" t="str">
        <f>VLOOKUP(DATOS[[#This Row],[ID_VENDEDOR]],VENDEDOR[#All],2,FALSE)</f>
        <v>MoNiCA AlVarez</v>
      </c>
      <c r="E428" t="str">
        <f>VLOOKUP(DATOS[[#This Row],[ID_VENDEDOR]],VENDEDOR[#All],5,FALSE)</f>
        <v>ESTE</v>
      </c>
      <c r="F428">
        <v>100091</v>
      </c>
      <c r="G428" t="s">
        <v>138</v>
      </c>
      <c r="H428">
        <v>3</v>
      </c>
      <c r="I428" t="str">
        <f>VLOOKUP(DATOS[[#This Row],[ID_PRODUCTO]],PRODUCTOS[#All],2,FALSE)</f>
        <v>Cilindros</v>
      </c>
      <c r="J428">
        <f>VLOOKUP(DATOS[[#This Row],[ID_PRODUCTO]],PRODUCTOS[#All],3,FALSE)</f>
        <v>1</v>
      </c>
      <c r="K428" t="str">
        <f>VLOOKUP(DATOS[[#This Row],[ID_CATEGORIA2]],PRODUCTOS[#All],4,FALSE)</f>
        <v>Componentes del Motor</v>
      </c>
      <c r="L428">
        <v>5</v>
      </c>
      <c r="M428" s="4">
        <f>VLOOKUP(DATOS[[#This Row],[ID_PRODUCTO]],PRODUCTOS[#All],6,FALSE)</f>
        <v>3800</v>
      </c>
      <c r="N428" s="5">
        <f>VLOOKUP(DATOS[[#This Row],[ID_PRODUCTO]],PRODUCTOS[#All],8,FALSE)</f>
        <v>4500</v>
      </c>
    </row>
    <row r="429" spans="1:14" x14ac:dyDescent="0.25">
      <c r="A429" s="1">
        <v>44998</v>
      </c>
      <c r="B429">
        <v>428</v>
      </c>
      <c r="C429">
        <v>1014</v>
      </c>
      <c r="D429" t="str">
        <f>VLOOKUP(DATOS[[#This Row],[ID_VENDEDOR]],VENDEDOR[#All],2,FALSE)</f>
        <v>DAnieLa RaMiRez</v>
      </c>
      <c r="E429" t="str">
        <f>VLOOKUP(DATOS[[#This Row],[ID_VENDEDOR]],VENDEDOR[#All],5,FALSE)</f>
        <v>NORTE</v>
      </c>
      <c r="F429">
        <v>100046</v>
      </c>
      <c r="G429" t="s">
        <v>93</v>
      </c>
      <c r="H429">
        <v>2</v>
      </c>
      <c r="I429" t="str">
        <f>VLOOKUP(DATOS[[#This Row],[ID_PRODUCTO]],PRODUCTOS[#All],2,FALSE)</f>
        <v>Pistones</v>
      </c>
      <c r="J429">
        <f>VLOOKUP(DATOS[[#This Row],[ID_PRODUCTO]],PRODUCTOS[#All],3,FALSE)</f>
        <v>1</v>
      </c>
      <c r="K429" t="str">
        <f>VLOOKUP(DATOS[[#This Row],[ID_CATEGORIA2]],PRODUCTOS[#All],4,FALSE)</f>
        <v>Componentes del Motor</v>
      </c>
      <c r="L429">
        <v>7</v>
      </c>
      <c r="M429" s="4">
        <f>VLOOKUP(DATOS[[#This Row],[ID_PRODUCTO]],PRODUCTOS[#All],6,FALSE)</f>
        <v>2920</v>
      </c>
      <c r="N429" s="5">
        <f>VLOOKUP(DATOS[[#This Row],[ID_PRODUCTO]],PRODUCTOS[#All],8,FALSE)</f>
        <v>3500</v>
      </c>
    </row>
    <row r="430" spans="1:14" x14ac:dyDescent="0.25">
      <c r="A430" s="1">
        <v>44999</v>
      </c>
      <c r="B430">
        <v>429</v>
      </c>
      <c r="C430">
        <v>1007</v>
      </c>
      <c r="D430" t="str">
        <f>VLOOKUP(DATOS[[#This Row],[ID_VENDEDOR]],VENDEDOR[#All],2,FALSE)</f>
        <v>RoSa UrIbe</v>
      </c>
      <c r="E430" t="str">
        <f>VLOOKUP(DATOS[[#This Row],[ID_VENDEDOR]],VENDEDOR[#All],5,FALSE)</f>
        <v>CIBAO</v>
      </c>
      <c r="F430">
        <v>100047</v>
      </c>
      <c r="G430" t="s">
        <v>94</v>
      </c>
      <c r="H430">
        <v>8</v>
      </c>
      <c r="I430" t="str">
        <f>VLOOKUP(DATOS[[#This Row],[ID_PRODUCTO]],PRODUCTOS[#All],2,FALSE)</f>
        <v>Amortiguadores</v>
      </c>
      <c r="J430">
        <f>VLOOKUP(DATOS[[#This Row],[ID_PRODUCTO]],PRODUCTOS[#All],3,FALSE)</f>
        <v>6</v>
      </c>
      <c r="K430" t="str">
        <f>VLOOKUP(DATOS[[#This Row],[ID_CATEGORIA2]],PRODUCTOS[#All],4,FALSE)</f>
        <v>Sistema de Transmisión</v>
      </c>
      <c r="L430">
        <v>3</v>
      </c>
      <c r="M430" s="4">
        <f>VLOOKUP(DATOS[[#This Row],[ID_PRODUCTO]],PRODUCTOS[#All],6,FALSE)</f>
        <v>4010</v>
      </c>
      <c r="N430" s="5">
        <f>VLOOKUP(DATOS[[#This Row],[ID_PRODUCTO]],PRODUCTOS[#All],8,FALSE)</f>
        <v>4500</v>
      </c>
    </row>
    <row r="431" spans="1:14" x14ac:dyDescent="0.25">
      <c r="A431" s="1">
        <v>45000</v>
      </c>
      <c r="B431">
        <v>430</v>
      </c>
      <c r="C431">
        <v>1000</v>
      </c>
      <c r="D431" t="str">
        <f>VLOOKUP(DATOS[[#This Row],[ID_VENDEDOR]],VENDEDOR[#All],2,FALSE)</f>
        <v>JuLiO torReS</v>
      </c>
      <c r="E431" t="str">
        <f>VLOOKUP(DATOS[[#This Row],[ID_VENDEDOR]],VENDEDOR[#All],5,FALSE)</f>
        <v>SUR</v>
      </c>
      <c r="F431">
        <v>100009</v>
      </c>
      <c r="G431" t="s">
        <v>32</v>
      </c>
      <c r="H431">
        <v>22</v>
      </c>
      <c r="I431" t="str">
        <f>VLOOKUP(DATOS[[#This Row],[ID_PRODUCTO]],PRODUCTOS[#All],2,FALSE)</f>
        <v>Protectores de Motor</v>
      </c>
      <c r="J431">
        <f>VLOOKUP(DATOS[[#This Row],[ID_PRODUCTO]],PRODUCTOS[#All],3,FALSE)</f>
        <v>9</v>
      </c>
      <c r="K431" t="str">
        <f>VLOOKUP(DATOS[[#This Row],[ID_CATEGORIA2]],PRODUCTOS[#All],4,FALSE)</f>
        <v>Sistema Eléctrico</v>
      </c>
      <c r="L431">
        <v>12</v>
      </c>
      <c r="M431" s="4">
        <f>VLOOKUP(DATOS[[#This Row],[ID_PRODUCTO]],PRODUCTOS[#All],6,FALSE)</f>
        <v>3011</v>
      </c>
      <c r="N431" s="5">
        <f>VLOOKUP(DATOS[[#This Row],[ID_PRODUCTO]],PRODUCTOS[#All],8,FALSE)</f>
        <v>3500</v>
      </c>
    </row>
    <row r="432" spans="1:14" x14ac:dyDescent="0.25">
      <c r="A432" s="1">
        <v>45001</v>
      </c>
      <c r="B432">
        <v>431</v>
      </c>
      <c r="C432">
        <v>1013</v>
      </c>
      <c r="D432" t="str">
        <f>VLOOKUP(DATOS[[#This Row],[ID_VENDEDOR]],VENDEDOR[#All],2,FALSE)</f>
        <v>MoNiCA AlVarez</v>
      </c>
      <c r="E432" t="str">
        <f>VLOOKUP(DATOS[[#This Row],[ID_VENDEDOR]],VENDEDOR[#All],5,FALSE)</f>
        <v>ESTE</v>
      </c>
      <c r="F432">
        <v>100090</v>
      </c>
      <c r="G432" t="s">
        <v>137</v>
      </c>
      <c r="H432">
        <v>19</v>
      </c>
      <c r="I432" t="str">
        <f>VLOOKUP(DATOS[[#This Row],[ID_PRODUCTO]],PRODUCTOS[#All],2,FALSE)</f>
        <v>Cables de Acelerador</v>
      </c>
      <c r="J432">
        <f>VLOOKUP(DATOS[[#This Row],[ID_PRODUCTO]],PRODUCTOS[#All],3,FALSE)</f>
        <v>11</v>
      </c>
      <c r="K432" t="str">
        <f>VLOOKUP(DATOS[[#This Row],[ID_CATEGORIA2]],PRODUCTOS[#All],4,FALSE)</f>
        <v>Partes del Chasis</v>
      </c>
      <c r="L432">
        <v>6</v>
      </c>
      <c r="M432" s="4">
        <f>VLOOKUP(DATOS[[#This Row],[ID_PRODUCTO]],PRODUCTOS[#All],6,FALSE)</f>
        <v>600</v>
      </c>
      <c r="N432" s="5">
        <f>VLOOKUP(DATOS[[#This Row],[ID_PRODUCTO]],PRODUCTOS[#All],8,FALSE)</f>
        <v>700</v>
      </c>
    </row>
    <row r="433" spans="1:14" x14ac:dyDescent="0.25">
      <c r="A433" s="1">
        <v>45002</v>
      </c>
      <c r="B433">
        <v>432</v>
      </c>
      <c r="C433">
        <v>1003</v>
      </c>
      <c r="D433" t="str">
        <f>VLOOKUP(DATOS[[#This Row],[ID_VENDEDOR]],VENDEDOR[#All],2,FALSE)</f>
        <v>MatEo diAz</v>
      </c>
      <c r="E433" t="str">
        <f>VLOOKUP(DATOS[[#This Row],[ID_VENDEDOR]],VENDEDOR[#All],5,FALSE)</f>
        <v>CIBAO</v>
      </c>
      <c r="F433">
        <v>100082</v>
      </c>
      <c r="G433" t="s">
        <v>129</v>
      </c>
      <c r="H433">
        <v>11</v>
      </c>
      <c r="I433" t="str">
        <f>VLOOKUP(DATOS[[#This Row],[ID_PRODUCTO]],PRODUCTOS[#All],2,FALSE)</f>
        <v>Guardabarros</v>
      </c>
      <c r="J433">
        <f>VLOOKUP(DATOS[[#This Row],[ID_PRODUCTO]],PRODUCTOS[#All],3,FALSE)</f>
        <v>9</v>
      </c>
      <c r="K433" t="str">
        <f>VLOOKUP(DATOS[[#This Row],[ID_CATEGORIA2]],PRODUCTOS[#All],4,FALSE)</f>
        <v>Sistema Eléctrico</v>
      </c>
      <c r="L433">
        <v>8</v>
      </c>
      <c r="M433" s="4">
        <f>VLOOKUP(DATOS[[#This Row],[ID_PRODUCTO]],PRODUCTOS[#All],6,FALSE)</f>
        <v>1700</v>
      </c>
      <c r="N433" s="5">
        <f>VLOOKUP(DATOS[[#This Row],[ID_PRODUCTO]],PRODUCTOS[#All],8,FALSE)</f>
        <v>2000</v>
      </c>
    </row>
    <row r="434" spans="1:14" x14ac:dyDescent="0.25">
      <c r="A434" s="1">
        <v>45003</v>
      </c>
      <c r="B434">
        <v>433</v>
      </c>
      <c r="C434">
        <v>1007</v>
      </c>
      <c r="D434" t="str">
        <f>VLOOKUP(DATOS[[#This Row],[ID_VENDEDOR]],VENDEDOR[#All],2,FALSE)</f>
        <v>RoSa UrIbe</v>
      </c>
      <c r="E434" t="str">
        <f>VLOOKUP(DATOS[[#This Row],[ID_VENDEDOR]],VENDEDOR[#All],5,FALSE)</f>
        <v>CIBAO</v>
      </c>
      <c r="F434">
        <v>100046</v>
      </c>
      <c r="G434" t="s">
        <v>93</v>
      </c>
      <c r="H434">
        <v>3</v>
      </c>
      <c r="I434" t="str">
        <f>VLOOKUP(DATOS[[#This Row],[ID_PRODUCTO]],PRODUCTOS[#All],2,FALSE)</f>
        <v>Cilindros</v>
      </c>
      <c r="J434">
        <f>VLOOKUP(DATOS[[#This Row],[ID_PRODUCTO]],PRODUCTOS[#All],3,FALSE)</f>
        <v>1</v>
      </c>
      <c r="K434" t="str">
        <f>VLOOKUP(DATOS[[#This Row],[ID_CATEGORIA2]],PRODUCTOS[#All],4,FALSE)</f>
        <v>Componentes del Motor</v>
      </c>
      <c r="L434">
        <v>4</v>
      </c>
      <c r="M434" s="4">
        <f>VLOOKUP(DATOS[[#This Row],[ID_PRODUCTO]],PRODUCTOS[#All],6,FALSE)</f>
        <v>3800</v>
      </c>
      <c r="N434" s="5">
        <f>VLOOKUP(DATOS[[#This Row],[ID_PRODUCTO]],PRODUCTOS[#All],8,FALSE)</f>
        <v>4500</v>
      </c>
    </row>
    <row r="435" spans="1:14" x14ac:dyDescent="0.25">
      <c r="A435" s="1">
        <v>45004</v>
      </c>
      <c r="B435">
        <v>434</v>
      </c>
      <c r="C435">
        <v>1013</v>
      </c>
      <c r="D435" t="str">
        <f>VLOOKUP(DATOS[[#This Row],[ID_VENDEDOR]],VENDEDOR[#All],2,FALSE)</f>
        <v>MoNiCA AlVarez</v>
      </c>
      <c r="E435" t="str">
        <f>VLOOKUP(DATOS[[#This Row],[ID_VENDEDOR]],VENDEDOR[#All],5,FALSE)</f>
        <v>ESTE</v>
      </c>
      <c r="F435">
        <v>100020</v>
      </c>
      <c r="G435" t="s">
        <v>61</v>
      </c>
      <c r="H435">
        <v>11</v>
      </c>
      <c r="I435" t="str">
        <f>VLOOKUP(DATOS[[#This Row],[ID_PRODUCTO]],PRODUCTOS[#All],2,FALSE)</f>
        <v>Guardabarros</v>
      </c>
      <c r="J435">
        <f>VLOOKUP(DATOS[[#This Row],[ID_PRODUCTO]],PRODUCTOS[#All],3,FALSE)</f>
        <v>9</v>
      </c>
      <c r="K435" t="str">
        <f>VLOOKUP(DATOS[[#This Row],[ID_CATEGORIA2]],PRODUCTOS[#All],4,FALSE)</f>
        <v>Sistema Eléctrico</v>
      </c>
      <c r="L435">
        <v>9</v>
      </c>
      <c r="M435" s="4">
        <f>VLOOKUP(DATOS[[#This Row],[ID_PRODUCTO]],PRODUCTOS[#All],6,FALSE)</f>
        <v>1700</v>
      </c>
      <c r="N435" s="5">
        <f>VLOOKUP(DATOS[[#This Row],[ID_PRODUCTO]],PRODUCTOS[#All],8,FALSE)</f>
        <v>2000</v>
      </c>
    </row>
    <row r="436" spans="1:14" x14ac:dyDescent="0.25">
      <c r="A436" s="1">
        <v>45005</v>
      </c>
      <c r="B436">
        <v>435</v>
      </c>
      <c r="C436">
        <v>1003</v>
      </c>
      <c r="D436" t="str">
        <f>VLOOKUP(DATOS[[#This Row],[ID_VENDEDOR]],VENDEDOR[#All],2,FALSE)</f>
        <v>MatEo diAz</v>
      </c>
      <c r="E436" t="str">
        <f>VLOOKUP(DATOS[[#This Row],[ID_VENDEDOR]],VENDEDOR[#All],5,FALSE)</f>
        <v>CIBAO</v>
      </c>
      <c r="F436">
        <v>100017</v>
      </c>
      <c r="G436" t="s">
        <v>55</v>
      </c>
      <c r="H436">
        <v>25</v>
      </c>
      <c r="I436" t="str">
        <f>VLOOKUP(DATOS[[#This Row],[ID_PRODUCTO]],PRODUCTOS[#All],2,FALSE)</f>
        <v>Horquillas</v>
      </c>
      <c r="J436">
        <f>VLOOKUP(DATOS[[#This Row],[ID_PRODUCTO]],PRODUCTOS[#All],3,FALSE)</f>
        <v>6</v>
      </c>
      <c r="K436" t="str">
        <f>VLOOKUP(DATOS[[#This Row],[ID_CATEGORIA2]],PRODUCTOS[#All],4,FALSE)</f>
        <v>Sistema de Transmisión</v>
      </c>
      <c r="L436">
        <v>5</v>
      </c>
      <c r="M436" s="4">
        <f>VLOOKUP(DATOS[[#This Row],[ID_PRODUCTO]],PRODUCTOS[#All],6,FALSE)</f>
        <v>5100</v>
      </c>
      <c r="N436" s="5">
        <f>VLOOKUP(DATOS[[#This Row],[ID_PRODUCTO]],PRODUCTOS[#All],8,FALSE)</f>
        <v>6000</v>
      </c>
    </row>
    <row r="437" spans="1:14" x14ac:dyDescent="0.25">
      <c r="A437" s="1">
        <v>45006</v>
      </c>
      <c r="B437">
        <v>436</v>
      </c>
      <c r="C437">
        <v>1015</v>
      </c>
      <c r="D437" t="str">
        <f>VLOOKUP(DATOS[[#This Row],[ID_VENDEDOR]],VENDEDOR[#All],2,FALSE)</f>
        <v>HeCTOr MuñoZ</v>
      </c>
      <c r="E437" t="str">
        <f>VLOOKUP(DATOS[[#This Row],[ID_VENDEDOR]],VENDEDOR[#All],5,FALSE)</f>
        <v>CIBAO</v>
      </c>
      <c r="F437">
        <v>100040</v>
      </c>
      <c r="G437" t="s">
        <v>87</v>
      </c>
      <c r="H437">
        <v>18</v>
      </c>
      <c r="I437" t="str">
        <f>VLOOKUP(DATOS[[#This Row],[ID_PRODUCTO]],PRODUCTOS[#All],2,FALSE)</f>
        <v>Palancas de Freno</v>
      </c>
      <c r="J437">
        <f>VLOOKUP(DATOS[[#This Row],[ID_PRODUCTO]],PRODUCTOS[#All],3,FALSE)</f>
        <v>5</v>
      </c>
      <c r="K437" t="str">
        <f>VLOOKUP(DATOS[[#This Row],[ID_CATEGORIA2]],PRODUCTOS[#All],4,FALSE)</f>
        <v>Sistema de Escape</v>
      </c>
      <c r="L437">
        <v>3</v>
      </c>
      <c r="M437" s="4">
        <f>VLOOKUP(DATOS[[#This Row],[ID_PRODUCTO]],PRODUCTOS[#All],6,FALSE)</f>
        <v>1000</v>
      </c>
      <c r="N437" s="5">
        <f>VLOOKUP(DATOS[[#This Row],[ID_PRODUCTO]],PRODUCTOS[#All],8,FALSE)</f>
        <v>1200</v>
      </c>
    </row>
    <row r="438" spans="1:14" x14ac:dyDescent="0.25">
      <c r="A438" s="1">
        <v>45007</v>
      </c>
      <c r="B438">
        <v>437</v>
      </c>
      <c r="C438">
        <v>1009</v>
      </c>
      <c r="D438" t="str">
        <f>VLOOKUP(DATOS[[#This Row],[ID_VENDEDOR]],VENDEDOR[#All],2,FALSE)</f>
        <v>PAtriciA mOreno</v>
      </c>
      <c r="E438" t="str">
        <f>VLOOKUP(DATOS[[#This Row],[ID_VENDEDOR]],VENDEDOR[#All],5,FALSE)</f>
        <v>ESTE</v>
      </c>
      <c r="F438">
        <v>100038</v>
      </c>
      <c r="G438" t="s">
        <v>85</v>
      </c>
      <c r="H438">
        <v>20</v>
      </c>
      <c r="I438" t="str">
        <f>VLOOKUP(DATOS[[#This Row],[ID_PRODUCTO]],PRODUCTOS[#All],2,FALSE)</f>
        <v>Controles de Puños Calefactables</v>
      </c>
      <c r="J438">
        <f>VLOOKUP(DATOS[[#This Row],[ID_PRODUCTO]],PRODUCTOS[#All],3,FALSE)</f>
        <v>10</v>
      </c>
      <c r="K438" t="str">
        <f>VLOOKUP(DATOS[[#This Row],[ID_CATEGORIA2]],PRODUCTOS[#All],4,FALSE)</f>
        <v>Neumáticos</v>
      </c>
      <c r="L438">
        <v>7</v>
      </c>
      <c r="M438" s="4">
        <f>VLOOKUP(DATOS[[#This Row],[ID_PRODUCTO]],PRODUCTOS[#All],6,FALSE)</f>
        <v>4500</v>
      </c>
      <c r="N438" s="5">
        <f>VLOOKUP(DATOS[[#This Row],[ID_PRODUCTO]],PRODUCTOS[#All],8,FALSE)</f>
        <v>5000</v>
      </c>
    </row>
    <row r="439" spans="1:14" x14ac:dyDescent="0.25">
      <c r="A439" s="1">
        <v>45008</v>
      </c>
      <c r="B439">
        <v>438</v>
      </c>
      <c r="C439">
        <v>1010</v>
      </c>
      <c r="D439" t="str">
        <f>VLOOKUP(DATOS[[#This Row],[ID_VENDEDOR]],VENDEDOR[#All],2,FALSE)</f>
        <v>AnDrEs MeNDoza</v>
      </c>
      <c r="E439" t="str">
        <f>VLOOKUP(DATOS[[#This Row],[ID_VENDEDOR]],VENDEDOR[#All],5,FALSE)</f>
        <v>NORTE</v>
      </c>
      <c r="F439">
        <v>100093</v>
      </c>
      <c r="G439" t="s">
        <v>140</v>
      </c>
      <c r="H439">
        <v>12</v>
      </c>
      <c r="I439" t="str">
        <f>VLOOKUP(DATOS[[#This Row],[ID_PRODUCTO]],PRODUCTOS[#All],2,FALSE)</f>
        <v>Asientos</v>
      </c>
      <c r="J439">
        <f>VLOOKUP(DATOS[[#This Row],[ID_PRODUCTO]],PRODUCTOS[#All],3,FALSE)</f>
        <v>9</v>
      </c>
      <c r="K439" t="str">
        <f>VLOOKUP(DATOS[[#This Row],[ID_CATEGORIA2]],PRODUCTOS[#All],4,FALSE)</f>
        <v>Sistema Eléctrico</v>
      </c>
      <c r="L439">
        <v>10</v>
      </c>
      <c r="M439" s="4">
        <f>VLOOKUP(DATOS[[#This Row],[ID_PRODUCTO]],PRODUCTOS[#All],6,FALSE)</f>
        <v>3150</v>
      </c>
      <c r="N439" s="5">
        <f>VLOOKUP(DATOS[[#This Row],[ID_PRODUCTO]],PRODUCTOS[#All],8,FALSE)</f>
        <v>3500</v>
      </c>
    </row>
    <row r="440" spans="1:14" x14ac:dyDescent="0.25">
      <c r="A440" s="1">
        <v>45009</v>
      </c>
      <c r="B440">
        <v>439</v>
      </c>
      <c r="C440">
        <v>1004</v>
      </c>
      <c r="D440" t="str">
        <f>VLOOKUP(DATOS[[#This Row],[ID_VENDEDOR]],VENDEDOR[#All],2,FALSE)</f>
        <v>FaBiAn VasQuez</v>
      </c>
      <c r="E440" t="str">
        <f>VLOOKUP(DATOS[[#This Row],[ID_VENDEDOR]],VENDEDOR[#All],5,FALSE)</f>
        <v>SUR</v>
      </c>
      <c r="F440">
        <v>100081</v>
      </c>
      <c r="G440" t="s">
        <v>128</v>
      </c>
      <c r="H440">
        <v>24</v>
      </c>
      <c r="I440" t="str">
        <f>VLOOKUP(DATOS[[#This Row],[ID_PRODUCTO]],PRODUCTOS[#All],2,FALSE)</f>
        <v>Discos de Freno</v>
      </c>
      <c r="J440">
        <f>VLOOKUP(DATOS[[#This Row],[ID_PRODUCTO]],PRODUCTOS[#All],3,FALSE)</f>
        <v>5</v>
      </c>
      <c r="K440" t="str">
        <f>VLOOKUP(DATOS[[#This Row],[ID_CATEGORIA2]],PRODUCTOS[#All],4,FALSE)</f>
        <v>Sistema de Escape</v>
      </c>
      <c r="L440">
        <v>2</v>
      </c>
      <c r="M440" s="4">
        <f>VLOOKUP(DATOS[[#This Row],[ID_PRODUCTO]],PRODUCTOS[#All],6,FALSE)</f>
        <v>2630</v>
      </c>
      <c r="N440" s="5">
        <f>VLOOKUP(DATOS[[#This Row],[ID_PRODUCTO]],PRODUCTOS[#All],8,FALSE)</f>
        <v>3000</v>
      </c>
    </row>
    <row r="441" spans="1:14" x14ac:dyDescent="0.25">
      <c r="A441" s="1">
        <v>45010</v>
      </c>
      <c r="B441">
        <v>440</v>
      </c>
      <c r="C441">
        <v>1015</v>
      </c>
      <c r="D441" t="str">
        <f>VLOOKUP(DATOS[[#This Row],[ID_VENDEDOR]],VENDEDOR[#All],2,FALSE)</f>
        <v>HeCTOr MuñoZ</v>
      </c>
      <c r="E441" t="str">
        <f>VLOOKUP(DATOS[[#This Row],[ID_VENDEDOR]],VENDEDOR[#All],5,FALSE)</f>
        <v>CIBAO</v>
      </c>
      <c r="F441">
        <v>100075</v>
      </c>
      <c r="G441" t="s">
        <v>122</v>
      </c>
      <c r="H441">
        <v>25</v>
      </c>
      <c r="I441" t="str">
        <f>VLOOKUP(DATOS[[#This Row],[ID_PRODUCTO]],PRODUCTOS[#All],2,FALSE)</f>
        <v>Horquillas</v>
      </c>
      <c r="J441">
        <f>VLOOKUP(DATOS[[#This Row],[ID_PRODUCTO]],PRODUCTOS[#All],3,FALSE)</f>
        <v>6</v>
      </c>
      <c r="K441" t="str">
        <f>VLOOKUP(DATOS[[#This Row],[ID_CATEGORIA2]],PRODUCTOS[#All],4,FALSE)</f>
        <v>Sistema de Transmisión</v>
      </c>
      <c r="L441">
        <v>8</v>
      </c>
      <c r="M441" s="4">
        <f>VLOOKUP(DATOS[[#This Row],[ID_PRODUCTO]],PRODUCTOS[#All],6,FALSE)</f>
        <v>5100</v>
      </c>
      <c r="N441" s="5">
        <f>VLOOKUP(DATOS[[#This Row],[ID_PRODUCTO]],PRODUCTOS[#All],8,FALSE)</f>
        <v>6000</v>
      </c>
    </row>
    <row r="442" spans="1:14" x14ac:dyDescent="0.25">
      <c r="A442" s="1">
        <v>45011</v>
      </c>
      <c r="B442">
        <v>441</v>
      </c>
      <c r="C442">
        <v>1005</v>
      </c>
      <c r="D442" t="str">
        <f>VLOOKUP(DATOS[[#This Row],[ID_VENDEDOR]],VENDEDOR[#All],2,FALSE)</f>
        <v>CrIstina ValEnCia</v>
      </c>
      <c r="E442" t="str">
        <f>VLOOKUP(DATOS[[#This Row],[ID_VENDEDOR]],VENDEDOR[#All],5,FALSE)</f>
        <v>ESTE</v>
      </c>
      <c r="F442">
        <v>100015</v>
      </c>
      <c r="G442" t="s">
        <v>50</v>
      </c>
      <c r="H442">
        <v>9</v>
      </c>
      <c r="I442" t="str">
        <f>VLOOKUP(DATOS[[#This Row],[ID_PRODUCTO]],PRODUCTOS[#All],2,FALSE)</f>
        <v>Baterías</v>
      </c>
      <c r="J442">
        <f>VLOOKUP(DATOS[[#This Row],[ID_PRODUCTO]],PRODUCTOS[#All],3,FALSE)</f>
        <v>7</v>
      </c>
      <c r="K442" t="str">
        <f>VLOOKUP(DATOS[[#This Row],[ID_CATEGORIA2]],PRODUCTOS[#All],4,FALSE)</f>
        <v>Sistema de Frenos</v>
      </c>
      <c r="L442">
        <v>6</v>
      </c>
      <c r="M442" s="4">
        <f>VLOOKUP(DATOS[[#This Row],[ID_PRODUCTO]],PRODUCTOS[#All],6,FALSE)</f>
        <v>4800</v>
      </c>
      <c r="N442" s="5">
        <f>VLOOKUP(DATOS[[#This Row],[ID_PRODUCTO]],PRODUCTOS[#All],8,FALSE)</f>
        <v>6000</v>
      </c>
    </row>
    <row r="443" spans="1:14" x14ac:dyDescent="0.25">
      <c r="A443" s="1">
        <v>45012</v>
      </c>
      <c r="B443">
        <v>442</v>
      </c>
      <c r="C443">
        <v>1001</v>
      </c>
      <c r="D443" t="str">
        <f>VLOOKUP(DATOS[[#This Row],[ID_VENDEDOR]],VENDEDOR[#All],2,FALSE)</f>
        <v>RaQUel SalAzar</v>
      </c>
      <c r="E443" t="str">
        <f>VLOOKUP(DATOS[[#This Row],[ID_VENDEDOR]],VENDEDOR[#All],5,FALSE)</f>
        <v>ESTE</v>
      </c>
      <c r="F443">
        <v>100054</v>
      </c>
      <c r="G443" t="s">
        <v>101</v>
      </c>
      <c r="H443">
        <v>17</v>
      </c>
      <c r="I443" t="str">
        <f>VLOOKUP(DATOS[[#This Row],[ID_PRODUCTO]],PRODUCTOS[#All],2,FALSE)</f>
        <v>Chaquetas de Protección</v>
      </c>
      <c r="J443">
        <f>VLOOKUP(DATOS[[#This Row],[ID_PRODUCTO]],PRODUCTOS[#All],3,FALSE)</f>
        <v>10</v>
      </c>
      <c r="K443" t="str">
        <f>VLOOKUP(DATOS[[#This Row],[ID_CATEGORIA2]],PRODUCTOS[#All],4,FALSE)</f>
        <v>Neumáticos</v>
      </c>
      <c r="L443">
        <v>9</v>
      </c>
      <c r="M443" s="4">
        <f>VLOOKUP(DATOS[[#This Row],[ID_PRODUCTO]],PRODUCTOS[#All],6,FALSE)</f>
        <v>1117</v>
      </c>
      <c r="N443" s="5">
        <f>VLOOKUP(DATOS[[#This Row],[ID_PRODUCTO]],PRODUCTOS[#All],8,FALSE)</f>
        <v>3500</v>
      </c>
    </row>
    <row r="444" spans="1:14" x14ac:dyDescent="0.25">
      <c r="A444" s="1">
        <v>45013</v>
      </c>
      <c r="B444">
        <v>443</v>
      </c>
      <c r="C444">
        <v>1005</v>
      </c>
      <c r="D444" t="str">
        <f>VLOOKUP(DATOS[[#This Row],[ID_VENDEDOR]],VENDEDOR[#All],2,FALSE)</f>
        <v>CrIstina ValEnCia</v>
      </c>
      <c r="E444" t="str">
        <f>VLOOKUP(DATOS[[#This Row],[ID_VENDEDOR]],VENDEDOR[#All],5,FALSE)</f>
        <v>ESTE</v>
      </c>
      <c r="F444">
        <v>100086</v>
      </c>
      <c r="G444" t="s">
        <v>133</v>
      </c>
      <c r="H444">
        <v>22</v>
      </c>
      <c r="I444" t="str">
        <f>VLOOKUP(DATOS[[#This Row],[ID_PRODUCTO]],PRODUCTOS[#All],2,FALSE)</f>
        <v>Protectores de Motor</v>
      </c>
      <c r="J444">
        <f>VLOOKUP(DATOS[[#This Row],[ID_PRODUCTO]],PRODUCTOS[#All],3,FALSE)</f>
        <v>9</v>
      </c>
      <c r="K444" t="str">
        <f>VLOOKUP(DATOS[[#This Row],[ID_CATEGORIA2]],PRODUCTOS[#All],4,FALSE)</f>
        <v>Sistema Eléctrico</v>
      </c>
      <c r="L444">
        <v>11</v>
      </c>
      <c r="M444" s="4">
        <f>VLOOKUP(DATOS[[#This Row],[ID_PRODUCTO]],PRODUCTOS[#All],6,FALSE)</f>
        <v>3011</v>
      </c>
      <c r="N444" s="5">
        <f>VLOOKUP(DATOS[[#This Row],[ID_PRODUCTO]],PRODUCTOS[#All],8,FALSE)</f>
        <v>3500</v>
      </c>
    </row>
    <row r="445" spans="1:14" x14ac:dyDescent="0.25">
      <c r="A445" s="1">
        <v>45014</v>
      </c>
      <c r="B445">
        <v>444</v>
      </c>
      <c r="C445">
        <v>1004</v>
      </c>
      <c r="D445" t="str">
        <f>VLOOKUP(DATOS[[#This Row],[ID_VENDEDOR]],VENDEDOR[#All],2,FALSE)</f>
        <v>FaBiAn VasQuez</v>
      </c>
      <c r="E445" t="str">
        <f>VLOOKUP(DATOS[[#This Row],[ID_VENDEDOR]],VENDEDOR[#All],5,FALSE)</f>
        <v>SUR</v>
      </c>
      <c r="F445">
        <v>100080</v>
      </c>
      <c r="G445" t="s">
        <v>127</v>
      </c>
      <c r="H445">
        <v>14</v>
      </c>
      <c r="I445" t="str">
        <f>VLOOKUP(DATOS[[#This Row],[ID_PRODUCTO]],PRODUCTOS[#All],2,FALSE)</f>
        <v>Espejos Retrovisores</v>
      </c>
      <c r="J445">
        <f>VLOOKUP(DATOS[[#This Row],[ID_PRODUCTO]],PRODUCTOS[#All],3,FALSE)</f>
        <v>9</v>
      </c>
      <c r="K445" t="str">
        <f>VLOOKUP(DATOS[[#This Row],[ID_CATEGORIA2]],PRODUCTOS[#All],4,FALSE)</f>
        <v>Sistema Eléctrico</v>
      </c>
      <c r="L445">
        <v>4</v>
      </c>
      <c r="M445" s="4">
        <f>VLOOKUP(DATOS[[#This Row],[ID_PRODUCTO]],PRODUCTOS[#All],6,FALSE)</f>
        <v>700</v>
      </c>
      <c r="N445" s="5">
        <f>VLOOKUP(DATOS[[#This Row],[ID_PRODUCTO]],PRODUCTOS[#All],8,FALSE)</f>
        <v>800</v>
      </c>
    </row>
    <row r="446" spans="1:14" x14ac:dyDescent="0.25">
      <c r="A446" s="1">
        <v>45015</v>
      </c>
      <c r="B446">
        <v>445</v>
      </c>
      <c r="C446">
        <v>1010</v>
      </c>
      <c r="D446" t="str">
        <f>VLOOKUP(DATOS[[#This Row],[ID_VENDEDOR]],VENDEDOR[#All],2,FALSE)</f>
        <v>AnDrEs MeNDoza</v>
      </c>
      <c r="E446" t="str">
        <f>VLOOKUP(DATOS[[#This Row],[ID_VENDEDOR]],VENDEDOR[#All],5,FALSE)</f>
        <v>NORTE</v>
      </c>
      <c r="F446">
        <v>100075</v>
      </c>
      <c r="G446" t="s">
        <v>122</v>
      </c>
      <c r="H446">
        <v>19</v>
      </c>
      <c r="I446" t="str">
        <f>VLOOKUP(DATOS[[#This Row],[ID_PRODUCTO]],PRODUCTOS[#All],2,FALSE)</f>
        <v>Cables de Acelerador</v>
      </c>
      <c r="J446">
        <f>VLOOKUP(DATOS[[#This Row],[ID_PRODUCTO]],PRODUCTOS[#All],3,FALSE)</f>
        <v>11</v>
      </c>
      <c r="K446" t="str">
        <f>VLOOKUP(DATOS[[#This Row],[ID_CATEGORIA2]],PRODUCTOS[#All],4,FALSE)</f>
        <v>Partes del Chasis</v>
      </c>
      <c r="L446">
        <v>3</v>
      </c>
      <c r="M446" s="4">
        <f>VLOOKUP(DATOS[[#This Row],[ID_PRODUCTO]],PRODUCTOS[#All],6,FALSE)</f>
        <v>600</v>
      </c>
      <c r="N446" s="5">
        <f>VLOOKUP(DATOS[[#This Row],[ID_PRODUCTO]],PRODUCTOS[#All],8,FALSE)</f>
        <v>700</v>
      </c>
    </row>
    <row r="447" spans="1:14" x14ac:dyDescent="0.25">
      <c r="A447" s="1">
        <v>45016</v>
      </c>
      <c r="B447">
        <v>446</v>
      </c>
      <c r="C447">
        <v>1004</v>
      </c>
      <c r="D447" t="str">
        <f>VLOOKUP(DATOS[[#This Row],[ID_VENDEDOR]],VENDEDOR[#All],2,FALSE)</f>
        <v>FaBiAn VasQuez</v>
      </c>
      <c r="E447" t="str">
        <f>VLOOKUP(DATOS[[#This Row],[ID_VENDEDOR]],VENDEDOR[#All],5,FALSE)</f>
        <v>SUR</v>
      </c>
      <c r="F447">
        <v>100040</v>
      </c>
      <c r="G447" t="s">
        <v>87</v>
      </c>
      <c r="H447">
        <v>9</v>
      </c>
      <c r="I447" t="str">
        <f>VLOOKUP(DATOS[[#This Row],[ID_PRODUCTO]],PRODUCTOS[#All],2,FALSE)</f>
        <v>Baterías</v>
      </c>
      <c r="J447">
        <f>VLOOKUP(DATOS[[#This Row],[ID_PRODUCTO]],PRODUCTOS[#All],3,FALSE)</f>
        <v>7</v>
      </c>
      <c r="K447" t="str">
        <f>VLOOKUP(DATOS[[#This Row],[ID_CATEGORIA2]],PRODUCTOS[#All],4,FALSE)</f>
        <v>Sistema de Frenos</v>
      </c>
      <c r="L447">
        <v>5</v>
      </c>
      <c r="M447" s="4">
        <f>VLOOKUP(DATOS[[#This Row],[ID_PRODUCTO]],PRODUCTOS[#All],6,FALSE)</f>
        <v>4800</v>
      </c>
      <c r="N447" s="5">
        <f>VLOOKUP(DATOS[[#This Row],[ID_PRODUCTO]],PRODUCTOS[#All],8,FALSE)</f>
        <v>6000</v>
      </c>
    </row>
    <row r="448" spans="1:14" x14ac:dyDescent="0.25">
      <c r="A448" s="1">
        <v>45017</v>
      </c>
      <c r="B448">
        <v>447</v>
      </c>
      <c r="C448">
        <v>1004</v>
      </c>
      <c r="D448" t="str">
        <f>VLOOKUP(DATOS[[#This Row],[ID_VENDEDOR]],VENDEDOR[#All],2,FALSE)</f>
        <v>FaBiAn VasQuez</v>
      </c>
      <c r="E448" t="str">
        <f>VLOOKUP(DATOS[[#This Row],[ID_VENDEDOR]],VENDEDOR[#All],5,FALSE)</f>
        <v>SUR</v>
      </c>
      <c r="F448">
        <v>100087</v>
      </c>
      <c r="G448" t="s">
        <v>134</v>
      </c>
      <c r="H448">
        <v>5</v>
      </c>
      <c r="I448" t="str">
        <f>VLOOKUP(DATOS[[#This Row],[ID_PRODUCTO]],PRODUCTOS[#All],2,FALSE)</f>
        <v>Silenciadores</v>
      </c>
      <c r="J448">
        <f>VLOOKUP(DATOS[[#This Row],[ID_PRODUCTO]],PRODUCTOS[#All],3,FALSE)</f>
        <v>3</v>
      </c>
      <c r="K448" t="str">
        <f>VLOOKUP(DATOS[[#This Row],[ID_CATEGORIA2]],PRODUCTOS[#All],4,FALSE)</f>
        <v>Componentes del Motor</v>
      </c>
      <c r="L448">
        <v>7</v>
      </c>
      <c r="M448" s="4">
        <f>VLOOKUP(DATOS[[#This Row],[ID_PRODUCTO]],PRODUCTOS[#All],6,FALSE)</f>
        <v>1600</v>
      </c>
      <c r="N448" s="5">
        <f>VLOOKUP(DATOS[[#This Row],[ID_PRODUCTO]],PRODUCTOS[#All],8,FALSE)</f>
        <v>2500</v>
      </c>
    </row>
    <row r="449" spans="1:14" x14ac:dyDescent="0.25">
      <c r="A449" s="1">
        <v>45018</v>
      </c>
      <c r="B449">
        <v>448</v>
      </c>
      <c r="C449">
        <v>1000</v>
      </c>
      <c r="D449" t="str">
        <f>VLOOKUP(DATOS[[#This Row],[ID_VENDEDOR]],VENDEDOR[#All],2,FALSE)</f>
        <v>JuLiO torReS</v>
      </c>
      <c r="E449" t="str">
        <f>VLOOKUP(DATOS[[#This Row],[ID_VENDEDOR]],VENDEDOR[#All],5,FALSE)</f>
        <v>SUR</v>
      </c>
      <c r="F449">
        <v>100095</v>
      </c>
      <c r="G449" t="s">
        <v>142</v>
      </c>
      <c r="H449">
        <v>14</v>
      </c>
      <c r="I449" t="str">
        <f>VLOOKUP(DATOS[[#This Row],[ID_PRODUCTO]],PRODUCTOS[#All],2,FALSE)</f>
        <v>Espejos Retrovisores</v>
      </c>
      <c r="J449">
        <f>VLOOKUP(DATOS[[#This Row],[ID_PRODUCTO]],PRODUCTOS[#All],3,FALSE)</f>
        <v>9</v>
      </c>
      <c r="K449" t="str">
        <f>VLOOKUP(DATOS[[#This Row],[ID_CATEGORIA2]],PRODUCTOS[#All],4,FALSE)</f>
        <v>Sistema Eléctrico</v>
      </c>
      <c r="L449">
        <v>6</v>
      </c>
      <c r="M449" s="4">
        <f>VLOOKUP(DATOS[[#This Row],[ID_PRODUCTO]],PRODUCTOS[#All],6,FALSE)</f>
        <v>700</v>
      </c>
      <c r="N449" s="5">
        <f>VLOOKUP(DATOS[[#This Row],[ID_PRODUCTO]],PRODUCTOS[#All],8,FALSE)</f>
        <v>800</v>
      </c>
    </row>
    <row r="450" spans="1:14" x14ac:dyDescent="0.25">
      <c r="A450" s="1">
        <v>45019</v>
      </c>
      <c r="B450">
        <v>449</v>
      </c>
      <c r="C450">
        <v>1008</v>
      </c>
      <c r="D450" t="str">
        <f>VLOOKUP(DATOS[[#This Row],[ID_VENDEDOR]],VENDEDOR[#All],2,FALSE)</f>
        <v>JaVIer ArAujo</v>
      </c>
      <c r="E450" t="str">
        <f>VLOOKUP(DATOS[[#This Row],[ID_VENDEDOR]],VENDEDOR[#All],5,FALSE)</f>
        <v>SUR</v>
      </c>
      <c r="F450">
        <v>100039</v>
      </c>
      <c r="G450" t="s">
        <v>86</v>
      </c>
      <c r="H450">
        <v>7</v>
      </c>
      <c r="I450" t="str">
        <f>VLOOKUP(DATOS[[#This Row],[ID_PRODUCTO]],PRODUCTOS[#All],2,FALSE)</f>
        <v>Pastillas de Freno</v>
      </c>
      <c r="J450">
        <f>VLOOKUP(DATOS[[#This Row],[ID_PRODUCTO]],PRODUCTOS[#All],3,FALSE)</f>
        <v>5</v>
      </c>
      <c r="K450" t="str">
        <f>VLOOKUP(DATOS[[#This Row],[ID_CATEGORIA2]],PRODUCTOS[#All],4,FALSE)</f>
        <v>Sistema de Escape</v>
      </c>
      <c r="L450">
        <v>9</v>
      </c>
      <c r="M450" s="4">
        <f>VLOOKUP(DATOS[[#This Row],[ID_PRODUCTO]],PRODUCTOS[#All],6,FALSE)</f>
        <v>900</v>
      </c>
      <c r="N450" s="5">
        <f>VLOOKUP(DATOS[[#This Row],[ID_PRODUCTO]],PRODUCTOS[#All],8,FALSE)</f>
        <v>1200</v>
      </c>
    </row>
    <row r="451" spans="1:14" x14ac:dyDescent="0.25">
      <c r="A451" s="1">
        <v>45020</v>
      </c>
      <c r="B451">
        <v>450</v>
      </c>
      <c r="C451">
        <v>1000</v>
      </c>
      <c r="D451" t="str">
        <f>VLOOKUP(DATOS[[#This Row],[ID_VENDEDOR]],VENDEDOR[#All],2,FALSE)</f>
        <v>JuLiO torReS</v>
      </c>
      <c r="E451" t="str">
        <f>VLOOKUP(DATOS[[#This Row],[ID_VENDEDOR]],VENDEDOR[#All],5,FALSE)</f>
        <v>SUR</v>
      </c>
      <c r="F451">
        <v>100050</v>
      </c>
      <c r="G451" t="s">
        <v>329</v>
      </c>
      <c r="H451">
        <v>12</v>
      </c>
      <c r="I451" t="str">
        <f>VLOOKUP(DATOS[[#This Row],[ID_PRODUCTO]],PRODUCTOS[#All],2,FALSE)</f>
        <v>Asientos</v>
      </c>
      <c r="J451">
        <f>VLOOKUP(DATOS[[#This Row],[ID_PRODUCTO]],PRODUCTOS[#All],3,FALSE)</f>
        <v>9</v>
      </c>
      <c r="K451" t="str">
        <f>VLOOKUP(DATOS[[#This Row],[ID_CATEGORIA2]],PRODUCTOS[#All],4,FALSE)</f>
        <v>Sistema Eléctrico</v>
      </c>
      <c r="L451">
        <v>12</v>
      </c>
      <c r="M451" s="4">
        <f>VLOOKUP(DATOS[[#This Row],[ID_PRODUCTO]],PRODUCTOS[#All],6,FALSE)</f>
        <v>3150</v>
      </c>
      <c r="N451" s="5">
        <f>VLOOKUP(DATOS[[#This Row],[ID_PRODUCTO]],PRODUCTOS[#All],8,FALSE)</f>
        <v>3500</v>
      </c>
    </row>
    <row r="452" spans="1:14" x14ac:dyDescent="0.25">
      <c r="A452" s="1">
        <v>45021</v>
      </c>
      <c r="B452">
        <v>451</v>
      </c>
      <c r="C452">
        <v>1015</v>
      </c>
      <c r="D452" t="str">
        <f>VLOOKUP(DATOS[[#This Row],[ID_VENDEDOR]],VENDEDOR[#All],2,FALSE)</f>
        <v>HeCTOr MuñoZ</v>
      </c>
      <c r="E452" t="str">
        <f>VLOOKUP(DATOS[[#This Row],[ID_VENDEDOR]],VENDEDOR[#All],5,FALSE)</f>
        <v>CIBAO</v>
      </c>
      <c r="F452">
        <v>100002</v>
      </c>
      <c r="G452" t="s">
        <v>11</v>
      </c>
      <c r="H452">
        <v>14</v>
      </c>
      <c r="I452" t="str">
        <f>VLOOKUP(DATOS[[#This Row],[ID_PRODUCTO]],PRODUCTOS[#All],2,FALSE)</f>
        <v>Espejos Retrovisores</v>
      </c>
      <c r="J452">
        <f>VLOOKUP(DATOS[[#This Row],[ID_PRODUCTO]],PRODUCTOS[#All],3,FALSE)</f>
        <v>9</v>
      </c>
      <c r="K452" t="str">
        <f>VLOOKUP(DATOS[[#This Row],[ID_CATEGORIA2]],PRODUCTOS[#All],4,FALSE)</f>
        <v>Sistema Eléctrico</v>
      </c>
      <c r="L452">
        <v>8</v>
      </c>
      <c r="M452" s="4">
        <f>VLOOKUP(DATOS[[#This Row],[ID_PRODUCTO]],PRODUCTOS[#All],6,FALSE)</f>
        <v>700</v>
      </c>
      <c r="N452" s="5">
        <f>VLOOKUP(DATOS[[#This Row],[ID_PRODUCTO]],PRODUCTOS[#All],8,FALSE)</f>
        <v>800</v>
      </c>
    </row>
    <row r="453" spans="1:14" x14ac:dyDescent="0.25">
      <c r="A453" s="1">
        <v>45022</v>
      </c>
      <c r="B453">
        <v>452</v>
      </c>
      <c r="C453">
        <v>1003</v>
      </c>
      <c r="D453" t="str">
        <f>VLOOKUP(DATOS[[#This Row],[ID_VENDEDOR]],VENDEDOR[#All],2,FALSE)</f>
        <v>MatEo diAz</v>
      </c>
      <c r="E453" t="str">
        <f>VLOOKUP(DATOS[[#This Row],[ID_VENDEDOR]],VENDEDOR[#All],5,FALSE)</f>
        <v>CIBAO</v>
      </c>
      <c r="F453">
        <v>100062</v>
      </c>
      <c r="G453" t="s">
        <v>109</v>
      </c>
      <c r="H453">
        <v>7</v>
      </c>
      <c r="I453" t="str">
        <f>VLOOKUP(DATOS[[#This Row],[ID_PRODUCTO]],PRODUCTOS[#All],2,FALSE)</f>
        <v>Pastillas de Freno</v>
      </c>
      <c r="J453">
        <f>VLOOKUP(DATOS[[#This Row],[ID_PRODUCTO]],PRODUCTOS[#All],3,FALSE)</f>
        <v>5</v>
      </c>
      <c r="K453" t="str">
        <f>VLOOKUP(DATOS[[#This Row],[ID_CATEGORIA2]],PRODUCTOS[#All],4,FALSE)</f>
        <v>Sistema de Escape</v>
      </c>
      <c r="L453">
        <v>8</v>
      </c>
      <c r="M453" s="4">
        <f>VLOOKUP(DATOS[[#This Row],[ID_PRODUCTO]],PRODUCTOS[#All],6,FALSE)</f>
        <v>900</v>
      </c>
      <c r="N453" s="5">
        <f>VLOOKUP(DATOS[[#This Row],[ID_PRODUCTO]],PRODUCTOS[#All],8,FALSE)</f>
        <v>1200</v>
      </c>
    </row>
    <row r="454" spans="1:14" x14ac:dyDescent="0.25">
      <c r="A454" s="1">
        <v>45023</v>
      </c>
      <c r="B454">
        <v>453</v>
      </c>
      <c r="C454">
        <v>1013</v>
      </c>
      <c r="D454" t="str">
        <f>VLOOKUP(DATOS[[#This Row],[ID_VENDEDOR]],VENDEDOR[#All],2,FALSE)</f>
        <v>MoNiCA AlVarez</v>
      </c>
      <c r="E454" t="str">
        <f>VLOOKUP(DATOS[[#This Row],[ID_VENDEDOR]],VENDEDOR[#All],5,FALSE)</f>
        <v>ESTE</v>
      </c>
      <c r="F454">
        <v>100011</v>
      </c>
      <c r="G454" t="s">
        <v>38</v>
      </c>
      <c r="H454">
        <v>11</v>
      </c>
      <c r="I454" t="str">
        <f>VLOOKUP(DATOS[[#This Row],[ID_PRODUCTO]],PRODUCTOS[#All],2,FALSE)</f>
        <v>Guardabarros</v>
      </c>
      <c r="J454">
        <f>VLOOKUP(DATOS[[#This Row],[ID_PRODUCTO]],PRODUCTOS[#All],3,FALSE)</f>
        <v>9</v>
      </c>
      <c r="K454" t="str">
        <f>VLOOKUP(DATOS[[#This Row],[ID_CATEGORIA2]],PRODUCTOS[#All],4,FALSE)</f>
        <v>Sistema Eléctrico</v>
      </c>
      <c r="L454">
        <v>33</v>
      </c>
      <c r="M454" s="4">
        <f>VLOOKUP(DATOS[[#This Row],[ID_PRODUCTO]],PRODUCTOS[#All],6,FALSE)</f>
        <v>1700</v>
      </c>
      <c r="N454" s="5">
        <f>VLOOKUP(DATOS[[#This Row],[ID_PRODUCTO]],PRODUCTOS[#All],8,FALSE)</f>
        <v>2000</v>
      </c>
    </row>
    <row r="455" spans="1:14" x14ac:dyDescent="0.25">
      <c r="A455" s="1">
        <v>45024</v>
      </c>
      <c r="B455">
        <v>454</v>
      </c>
      <c r="C455">
        <v>1007</v>
      </c>
      <c r="D455" t="str">
        <f>VLOOKUP(DATOS[[#This Row],[ID_VENDEDOR]],VENDEDOR[#All],2,FALSE)</f>
        <v>RoSa UrIbe</v>
      </c>
      <c r="E455" t="str">
        <f>VLOOKUP(DATOS[[#This Row],[ID_VENDEDOR]],VENDEDOR[#All],5,FALSE)</f>
        <v>CIBAO</v>
      </c>
      <c r="F455">
        <v>100099</v>
      </c>
      <c r="G455" t="s">
        <v>146</v>
      </c>
      <c r="H455">
        <v>6</v>
      </c>
      <c r="I455" t="str">
        <f>VLOOKUP(DATOS[[#This Row],[ID_PRODUCTO]],PRODUCTOS[#All],2,FALSE)</f>
        <v>Cadenas</v>
      </c>
      <c r="J455">
        <f>VLOOKUP(DATOS[[#This Row],[ID_PRODUCTO]],PRODUCTOS[#All],3,FALSE)</f>
        <v>4</v>
      </c>
      <c r="K455" t="str">
        <f>VLOOKUP(DATOS[[#This Row],[ID_CATEGORIA2]],PRODUCTOS[#All],4,FALSE)</f>
        <v>Filtros</v>
      </c>
      <c r="L455">
        <v>5</v>
      </c>
      <c r="M455" s="4">
        <f>VLOOKUP(DATOS[[#This Row],[ID_PRODUCTO]],PRODUCTOS[#All],6,FALSE)</f>
        <v>1800</v>
      </c>
      <c r="N455" s="5">
        <f>VLOOKUP(DATOS[[#This Row],[ID_PRODUCTO]],PRODUCTOS[#All],8,FALSE)</f>
        <v>2000</v>
      </c>
    </row>
    <row r="456" spans="1:14" x14ac:dyDescent="0.25">
      <c r="A456" s="1">
        <v>45025</v>
      </c>
      <c r="B456">
        <v>455</v>
      </c>
      <c r="C456">
        <v>1011</v>
      </c>
      <c r="D456" t="str">
        <f>VLOOKUP(DATOS[[#This Row],[ID_VENDEDOR]],VENDEDOR[#All],2,FALSE)</f>
        <v>SoNia ToRReS</v>
      </c>
      <c r="E456" t="str">
        <f>VLOOKUP(DATOS[[#This Row],[ID_VENDEDOR]],VENDEDOR[#All],5,FALSE)</f>
        <v>CIBAO</v>
      </c>
      <c r="F456">
        <v>100096</v>
      </c>
      <c r="G456" t="s">
        <v>143</v>
      </c>
      <c r="H456">
        <v>2</v>
      </c>
      <c r="I456" t="str">
        <f>VLOOKUP(DATOS[[#This Row],[ID_PRODUCTO]],PRODUCTOS[#All],2,FALSE)</f>
        <v>Pistones</v>
      </c>
      <c r="J456">
        <f>VLOOKUP(DATOS[[#This Row],[ID_PRODUCTO]],PRODUCTOS[#All],3,FALSE)</f>
        <v>1</v>
      </c>
      <c r="K456" t="str">
        <f>VLOOKUP(DATOS[[#This Row],[ID_CATEGORIA2]],PRODUCTOS[#All],4,FALSE)</f>
        <v>Componentes del Motor</v>
      </c>
      <c r="L456">
        <v>7</v>
      </c>
      <c r="M456" s="4">
        <f>VLOOKUP(DATOS[[#This Row],[ID_PRODUCTO]],PRODUCTOS[#All],6,FALSE)</f>
        <v>2920</v>
      </c>
      <c r="N456" s="5">
        <f>VLOOKUP(DATOS[[#This Row],[ID_PRODUCTO]],PRODUCTOS[#All],8,FALSE)</f>
        <v>3500</v>
      </c>
    </row>
    <row r="457" spans="1:14" x14ac:dyDescent="0.25">
      <c r="A457" s="1">
        <v>45026</v>
      </c>
      <c r="B457">
        <v>456</v>
      </c>
      <c r="C457">
        <v>1009</v>
      </c>
      <c r="D457" t="str">
        <f>VLOOKUP(DATOS[[#This Row],[ID_VENDEDOR]],VENDEDOR[#All],2,FALSE)</f>
        <v>PAtriciA mOreno</v>
      </c>
      <c r="E457" t="str">
        <f>VLOOKUP(DATOS[[#This Row],[ID_VENDEDOR]],VENDEDOR[#All],5,FALSE)</f>
        <v>ESTE</v>
      </c>
      <c r="F457">
        <v>100038</v>
      </c>
      <c r="G457" t="s">
        <v>85</v>
      </c>
      <c r="H457">
        <v>7</v>
      </c>
      <c r="I457" t="str">
        <f>VLOOKUP(DATOS[[#This Row],[ID_PRODUCTO]],PRODUCTOS[#All],2,FALSE)</f>
        <v>Pastillas de Freno</v>
      </c>
      <c r="J457">
        <f>VLOOKUP(DATOS[[#This Row],[ID_PRODUCTO]],PRODUCTOS[#All],3,FALSE)</f>
        <v>5</v>
      </c>
      <c r="K457" t="str">
        <f>VLOOKUP(DATOS[[#This Row],[ID_CATEGORIA2]],PRODUCTOS[#All],4,FALSE)</f>
        <v>Sistema de Escape</v>
      </c>
      <c r="L457">
        <v>17</v>
      </c>
      <c r="M457" s="4">
        <f>VLOOKUP(DATOS[[#This Row],[ID_PRODUCTO]],PRODUCTOS[#All],6,FALSE)</f>
        <v>900</v>
      </c>
      <c r="N457" s="5">
        <f>VLOOKUP(DATOS[[#This Row],[ID_PRODUCTO]],PRODUCTOS[#All],8,FALSE)</f>
        <v>1200</v>
      </c>
    </row>
    <row r="458" spans="1:14" x14ac:dyDescent="0.25">
      <c r="A458" s="1">
        <v>45027</v>
      </c>
      <c r="B458">
        <v>457</v>
      </c>
      <c r="C458">
        <v>1002</v>
      </c>
      <c r="D458" t="str">
        <f>VLOOKUP(DATOS[[#This Row],[ID_VENDEDOR]],VENDEDOR[#All],2,FALSE)</f>
        <v>SiMon BArreRa</v>
      </c>
      <c r="E458" t="str">
        <f>VLOOKUP(DATOS[[#This Row],[ID_VENDEDOR]],VENDEDOR[#All],5,FALSE)</f>
        <v>NORTE</v>
      </c>
      <c r="F458">
        <v>100018</v>
      </c>
      <c r="G458" t="s">
        <v>57</v>
      </c>
      <c r="H458">
        <v>14</v>
      </c>
      <c r="I458" t="str">
        <f>VLOOKUP(DATOS[[#This Row],[ID_PRODUCTO]],PRODUCTOS[#All],2,FALSE)</f>
        <v>Espejos Retrovisores</v>
      </c>
      <c r="J458">
        <f>VLOOKUP(DATOS[[#This Row],[ID_PRODUCTO]],PRODUCTOS[#All],3,FALSE)</f>
        <v>9</v>
      </c>
      <c r="K458" t="str">
        <f>VLOOKUP(DATOS[[#This Row],[ID_CATEGORIA2]],PRODUCTOS[#All],4,FALSE)</f>
        <v>Sistema Eléctrico</v>
      </c>
      <c r="L458">
        <v>7</v>
      </c>
      <c r="M458" s="4">
        <f>VLOOKUP(DATOS[[#This Row],[ID_PRODUCTO]],PRODUCTOS[#All],6,FALSE)</f>
        <v>700</v>
      </c>
      <c r="N458" s="5">
        <f>VLOOKUP(DATOS[[#This Row],[ID_PRODUCTO]],PRODUCTOS[#All],8,FALSE)</f>
        <v>800</v>
      </c>
    </row>
    <row r="459" spans="1:14" x14ac:dyDescent="0.25">
      <c r="A459" s="1">
        <v>45028</v>
      </c>
      <c r="B459">
        <v>458</v>
      </c>
      <c r="C459">
        <v>1002</v>
      </c>
      <c r="D459" t="str">
        <f>VLOOKUP(DATOS[[#This Row],[ID_VENDEDOR]],VENDEDOR[#All],2,FALSE)</f>
        <v>SiMon BArreRa</v>
      </c>
      <c r="E459" t="str">
        <f>VLOOKUP(DATOS[[#This Row],[ID_VENDEDOR]],VENDEDOR[#All],5,FALSE)</f>
        <v>NORTE</v>
      </c>
      <c r="F459">
        <v>100055</v>
      </c>
      <c r="G459" t="s">
        <v>102</v>
      </c>
      <c r="H459">
        <v>9</v>
      </c>
      <c r="I459" t="str">
        <f>VLOOKUP(DATOS[[#This Row],[ID_PRODUCTO]],PRODUCTOS[#All],2,FALSE)</f>
        <v>Baterías</v>
      </c>
      <c r="J459">
        <f>VLOOKUP(DATOS[[#This Row],[ID_PRODUCTO]],PRODUCTOS[#All],3,FALSE)</f>
        <v>7</v>
      </c>
      <c r="K459" t="str">
        <f>VLOOKUP(DATOS[[#This Row],[ID_CATEGORIA2]],PRODUCTOS[#All],4,FALSE)</f>
        <v>Sistema de Frenos</v>
      </c>
      <c r="L459">
        <v>11</v>
      </c>
      <c r="M459" s="4">
        <f>VLOOKUP(DATOS[[#This Row],[ID_PRODUCTO]],PRODUCTOS[#All],6,FALSE)</f>
        <v>4800</v>
      </c>
      <c r="N459" s="5">
        <f>VLOOKUP(DATOS[[#This Row],[ID_PRODUCTO]],PRODUCTOS[#All],8,FALSE)</f>
        <v>6000</v>
      </c>
    </row>
    <row r="460" spans="1:14" x14ac:dyDescent="0.25">
      <c r="A460" s="1">
        <v>45029</v>
      </c>
      <c r="B460">
        <v>459</v>
      </c>
      <c r="C460">
        <v>1012</v>
      </c>
      <c r="D460" t="str">
        <f>VLOOKUP(DATOS[[#This Row],[ID_VENDEDOR]],VENDEDOR[#All],2,FALSE)</f>
        <v>HuGo SAndoval</v>
      </c>
      <c r="E460" t="str">
        <f>VLOOKUP(DATOS[[#This Row],[ID_VENDEDOR]],VENDEDOR[#All],5,FALSE)</f>
        <v>SUR</v>
      </c>
      <c r="F460">
        <v>100087</v>
      </c>
      <c r="G460" t="s">
        <v>134</v>
      </c>
      <c r="H460">
        <v>23</v>
      </c>
      <c r="I460" t="str">
        <f>VLOOKUP(DATOS[[#This Row],[ID_PRODUCTO]],PRODUCTOS[#All],2,FALSE)</f>
        <v>Carburadores</v>
      </c>
      <c r="J460">
        <f>VLOOKUP(DATOS[[#This Row],[ID_PRODUCTO]],PRODUCTOS[#All],3,FALSE)</f>
        <v>1</v>
      </c>
      <c r="K460" t="str">
        <f>VLOOKUP(DATOS[[#This Row],[ID_CATEGORIA2]],PRODUCTOS[#All],4,FALSE)</f>
        <v>Componentes del Motor</v>
      </c>
      <c r="L460">
        <v>23</v>
      </c>
      <c r="M460" s="4">
        <f>VLOOKUP(DATOS[[#This Row],[ID_PRODUCTO]],PRODUCTOS[#All],6,FALSE)</f>
        <v>3550</v>
      </c>
      <c r="N460" s="5">
        <f>VLOOKUP(DATOS[[#This Row],[ID_PRODUCTO]],PRODUCTOS[#All],8,FALSE)</f>
        <v>4000</v>
      </c>
    </row>
    <row r="461" spans="1:14" x14ac:dyDescent="0.25">
      <c r="A461" s="1">
        <v>45030</v>
      </c>
      <c r="B461">
        <v>460</v>
      </c>
      <c r="C461">
        <v>1009</v>
      </c>
      <c r="D461" t="str">
        <f>VLOOKUP(DATOS[[#This Row],[ID_VENDEDOR]],VENDEDOR[#All],2,FALSE)</f>
        <v>PAtriciA mOreno</v>
      </c>
      <c r="E461" t="str">
        <f>VLOOKUP(DATOS[[#This Row],[ID_VENDEDOR]],VENDEDOR[#All],5,FALSE)</f>
        <v>ESTE</v>
      </c>
      <c r="F461">
        <v>100054</v>
      </c>
      <c r="G461" t="s">
        <v>101</v>
      </c>
      <c r="H461">
        <v>10</v>
      </c>
      <c r="I461" t="str">
        <f>VLOOKUP(DATOS[[#This Row],[ID_PRODUCTO]],PRODUCTOS[#All],2,FALSE)</f>
        <v>Neumáticos</v>
      </c>
      <c r="J461">
        <f>VLOOKUP(DATOS[[#This Row],[ID_PRODUCTO]],PRODUCTOS[#All],3,FALSE)</f>
        <v>8</v>
      </c>
      <c r="K461" t="str">
        <f>VLOOKUP(DATOS[[#This Row],[ID_CATEGORIA2]],PRODUCTOS[#All],4,FALSE)</f>
        <v>Sistema de Suspensión</v>
      </c>
      <c r="L461">
        <v>27</v>
      </c>
      <c r="M461" s="4">
        <f>VLOOKUP(DATOS[[#This Row],[ID_PRODUCTO]],PRODUCTOS[#All],6,FALSE)</f>
        <v>4420</v>
      </c>
      <c r="N461" s="5">
        <f>VLOOKUP(DATOS[[#This Row],[ID_PRODUCTO]],PRODUCTOS[#All],8,FALSE)</f>
        <v>5000</v>
      </c>
    </row>
    <row r="462" spans="1:14" x14ac:dyDescent="0.25">
      <c r="A462" s="1">
        <v>45031</v>
      </c>
      <c r="B462">
        <v>461</v>
      </c>
      <c r="C462">
        <v>1001</v>
      </c>
      <c r="D462" t="str">
        <f>VLOOKUP(DATOS[[#This Row],[ID_VENDEDOR]],VENDEDOR[#All],2,FALSE)</f>
        <v>RaQUel SalAzar</v>
      </c>
      <c r="E462" t="str">
        <f>VLOOKUP(DATOS[[#This Row],[ID_VENDEDOR]],VENDEDOR[#All],5,FALSE)</f>
        <v>ESTE</v>
      </c>
      <c r="F462">
        <v>100057</v>
      </c>
      <c r="G462" t="s">
        <v>104</v>
      </c>
      <c r="H462">
        <v>16</v>
      </c>
      <c r="I462" t="str">
        <f>VLOOKUP(DATOS[[#This Row],[ID_PRODUCTO]],PRODUCTOS[#All],2,FALSE)</f>
        <v>Guantes</v>
      </c>
      <c r="J462">
        <f>VLOOKUP(DATOS[[#This Row],[ID_PRODUCTO]],PRODUCTOS[#All],3,FALSE)</f>
        <v>10</v>
      </c>
      <c r="K462" t="str">
        <f>VLOOKUP(DATOS[[#This Row],[ID_CATEGORIA2]],PRODUCTOS[#All],4,FALSE)</f>
        <v>Neumáticos</v>
      </c>
      <c r="L462">
        <v>9</v>
      </c>
      <c r="M462" s="4">
        <f>VLOOKUP(DATOS[[#This Row],[ID_PRODUCTO]],PRODUCTOS[#All],6,FALSE)</f>
        <v>820</v>
      </c>
      <c r="N462" s="5">
        <f>VLOOKUP(DATOS[[#This Row],[ID_PRODUCTO]],PRODUCTOS[#All],8,FALSE)</f>
        <v>1000</v>
      </c>
    </row>
    <row r="463" spans="1:14" x14ac:dyDescent="0.25">
      <c r="A463" s="1">
        <v>45032</v>
      </c>
      <c r="B463">
        <v>462</v>
      </c>
      <c r="C463">
        <v>1008</v>
      </c>
      <c r="D463" t="str">
        <f>VLOOKUP(DATOS[[#This Row],[ID_VENDEDOR]],VENDEDOR[#All],2,FALSE)</f>
        <v>JaVIer ArAujo</v>
      </c>
      <c r="E463" t="str">
        <f>VLOOKUP(DATOS[[#This Row],[ID_VENDEDOR]],VENDEDOR[#All],5,FALSE)</f>
        <v>SUR</v>
      </c>
      <c r="F463">
        <v>100029</v>
      </c>
      <c r="G463" t="s">
        <v>76</v>
      </c>
      <c r="H463">
        <v>4</v>
      </c>
      <c r="I463" t="str">
        <f>VLOOKUP(DATOS[[#This Row],[ID_PRODUCTO]],PRODUCTOS[#All],2,FALSE)</f>
        <v>Filtros de Aceite</v>
      </c>
      <c r="J463">
        <f>VLOOKUP(DATOS[[#This Row],[ID_PRODUCTO]],PRODUCTOS[#All],3,FALSE)</f>
        <v>2</v>
      </c>
      <c r="K463" t="str">
        <f>VLOOKUP(DATOS[[#This Row],[ID_CATEGORIA2]],PRODUCTOS[#All],4,FALSE)</f>
        <v>Componentes del Motor</v>
      </c>
      <c r="L463">
        <v>26</v>
      </c>
      <c r="M463" s="4">
        <f>VLOOKUP(DATOS[[#This Row],[ID_PRODUCTO]],PRODUCTOS[#All],6,FALSE)</f>
        <v>600</v>
      </c>
      <c r="N463" s="5">
        <f>VLOOKUP(DATOS[[#This Row],[ID_PRODUCTO]],PRODUCTOS[#All],8,FALSE)</f>
        <v>800</v>
      </c>
    </row>
    <row r="464" spans="1:14" x14ac:dyDescent="0.25">
      <c r="A464" s="1">
        <v>45033</v>
      </c>
      <c r="B464">
        <v>463</v>
      </c>
      <c r="C464">
        <v>1005</v>
      </c>
      <c r="D464" t="str">
        <f>VLOOKUP(DATOS[[#This Row],[ID_VENDEDOR]],VENDEDOR[#All],2,FALSE)</f>
        <v>CrIstina ValEnCia</v>
      </c>
      <c r="E464" t="str">
        <f>VLOOKUP(DATOS[[#This Row],[ID_VENDEDOR]],VENDEDOR[#All],5,FALSE)</f>
        <v>ESTE</v>
      </c>
      <c r="F464">
        <v>100097</v>
      </c>
      <c r="G464" t="s">
        <v>144</v>
      </c>
      <c r="H464">
        <v>10</v>
      </c>
      <c r="I464" t="str">
        <f>VLOOKUP(DATOS[[#This Row],[ID_PRODUCTO]],PRODUCTOS[#All],2,FALSE)</f>
        <v>Neumáticos</v>
      </c>
      <c r="J464">
        <f>VLOOKUP(DATOS[[#This Row],[ID_PRODUCTO]],PRODUCTOS[#All],3,FALSE)</f>
        <v>8</v>
      </c>
      <c r="K464" t="str">
        <f>VLOOKUP(DATOS[[#This Row],[ID_CATEGORIA2]],PRODUCTOS[#All],4,FALSE)</f>
        <v>Sistema de Suspensión</v>
      </c>
      <c r="L464">
        <v>14</v>
      </c>
      <c r="M464" s="4">
        <f>VLOOKUP(DATOS[[#This Row],[ID_PRODUCTO]],PRODUCTOS[#All],6,FALSE)</f>
        <v>4420</v>
      </c>
      <c r="N464" s="5">
        <f>VLOOKUP(DATOS[[#This Row],[ID_PRODUCTO]],PRODUCTOS[#All],8,FALSE)</f>
        <v>5000</v>
      </c>
    </row>
    <row r="465" spans="1:14" x14ac:dyDescent="0.25">
      <c r="A465" s="1">
        <v>45034</v>
      </c>
      <c r="B465">
        <v>464</v>
      </c>
      <c r="C465">
        <v>1003</v>
      </c>
      <c r="D465" t="str">
        <f>VLOOKUP(DATOS[[#This Row],[ID_VENDEDOR]],VENDEDOR[#All],2,FALSE)</f>
        <v>MatEo diAz</v>
      </c>
      <c r="E465" t="str">
        <f>VLOOKUP(DATOS[[#This Row],[ID_VENDEDOR]],VENDEDOR[#All],5,FALSE)</f>
        <v>CIBAO</v>
      </c>
      <c r="F465">
        <v>100007</v>
      </c>
      <c r="G465" t="s">
        <v>26</v>
      </c>
      <c r="H465">
        <v>8</v>
      </c>
      <c r="I465" t="str">
        <f>VLOOKUP(DATOS[[#This Row],[ID_PRODUCTO]],PRODUCTOS[#All],2,FALSE)</f>
        <v>Amortiguadores</v>
      </c>
      <c r="J465">
        <f>VLOOKUP(DATOS[[#This Row],[ID_PRODUCTO]],PRODUCTOS[#All],3,FALSE)</f>
        <v>6</v>
      </c>
      <c r="K465" t="str">
        <f>VLOOKUP(DATOS[[#This Row],[ID_CATEGORIA2]],PRODUCTOS[#All],4,FALSE)</f>
        <v>Sistema de Transmisión</v>
      </c>
      <c r="L465">
        <v>5</v>
      </c>
      <c r="M465" s="4">
        <f>VLOOKUP(DATOS[[#This Row],[ID_PRODUCTO]],PRODUCTOS[#All],6,FALSE)</f>
        <v>4010</v>
      </c>
      <c r="N465" s="5">
        <f>VLOOKUP(DATOS[[#This Row],[ID_PRODUCTO]],PRODUCTOS[#All],8,FALSE)</f>
        <v>4500</v>
      </c>
    </row>
    <row r="466" spans="1:14" x14ac:dyDescent="0.25">
      <c r="A466" s="1">
        <v>45035</v>
      </c>
      <c r="B466">
        <v>465</v>
      </c>
      <c r="C466">
        <v>1011</v>
      </c>
      <c r="D466" t="str">
        <f>VLOOKUP(DATOS[[#This Row],[ID_VENDEDOR]],VENDEDOR[#All],2,FALSE)</f>
        <v>SoNia ToRReS</v>
      </c>
      <c r="E466" t="str">
        <f>VLOOKUP(DATOS[[#This Row],[ID_VENDEDOR]],VENDEDOR[#All],5,FALSE)</f>
        <v>CIBAO</v>
      </c>
      <c r="F466">
        <v>100097</v>
      </c>
      <c r="G466" t="s">
        <v>144</v>
      </c>
      <c r="H466">
        <v>3</v>
      </c>
      <c r="I466" t="str">
        <f>VLOOKUP(DATOS[[#This Row],[ID_PRODUCTO]],PRODUCTOS[#All],2,FALSE)</f>
        <v>Cilindros</v>
      </c>
      <c r="J466">
        <f>VLOOKUP(DATOS[[#This Row],[ID_PRODUCTO]],PRODUCTOS[#All],3,FALSE)</f>
        <v>1</v>
      </c>
      <c r="K466" t="str">
        <f>VLOOKUP(DATOS[[#This Row],[ID_CATEGORIA2]],PRODUCTOS[#All],4,FALSE)</f>
        <v>Componentes del Motor</v>
      </c>
      <c r="L466">
        <v>8</v>
      </c>
      <c r="M466" s="4">
        <f>VLOOKUP(DATOS[[#This Row],[ID_PRODUCTO]],PRODUCTOS[#All],6,FALSE)</f>
        <v>3800</v>
      </c>
      <c r="N466" s="5">
        <f>VLOOKUP(DATOS[[#This Row],[ID_PRODUCTO]],PRODUCTOS[#All],8,FALSE)</f>
        <v>4500</v>
      </c>
    </row>
    <row r="467" spans="1:14" x14ac:dyDescent="0.25">
      <c r="A467" s="1">
        <v>45036</v>
      </c>
      <c r="B467">
        <v>466</v>
      </c>
      <c r="C467">
        <v>1015</v>
      </c>
      <c r="D467" t="str">
        <f>VLOOKUP(DATOS[[#This Row],[ID_VENDEDOR]],VENDEDOR[#All],2,FALSE)</f>
        <v>HeCTOr MuñoZ</v>
      </c>
      <c r="E467" t="str">
        <f>VLOOKUP(DATOS[[#This Row],[ID_VENDEDOR]],VENDEDOR[#All],5,FALSE)</f>
        <v>CIBAO</v>
      </c>
      <c r="F467">
        <v>100085</v>
      </c>
      <c r="G467" t="s">
        <v>132</v>
      </c>
      <c r="H467">
        <v>1</v>
      </c>
      <c r="I467" t="str">
        <f>VLOOKUP(DATOS[[#This Row],[ID_PRODUCTO]],PRODUCTOS[#All],2,FALSE)</f>
        <v>Bujías</v>
      </c>
      <c r="J467">
        <f>VLOOKUP(DATOS[[#This Row],[ID_PRODUCTO]],PRODUCTOS[#All],3,FALSE)</f>
        <v>1</v>
      </c>
      <c r="K467" t="str">
        <f>VLOOKUP(DATOS[[#This Row],[ID_CATEGORIA2]],PRODUCTOS[#All],4,FALSE)</f>
        <v>Componentes del Motor</v>
      </c>
      <c r="L467">
        <v>5</v>
      </c>
      <c r="M467" s="4">
        <f>VLOOKUP(DATOS[[#This Row],[ID_PRODUCTO]],PRODUCTOS[#All],6,FALSE)</f>
        <v>421</v>
      </c>
      <c r="N467" s="5">
        <f>VLOOKUP(DATOS[[#This Row],[ID_PRODUCTO]],PRODUCTOS[#All],8,FALSE)</f>
        <v>600</v>
      </c>
    </row>
    <row r="468" spans="1:14" x14ac:dyDescent="0.25">
      <c r="A468" s="1">
        <v>45037</v>
      </c>
      <c r="B468">
        <v>467</v>
      </c>
      <c r="C468">
        <v>1007</v>
      </c>
      <c r="D468" t="str">
        <f>VLOOKUP(DATOS[[#This Row],[ID_VENDEDOR]],VENDEDOR[#All],2,FALSE)</f>
        <v>RoSa UrIbe</v>
      </c>
      <c r="E468" t="str">
        <f>VLOOKUP(DATOS[[#This Row],[ID_VENDEDOR]],VENDEDOR[#All],5,FALSE)</f>
        <v>CIBAO</v>
      </c>
      <c r="F468">
        <v>100028</v>
      </c>
      <c r="G468" t="s">
        <v>75</v>
      </c>
      <c r="H468">
        <v>8</v>
      </c>
      <c r="I468" t="str">
        <f>VLOOKUP(DATOS[[#This Row],[ID_PRODUCTO]],PRODUCTOS[#All],2,FALSE)</f>
        <v>Amortiguadores</v>
      </c>
      <c r="J468">
        <f>VLOOKUP(DATOS[[#This Row],[ID_PRODUCTO]],PRODUCTOS[#All],3,FALSE)</f>
        <v>6</v>
      </c>
      <c r="K468" t="str">
        <f>VLOOKUP(DATOS[[#This Row],[ID_CATEGORIA2]],PRODUCTOS[#All],4,FALSE)</f>
        <v>Sistema de Transmisión</v>
      </c>
      <c r="L468">
        <v>17</v>
      </c>
      <c r="M468" s="4">
        <f>VLOOKUP(DATOS[[#This Row],[ID_PRODUCTO]],PRODUCTOS[#All],6,FALSE)</f>
        <v>4010</v>
      </c>
      <c r="N468" s="5">
        <f>VLOOKUP(DATOS[[#This Row],[ID_PRODUCTO]],PRODUCTOS[#All],8,FALSE)</f>
        <v>4500</v>
      </c>
    </row>
    <row r="469" spans="1:14" x14ac:dyDescent="0.25">
      <c r="A469" s="1">
        <v>45038</v>
      </c>
      <c r="B469">
        <v>468</v>
      </c>
      <c r="C469">
        <v>1000</v>
      </c>
      <c r="D469" t="str">
        <f>VLOOKUP(DATOS[[#This Row],[ID_VENDEDOR]],VENDEDOR[#All],2,FALSE)</f>
        <v>JuLiO torReS</v>
      </c>
      <c r="E469" t="str">
        <f>VLOOKUP(DATOS[[#This Row],[ID_VENDEDOR]],VENDEDOR[#All],5,FALSE)</f>
        <v>SUR</v>
      </c>
      <c r="F469">
        <v>100097</v>
      </c>
      <c r="G469" t="s">
        <v>144</v>
      </c>
      <c r="H469">
        <v>6</v>
      </c>
      <c r="I469" t="str">
        <f>VLOOKUP(DATOS[[#This Row],[ID_PRODUCTO]],PRODUCTOS[#All],2,FALSE)</f>
        <v>Cadenas</v>
      </c>
      <c r="J469">
        <f>VLOOKUP(DATOS[[#This Row],[ID_PRODUCTO]],PRODUCTOS[#All],3,FALSE)</f>
        <v>4</v>
      </c>
      <c r="K469" t="str">
        <f>VLOOKUP(DATOS[[#This Row],[ID_CATEGORIA2]],PRODUCTOS[#All],4,FALSE)</f>
        <v>Filtros</v>
      </c>
      <c r="L469">
        <v>16</v>
      </c>
      <c r="M469" s="4">
        <f>VLOOKUP(DATOS[[#This Row],[ID_PRODUCTO]],PRODUCTOS[#All],6,FALSE)</f>
        <v>1800</v>
      </c>
      <c r="N469" s="5">
        <f>VLOOKUP(DATOS[[#This Row],[ID_PRODUCTO]],PRODUCTOS[#All],8,FALSE)</f>
        <v>2000</v>
      </c>
    </row>
    <row r="470" spans="1:14" x14ac:dyDescent="0.25">
      <c r="A470" s="1">
        <v>45039</v>
      </c>
      <c r="B470">
        <v>469</v>
      </c>
      <c r="C470">
        <v>1004</v>
      </c>
      <c r="D470" t="str">
        <f>VLOOKUP(DATOS[[#This Row],[ID_VENDEDOR]],VENDEDOR[#All],2,FALSE)</f>
        <v>FaBiAn VasQuez</v>
      </c>
      <c r="E470" t="str">
        <f>VLOOKUP(DATOS[[#This Row],[ID_VENDEDOR]],VENDEDOR[#All],5,FALSE)</f>
        <v>SUR</v>
      </c>
      <c r="F470">
        <v>100028</v>
      </c>
      <c r="G470" t="s">
        <v>75</v>
      </c>
      <c r="H470">
        <v>22</v>
      </c>
      <c r="I470" t="str">
        <f>VLOOKUP(DATOS[[#This Row],[ID_PRODUCTO]],PRODUCTOS[#All],2,FALSE)</f>
        <v>Protectores de Motor</v>
      </c>
      <c r="J470">
        <f>VLOOKUP(DATOS[[#This Row],[ID_PRODUCTO]],PRODUCTOS[#All],3,FALSE)</f>
        <v>9</v>
      </c>
      <c r="K470" t="str">
        <f>VLOOKUP(DATOS[[#This Row],[ID_CATEGORIA2]],PRODUCTOS[#All],4,FALSE)</f>
        <v>Sistema Eléctrico</v>
      </c>
      <c r="L470">
        <v>33</v>
      </c>
      <c r="M470" s="4">
        <f>VLOOKUP(DATOS[[#This Row],[ID_PRODUCTO]],PRODUCTOS[#All],6,FALSE)</f>
        <v>3011</v>
      </c>
      <c r="N470" s="5">
        <f>VLOOKUP(DATOS[[#This Row],[ID_PRODUCTO]],PRODUCTOS[#All],8,FALSE)</f>
        <v>3500</v>
      </c>
    </row>
    <row r="471" spans="1:14" x14ac:dyDescent="0.25">
      <c r="A471" s="1">
        <v>45040</v>
      </c>
      <c r="B471">
        <v>470</v>
      </c>
      <c r="C471">
        <v>1004</v>
      </c>
      <c r="D471" t="str">
        <f>VLOOKUP(DATOS[[#This Row],[ID_VENDEDOR]],VENDEDOR[#All],2,FALSE)</f>
        <v>FaBiAn VasQuez</v>
      </c>
      <c r="E471" t="str">
        <f>VLOOKUP(DATOS[[#This Row],[ID_VENDEDOR]],VENDEDOR[#All],5,FALSE)</f>
        <v>SUR</v>
      </c>
      <c r="F471">
        <v>100016</v>
      </c>
      <c r="G471" t="s">
        <v>53</v>
      </c>
      <c r="H471">
        <v>13</v>
      </c>
      <c r="I471" t="str">
        <f>VLOOKUP(DATOS[[#This Row],[ID_PRODUCTO]],PRODUCTOS[#All],2,FALSE)</f>
        <v>Manillares</v>
      </c>
      <c r="J471">
        <f>VLOOKUP(DATOS[[#This Row],[ID_PRODUCTO]],PRODUCTOS[#All],3,FALSE)</f>
        <v>9</v>
      </c>
      <c r="K471" t="str">
        <f>VLOOKUP(DATOS[[#This Row],[ID_CATEGORIA2]],PRODUCTOS[#All],4,FALSE)</f>
        <v>Sistema Eléctrico</v>
      </c>
      <c r="L471">
        <v>5</v>
      </c>
      <c r="M471" s="4">
        <f>VLOOKUP(DATOS[[#This Row],[ID_PRODUCTO]],PRODUCTOS[#All],6,FALSE)</f>
        <v>1310</v>
      </c>
      <c r="N471" s="5">
        <f>VLOOKUP(DATOS[[#This Row],[ID_PRODUCTO]],PRODUCTOS[#All],8,FALSE)</f>
        <v>1500</v>
      </c>
    </row>
    <row r="472" spans="1:14" x14ac:dyDescent="0.25">
      <c r="A472" s="1">
        <v>45041</v>
      </c>
      <c r="B472">
        <v>471</v>
      </c>
      <c r="C472">
        <v>1008</v>
      </c>
      <c r="D472" t="str">
        <f>VLOOKUP(DATOS[[#This Row],[ID_VENDEDOR]],VENDEDOR[#All],2,FALSE)</f>
        <v>JaVIer ArAujo</v>
      </c>
      <c r="E472" t="str">
        <f>VLOOKUP(DATOS[[#This Row],[ID_VENDEDOR]],VENDEDOR[#All],5,FALSE)</f>
        <v>SUR</v>
      </c>
      <c r="F472">
        <v>100084</v>
      </c>
      <c r="G472" t="s">
        <v>131</v>
      </c>
      <c r="H472">
        <v>18</v>
      </c>
      <c r="I472" t="str">
        <f>VLOOKUP(DATOS[[#This Row],[ID_PRODUCTO]],PRODUCTOS[#All],2,FALSE)</f>
        <v>Palancas de Freno</v>
      </c>
      <c r="J472">
        <f>VLOOKUP(DATOS[[#This Row],[ID_PRODUCTO]],PRODUCTOS[#All],3,FALSE)</f>
        <v>5</v>
      </c>
      <c r="K472" t="str">
        <f>VLOOKUP(DATOS[[#This Row],[ID_CATEGORIA2]],PRODUCTOS[#All],4,FALSE)</f>
        <v>Sistema de Escape</v>
      </c>
      <c r="L472">
        <v>22</v>
      </c>
      <c r="M472" s="4">
        <f>VLOOKUP(DATOS[[#This Row],[ID_PRODUCTO]],PRODUCTOS[#All],6,FALSE)</f>
        <v>1000</v>
      </c>
      <c r="N472" s="5">
        <f>VLOOKUP(DATOS[[#This Row],[ID_PRODUCTO]],PRODUCTOS[#All],8,FALSE)</f>
        <v>1200</v>
      </c>
    </row>
    <row r="473" spans="1:14" x14ac:dyDescent="0.25">
      <c r="A473" s="1">
        <v>45042</v>
      </c>
      <c r="B473">
        <v>472</v>
      </c>
      <c r="C473">
        <v>1007</v>
      </c>
      <c r="D473" t="str">
        <f>VLOOKUP(DATOS[[#This Row],[ID_VENDEDOR]],VENDEDOR[#All],2,FALSE)</f>
        <v>RoSa UrIbe</v>
      </c>
      <c r="E473" t="str">
        <f>VLOOKUP(DATOS[[#This Row],[ID_VENDEDOR]],VENDEDOR[#All],5,FALSE)</f>
        <v>CIBAO</v>
      </c>
      <c r="F473">
        <v>100047</v>
      </c>
      <c r="G473" t="s">
        <v>94</v>
      </c>
      <c r="H473">
        <v>20</v>
      </c>
      <c r="I473" t="str">
        <f>VLOOKUP(DATOS[[#This Row],[ID_PRODUCTO]],PRODUCTOS[#All],2,FALSE)</f>
        <v>Controles de Puños Calefactables</v>
      </c>
      <c r="J473">
        <f>VLOOKUP(DATOS[[#This Row],[ID_PRODUCTO]],PRODUCTOS[#All],3,FALSE)</f>
        <v>10</v>
      </c>
      <c r="K473" t="str">
        <f>VLOOKUP(DATOS[[#This Row],[ID_CATEGORIA2]],PRODUCTOS[#All],4,FALSE)</f>
        <v>Neumáticos</v>
      </c>
      <c r="L473">
        <v>27</v>
      </c>
      <c r="M473" s="4">
        <f>VLOOKUP(DATOS[[#This Row],[ID_PRODUCTO]],PRODUCTOS[#All],6,FALSE)</f>
        <v>4500</v>
      </c>
      <c r="N473" s="5">
        <f>VLOOKUP(DATOS[[#This Row],[ID_PRODUCTO]],PRODUCTOS[#All],8,FALSE)</f>
        <v>5000</v>
      </c>
    </row>
    <row r="474" spans="1:14" x14ac:dyDescent="0.25">
      <c r="A474" s="1">
        <v>45043</v>
      </c>
      <c r="B474">
        <v>473</v>
      </c>
      <c r="C474">
        <v>1007</v>
      </c>
      <c r="D474" t="str">
        <f>VLOOKUP(DATOS[[#This Row],[ID_VENDEDOR]],VENDEDOR[#All],2,FALSE)</f>
        <v>RoSa UrIbe</v>
      </c>
      <c r="E474" t="str">
        <f>VLOOKUP(DATOS[[#This Row],[ID_VENDEDOR]],VENDEDOR[#All],5,FALSE)</f>
        <v>CIBAO</v>
      </c>
      <c r="F474">
        <v>100071</v>
      </c>
      <c r="G474" t="s">
        <v>118</v>
      </c>
      <c r="H474">
        <v>8</v>
      </c>
      <c r="I474" t="str">
        <f>VLOOKUP(DATOS[[#This Row],[ID_PRODUCTO]],PRODUCTOS[#All],2,FALSE)</f>
        <v>Amortiguadores</v>
      </c>
      <c r="J474">
        <f>VLOOKUP(DATOS[[#This Row],[ID_PRODUCTO]],PRODUCTOS[#All],3,FALSE)</f>
        <v>6</v>
      </c>
      <c r="K474" t="str">
        <f>VLOOKUP(DATOS[[#This Row],[ID_CATEGORIA2]],PRODUCTOS[#All],4,FALSE)</f>
        <v>Sistema de Transmisión</v>
      </c>
      <c r="L474">
        <v>8</v>
      </c>
      <c r="M474" s="4">
        <f>VLOOKUP(DATOS[[#This Row],[ID_PRODUCTO]],PRODUCTOS[#All],6,FALSE)</f>
        <v>4010</v>
      </c>
      <c r="N474" s="5">
        <f>VLOOKUP(DATOS[[#This Row],[ID_PRODUCTO]],PRODUCTOS[#All],8,FALSE)</f>
        <v>4500</v>
      </c>
    </row>
    <row r="475" spans="1:14" x14ac:dyDescent="0.25">
      <c r="A475" s="1">
        <v>45044</v>
      </c>
      <c r="B475">
        <v>474</v>
      </c>
      <c r="C475">
        <v>1005</v>
      </c>
      <c r="D475" t="str">
        <f>VLOOKUP(DATOS[[#This Row],[ID_VENDEDOR]],VENDEDOR[#All],2,FALSE)</f>
        <v>CrIstina ValEnCia</v>
      </c>
      <c r="E475" t="str">
        <f>VLOOKUP(DATOS[[#This Row],[ID_VENDEDOR]],VENDEDOR[#All],5,FALSE)</f>
        <v>ESTE</v>
      </c>
      <c r="F475">
        <v>100002</v>
      </c>
      <c r="G475" t="s">
        <v>11</v>
      </c>
      <c r="H475">
        <v>25</v>
      </c>
      <c r="I475" t="str">
        <f>VLOOKUP(DATOS[[#This Row],[ID_PRODUCTO]],PRODUCTOS[#All],2,FALSE)</f>
        <v>Horquillas</v>
      </c>
      <c r="J475">
        <f>VLOOKUP(DATOS[[#This Row],[ID_PRODUCTO]],PRODUCTOS[#All],3,FALSE)</f>
        <v>6</v>
      </c>
      <c r="K475" t="str">
        <f>VLOOKUP(DATOS[[#This Row],[ID_CATEGORIA2]],PRODUCTOS[#All],4,FALSE)</f>
        <v>Sistema de Transmisión</v>
      </c>
      <c r="L475">
        <v>23</v>
      </c>
      <c r="M475" s="4">
        <f>VLOOKUP(DATOS[[#This Row],[ID_PRODUCTO]],PRODUCTOS[#All],6,FALSE)</f>
        <v>5100</v>
      </c>
      <c r="N475" s="5">
        <f>VLOOKUP(DATOS[[#This Row],[ID_PRODUCTO]],PRODUCTOS[#All],8,FALSE)</f>
        <v>6000</v>
      </c>
    </row>
    <row r="476" spans="1:14" x14ac:dyDescent="0.25">
      <c r="A476" s="1">
        <v>45045</v>
      </c>
      <c r="B476">
        <v>475</v>
      </c>
      <c r="C476">
        <v>1007</v>
      </c>
      <c r="D476" t="str">
        <f>VLOOKUP(DATOS[[#This Row],[ID_VENDEDOR]],VENDEDOR[#All],2,FALSE)</f>
        <v>RoSa UrIbe</v>
      </c>
      <c r="E476" t="str">
        <f>VLOOKUP(DATOS[[#This Row],[ID_VENDEDOR]],VENDEDOR[#All],5,FALSE)</f>
        <v>CIBAO</v>
      </c>
      <c r="F476">
        <v>100034</v>
      </c>
      <c r="G476" t="s">
        <v>81</v>
      </c>
      <c r="H476">
        <v>21</v>
      </c>
      <c r="I476" t="str">
        <f>VLOOKUP(DATOS[[#This Row],[ID_PRODUCTO]],PRODUCTOS[#All],2,FALSE)</f>
        <v>Tensores de Cadena</v>
      </c>
      <c r="J476">
        <f>VLOOKUP(DATOS[[#This Row],[ID_PRODUCTO]],PRODUCTOS[#All],3,FALSE)</f>
        <v>4</v>
      </c>
      <c r="K476" t="str">
        <f>VLOOKUP(DATOS[[#This Row],[ID_CATEGORIA2]],PRODUCTOS[#All],4,FALSE)</f>
        <v>Filtros</v>
      </c>
      <c r="L476">
        <v>9</v>
      </c>
      <c r="M476" s="4">
        <f>VLOOKUP(DATOS[[#This Row],[ID_PRODUCTO]],PRODUCTOS[#All],6,FALSE)</f>
        <v>880</v>
      </c>
      <c r="N476" s="5">
        <f>VLOOKUP(DATOS[[#This Row],[ID_PRODUCTO]],PRODUCTOS[#All],8,FALSE)</f>
        <v>1000</v>
      </c>
    </row>
    <row r="477" spans="1:14" x14ac:dyDescent="0.25">
      <c r="A477" s="1">
        <v>45046</v>
      </c>
      <c r="B477">
        <v>476</v>
      </c>
      <c r="C477">
        <v>1008</v>
      </c>
      <c r="D477" t="str">
        <f>VLOOKUP(DATOS[[#This Row],[ID_VENDEDOR]],VENDEDOR[#All],2,FALSE)</f>
        <v>JaVIer ArAujo</v>
      </c>
      <c r="E477" t="str">
        <f>VLOOKUP(DATOS[[#This Row],[ID_VENDEDOR]],VENDEDOR[#All],5,FALSE)</f>
        <v>SUR</v>
      </c>
      <c r="F477">
        <v>100066</v>
      </c>
      <c r="G477" t="s">
        <v>113</v>
      </c>
      <c r="H477">
        <v>10</v>
      </c>
      <c r="I477" t="str">
        <f>VLOOKUP(DATOS[[#This Row],[ID_PRODUCTO]],PRODUCTOS[#All],2,FALSE)</f>
        <v>Neumáticos</v>
      </c>
      <c r="J477">
        <f>VLOOKUP(DATOS[[#This Row],[ID_PRODUCTO]],PRODUCTOS[#All],3,FALSE)</f>
        <v>8</v>
      </c>
      <c r="K477" t="str">
        <f>VLOOKUP(DATOS[[#This Row],[ID_CATEGORIA2]],PRODUCTOS[#All],4,FALSE)</f>
        <v>Sistema de Suspensión</v>
      </c>
      <c r="L477">
        <v>30</v>
      </c>
      <c r="M477" s="4">
        <f>VLOOKUP(DATOS[[#This Row],[ID_PRODUCTO]],PRODUCTOS[#All],6,FALSE)</f>
        <v>4420</v>
      </c>
      <c r="N477" s="5">
        <f>VLOOKUP(DATOS[[#This Row],[ID_PRODUCTO]],PRODUCTOS[#All],8,FALSE)</f>
        <v>5000</v>
      </c>
    </row>
    <row r="478" spans="1:14" x14ac:dyDescent="0.25">
      <c r="A478" s="1">
        <v>45047</v>
      </c>
      <c r="B478">
        <v>477</v>
      </c>
      <c r="C478">
        <v>1004</v>
      </c>
      <c r="D478" t="str">
        <f>VLOOKUP(DATOS[[#This Row],[ID_VENDEDOR]],VENDEDOR[#All],2,FALSE)</f>
        <v>FaBiAn VasQuez</v>
      </c>
      <c r="E478" t="str">
        <f>VLOOKUP(DATOS[[#This Row],[ID_VENDEDOR]],VENDEDOR[#All],5,FALSE)</f>
        <v>SUR</v>
      </c>
      <c r="F478">
        <v>100097</v>
      </c>
      <c r="G478" t="s">
        <v>144</v>
      </c>
      <c r="H478">
        <v>16</v>
      </c>
      <c r="I478" t="str">
        <f>VLOOKUP(DATOS[[#This Row],[ID_PRODUCTO]],PRODUCTOS[#All],2,FALSE)</f>
        <v>Guantes</v>
      </c>
      <c r="J478">
        <f>VLOOKUP(DATOS[[#This Row],[ID_PRODUCTO]],PRODUCTOS[#All],3,FALSE)</f>
        <v>10</v>
      </c>
      <c r="K478" t="str">
        <f>VLOOKUP(DATOS[[#This Row],[ID_CATEGORIA2]],PRODUCTOS[#All],4,FALSE)</f>
        <v>Neumáticos</v>
      </c>
      <c r="L478">
        <v>27</v>
      </c>
      <c r="M478" s="4">
        <f>VLOOKUP(DATOS[[#This Row],[ID_PRODUCTO]],PRODUCTOS[#All],6,FALSE)</f>
        <v>820</v>
      </c>
      <c r="N478" s="5">
        <f>VLOOKUP(DATOS[[#This Row],[ID_PRODUCTO]],PRODUCTOS[#All],8,FALSE)</f>
        <v>1000</v>
      </c>
    </row>
    <row r="479" spans="1:14" x14ac:dyDescent="0.25">
      <c r="A479" s="1">
        <v>45048</v>
      </c>
      <c r="B479">
        <v>478</v>
      </c>
      <c r="C479">
        <v>1014</v>
      </c>
      <c r="D479" t="str">
        <f>VLOOKUP(DATOS[[#This Row],[ID_VENDEDOR]],VENDEDOR[#All],2,FALSE)</f>
        <v>DAnieLa RaMiRez</v>
      </c>
      <c r="E479" t="str">
        <f>VLOOKUP(DATOS[[#This Row],[ID_VENDEDOR]],VENDEDOR[#All],5,FALSE)</f>
        <v>NORTE</v>
      </c>
      <c r="F479">
        <v>100097</v>
      </c>
      <c r="G479" t="s">
        <v>144</v>
      </c>
      <c r="H479">
        <v>15</v>
      </c>
      <c r="I479" t="str">
        <f>VLOOKUP(DATOS[[#This Row],[ID_PRODUCTO]],PRODUCTOS[#All],2,FALSE)</f>
        <v>Casco</v>
      </c>
      <c r="J479">
        <f>VLOOKUP(DATOS[[#This Row],[ID_PRODUCTO]],PRODUCTOS[#All],3,FALSE)</f>
        <v>10</v>
      </c>
      <c r="K479" t="str">
        <f>VLOOKUP(DATOS[[#This Row],[ID_CATEGORIA2]],PRODUCTOS[#All],4,FALSE)</f>
        <v>Neumáticos</v>
      </c>
      <c r="L479">
        <v>6</v>
      </c>
      <c r="M479" s="4">
        <f>VLOOKUP(DATOS[[#This Row],[ID_PRODUCTO]],PRODUCTOS[#All],6,FALSE)</f>
        <v>2240</v>
      </c>
      <c r="N479" s="5">
        <f>VLOOKUP(DATOS[[#This Row],[ID_PRODUCTO]],PRODUCTOS[#All],8,FALSE)</f>
        <v>2500</v>
      </c>
    </row>
    <row r="480" spans="1:14" x14ac:dyDescent="0.25">
      <c r="A480" s="1">
        <v>45049</v>
      </c>
      <c r="B480">
        <v>479</v>
      </c>
      <c r="C480">
        <v>1015</v>
      </c>
      <c r="D480" t="str">
        <f>VLOOKUP(DATOS[[#This Row],[ID_VENDEDOR]],VENDEDOR[#All],2,FALSE)</f>
        <v>HeCTOr MuñoZ</v>
      </c>
      <c r="E480" t="str">
        <f>VLOOKUP(DATOS[[#This Row],[ID_VENDEDOR]],VENDEDOR[#All],5,FALSE)</f>
        <v>CIBAO</v>
      </c>
      <c r="F480">
        <v>100099</v>
      </c>
      <c r="G480" t="s">
        <v>146</v>
      </c>
      <c r="H480">
        <v>16</v>
      </c>
      <c r="I480" t="str">
        <f>VLOOKUP(DATOS[[#This Row],[ID_PRODUCTO]],PRODUCTOS[#All],2,FALSE)</f>
        <v>Guantes</v>
      </c>
      <c r="J480">
        <f>VLOOKUP(DATOS[[#This Row],[ID_PRODUCTO]],PRODUCTOS[#All],3,FALSE)</f>
        <v>10</v>
      </c>
      <c r="K480" t="str">
        <f>VLOOKUP(DATOS[[#This Row],[ID_CATEGORIA2]],PRODUCTOS[#All],4,FALSE)</f>
        <v>Neumáticos</v>
      </c>
      <c r="L480">
        <v>32</v>
      </c>
      <c r="M480" s="4">
        <f>VLOOKUP(DATOS[[#This Row],[ID_PRODUCTO]],PRODUCTOS[#All],6,FALSE)</f>
        <v>820</v>
      </c>
      <c r="N480" s="5">
        <f>VLOOKUP(DATOS[[#This Row],[ID_PRODUCTO]],PRODUCTOS[#All],8,FALSE)</f>
        <v>1000</v>
      </c>
    </row>
    <row r="481" spans="1:14" x14ac:dyDescent="0.25">
      <c r="A481" s="1">
        <v>45050</v>
      </c>
      <c r="B481">
        <v>480</v>
      </c>
      <c r="C481">
        <v>1014</v>
      </c>
      <c r="D481" t="str">
        <f>VLOOKUP(DATOS[[#This Row],[ID_VENDEDOR]],VENDEDOR[#All],2,FALSE)</f>
        <v>DAnieLa RaMiRez</v>
      </c>
      <c r="E481" t="str">
        <f>VLOOKUP(DATOS[[#This Row],[ID_VENDEDOR]],VENDEDOR[#All],5,FALSE)</f>
        <v>NORTE</v>
      </c>
      <c r="F481">
        <v>100011</v>
      </c>
      <c r="G481" t="s">
        <v>38</v>
      </c>
      <c r="H481">
        <v>13</v>
      </c>
      <c r="I481" t="str">
        <f>VLOOKUP(DATOS[[#This Row],[ID_PRODUCTO]],PRODUCTOS[#All],2,FALSE)</f>
        <v>Manillares</v>
      </c>
      <c r="J481">
        <f>VLOOKUP(DATOS[[#This Row],[ID_PRODUCTO]],PRODUCTOS[#All],3,FALSE)</f>
        <v>9</v>
      </c>
      <c r="K481" t="str">
        <f>VLOOKUP(DATOS[[#This Row],[ID_CATEGORIA2]],PRODUCTOS[#All],4,FALSE)</f>
        <v>Sistema Eléctrico</v>
      </c>
      <c r="L481">
        <v>24</v>
      </c>
      <c r="M481" s="4">
        <f>VLOOKUP(DATOS[[#This Row],[ID_PRODUCTO]],PRODUCTOS[#All],6,FALSE)</f>
        <v>1310</v>
      </c>
      <c r="N481" s="5">
        <f>VLOOKUP(DATOS[[#This Row],[ID_PRODUCTO]],PRODUCTOS[#All],8,FALSE)</f>
        <v>1500</v>
      </c>
    </row>
    <row r="482" spans="1:14" x14ac:dyDescent="0.25">
      <c r="A482" s="1">
        <v>45051</v>
      </c>
      <c r="B482">
        <v>481</v>
      </c>
      <c r="C482">
        <v>1015</v>
      </c>
      <c r="D482" t="str">
        <f>VLOOKUP(DATOS[[#This Row],[ID_VENDEDOR]],VENDEDOR[#All],2,FALSE)</f>
        <v>HeCTOr MuñoZ</v>
      </c>
      <c r="E482" t="str">
        <f>VLOOKUP(DATOS[[#This Row],[ID_VENDEDOR]],VENDEDOR[#All],5,FALSE)</f>
        <v>CIBAO</v>
      </c>
      <c r="F482">
        <v>100057</v>
      </c>
      <c r="G482" t="s">
        <v>104</v>
      </c>
      <c r="H482">
        <v>22</v>
      </c>
      <c r="I482" t="str">
        <f>VLOOKUP(DATOS[[#This Row],[ID_PRODUCTO]],PRODUCTOS[#All],2,FALSE)</f>
        <v>Protectores de Motor</v>
      </c>
      <c r="J482">
        <f>VLOOKUP(DATOS[[#This Row],[ID_PRODUCTO]],PRODUCTOS[#All],3,FALSE)</f>
        <v>9</v>
      </c>
      <c r="K482" t="str">
        <f>VLOOKUP(DATOS[[#This Row],[ID_CATEGORIA2]],PRODUCTOS[#All],4,FALSE)</f>
        <v>Sistema Eléctrico</v>
      </c>
      <c r="L482">
        <v>16</v>
      </c>
      <c r="M482" s="4">
        <f>VLOOKUP(DATOS[[#This Row],[ID_PRODUCTO]],PRODUCTOS[#All],6,FALSE)</f>
        <v>3011</v>
      </c>
      <c r="N482" s="5">
        <f>VLOOKUP(DATOS[[#This Row],[ID_PRODUCTO]],PRODUCTOS[#All],8,FALSE)</f>
        <v>3500</v>
      </c>
    </row>
    <row r="483" spans="1:14" x14ac:dyDescent="0.25">
      <c r="A483" s="1">
        <v>45052</v>
      </c>
      <c r="B483">
        <v>482</v>
      </c>
      <c r="C483">
        <v>1005</v>
      </c>
      <c r="D483" t="str">
        <f>VLOOKUP(DATOS[[#This Row],[ID_VENDEDOR]],VENDEDOR[#All],2,FALSE)</f>
        <v>CrIstina ValEnCia</v>
      </c>
      <c r="E483" t="str">
        <f>VLOOKUP(DATOS[[#This Row],[ID_VENDEDOR]],VENDEDOR[#All],5,FALSE)</f>
        <v>ESTE</v>
      </c>
      <c r="F483">
        <v>100048</v>
      </c>
      <c r="G483" t="s">
        <v>95</v>
      </c>
      <c r="H483">
        <v>23</v>
      </c>
      <c r="I483" t="str">
        <f>VLOOKUP(DATOS[[#This Row],[ID_PRODUCTO]],PRODUCTOS[#All],2,FALSE)</f>
        <v>Carburadores</v>
      </c>
      <c r="J483">
        <f>VLOOKUP(DATOS[[#This Row],[ID_PRODUCTO]],PRODUCTOS[#All],3,FALSE)</f>
        <v>1</v>
      </c>
      <c r="K483" t="str">
        <f>VLOOKUP(DATOS[[#This Row],[ID_CATEGORIA2]],PRODUCTOS[#All],4,FALSE)</f>
        <v>Componentes del Motor</v>
      </c>
      <c r="L483">
        <v>23</v>
      </c>
      <c r="M483" s="4">
        <f>VLOOKUP(DATOS[[#This Row],[ID_PRODUCTO]],PRODUCTOS[#All],6,FALSE)</f>
        <v>3550</v>
      </c>
      <c r="N483" s="5">
        <f>VLOOKUP(DATOS[[#This Row],[ID_PRODUCTO]],PRODUCTOS[#All],8,FALSE)</f>
        <v>4000</v>
      </c>
    </row>
    <row r="484" spans="1:14" x14ac:dyDescent="0.25">
      <c r="A484" s="1">
        <v>45053</v>
      </c>
      <c r="B484">
        <v>483</v>
      </c>
      <c r="C484">
        <v>1009</v>
      </c>
      <c r="D484" t="str">
        <f>VLOOKUP(DATOS[[#This Row],[ID_VENDEDOR]],VENDEDOR[#All],2,FALSE)</f>
        <v>PAtriciA mOreno</v>
      </c>
      <c r="E484" t="str">
        <f>VLOOKUP(DATOS[[#This Row],[ID_VENDEDOR]],VENDEDOR[#All],5,FALSE)</f>
        <v>ESTE</v>
      </c>
      <c r="F484">
        <v>100012</v>
      </c>
      <c r="G484" t="s">
        <v>41</v>
      </c>
      <c r="H484">
        <v>9</v>
      </c>
      <c r="I484" t="str">
        <f>VLOOKUP(DATOS[[#This Row],[ID_PRODUCTO]],PRODUCTOS[#All],2,FALSE)</f>
        <v>Baterías</v>
      </c>
      <c r="J484">
        <f>VLOOKUP(DATOS[[#This Row],[ID_PRODUCTO]],PRODUCTOS[#All],3,FALSE)</f>
        <v>7</v>
      </c>
      <c r="K484" t="str">
        <f>VLOOKUP(DATOS[[#This Row],[ID_CATEGORIA2]],PRODUCTOS[#All],4,FALSE)</f>
        <v>Sistema de Frenos</v>
      </c>
      <c r="L484">
        <v>28</v>
      </c>
      <c r="M484" s="4">
        <f>VLOOKUP(DATOS[[#This Row],[ID_PRODUCTO]],PRODUCTOS[#All],6,FALSE)</f>
        <v>4800</v>
      </c>
      <c r="N484" s="5">
        <f>VLOOKUP(DATOS[[#This Row],[ID_PRODUCTO]],PRODUCTOS[#All],8,FALSE)</f>
        <v>6000</v>
      </c>
    </row>
    <row r="485" spans="1:14" x14ac:dyDescent="0.25">
      <c r="A485" s="1">
        <v>45054</v>
      </c>
      <c r="B485">
        <v>484</v>
      </c>
      <c r="C485">
        <v>1013</v>
      </c>
      <c r="D485" t="str">
        <f>VLOOKUP(DATOS[[#This Row],[ID_VENDEDOR]],VENDEDOR[#All],2,FALSE)</f>
        <v>MoNiCA AlVarez</v>
      </c>
      <c r="E485" t="str">
        <f>VLOOKUP(DATOS[[#This Row],[ID_VENDEDOR]],VENDEDOR[#All],5,FALSE)</f>
        <v>ESTE</v>
      </c>
      <c r="F485">
        <v>100088</v>
      </c>
      <c r="G485" t="s">
        <v>135</v>
      </c>
      <c r="H485">
        <v>5</v>
      </c>
      <c r="I485" t="str">
        <f>VLOOKUP(DATOS[[#This Row],[ID_PRODUCTO]],PRODUCTOS[#All],2,FALSE)</f>
        <v>Silenciadores</v>
      </c>
      <c r="J485">
        <f>VLOOKUP(DATOS[[#This Row],[ID_PRODUCTO]],PRODUCTOS[#All],3,FALSE)</f>
        <v>3</v>
      </c>
      <c r="K485" t="str">
        <f>VLOOKUP(DATOS[[#This Row],[ID_CATEGORIA2]],PRODUCTOS[#All],4,FALSE)</f>
        <v>Componentes del Motor</v>
      </c>
      <c r="L485">
        <v>34</v>
      </c>
      <c r="M485" s="4">
        <f>VLOOKUP(DATOS[[#This Row],[ID_PRODUCTO]],PRODUCTOS[#All],6,FALSE)</f>
        <v>1600</v>
      </c>
      <c r="N485" s="5">
        <f>VLOOKUP(DATOS[[#This Row],[ID_PRODUCTO]],PRODUCTOS[#All],8,FALSE)</f>
        <v>2500</v>
      </c>
    </row>
    <row r="486" spans="1:14" x14ac:dyDescent="0.25">
      <c r="A486" s="1">
        <v>45055</v>
      </c>
      <c r="B486">
        <v>485</v>
      </c>
      <c r="C486">
        <v>1006</v>
      </c>
      <c r="D486" t="str">
        <f>VLOOKUP(DATOS[[#This Row],[ID_VENDEDOR]],VENDEDOR[#All],2,FALSE)</f>
        <v>AleXanDrO MoRa</v>
      </c>
      <c r="E486" t="str">
        <f>VLOOKUP(DATOS[[#This Row],[ID_VENDEDOR]],VENDEDOR[#All],5,FALSE)</f>
        <v>NORTE</v>
      </c>
      <c r="F486">
        <v>100038</v>
      </c>
      <c r="G486" t="s">
        <v>85</v>
      </c>
      <c r="H486">
        <v>14</v>
      </c>
      <c r="I486" t="str">
        <f>VLOOKUP(DATOS[[#This Row],[ID_PRODUCTO]],PRODUCTOS[#All],2,FALSE)</f>
        <v>Espejos Retrovisores</v>
      </c>
      <c r="J486">
        <f>VLOOKUP(DATOS[[#This Row],[ID_PRODUCTO]],PRODUCTOS[#All],3,FALSE)</f>
        <v>9</v>
      </c>
      <c r="K486" t="str">
        <f>VLOOKUP(DATOS[[#This Row],[ID_CATEGORIA2]],PRODUCTOS[#All],4,FALSE)</f>
        <v>Sistema Eléctrico</v>
      </c>
      <c r="L486">
        <v>18</v>
      </c>
      <c r="M486" s="4">
        <f>VLOOKUP(DATOS[[#This Row],[ID_PRODUCTO]],PRODUCTOS[#All],6,FALSE)</f>
        <v>700</v>
      </c>
      <c r="N486" s="5">
        <f>VLOOKUP(DATOS[[#This Row],[ID_PRODUCTO]],PRODUCTOS[#All],8,FALSE)</f>
        <v>800</v>
      </c>
    </row>
    <row r="487" spans="1:14" x14ac:dyDescent="0.25">
      <c r="A487" s="1">
        <v>45056</v>
      </c>
      <c r="B487">
        <v>486</v>
      </c>
      <c r="C487">
        <v>1004</v>
      </c>
      <c r="D487" t="str">
        <f>VLOOKUP(DATOS[[#This Row],[ID_VENDEDOR]],VENDEDOR[#All],2,FALSE)</f>
        <v>FaBiAn VasQuez</v>
      </c>
      <c r="E487" t="str">
        <f>VLOOKUP(DATOS[[#This Row],[ID_VENDEDOR]],VENDEDOR[#All],5,FALSE)</f>
        <v>SUR</v>
      </c>
      <c r="F487">
        <v>100049</v>
      </c>
      <c r="G487" t="s">
        <v>96</v>
      </c>
      <c r="H487">
        <v>19</v>
      </c>
      <c r="I487" t="str">
        <f>VLOOKUP(DATOS[[#This Row],[ID_PRODUCTO]],PRODUCTOS[#All],2,FALSE)</f>
        <v>Cables de Acelerador</v>
      </c>
      <c r="J487">
        <f>VLOOKUP(DATOS[[#This Row],[ID_PRODUCTO]],PRODUCTOS[#All],3,FALSE)</f>
        <v>11</v>
      </c>
      <c r="K487" t="str">
        <f>VLOOKUP(DATOS[[#This Row],[ID_CATEGORIA2]],PRODUCTOS[#All],4,FALSE)</f>
        <v>Partes del Chasis</v>
      </c>
      <c r="L487">
        <v>25</v>
      </c>
      <c r="M487" s="4">
        <f>VLOOKUP(DATOS[[#This Row],[ID_PRODUCTO]],PRODUCTOS[#All],6,FALSE)</f>
        <v>600</v>
      </c>
      <c r="N487" s="5">
        <f>VLOOKUP(DATOS[[#This Row],[ID_PRODUCTO]],PRODUCTOS[#All],8,FALSE)</f>
        <v>700</v>
      </c>
    </row>
    <row r="488" spans="1:14" x14ac:dyDescent="0.25">
      <c r="A488" s="1">
        <v>45057</v>
      </c>
      <c r="B488">
        <v>487</v>
      </c>
      <c r="C488">
        <v>1010</v>
      </c>
      <c r="D488" t="str">
        <f>VLOOKUP(DATOS[[#This Row],[ID_VENDEDOR]],VENDEDOR[#All],2,FALSE)</f>
        <v>AnDrEs MeNDoza</v>
      </c>
      <c r="E488" t="str">
        <f>VLOOKUP(DATOS[[#This Row],[ID_VENDEDOR]],VENDEDOR[#All],5,FALSE)</f>
        <v>NORTE</v>
      </c>
      <c r="F488">
        <v>100001</v>
      </c>
      <c r="G488" t="s">
        <v>8</v>
      </c>
      <c r="H488">
        <v>6</v>
      </c>
      <c r="I488" t="str">
        <f>VLOOKUP(DATOS[[#This Row],[ID_PRODUCTO]],PRODUCTOS[#All],2,FALSE)</f>
        <v>Cadenas</v>
      </c>
      <c r="J488">
        <f>VLOOKUP(DATOS[[#This Row],[ID_PRODUCTO]],PRODUCTOS[#All],3,FALSE)</f>
        <v>4</v>
      </c>
      <c r="K488" t="str">
        <f>VLOOKUP(DATOS[[#This Row],[ID_CATEGORIA2]],PRODUCTOS[#All],4,FALSE)</f>
        <v>Filtros</v>
      </c>
      <c r="L488">
        <v>14</v>
      </c>
      <c r="M488" s="4">
        <f>VLOOKUP(DATOS[[#This Row],[ID_PRODUCTO]],PRODUCTOS[#All],6,FALSE)</f>
        <v>1800</v>
      </c>
      <c r="N488" s="5">
        <f>VLOOKUP(DATOS[[#This Row],[ID_PRODUCTO]],PRODUCTOS[#All],8,FALSE)</f>
        <v>2000</v>
      </c>
    </row>
    <row r="489" spans="1:14" x14ac:dyDescent="0.25">
      <c r="A489" s="1">
        <v>45058</v>
      </c>
      <c r="B489">
        <v>488</v>
      </c>
      <c r="C489">
        <v>1012</v>
      </c>
      <c r="D489" t="str">
        <f>VLOOKUP(DATOS[[#This Row],[ID_VENDEDOR]],VENDEDOR[#All],2,FALSE)</f>
        <v>HuGo SAndoval</v>
      </c>
      <c r="E489" t="str">
        <f>VLOOKUP(DATOS[[#This Row],[ID_VENDEDOR]],VENDEDOR[#All],5,FALSE)</f>
        <v>SUR</v>
      </c>
      <c r="F489">
        <v>100056</v>
      </c>
      <c r="G489" t="s">
        <v>103</v>
      </c>
      <c r="H489">
        <v>19</v>
      </c>
      <c r="I489" t="str">
        <f>VLOOKUP(DATOS[[#This Row],[ID_PRODUCTO]],PRODUCTOS[#All],2,FALSE)</f>
        <v>Cables de Acelerador</v>
      </c>
      <c r="J489">
        <f>VLOOKUP(DATOS[[#This Row],[ID_PRODUCTO]],PRODUCTOS[#All],3,FALSE)</f>
        <v>11</v>
      </c>
      <c r="K489" t="str">
        <f>VLOOKUP(DATOS[[#This Row],[ID_CATEGORIA2]],PRODUCTOS[#All],4,FALSE)</f>
        <v>Partes del Chasis</v>
      </c>
      <c r="L489">
        <v>29</v>
      </c>
      <c r="M489" s="4">
        <f>VLOOKUP(DATOS[[#This Row],[ID_PRODUCTO]],PRODUCTOS[#All],6,FALSE)</f>
        <v>600</v>
      </c>
      <c r="N489" s="5">
        <f>VLOOKUP(DATOS[[#This Row],[ID_PRODUCTO]],PRODUCTOS[#All],8,FALSE)</f>
        <v>700</v>
      </c>
    </row>
    <row r="490" spans="1:14" x14ac:dyDescent="0.25">
      <c r="A490" s="1">
        <v>45059</v>
      </c>
      <c r="B490">
        <v>489</v>
      </c>
      <c r="C490">
        <v>1004</v>
      </c>
      <c r="D490" t="str">
        <f>VLOOKUP(DATOS[[#This Row],[ID_VENDEDOR]],VENDEDOR[#All],2,FALSE)</f>
        <v>FaBiAn VasQuez</v>
      </c>
      <c r="E490" t="str">
        <f>VLOOKUP(DATOS[[#This Row],[ID_VENDEDOR]],VENDEDOR[#All],5,FALSE)</f>
        <v>SUR</v>
      </c>
      <c r="F490">
        <v>100007</v>
      </c>
      <c r="G490" t="s">
        <v>26</v>
      </c>
      <c r="H490">
        <v>2</v>
      </c>
      <c r="I490" t="str">
        <f>VLOOKUP(DATOS[[#This Row],[ID_PRODUCTO]],PRODUCTOS[#All],2,FALSE)</f>
        <v>Pistones</v>
      </c>
      <c r="J490">
        <f>VLOOKUP(DATOS[[#This Row],[ID_PRODUCTO]],PRODUCTOS[#All],3,FALSE)</f>
        <v>1</v>
      </c>
      <c r="K490" t="str">
        <f>VLOOKUP(DATOS[[#This Row],[ID_CATEGORIA2]],PRODUCTOS[#All],4,FALSE)</f>
        <v>Componentes del Motor</v>
      </c>
      <c r="L490">
        <v>28</v>
      </c>
      <c r="M490" s="4">
        <f>VLOOKUP(DATOS[[#This Row],[ID_PRODUCTO]],PRODUCTOS[#All],6,FALSE)</f>
        <v>2920</v>
      </c>
      <c r="N490" s="5">
        <f>VLOOKUP(DATOS[[#This Row],[ID_PRODUCTO]],PRODUCTOS[#All],8,FALSE)</f>
        <v>3500</v>
      </c>
    </row>
    <row r="491" spans="1:14" x14ac:dyDescent="0.25">
      <c r="A491" s="1">
        <v>45060</v>
      </c>
      <c r="B491">
        <v>490</v>
      </c>
      <c r="C491">
        <v>1004</v>
      </c>
      <c r="D491" t="str">
        <f>VLOOKUP(DATOS[[#This Row],[ID_VENDEDOR]],VENDEDOR[#All],2,FALSE)</f>
        <v>FaBiAn VasQuez</v>
      </c>
      <c r="E491" t="str">
        <f>VLOOKUP(DATOS[[#This Row],[ID_VENDEDOR]],VENDEDOR[#All],5,FALSE)</f>
        <v>SUR</v>
      </c>
      <c r="F491">
        <v>100070</v>
      </c>
      <c r="G491" t="s">
        <v>117</v>
      </c>
      <c r="H491">
        <v>21</v>
      </c>
      <c r="I491" t="str">
        <f>VLOOKUP(DATOS[[#This Row],[ID_PRODUCTO]],PRODUCTOS[#All],2,FALSE)</f>
        <v>Tensores de Cadena</v>
      </c>
      <c r="J491">
        <f>VLOOKUP(DATOS[[#This Row],[ID_PRODUCTO]],PRODUCTOS[#All],3,FALSE)</f>
        <v>4</v>
      </c>
      <c r="K491" t="str">
        <f>VLOOKUP(DATOS[[#This Row],[ID_CATEGORIA2]],PRODUCTOS[#All],4,FALSE)</f>
        <v>Filtros</v>
      </c>
      <c r="L491">
        <v>12</v>
      </c>
      <c r="M491" s="4">
        <f>VLOOKUP(DATOS[[#This Row],[ID_PRODUCTO]],PRODUCTOS[#All],6,FALSE)</f>
        <v>880</v>
      </c>
      <c r="N491" s="5">
        <f>VLOOKUP(DATOS[[#This Row],[ID_PRODUCTO]],PRODUCTOS[#All],8,FALSE)</f>
        <v>1000</v>
      </c>
    </row>
    <row r="492" spans="1:14" x14ac:dyDescent="0.25">
      <c r="A492" s="1">
        <v>45061</v>
      </c>
      <c r="B492">
        <v>491</v>
      </c>
      <c r="C492">
        <v>1000</v>
      </c>
      <c r="D492" t="str">
        <f>VLOOKUP(DATOS[[#This Row],[ID_VENDEDOR]],VENDEDOR[#All],2,FALSE)</f>
        <v>JuLiO torReS</v>
      </c>
      <c r="E492" t="str">
        <f>VLOOKUP(DATOS[[#This Row],[ID_VENDEDOR]],VENDEDOR[#All],5,FALSE)</f>
        <v>SUR</v>
      </c>
      <c r="F492">
        <v>100039</v>
      </c>
      <c r="G492" t="s">
        <v>86</v>
      </c>
      <c r="H492">
        <v>22</v>
      </c>
      <c r="I492" t="str">
        <f>VLOOKUP(DATOS[[#This Row],[ID_PRODUCTO]],PRODUCTOS[#All],2,FALSE)</f>
        <v>Protectores de Motor</v>
      </c>
      <c r="J492">
        <f>VLOOKUP(DATOS[[#This Row],[ID_PRODUCTO]],PRODUCTOS[#All],3,FALSE)</f>
        <v>9</v>
      </c>
      <c r="K492" t="str">
        <f>VLOOKUP(DATOS[[#This Row],[ID_CATEGORIA2]],PRODUCTOS[#All],4,FALSE)</f>
        <v>Sistema Eléctrico</v>
      </c>
      <c r="L492">
        <v>23</v>
      </c>
      <c r="M492" s="4">
        <f>VLOOKUP(DATOS[[#This Row],[ID_PRODUCTO]],PRODUCTOS[#All],6,FALSE)</f>
        <v>3011</v>
      </c>
      <c r="N492" s="5">
        <f>VLOOKUP(DATOS[[#This Row],[ID_PRODUCTO]],PRODUCTOS[#All],8,FALSE)</f>
        <v>3500</v>
      </c>
    </row>
    <row r="493" spans="1:14" x14ac:dyDescent="0.25">
      <c r="A493" s="1">
        <v>45062</v>
      </c>
      <c r="B493">
        <v>492</v>
      </c>
      <c r="C493">
        <v>1012</v>
      </c>
      <c r="D493" t="str">
        <f>VLOOKUP(DATOS[[#This Row],[ID_VENDEDOR]],VENDEDOR[#All],2,FALSE)</f>
        <v>HuGo SAndoval</v>
      </c>
      <c r="E493" t="str">
        <f>VLOOKUP(DATOS[[#This Row],[ID_VENDEDOR]],VENDEDOR[#All],5,FALSE)</f>
        <v>SUR</v>
      </c>
      <c r="F493">
        <v>100053</v>
      </c>
      <c r="G493" t="s">
        <v>100</v>
      </c>
      <c r="H493">
        <v>1</v>
      </c>
      <c r="I493" t="str">
        <f>VLOOKUP(DATOS[[#This Row],[ID_PRODUCTO]],PRODUCTOS[#All],2,FALSE)</f>
        <v>Bujías</v>
      </c>
      <c r="J493">
        <f>VLOOKUP(DATOS[[#This Row],[ID_PRODUCTO]],PRODUCTOS[#All],3,FALSE)</f>
        <v>1</v>
      </c>
      <c r="K493" t="str">
        <f>VLOOKUP(DATOS[[#This Row],[ID_CATEGORIA2]],PRODUCTOS[#All],4,FALSE)</f>
        <v>Componentes del Motor</v>
      </c>
      <c r="L493">
        <v>18</v>
      </c>
      <c r="M493" s="4">
        <f>VLOOKUP(DATOS[[#This Row],[ID_PRODUCTO]],PRODUCTOS[#All],6,FALSE)</f>
        <v>421</v>
      </c>
      <c r="N493" s="5">
        <f>VLOOKUP(DATOS[[#This Row],[ID_PRODUCTO]],PRODUCTOS[#All],8,FALSE)</f>
        <v>600</v>
      </c>
    </row>
    <row r="494" spans="1:14" x14ac:dyDescent="0.25">
      <c r="A494" s="1">
        <v>45063</v>
      </c>
      <c r="B494">
        <v>493</v>
      </c>
      <c r="C494">
        <v>1008</v>
      </c>
      <c r="D494" t="str">
        <f>VLOOKUP(DATOS[[#This Row],[ID_VENDEDOR]],VENDEDOR[#All],2,FALSE)</f>
        <v>JaVIer ArAujo</v>
      </c>
      <c r="E494" t="str">
        <f>VLOOKUP(DATOS[[#This Row],[ID_VENDEDOR]],VENDEDOR[#All],5,FALSE)</f>
        <v>SUR</v>
      </c>
      <c r="F494">
        <v>100035</v>
      </c>
      <c r="G494" t="s">
        <v>82</v>
      </c>
      <c r="H494">
        <v>6</v>
      </c>
      <c r="I494" t="str">
        <f>VLOOKUP(DATOS[[#This Row],[ID_PRODUCTO]],PRODUCTOS[#All],2,FALSE)</f>
        <v>Cadenas</v>
      </c>
      <c r="J494">
        <f>VLOOKUP(DATOS[[#This Row],[ID_PRODUCTO]],PRODUCTOS[#All],3,FALSE)</f>
        <v>4</v>
      </c>
      <c r="K494" t="str">
        <f>VLOOKUP(DATOS[[#This Row],[ID_CATEGORIA2]],PRODUCTOS[#All],4,FALSE)</f>
        <v>Filtros</v>
      </c>
      <c r="L494">
        <v>27</v>
      </c>
      <c r="M494" s="4">
        <f>VLOOKUP(DATOS[[#This Row],[ID_PRODUCTO]],PRODUCTOS[#All],6,FALSE)</f>
        <v>1800</v>
      </c>
      <c r="N494" s="5">
        <f>VLOOKUP(DATOS[[#This Row],[ID_PRODUCTO]],PRODUCTOS[#All],8,FALSE)</f>
        <v>2000</v>
      </c>
    </row>
    <row r="495" spans="1:14" x14ac:dyDescent="0.25">
      <c r="A495" s="1">
        <v>45064</v>
      </c>
      <c r="B495">
        <v>494</v>
      </c>
      <c r="C495">
        <v>1007</v>
      </c>
      <c r="D495" t="str">
        <f>VLOOKUP(DATOS[[#This Row],[ID_VENDEDOR]],VENDEDOR[#All],2,FALSE)</f>
        <v>RoSa UrIbe</v>
      </c>
      <c r="E495" t="str">
        <f>VLOOKUP(DATOS[[#This Row],[ID_VENDEDOR]],VENDEDOR[#All],5,FALSE)</f>
        <v>CIBAO</v>
      </c>
      <c r="F495">
        <v>100004</v>
      </c>
      <c r="G495" t="s">
        <v>17</v>
      </c>
      <c r="H495">
        <v>18</v>
      </c>
      <c r="I495" t="str">
        <f>VLOOKUP(DATOS[[#This Row],[ID_PRODUCTO]],PRODUCTOS[#All],2,FALSE)</f>
        <v>Palancas de Freno</v>
      </c>
      <c r="J495">
        <f>VLOOKUP(DATOS[[#This Row],[ID_PRODUCTO]],PRODUCTOS[#All],3,FALSE)</f>
        <v>5</v>
      </c>
      <c r="K495" t="str">
        <f>VLOOKUP(DATOS[[#This Row],[ID_CATEGORIA2]],PRODUCTOS[#All],4,FALSE)</f>
        <v>Sistema de Escape</v>
      </c>
      <c r="L495">
        <v>31</v>
      </c>
      <c r="M495" s="4">
        <f>VLOOKUP(DATOS[[#This Row],[ID_PRODUCTO]],PRODUCTOS[#All],6,FALSE)</f>
        <v>1000</v>
      </c>
      <c r="N495" s="5">
        <f>VLOOKUP(DATOS[[#This Row],[ID_PRODUCTO]],PRODUCTOS[#All],8,FALSE)</f>
        <v>1200</v>
      </c>
    </row>
    <row r="496" spans="1:14" x14ac:dyDescent="0.25">
      <c r="A496" s="1">
        <v>45065</v>
      </c>
      <c r="B496">
        <v>495</v>
      </c>
      <c r="C496">
        <v>1003</v>
      </c>
      <c r="D496" t="str">
        <f>VLOOKUP(DATOS[[#This Row],[ID_VENDEDOR]],VENDEDOR[#All],2,FALSE)</f>
        <v>MatEo diAz</v>
      </c>
      <c r="E496" t="str">
        <f>VLOOKUP(DATOS[[#This Row],[ID_VENDEDOR]],VENDEDOR[#All],5,FALSE)</f>
        <v>CIBAO</v>
      </c>
      <c r="F496">
        <v>100013</v>
      </c>
      <c r="G496" t="s">
        <v>44</v>
      </c>
      <c r="H496">
        <v>1</v>
      </c>
      <c r="I496" t="str">
        <f>VLOOKUP(DATOS[[#This Row],[ID_PRODUCTO]],PRODUCTOS[#All],2,FALSE)</f>
        <v>Bujías</v>
      </c>
      <c r="J496">
        <f>VLOOKUP(DATOS[[#This Row],[ID_PRODUCTO]],PRODUCTOS[#All],3,FALSE)</f>
        <v>1</v>
      </c>
      <c r="K496" t="str">
        <f>VLOOKUP(DATOS[[#This Row],[ID_CATEGORIA2]],PRODUCTOS[#All],4,FALSE)</f>
        <v>Componentes del Motor</v>
      </c>
      <c r="L496">
        <v>24</v>
      </c>
      <c r="M496" s="4">
        <f>VLOOKUP(DATOS[[#This Row],[ID_PRODUCTO]],PRODUCTOS[#All],6,FALSE)</f>
        <v>421</v>
      </c>
      <c r="N496" s="5">
        <f>VLOOKUP(DATOS[[#This Row],[ID_PRODUCTO]],PRODUCTOS[#All],8,FALSE)</f>
        <v>600</v>
      </c>
    </row>
    <row r="497" spans="1:14" x14ac:dyDescent="0.25">
      <c r="A497" s="1">
        <v>45066</v>
      </c>
      <c r="B497">
        <v>496</v>
      </c>
      <c r="C497">
        <v>1006</v>
      </c>
      <c r="D497" t="str">
        <f>VLOOKUP(DATOS[[#This Row],[ID_VENDEDOR]],VENDEDOR[#All],2,FALSE)</f>
        <v>AleXanDrO MoRa</v>
      </c>
      <c r="E497" t="str">
        <f>VLOOKUP(DATOS[[#This Row],[ID_VENDEDOR]],VENDEDOR[#All],5,FALSE)</f>
        <v>NORTE</v>
      </c>
      <c r="F497">
        <v>100027</v>
      </c>
      <c r="G497" t="s">
        <v>74</v>
      </c>
      <c r="H497">
        <v>17</v>
      </c>
      <c r="I497" t="str">
        <f>VLOOKUP(DATOS[[#This Row],[ID_PRODUCTO]],PRODUCTOS[#All],2,FALSE)</f>
        <v>Chaquetas de Protección</v>
      </c>
      <c r="J497">
        <f>VLOOKUP(DATOS[[#This Row],[ID_PRODUCTO]],PRODUCTOS[#All],3,FALSE)</f>
        <v>10</v>
      </c>
      <c r="K497" t="str">
        <f>VLOOKUP(DATOS[[#This Row],[ID_CATEGORIA2]],PRODUCTOS[#All],4,FALSE)</f>
        <v>Neumáticos</v>
      </c>
      <c r="L497">
        <v>26</v>
      </c>
      <c r="M497" s="4">
        <f>VLOOKUP(DATOS[[#This Row],[ID_PRODUCTO]],PRODUCTOS[#All],6,FALSE)</f>
        <v>1117</v>
      </c>
      <c r="N497" s="5">
        <f>VLOOKUP(DATOS[[#This Row],[ID_PRODUCTO]],PRODUCTOS[#All],8,FALSE)</f>
        <v>3500</v>
      </c>
    </row>
    <row r="498" spans="1:14" x14ac:dyDescent="0.25">
      <c r="A498" s="1">
        <v>45067</v>
      </c>
      <c r="B498">
        <v>497</v>
      </c>
      <c r="C498">
        <v>1012</v>
      </c>
      <c r="D498" t="str">
        <f>VLOOKUP(DATOS[[#This Row],[ID_VENDEDOR]],VENDEDOR[#All],2,FALSE)</f>
        <v>HuGo SAndoval</v>
      </c>
      <c r="E498" t="str">
        <f>VLOOKUP(DATOS[[#This Row],[ID_VENDEDOR]],VENDEDOR[#All],5,FALSE)</f>
        <v>SUR</v>
      </c>
      <c r="F498">
        <v>100081</v>
      </c>
      <c r="G498" t="s">
        <v>128</v>
      </c>
      <c r="H498">
        <v>12</v>
      </c>
      <c r="I498" t="str">
        <f>VLOOKUP(DATOS[[#This Row],[ID_PRODUCTO]],PRODUCTOS[#All],2,FALSE)</f>
        <v>Asientos</v>
      </c>
      <c r="J498">
        <f>VLOOKUP(DATOS[[#This Row],[ID_PRODUCTO]],PRODUCTOS[#All],3,FALSE)</f>
        <v>9</v>
      </c>
      <c r="K498" t="str">
        <f>VLOOKUP(DATOS[[#This Row],[ID_CATEGORIA2]],PRODUCTOS[#All],4,FALSE)</f>
        <v>Sistema Eléctrico</v>
      </c>
      <c r="L498">
        <v>11</v>
      </c>
      <c r="M498" s="4">
        <f>VLOOKUP(DATOS[[#This Row],[ID_PRODUCTO]],PRODUCTOS[#All],6,FALSE)</f>
        <v>3150</v>
      </c>
      <c r="N498" s="5">
        <f>VLOOKUP(DATOS[[#This Row],[ID_PRODUCTO]],PRODUCTOS[#All],8,FALSE)</f>
        <v>3500</v>
      </c>
    </row>
    <row r="499" spans="1:14" x14ac:dyDescent="0.25">
      <c r="A499" s="1">
        <v>45068</v>
      </c>
      <c r="B499">
        <v>498</v>
      </c>
      <c r="C499">
        <v>1013</v>
      </c>
      <c r="D499" t="str">
        <f>VLOOKUP(DATOS[[#This Row],[ID_VENDEDOR]],VENDEDOR[#All],2,FALSE)</f>
        <v>MoNiCA AlVarez</v>
      </c>
      <c r="E499" t="str">
        <f>VLOOKUP(DATOS[[#This Row],[ID_VENDEDOR]],VENDEDOR[#All],5,FALSE)</f>
        <v>ESTE</v>
      </c>
      <c r="F499">
        <v>100006</v>
      </c>
      <c r="G499" t="s">
        <v>23</v>
      </c>
      <c r="H499">
        <v>4</v>
      </c>
      <c r="I499" t="str">
        <f>VLOOKUP(DATOS[[#This Row],[ID_PRODUCTO]],PRODUCTOS[#All],2,FALSE)</f>
        <v>Filtros de Aceite</v>
      </c>
      <c r="J499">
        <f>VLOOKUP(DATOS[[#This Row],[ID_PRODUCTO]],PRODUCTOS[#All],3,FALSE)</f>
        <v>2</v>
      </c>
      <c r="K499" t="str">
        <f>VLOOKUP(DATOS[[#This Row],[ID_CATEGORIA2]],PRODUCTOS[#All],4,FALSE)</f>
        <v>Componentes del Motor</v>
      </c>
      <c r="L499">
        <v>11</v>
      </c>
      <c r="M499" s="4">
        <f>VLOOKUP(DATOS[[#This Row],[ID_PRODUCTO]],PRODUCTOS[#All],6,FALSE)</f>
        <v>600</v>
      </c>
      <c r="N499" s="5">
        <f>VLOOKUP(DATOS[[#This Row],[ID_PRODUCTO]],PRODUCTOS[#All],8,FALSE)</f>
        <v>800</v>
      </c>
    </row>
    <row r="500" spans="1:14" x14ac:dyDescent="0.25">
      <c r="A500" s="1">
        <v>45069</v>
      </c>
      <c r="B500">
        <v>499</v>
      </c>
      <c r="C500">
        <v>1007</v>
      </c>
      <c r="D500" t="str">
        <f>VLOOKUP(DATOS[[#This Row],[ID_VENDEDOR]],VENDEDOR[#All],2,FALSE)</f>
        <v>RoSa UrIbe</v>
      </c>
      <c r="E500" t="str">
        <f>VLOOKUP(DATOS[[#This Row],[ID_VENDEDOR]],VENDEDOR[#All],5,FALSE)</f>
        <v>CIBAO</v>
      </c>
      <c r="F500">
        <v>100018</v>
      </c>
      <c r="G500" t="s">
        <v>57</v>
      </c>
      <c r="H500">
        <v>23</v>
      </c>
      <c r="I500" t="str">
        <f>VLOOKUP(DATOS[[#This Row],[ID_PRODUCTO]],PRODUCTOS[#All],2,FALSE)</f>
        <v>Carburadores</v>
      </c>
      <c r="J500">
        <f>VLOOKUP(DATOS[[#This Row],[ID_PRODUCTO]],PRODUCTOS[#All],3,FALSE)</f>
        <v>1</v>
      </c>
      <c r="K500" t="str">
        <f>VLOOKUP(DATOS[[#This Row],[ID_CATEGORIA2]],PRODUCTOS[#All],4,FALSE)</f>
        <v>Componentes del Motor</v>
      </c>
      <c r="L500">
        <v>6</v>
      </c>
      <c r="M500" s="4">
        <f>VLOOKUP(DATOS[[#This Row],[ID_PRODUCTO]],PRODUCTOS[#All],6,FALSE)</f>
        <v>3550</v>
      </c>
      <c r="N500" s="5">
        <f>VLOOKUP(DATOS[[#This Row],[ID_PRODUCTO]],PRODUCTOS[#All],8,FALSE)</f>
        <v>4000</v>
      </c>
    </row>
    <row r="501" spans="1:14" x14ac:dyDescent="0.25">
      <c r="A501" s="1">
        <v>45070</v>
      </c>
      <c r="B501">
        <v>500</v>
      </c>
      <c r="C501">
        <v>1006</v>
      </c>
      <c r="D501" t="str">
        <f>VLOOKUP(DATOS[[#This Row],[ID_VENDEDOR]],VENDEDOR[#All],2,FALSE)</f>
        <v>AleXanDrO MoRa</v>
      </c>
      <c r="E501" t="str">
        <f>VLOOKUP(DATOS[[#This Row],[ID_VENDEDOR]],VENDEDOR[#All],5,FALSE)</f>
        <v>NORTE</v>
      </c>
      <c r="F501">
        <v>100004</v>
      </c>
      <c r="G501" t="s">
        <v>17</v>
      </c>
      <c r="H501">
        <v>2</v>
      </c>
      <c r="I501" t="str">
        <f>VLOOKUP(DATOS[[#This Row],[ID_PRODUCTO]],PRODUCTOS[#All],2,FALSE)</f>
        <v>Pistones</v>
      </c>
      <c r="J501">
        <f>VLOOKUP(DATOS[[#This Row],[ID_PRODUCTO]],PRODUCTOS[#All],3,FALSE)</f>
        <v>1</v>
      </c>
      <c r="K501" t="str">
        <f>VLOOKUP(DATOS[[#This Row],[ID_CATEGORIA2]],PRODUCTOS[#All],4,FALSE)</f>
        <v>Componentes del Motor</v>
      </c>
      <c r="L501">
        <v>16</v>
      </c>
      <c r="M501" s="4">
        <f>VLOOKUP(DATOS[[#This Row],[ID_PRODUCTO]],PRODUCTOS[#All],6,FALSE)</f>
        <v>2920</v>
      </c>
      <c r="N501" s="5">
        <f>VLOOKUP(DATOS[[#This Row],[ID_PRODUCTO]],PRODUCTOS[#All],8,FALSE)</f>
        <v>3500</v>
      </c>
    </row>
    <row r="502" spans="1:14" x14ac:dyDescent="0.25">
      <c r="A502" s="1">
        <v>45071</v>
      </c>
      <c r="B502">
        <v>501</v>
      </c>
      <c r="C502">
        <v>1004</v>
      </c>
      <c r="D502" t="str">
        <f>VLOOKUP(DATOS[[#This Row],[ID_VENDEDOR]],VENDEDOR[#All],2,FALSE)</f>
        <v>FaBiAn VasQuez</v>
      </c>
      <c r="E502" t="str">
        <f>VLOOKUP(DATOS[[#This Row],[ID_VENDEDOR]],VENDEDOR[#All],5,FALSE)</f>
        <v>SUR</v>
      </c>
      <c r="F502">
        <v>100069</v>
      </c>
      <c r="G502" t="s">
        <v>116</v>
      </c>
      <c r="H502">
        <v>12</v>
      </c>
      <c r="I502" t="str">
        <f>VLOOKUP(DATOS[[#This Row],[ID_PRODUCTO]],PRODUCTOS[#All],2,FALSE)</f>
        <v>Asientos</v>
      </c>
      <c r="J502">
        <f>VLOOKUP(DATOS[[#This Row],[ID_PRODUCTO]],PRODUCTOS[#All],3,FALSE)</f>
        <v>9</v>
      </c>
      <c r="K502" t="str">
        <f>VLOOKUP(DATOS[[#This Row],[ID_CATEGORIA2]],PRODUCTOS[#All],4,FALSE)</f>
        <v>Sistema Eléctrico</v>
      </c>
      <c r="L502">
        <v>10</v>
      </c>
      <c r="M502" s="4">
        <f>VLOOKUP(DATOS[[#This Row],[ID_PRODUCTO]],PRODUCTOS[#All],6,FALSE)</f>
        <v>3150</v>
      </c>
      <c r="N502" s="5">
        <f>VLOOKUP(DATOS[[#This Row],[ID_PRODUCTO]],PRODUCTOS[#All],8,FALSE)</f>
        <v>3500</v>
      </c>
    </row>
    <row r="503" spans="1:14" x14ac:dyDescent="0.25">
      <c r="A503" s="1">
        <v>45072</v>
      </c>
      <c r="B503">
        <v>502</v>
      </c>
      <c r="C503">
        <v>1001</v>
      </c>
      <c r="D503" t="str">
        <f>VLOOKUP(DATOS[[#This Row],[ID_VENDEDOR]],VENDEDOR[#All],2,FALSE)</f>
        <v>RaQUel SalAzar</v>
      </c>
      <c r="E503" t="str">
        <f>VLOOKUP(DATOS[[#This Row],[ID_VENDEDOR]],VENDEDOR[#All],5,FALSE)</f>
        <v>ESTE</v>
      </c>
      <c r="F503">
        <v>100001</v>
      </c>
      <c r="G503" t="s">
        <v>8</v>
      </c>
      <c r="H503">
        <v>20</v>
      </c>
      <c r="I503" t="str">
        <f>VLOOKUP(DATOS[[#This Row],[ID_PRODUCTO]],PRODUCTOS[#All],2,FALSE)</f>
        <v>Controles de Puños Calefactables</v>
      </c>
      <c r="J503">
        <f>VLOOKUP(DATOS[[#This Row],[ID_PRODUCTO]],PRODUCTOS[#All],3,FALSE)</f>
        <v>10</v>
      </c>
      <c r="K503" t="str">
        <f>VLOOKUP(DATOS[[#This Row],[ID_CATEGORIA2]],PRODUCTOS[#All],4,FALSE)</f>
        <v>Neumáticos</v>
      </c>
      <c r="L503">
        <v>5</v>
      </c>
      <c r="M503" s="4">
        <f>VLOOKUP(DATOS[[#This Row],[ID_PRODUCTO]],PRODUCTOS[#All],6,FALSE)</f>
        <v>4500</v>
      </c>
      <c r="N503" s="5">
        <f>VLOOKUP(DATOS[[#This Row],[ID_PRODUCTO]],PRODUCTOS[#All],8,FALSE)</f>
        <v>5000</v>
      </c>
    </row>
    <row r="504" spans="1:14" x14ac:dyDescent="0.25">
      <c r="A504" s="1">
        <v>45073</v>
      </c>
      <c r="B504">
        <v>503</v>
      </c>
      <c r="C504">
        <v>1001</v>
      </c>
      <c r="D504" t="str">
        <f>VLOOKUP(DATOS[[#This Row],[ID_VENDEDOR]],VENDEDOR[#All],2,FALSE)</f>
        <v>RaQUel SalAzar</v>
      </c>
      <c r="E504" t="str">
        <f>VLOOKUP(DATOS[[#This Row],[ID_VENDEDOR]],VENDEDOR[#All],5,FALSE)</f>
        <v>ESTE</v>
      </c>
      <c r="F504">
        <v>100084</v>
      </c>
      <c r="G504" t="s">
        <v>131</v>
      </c>
      <c r="H504">
        <v>8</v>
      </c>
      <c r="I504" t="str">
        <f>VLOOKUP(DATOS[[#This Row],[ID_PRODUCTO]],PRODUCTOS[#All],2,FALSE)</f>
        <v>Amortiguadores</v>
      </c>
      <c r="J504">
        <f>VLOOKUP(DATOS[[#This Row],[ID_PRODUCTO]],PRODUCTOS[#All],3,FALSE)</f>
        <v>6</v>
      </c>
      <c r="K504" t="str">
        <f>VLOOKUP(DATOS[[#This Row],[ID_CATEGORIA2]],PRODUCTOS[#All],4,FALSE)</f>
        <v>Sistema de Transmisión</v>
      </c>
      <c r="L504">
        <v>7</v>
      </c>
      <c r="M504" s="4">
        <f>VLOOKUP(DATOS[[#This Row],[ID_PRODUCTO]],PRODUCTOS[#All],6,FALSE)</f>
        <v>4010</v>
      </c>
      <c r="N504" s="5">
        <f>VLOOKUP(DATOS[[#This Row],[ID_PRODUCTO]],PRODUCTOS[#All],8,FALSE)</f>
        <v>4500</v>
      </c>
    </row>
    <row r="505" spans="1:14" x14ac:dyDescent="0.25">
      <c r="A505" s="1">
        <v>45074</v>
      </c>
      <c r="B505">
        <v>504</v>
      </c>
      <c r="C505">
        <v>1003</v>
      </c>
      <c r="D505" t="str">
        <f>VLOOKUP(DATOS[[#This Row],[ID_VENDEDOR]],VENDEDOR[#All],2,FALSE)</f>
        <v>MatEo diAz</v>
      </c>
      <c r="E505" t="str">
        <f>VLOOKUP(DATOS[[#This Row],[ID_VENDEDOR]],VENDEDOR[#All],5,FALSE)</f>
        <v>CIBAO</v>
      </c>
      <c r="F505">
        <v>100093</v>
      </c>
      <c r="G505" t="s">
        <v>140</v>
      </c>
      <c r="H505">
        <v>9</v>
      </c>
      <c r="I505" t="str">
        <f>VLOOKUP(DATOS[[#This Row],[ID_PRODUCTO]],PRODUCTOS[#All],2,FALSE)</f>
        <v>Baterías</v>
      </c>
      <c r="J505">
        <f>VLOOKUP(DATOS[[#This Row],[ID_PRODUCTO]],PRODUCTOS[#All],3,FALSE)</f>
        <v>7</v>
      </c>
      <c r="K505" t="str">
        <f>VLOOKUP(DATOS[[#This Row],[ID_CATEGORIA2]],PRODUCTOS[#All],4,FALSE)</f>
        <v>Sistema de Frenos</v>
      </c>
      <c r="L505">
        <v>3</v>
      </c>
      <c r="M505" s="4">
        <f>VLOOKUP(DATOS[[#This Row],[ID_PRODUCTO]],PRODUCTOS[#All],6,FALSE)</f>
        <v>4800</v>
      </c>
      <c r="N505" s="5">
        <f>VLOOKUP(DATOS[[#This Row],[ID_PRODUCTO]],PRODUCTOS[#All],8,FALSE)</f>
        <v>6000</v>
      </c>
    </row>
    <row r="506" spans="1:14" x14ac:dyDescent="0.25">
      <c r="A506" s="1">
        <v>45075</v>
      </c>
      <c r="B506">
        <v>505</v>
      </c>
      <c r="C506">
        <v>1015</v>
      </c>
      <c r="D506" t="str">
        <f>VLOOKUP(DATOS[[#This Row],[ID_VENDEDOR]],VENDEDOR[#All],2,FALSE)</f>
        <v>HeCTOr MuñoZ</v>
      </c>
      <c r="E506" t="str">
        <f>VLOOKUP(DATOS[[#This Row],[ID_VENDEDOR]],VENDEDOR[#All],5,FALSE)</f>
        <v>CIBAO</v>
      </c>
      <c r="F506">
        <v>100050</v>
      </c>
      <c r="G506" t="s">
        <v>329</v>
      </c>
      <c r="H506">
        <v>15</v>
      </c>
      <c r="I506" t="str">
        <f>VLOOKUP(DATOS[[#This Row],[ID_PRODUCTO]],PRODUCTOS[#All],2,FALSE)</f>
        <v>Casco</v>
      </c>
      <c r="J506">
        <f>VLOOKUP(DATOS[[#This Row],[ID_PRODUCTO]],PRODUCTOS[#All],3,FALSE)</f>
        <v>10</v>
      </c>
      <c r="K506" t="str">
        <f>VLOOKUP(DATOS[[#This Row],[ID_CATEGORIA2]],PRODUCTOS[#All],4,FALSE)</f>
        <v>Neumáticos</v>
      </c>
      <c r="L506">
        <v>12</v>
      </c>
      <c r="M506" s="4">
        <f>VLOOKUP(DATOS[[#This Row],[ID_PRODUCTO]],PRODUCTOS[#All],6,FALSE)</f>
        <v>2240</v>
      </c>
      <c r="N506" s="5">
        <f>VLOOKUP(DATOS[[#This Row],[ID_PRODUCTO]],PRODUCTOS[#All],8,FALSE)</f>
        <v>2500</v>
      </c>
    </row>
    <row r="507" spans="1:14" x14ac:dyDescent="0.25">
      <c r="A507" s="1">
        <v>45076</v>
      </c>
      <c r="B507">
        <v>506</v>
      </c>
      <c r="C507">
        <v>1002</v>
      </c>
      <c r="D507" t="str">
        <f>VLOOKUP(DATOS[[#This Row],[ID_VENDEDOR]],VENDEDOR[#All],2,FALSE)</f>
        <v>SiMon BArreRa</v>
      </c>
      <c r="E507" t="str">
        <f>VLOOKUP(DATOS[[#This Row],[ID_VENDEDOR]],VENDEDOR[#All],5,FALSE)</f>
        <v>NORTE</v>
      </c>
      <c r="F507">
        <v>100100</v>
      </c>
      <c r="G507" t="s">
        <v>147</v>
      </c>
      <c r="H507">
        <v>10</v>
      </c>
      <c r="I507" t="str">
        <f>VLOOKUP(DATOS[[#This Row],[ID_PRODUCTO]],PRODUCTOS[#All],2,FALSE)</f>
        <v>Neumáticos</v>
      </c>
      <c r="J507">
        <f>VLOOKUP(DATOS[[#This Row],[ID_PRODUCTO]],PRODUCTOS[#All],3,FALSE)</f>
        <v>8</v>
      </c>
      <c r="K507" t="str">
        <f>VLOOKUP(DATOS[[#This Row],[ID_CATEGORIA2]],PRODUCTOS[#All],4,FALSE)</f>
        <v>Sistema de Suspensión</v>
      </c>
      <c r="L507">
        <v>6</v>
      </c>
      <c r="M507" s="4">
        <f>VLOOKUP(DATOS[[#This Row],[ID_PRODUCTO]],PRODUCTOS[#All],6,FALSE)</f>
        <v>4420</v>
      </c>
      <c r="N507" s="5">
        <f>VLOOKUP(DATOS[[#This Row],[ID_PRODUCTO]],PRODUCTOS[#All],8,FALSE)</f>
        <v>5000</v>
      </c>
    </row>
    <row r="508" spans="1:14" x14ac:dyDescent="0.25">
      <c r="A508" s="1">
        <v>45077</v>
      </c>
      <c r="B508">
        <v>507</v>
      </c>
      <c r="C508">
        <v>1000</v>
      </c>
      <c r="D508" t="str">
        <f>VLOOKUP(DATOS[[#This Row],[ID_VENDEDOR]],VENDEDOR[#All],2,FALSE)</f>
        <v>JuLiO torReS</v>
      </c>
      <c r="E508" t="str">
        <f>VLOOKUP(DATOS[[#This Row],[ID_VENDEDOR]],VENDEDOR[#All],5,FALSE)</f>
        <v>SUR</v>
      </c>
      <c r="F508">
        <v>100085</v>
      </c>
      <c r="G508" t="s">
        <v>132</v>
      </c>
      <c r="H508">
        <v>2</v>
      </c>
      <c r="I508" t="str">
        <f>VLOOKUP(DATOS[[#This Row],[ID_PRODUCTO]],PRODUCTOS[#All],2,FALSE)</f>
        <v>Pistones</v>
      </c>
      <c r="J508">
        <f>VLOOKUP(DATOS[[#This Row],[ID_PRODUCTO]],PRODUCTOS[#All],3,FALSE)</f>
        <v>1</v>
      </c>
      <c r="K508" t="str">
        <f>VLOOKUP(DATOS[[#This Row],[ID_CATEGORIA2]],PRODUCTOS[#All],4,FALSE)</f>
        <v>Componentes del Motor</v>
      </c>
      <c r="L508">
        <v>8</v>
      </c>
      <c r="M508" s="4">
        <f>VLOOKUP(DATOS[[#This Row],[ID_PRODUCTO]],PRODUCTOS[#All],6,FALSE)</f>
        <v>2920</v>
      </c>
      <c r="N508" s="5">
        <f>VLOOKUP(DATOS[[#This Row],[ID_PRODUCTO]],PRODUCTOS[#All],8,FALSE)</f>
        <v>3500</v>
      </c>
    </row>
    <row r="509" spans="1:14" x14ac:dyDescent="0.25">
      <c r="A509" s="1">
        <v>45078</v>
      </c>
      <c r="B509">
        <v>508</v>
      </c>
      <c r="C509">
        <v>1004</v>
      </c>
      <c r="D509" t="str">
        <f>VLOOKUP(DATOS[[#This Row],[ID_VENDEDOR]],VENDEDOR[#All],2,FALSE)</f>
        <v>FaBiAn VasQuez</v>
      </c>
      <c r="E509" t="str">
        <f>VLOOKUP(DATOS[[#This Row],[ID_VENDEDOR]],VENDEDOR[#All],5,FALSE)</f>
        <v>SUR</v>
      </c>
      <c r="F509">
        <v>100066</v>
      </c>
      <c r="G509" t="s">
        <v>113</v>
      </c>
      <c r="H509">
        <v>5</v>
      </c>
      <c r="I509" t="str">
        <f>VLOOKUP(DATOS[[#This Row],[ID_PRODUCTO]],PRODUCTOS[#All],2,FALSE)</f>
        <v>Silenciadores</v>
      </c>
      <c r="J509">
        <f>VLOOKUP(DATOS[[#This Row],[ID_PRODUCTO]],PRODUCTOS[#All],3,FALSE)</f>
        <v>3</v>
      </c>
      <c r="K509" t="str">
        <f>VLOOKUP(DATOS[[#This Row],[ID_CATEGORIA2]],PRODUCTOS[#All],4,FALSE)</f>
        <v>Componentes del Motor</v>
      </c>
      <c r="L509">
        <v>4</v>
      </c>
      <c r="M509" s="4">
        <f>VLOOKUP(DATOS[[#This Row],[ID_PRODUCTO]],PRODUCTOS[#All],6,FALSE)</f>
        <v>1600</v>
      </c>
      <c r="N509" s="5">
        <f>VLOOKUP(DATOS[[#This Row],[ID_PRODUCTO]],PRODUCTOS[#All],8,FALSE)</f>
        <v>2500</v>
      </c>
    </row>
    <row r="510" spans="1:14" x14ac:dyDescent="0.25">
      <c r="A510" s="1">
        <v>45079</v>
      </c>
      <c r="B510">
        <v>509</v>
      </c>
      <c r="C510">
        <v>1008</v>
      </c>
      <c r="D510" t="str">
        <f>VLOOKUP(DATOS[[#This Row],[ID_VENDEDOR]],VENDEDOR[#All],2,FALSE)</f>
        <v>JaVIer ArAujo</v>
      </c>
      <c r="E510" t="str">
        <f>VLOOKUP(DATOS[[#This Row],[ID_VENDEDOR]],VENDEDOR[#All],5,FALSE)</f>
        <v>SUR</v>
      </c>
      <c r="F510">
        <v>100041</v>
      </c>
      <c r="G510" t="s">
        <v>88</v>
      </c>
      <c r="H510">
        <v>2</v>
      </c>
      <c r="I510" t="str">
        <f>VLOOKUP(DATOS[[#This Row],[ID_PRODUCTO]],PRODUCTOS[#All],2,FALSE)</f>
        <v>Pistones</v>
      </c>
      <c r="J510">
        <f>VLOOKUP(DATOS[[#This Row],[ID_PRODUCTO]],PRODUCTOS[#All],3,FALSE)</f>
        <v>1</v>
      </c>
      <c r="K510" t="str">
        <f>VLOOKUP(DATOS[[#This Row],[ID_CATEGORIA2]],PRODUCTOS[#All],4,FALSE)</f>
        <v>Componentes del Motor</v>
      </c>
      <c r="L510">
        <v>9</v>
      </c>
      <c r="M510" s="4">
        <f>VLOOKUP(DATOS[[#This Row],[ID_PRODUCTO]],PRODUCTOS[#All],6,FALSE)</f>
        <v>2920</v>
      </c>
      <c r="N510" s="5">
        <f>VLOOKUP(DATOS[[#This Row],[ID_PRODUCTO]],PRODUCTOS[#All],8,FALSE)</f>
        <v>3500</v>
      </c>
    </row>
    <row r="511" spans="1:14" x14ac:dyDescent="0.25">
      <c r="A511" s="1">
        <v>45080</v>
      </c>
      <c r="B511">
        <v>510</v>
      </c>
      <c r="C511">
        <v>1002</v>
      </c>
      <c r="D511" t="str">
        <f>VLOOKUP(DATOS[[#This Row],[ID_VENDEDOR]],VENDEDOR[#All],2,FALSE)</f>
        <v>SiMon BArreRa</v>
      </c>
      <c r="E511" t="str">
        <f>VLOOKUP(DATOS[[#This Row],[ID_VENDEDOR]],VENDEDOR[#All],5,FALSE)</f>
        <v>NORTE</v>
      </c>
      <c r="F511">
        <v>100054</v>
      </c>
      <c r="G511" t="s">
        <v>101</v>
      </c>
      <c r="H511">
        <v>20</v>
      </c>
      <c r="I511" t="str">
        <f>VLOOKUP(DATOS[[#This Row],[ID_PRODUCTO]],PRODUCTOS[#All],2,FALSE)</f>
        <v>Controles de Puños Calefactables</v>
      </c>
      <c r="J511">
        <f>VLOOKUP(DATOS[[#This Row],[ID_PRODUCTO]],PRODUCTOS[#All],3,FALSE)</f>
        <v>10</v>
      </c>
      <c r="K511" t="str">
        <f>VLOOKUP(DATOS[[#This Row],[ID_CATEGORIA2]],PRODUCTOS[#All],4,FALSE)</f>
        <v>Neumáticos</v>
      </c>
      <c r="L511">
        <v>5</v>
      </c>
      <c r="M511" s="4">
        <f>VLOOKUP(DATOS[[#This Row],[ID_PRODUCTO]],PRODUCTOS[#All],6,FALSE)</f>
        <v>4500</v>
      </c>
      <c r="N511" s="5">
        <f>VLOOKUP(DATOS[[#This Row],[ID_PRODUCTO]],PRODUCTOS[#All],8,FALSE)</f>
        <v>5000</v>
      </c>
    </row>
    <row r="512" spans="1:14" x14ac:dyDescent="0.25">
      <c r="A512" s="1">
        <v>45081</v>
      </c>
      <c r="B512">
        <v>511</v>
      </c>
      <c r="C512">
        <v>1009</v>
      </c>
      <c r="D512" t="str">
        <f>VLOOKUP(DATOS[[#This Row],[ID_VENDEDOR]],VENDEDOR[#All],2,FALSE)</f>
        <v>PAtriciA mOreno</v>
      </c>
      <c r="E512" t="str">
        <f>VLOOKUP(DATOS[[#This Row],[ID_VENDEDOR]],VENDEDOR[#All],5,FALSE)</f>
        <v>ESTE</v>
      </c>
      <c r="F512">
        <v>100081</v>
      </c>
      <c r="G512" t="s">
        <v>128</v>
      </c>
      <c r="H512">
        <v>21</v>
      </c>
      <c r="I512" t="str">
        <f>VLOOKUP(DATOS[[#This Row],[ID_PRODUCTO]],PRODUCTOS[#All],2,FALSE)</f>
        <v>Tensores de Cadena</v>
      </c>
      <c r="J512">
        <f>VLOOKUP(DATOS[[#This Row],[ID_PRODUCTO]],PRODUCTOS[#All],3,FALSE)</f>
        <v>4</v>
      </c>
      <c r="K512" t="str">
        <f>VLOOKUP(DATOS[[#This Row],[ID_CATEGORIA2]],PRODUCTOS[#All],4,FALSE)</f>
        <v>Filtros</v>
      </c>
      <c r="L512">
        <v>3</v>
      </c>
      <c r="M512" s="4">
        <f>VLOOKUP(DATOS[[#This Row],[ID_PRODUCTO]],PRODUCTOS[#All],6,FALSE)</f>
        <v>880</v>
      </c>
      <c r="N512" s="5">
        <f>VLOOKUP(DATOS[[#This Row],[ID_PRODUCTO]],PRODUCTOS[#All],8,FALSE)</f>
        <v>1000</v>
      </c>
    </row>
    <row r="513" spans="1:14" x14ac:dyDescent="0.25">
      <c r="A513" s="1">
        <v>45082</v>
      </c>
      <c r="B513">
        <v>512</v>
      </c>
      <c r="C513">
        <v>1012</v>
      </c>
      <c r="D513" t="str">
        <f>VLOOKUP(DATOS[[#This Row],[ID_VENDEDOR]],VENDEDOR[#All],2,FALSE)</f>
        <v>HuGo SAndoval</v>
      </c>
      <c r="E513" t="str">
        <f>VLOOKUP(DATOS[[#This Row],[ID_VENDEDOR]],VENDEDOR[#All],5,FALSE)</f>
        <v>SUR</v>
      </c>
      <c r="F513">
        <v>100065</v>
      </c>
      <c r="G513" t="s">
        <v>112</v>
      </c>
      <c r="H513">
        <v>5</v>
      </c>
      <c r="I513" t="str">
        <f>VLOOKUP(DATOS[[#This Row],[ID_PRODUCTO]],PRODUCTOS[#All],2,FALSE)</f>
        <v>Silenciadores</v>
      </c>
      <c r="J513">
        <f>VLOOKUP(DATOS[[#This Row],[ID_PRODUCTO]],PRODUCTOS[#All],3,FALSE)</f>
        <v>3</v>
      </c>
      <c r="K513" t="str">
        <f>VLOOKUP(DATOS[[#This Row],[ID_CATEGORIA2]],PRODUCTOS[#All],4,FALSE)</f>
        <v>Componentes del Motor</v>
      </c>
      <c r="L513">
        <v>7</v>
      </c>
      <c r="M513" s="4">
        <f>VLOOKUP(DATOS[[#This Row],[ID_PRODUCTO]],PRODUCTOS[#All],6,FALSE)</f>
        <v>1600</v>
      </c>
      <c r="N513" s="5">
        <f>VLOOKUP(DATOS[[#This Row],[ID_PRODUCTO]],PRODUCTOS[#All],8,FALSE)</f>
        <v>2500</v>
      </c>
    </row>
    <row r="514" spans="1:14" x14ac:dyDescent="0.25">
      <c r="A514" s="1">
        <v>45083</v>
      </c>
      <c r="B514">
        <v>513</v>
      </c>
      <c r="C514">
        <v>1006</v>
      </c>
      <c r="D514" t="str">
        <f>VLOOKUP(DATOS[[#This Row],[ID_VENDEDOR]],VENDEDOR[#All],2,FALSE)</f>
        <v>AleXanDrO MoRa</v>
      </c>
      <c r="E514" t="str">
        <f>VLOOKUP(DATOS[[#This Row],[ID_VENDEDOR]],VENDEDOR[#All],5,FALSE)</f>
        <v>NORTE</v>
      </c>
      <c r="F514">
        <v>100082</v>
      </c>
      <c r="G514" t="s">
        <v>129</v>
      </c>
      <c r="H514">
        <v>7</v>
      </c>
      <c r="I514" t="str">
        <f>VLOOKUP(DATOS[[#This Row],[ID_PRODUCTO]],PRODUCTOS[#All],2,FALSE)</f>
        <v>Pastillas de Freno</v>
      </c>
      <c r="J514">
        <f>VLOOKUP(DATOS[[#This Row],[ID_PRODUCTO]],PRODUCTOS[#All],3,FALSE)</f>
        <v>5</v>
      </c>
      <c r="K514" t="str">
        <f>VLOOKUP(DATOS[[#This Row],[ID_CATEGORIA2]],PRODUCTOS[#All],4,FALSE)</f>
        <v>Sistema de Escape</v>
      </c>
      <c r="L514">
        <v>10</v>
      </c>
      <c r="M514" s="4">
        <f>VLOOKUP(DATOS[[#This Row],[ID_PRODUCTO]],PRODUCTOS[#All],6,FALSE)</f>
        <v>900</v>
      </c>
      <c r="N514" s="5">
        <f>VLOOKUP(DATOS[[#This Row],[ID_PRODUCTO]],PRODUCTOS[#All],8,FALSE)</f>
        <v>1200</v>
      </c>
    </row>
    <row r="515" spans="1:14" x14ac:dyDescent="0.25">
      <c r="A515" s="1">
        <v>45084</v>
      </c>
      <c r="B515">
        <v>514</v>
      </c>
      <c r="C515">
        <v>1013</v>
      </c>
      <c r="D515" t="str">
        <f>VLOOKUP(DATOS[[#This Row],[ID_VENDEDOR]],VENDEDOR[#All],2,FALSE)</f>
        <v>MoNiCA AlVarez</v>
      </c>
      <c r="E515" t="str">
        <f>VLOOKUP(DATOS[[#This Row],[ID_VENDEDOR]],VENDEDOR[#All],5,FALSE)</f>
        <v>ESTE</v>
      </c>
      <c r="F515">
        <v>100101</v>
      </c>
      <c r="G515" t="s">
        <v>148</v>
      </c>
      <c r="H515">
        <v>13</v>
      </c>
      <c r="I515" t="str">
        <f>VLOOKUP(DATOS[[#This Row],[ID_PRODUCTO]],PRODUCTOS[#All],2,FALSE)</f>
        <v>Manillares</v>
      </c>
      <c r="J515">
        <f>VLOOKUP(DATOS[[#This Row],[ID_PRODUCTO]],PRODUCTOS[#All],3,FALSE)</f>
        <v>9</v>
      </c>
      <c r="K515" t="str">
        <f>VLOOKUP(DATOS[[#This Row],[ID_CATEGORIA2]],PRODUCTOS[#All],4,FALSE)</f>
        <v>Sistema Eléctrico</v>
      </c>
      <c r="L515">
        <v>2</v>
      </c>
      <c r="M515" s="4">
        <f>VLOOKUP(DATOS[[#This Row],[ID_PRODUCTO]],PRODUCTOS[#All],6,FALSE)</f>
        <v>1310</v>
      </c>
      <c r="N515" s="5">
        <f>VLOOKUP(DATOS[[#This Row],[ID_PRODUCTO]],PRODUCTOS[#All],8,FALSE)</f>
        <v>1500</v>
      </c>
    </row>
    <row r="516" spans="1:14" x14ac:dyDescent="0.25">
      <c r="A516" s="1">
        <v>45085</v>
      </c>
      <c r="B516">
        <v>515</v>
      </c>
      <c r="C516">
        <v>1003</v>
      </c>
      <c r="D516" t="str">
        <f>VLOOKUP(DATOS[[#This Row],[ID_VENDEDOR]],VENDEDOR[#All],2,FALSE)</f>
        <v>MatEo diAz</v>
      </c>
      <c r="E516" t="str">
        <f>VLOOKUP(DATOS[[#This Row],[ID_VENDEDOR]],VENDEDOR[#All],5,FALSE)</f>
        <v>CIBAO</v>
      </c>
      <c r="F516">
        <v>100013</v>
      </c>
      <c r="G516" t="s">
        <v>44</v>
      </c>
      <c r="H516">
        <v>4</v>
      </c>
      <c r="I516" t="str">
        <f>VLOOKUP(DATOS[[#This Row],[ID_PRODUCTO]],PRODUCTOS[#All],2,FALSE)</f>
        <v>Filtros de Aceite</v>
      </c>
      <c r="J516">
        <f>VLOOKUP(DATOS[[#This Row],[ID_PRODUCTO]],PRODUCTOS[#All],3,FALSE)</f>
        <v>2</v>
      </c>
      <c r="K516" t="str">
        <f>VLOOKUP(DATOS[[#This Row],[ID_CATEGORIA2]],PRODUCTOS[#All],4,FALSE)</f>
        <v>Componentes del Motor</v>
      </c>
      <c r="L516">
        <v>8</v>
      </c>
      <c r="M516" s="4">
        <f>VLOOKUP(DATOS[[#This Row],[ID_PRODUCTO]],PRODUCTOS[#All],6,FALSE)</f>
        <v>600</v>
      </c>
      <c r="N516" s="5">
        <f>VLOOKUP(DATOS[[#This Row],[ID_PRODUCTO]],PRODUCTOS[#All],8,FALSE)</f>
        <v>800</v>
      </c>
    </row>
    <row r="517" spans="1:14" x14ac:dyDescent="0.25">
      <c r="A517" s="1">
        <v>45086</v>
      </c>
      <c r="B517">
        <v>516</v>
      </c>
      <c r="C517">
        <v>1001</v>
      </c>
      <c r="D517" t="str">
        <f>VLOOKUP(DATOS[[#This Row],[ID_VENDEDOR]],VENDEDOR[#All],2,FALSE)</f>
        <v>RaQUel SalAzar</v>
      </c>
      <c r="E517" t="str">
        <f>VLOOKUP(DATOS[[#This Row],[ID_VENDEDOR]],VENDEDOR[#All],5,FALSE)</f>
        <v>ESTE</v>
      </c>
      <c r="F517">
        <v>100080</v>
      </c>
      <c r="G517" t="s">
        <v>127</v>
      </c>
      <c r="H517">
        <v>22</v>
      </c>
      <c r="I517" t="str">
        <f>VLOOKUP(DATOS[[#This Row],[ID_PRODUCTO]],PRODUCTOS[#All],2,FALSE)</f>
        <v>Protectores de Motor</v>
      </c>
      <c r="J517">
        <f>VLOOKUP(DATOS[[#This Row],[ID_PRODUCTO]],PRODUCTOS[#All],3,FALSE)</f>
        <v>9</v>
      </c>
      <c r="K517" t="str">
        <f>VLOOKUP(DATOS[[#This Row],[ID_CATEGORIA2]],PRODUCTOS[#All],4,FALSE)</f>
        <v>Sistema Eléctrico</v>
      </c>
      <c r="L517">
        <v>6</v>
      </c>
      <c r="M517" s="4">
        <f>VLOOKUP(DATOS[[#This Row],[ID_PRODUCTO]],PRODUCTOS[#All],6,FALSE)</f>
        <v>3011</v>
      </c>
      <c r="N517" s="5">
        <f>VLOOKUP(DATOS[[#This Row],[ID_PRODUCTO]],PRODUCTOS[#All],8,FALSE)</f>
        <v>3500</v>
      </c>
    </row>
    <row r="518" spans="1:14" x14ac:dyDescent="0.25">
      <c r="A518" s="1">
        <v>45087</v>
      </c>
      <c r="B518">
        <v>517</v>
      </c>
      <c r="C518">
        <v>1015</v>
      </c>
      <c r="D518" t="str">
        <f>VLOOKUP(DATOS[[#This Row],[ID_VENDEDOR]],VENDEDOR[#All],2,FALSE)</f>
        <v>HeCTOr MuñoZ</v>
      </c>
      <c r="E518" t="str">
        <f>VLOOKUP(DATOS[[#This Row],[ID_VENDEDOR]],VENDEDOR[#All],5,FALSE)</f>
        <v>CIBAO</v>
      </c>
      <c r="F518">
        <v>100065</v>
      </c>
      <c r="G518" t="s">
        <v>112</v>
      </c>
      <c r="H518">
        <v>11</v>
      </c>
      <c r="I518" t="str">
        <f>VLOOKUP(DATOS[[#This Row],[ID_PRODUCTO]],PRODUCTOS[#All],2,FALSE)</f>
        <v>Guardabarros</v>
      </c>
      <c r="J518">
        <f>VLOOKUP(DATOS[[#This Row],[ID_PRODUCTO]],PRODUCTOS[#All],3,FALSE)</f>
        <v>9</v>
      </c>
      <c r="K518" t="str">
        <f>VLOOKUP(DATOS[[#This Row],[ID_CATEGORIA2]],PRODUCTOS[#All],4,FALSE)</f>
        <v>Sistema Eléctrico</v>
      </c>
      <c r="L518">
        <v>9</v>
      </c>
      <c r="M518" s="4">
        <f>VLOOKUP(DATOS[[#This Row],[ID_PRODUCTO]],PRODUCTOS[#All],6,FALSE)</f>
        <v>1700</v>
      </c>
      <c r="N518" s="5">
        <f>VLOOKUP(DATOS[[#This Row],[ID_PRODUCTO]],PRODUCTOS[#All],8,FALSE)</f>
        <v>2000</v>
      </c>
    </row>
    <row r="519" spans="1:14" x14ac:dyDescent="0.25">
      <c r="A519" s="1">
        <v>45088</v>
      </c>
      <c r="B519">
        <v>518</v>
      </c>
      <c r="C519">
        <v>1002</v>
      </c>
      <c r="D519" t="str">
        <f>VLOOKUP(DATOS[[#This Row],[ID_VENDEDOR]],VENDEDOR[#All],2,FALSE)</f>
        <v>SiMon BArreRa</v>
      </c>
      <c r="E519" t="str">
        <f>VLOOKUP(DATOS[[#This Row],[ID_VENDEDOR]],VENDEDOR[#All],5,FALSE)</f>
        <v>NORTE</v>
      </c>
      <c r="F519">
        <v>100074</v>
      </c>
      <c r="G519" t="s">
        <v>121</v>
      </c>
      <c r="H519">
        <v>11</v>
      </c>
      <c r="I519" t="str">
        <f>VLOOKUP(DATOS[[#This Row],[ID_PRODUCTO]],PRODUCTOS[#All],2,FALSE)</f>
        <v>Guardabarros</v>
      </c>
      <c r="J519">
        <f>VLOOKUP(DATOS[[#This Row],[ID_PRODUCTO]],PRODUCTOS[#All],3,FALSE)</f>
        <v>9</v>
      </c>
      <c r="K519" t="str">
        <f>VLOOKUP(DATOS[[#This Row],[ID_CATEGORIA2]],PRODUCTOS[#All],4,FALSE)</f>
        <v>Sistema Eléctrico</v>
      </c>
      <c r="L519">
        <v>11</v>
      </c>
      <c r="M519" s="4">
        <f>VLOOKUP(DATOS[[#This Row],[ID_PRODUCTO]],PRODUCTOS[#All],6,FALSE)</f>
        <v>1700</v>
      </c>
      <c r="N519" s="5">
        <f>VLOOKUP(DATOS[[#This Row],[ID_PRODUCTO]],PRODUCTOS[#All],8,FALSE)</f>
        <v>2000</v>
      </c>
    </row>
    <row r="520" spans="1:14" x14ac:dyDescent="0.25">
      <c r="A520" s="1">
        <v>45089</v>
      </c>
      <c r="B520">
        <v>519</v>
      </c>
      <c r="C520">
        <v>1012</v>
      </c>
      <c r="D520" t="str">
        <f>VLOOKUP(DATOS[[#This Row],[ID_VENDEDOR]],VENDEDOR[#All],2,FALSE)</f>
        <v>HuGo SAndoval</v>
      </c>
      <c r="E520" t="str">
        <f>VLOOKUP(DATOS[[#This Row],[ID_VENDEDOR]],VENDEDOR[#All],5,FALSE)</f>
        <v>SUR</v>
      </c>
      <c r="F520">
        <v>100039</v>
      </c>
      <c r="G520" t="s">
        <v>86</v>
      </c>
      <c r="H520">
        <v>10</v>
      </c>
      <c r="I520" t="str">
        <f>VLOOKUP(DATOS[[#This Row],[ID_PRODUCTO]],PRODUCTOS[#All],2,FALSE)</f>
        <v>Neumáticos</v>
      </c>
      <c r="J520">
        <f>VLOOKUP(DATOS[[#This Row],[ID_PRODUCTO]],PRODUCTOS[#All],3,FALSE)</f>
        <v>8</v>
      </c>
      <c r="K520" t="str">
        <f>VLOOKUP(DATOS[[#This Row],[ID_CATEGORIA2]],PRODUCTOS[#All],4,FALSE)</f>
        <v>Sistema de Suspensión</v>
      </c>
      <c r="L520">
        <v>4</v>
      </c>
      <c r="M520" s="4">
        <f>VLOOKUP(DATOS[[#This Row],[ID_PRODUCTO]],PRODUCTOS[#All],6,FALSE)</f>
        <v>4420</v>
      </c>
      <c r="N520" s="5">
        <f>VLOOKUP(DATOS[[#This Row],[ID_PRODUCTO]],PRODUCTOS[#All],8,FALSE)</f>
        <v>5000</v>
      </c>
    </row>
    <row r="521" spans="1:14" x14ac:dyDescent="0.25">
      <c r="A521" s="1">
        <v>45090</v>
      </c>
      <c r="B521">
        <v>520</v>
      </c>
      <c r="C521">
        <v>1003</v>
      </c>
      <c r="D521" t="str">
        <f>VLOOKUP(DATOS[[#This Row],[ID_VENDEDOR]],VENDEDOR[#All],2,FALSE)</f>
        <v>MatEo diAz</v>
      </c>
      <c r="E521" t="str">
        <f>VLOOKUP(DATOS[[#This Row],[ID_VENDEDOR]],VENDEDOR[#All],5,FALSE)</f>
        <v>CIBAO</v>
      </c>
      <c r="F521">
        <v>100042</v>
      </c>
      <c r="G521" t="s">
        <v>89</v>
      </c>
      <c r="H521">
        <v>10</v>
      </c>
      <c r="I521" t="str">
        <f>VLOOKUP(DATOS[[#This Row],[ID_PRODUCTO]],PRODUCTOS[#All],2,FALSE)</f>
        <v>Neumáticos</v>
      </c>
      <c r="J521">
        <f>VLOOKUP(DATOS[[#This Row],[ID_PRODUCTO]],PRODUCTOS[#All],3,FALSE)</f>
        <v>8</v>
      </c>
      <c r="K521" t="str">
        <f>VLOOKUP(DATOS[[#This Row],[ID_CATEGORIA2]],PRODUCTOS[#All],4,FALSE)</f>
        <v>Sistema de Suspensión</v>
      </c>
      <c r="L521">
        <v>3</v>
      </c>
      <c r="M521" s="4">
        <f>VLOOKUP(DATOS[[#This Row],[ID_PRODUCTO]],PRODUCTOS[#All],6,FALSE)</f>
        <v>4420</v>
      </c>
      <c r="N521" s="5">
        <f>VLOOKUP(DATOS[[#This Row],[ID_PRODUCTO]],PRODUCTOS[#All],8,FALSE)</f>
        <v>5000</v>
      </c>
    </row>
    <row r="522" spans="1:14" x14ac:dyDescent="0.25">
      <c r="A522" s="1">
        <v>45091</v>
      </c>
      <c r="B522">
        <v>521</v>
      </c>
      <c r="C522">
        <v>1001</v>
      </c>
      <c r="D522" t="str">
        <f>VLOOKUP(DATOS[[#This Row],[ID_VENDEDOR]],VENDEDOR[#All],2,FALSE)</f>
        <v>RaQUel SalAzar</v>
      </c>
      <c r="E522" t="str">
        <f>VLOOKUP(DATOS[[#This Row],[ID_VENDEDOR]],VENDEDOR[#All],5,FALSE)</f>
        <v>ESTE</v>
      </c>
      <c r="F522">
        <v>100018</v>
      </c>
      <c r="G522" t="s">
        <v>57</v>
      </c>
      <c r="H522">
        <v>3</v>
      </c>
      <c r="I522" t="str">
        <f>VLOOKUP(DATOS[[#This Row],[ID_PRODUCTO]],PRODUCTOS[#All],2,FALSE)</f>
        <v>Cilindros</v>
      </c>
      <c r="J522">
        <f>VLOOKUP(DATOS[[#This Row],[ID_PRODUCTO]],PRODUCTOS[#All],3,FALSE)</f>
        <v>1</v>
      </c>
      <c r="K522" t="str">
        <f>VLOOKUP(DATOS[[#This Row],[ID_CATEGORIA2]],PRODUCTOS[#All],4,FALSE)</f>
        <v>Componentes del Motor</v>
      </c>
      <c r="L522">
        <v>5</v>
      </c>
      <c r="M522" s="4">
        <f>VLOOKUP(DATOS[[#This Row],[ID_PRODUCTO]],PRODUCTOS[#All],6,FALSE)</f>
        <v>3800</v>
      </c>
      <c r="N522" s="5">
        <f>VLOOKUP(DATOS[[#This Row],[ID_PRODUCTO]],PRODUCTOS[#All],8,FALSE)</f>
        <v>4500</v>
      </c>
    </row>
    <row r="523" spans="1:14" x14ac:dyDescent="0.25">
      <c r="A523" s="1">
        <v>45092</v>
      </c>
      <c r="B523">
        <v>522</v>
      </c>
      <c r="C523">
        <v>1009</v>
      </c>
      <c r="D523" t="str">
        <f>VLOOKUP(DATOS[[#This Row],[ID_VENDEDOR]],VENDEDOR[#All],2,FALSE)</f>
        <v>PAtriciA mOreno</v>
      </c>
      <c r="E523" t="str">
        <f>VLOOKUP(DATOS[[#This Row],[ID_VENDEDOR]],VENDEDOR[#All],5,FALSE)</f>
        <v>ESTE</v>
      </c>
      <c r="F523">
        <v>100036</v>
      </c>
      <c r="G523" t="s">
        <v>83</v>
      </c>
      <c r="H523">
        <v>3</v>
      </c>
      <c r="I523" t="str">
        <f>VLOOKUP(DATOS[[#This Row],[ID_PRODUCTO]],PRODUCTOS[#All],2,FALSE)</f>
        <v>Cilindros</v>
      </c>
      <c r="J523">
        <f>VLOOKUP(DATOS[[#This Row],[ID_PRODUCTO]],PRODUCTOS[#All],3,FALSE)</f>
        <v>1</v>
      </c>
      <c r="K523" t="str">
        <f>VLOOKUP(DATOS[[#This Row],[ID_CATEGORIA2]],PRODUCTOS[#All],4,FALSE)</f>
        <v>Componentes del Motor</v>
      </c>
      <c r="L523">
        <v>7</v>
      </c>
      <c r="M523" s="4">
        <f>VLOOKUP(DATOS[[#This Row],[ID_PRODUCTO]],PRODUCTOS[#All],6,FALSE)</f>
        <v>3800</v>
      </c>
      <c r="N523" s="5">
        <f>VLOOKUP(DATOS[[#This Row],[ID_PRODUCTO]],PRODUCTOS[#All],8,FALSE)</f>
        <v>4500</v>
      </c>
    </row>
    <row r="524" spans="1:14" x14ac:dyDescent="0.25">
      <c r="A524" s="1">
        <v>45093</v>
      </c>
      <c r="B524">
        <v>523</v>
      </c>
      <c r="C524">
        <v>1010</v>
      </c>
      <c r="D524" t="str">
        <f>VLOOKUP(DATOS[[#This Row],[ID_VENDEDOR]],VENDEDOR[#All],2,FALSE)</f>
        <v>AnDrEs MeNDoza</v>
      </c>
      <c r="E524" t="str">
        <f>VLOOKUP(DATOS[[#This Row],[ID_VENDEDOR]],VENDEDOR[#All],5,FALSE)</f>
        <v>NORTE</v>
      </c>
      <c r="F524">
        <v>100024</v>
      </c>
      <c r="G524" t="s">
        <v>69</v>
      </c>
      <c r="H524">
        <v>6</v>
      </c>
      <c r="I524" t="str">
        <f>VLOOKUP(DATOS[[#This Row],[ID_PRODUCTO]],PRODUCTOS[#All],2,FALSE)</f>
        <v>Cadenas</v>
      </c>
      <c r="J524">
        <f>VLOOKUP(DATOS[[#This Row],[ID_PRODUCTO]],PRODUCTOS[#All],3,FALSE)</f>
        <v>4</v>
      </c>
      <c r="K524" t="str">
        <f>VLOOKUP(DATOS[[#This Row],[ID_CATEGORIA2]],PRODUCTOS[#All],4,FALSE)</f>
        <v>Filtros</v>
      </c>
      <c r="L524">
        <v>6</v>
      </c>
      <c r="M524" s="4">
        <f>VLOOKUP(DATOS[[#This Row],[ID_PRODUCTO]],PRODUCTOS[#All],6,FALSE)</f>
        <v>1800</v>
      </c>
      <c r="N524" s="5">
        <f>VLOOKUP(DATOS[[#This Row],[ID_PRODUCTO]],PRODUCTOS[#All],8,FALSE)</f>
        <v>2000</v>
      </c>
    </row>
    <row r="525" spans="1:14" x14ac:dyDescent="0.25">
      <c r="A525" s="1">
        <v>45094</v>
      </c>
      <c r="B525">
        <v>524</v>
      </c>
      <c r="C525">
        <v>1006</v>
      </c>
      <c r="D525" t="str">
        <f>VLOOKUP(DATOS[[#This Row],[ID_VENDEDOR]],VENDEDOR[#All],2,FALSE)</f>
        <v>AleXanDrO MoRa</v>
      </c>
      <c r="E525" t="str">
        <f>VLOOKUP(DATOS[[#This Row],[ID_VENDEDOR]],VENDEDOR[#All],5,FALSE)</f>
        <v>NORTE</v>
      </c>
      <c r="F525">
        <v>100045</v>
      </c>
      <c r="G525" t="s">
        <v>92</v>
      </c>
      <c r="H525">
        <v>13</v>
      </c>
      <c r="I525" t="str">
        <f>VLOOKUP(DATOS[[#This Row],[ID_PRODUCTO]],PRODUCTOS[#All],2,FALSE)</f>
        <v>Manillares</v>
      </c>
      <c r="J525">
        <f>VLOOKUP(DATOS[[#This Row],[ID_PRODUCTO]],PRODUCTOS[#All],3,FALSE)</f>
        <v>9</v>
      </c>
      <c r="K525" t="str">
        <f>VLOOKUP(DATOS[[#This Row],[ID_CATEGORIA2]],PRODUCTOS[#All],4,FALSE)</f>
        <v>Sistema Eléctrico</v>
      </c>
      <c r="L525">
        <v>9</v>
      </c>
      <c r="M525" s="4">
        <f>VLOOKUP(DATOS[[#This Row],[ID_PRODUCTO]],PRODUCTOS[#All],6,FALSE)</f>
        <v>1310</v>
      </c>
      <c r="N525" s="5">
        <f>VLOOKUP(DATOS[[#This Row],[ID_PRODUCTO]],PRODUCTOS[#All],8,FALSE)</f>
        <v>1500</v>
      </c>
    </row>
    <row r="526" spans="1:14" x14ac:dyDescent="0.25">
      <c r="A526" s="1">
        <v>45095</v>
      </c>
      <c r="B526">
        <v>525</v>
      </c>
      <c r="C526">
        <v>1003</v>
      </c>
      <c r="D526" t="str">
        <f>VLOOKUP(DATOS[[#This Row],[ID_VENDEDOR]],VENDEDOR[#All],2,FALSE)</f>
        <v>MatEo diAz</v>
      </c>
      <c r="E526" t="str">
        <f>VLOOKUP(DATOS[[#This Row],[ID_VENDEDOR]],VENDEDOR[#All],5,FALSE)</f>
        <v>CIBAO</v>
      </c>
      <c r="F526">
        <v>100031</v>
      </c>
      <c r="G526" t="s">
        <v>78</v>
      </c>
      <c r="H526">
        <v>18</v>
      </c>
      <c r="I526" t="str">
        <f>VLOOKUP(DATOS[[#This Row],[ID_PRODUCTO]],PRODUCTOS[#All],2,FALSE)</f>
        <v>Palancas de Freno</v>
      </c>
      <c r="J526">
        <f>VLOOKUP(DATOS[[#This Row],[ID_PRODUCTO]],PRODUCTOS[#All],3,FALSE)</f>
        <v>5</v>
      </c>
      <c r="K526" t="str">
        <f>VLOOKUP(DATOS[[#This Row],[ID_CATEGORIA2]],PRODUCTOS[#All],4,FALSE)</f>
        <v>Sistema de Escape</v>
      </c>
      <c r="L526">
        <v>12</v>
      </c>
      <c r="M526" s="4">
        <f>VLOOKUP(DATOS[[#This Row],[ID_PRODUCTO]],PRODUCTOS[#All],6,FALSE)</f>
        <v>1000</v>
      </c>
      <c r="N526" s="5">
        <f>VLOOKUP(DATOS[[#This Row],[ID_PRODUCTO]],PRODUCTOS[#All],8,FALSE)</f>
        <v>1200</v>
      </c>
    </row>
    <row r="527" spans="1:14" x14ac:dyDescent="0.25">
      <c r="A527" s="1">
        <v>45096</v>
      </c>
      <c r="B527">
        <v>526</v>
      </c>
      <c r="C527">
        <v>1015</v>
      </c>
      <c r="D527" t="str">
        <f>VLOOKUP(DATOS[[#This Row],[ID_VENDEDOR]],VENDEDOR[#All],2,FALSE)</f>
        <v>HeCTOr MuñoZ</v>
      </c>
      <c r="E527" t="str">
        <f>VLOOKUP(DATOS[[#This Row],[ID_VENDEDOR]],VENDEDOR[#All],5,FALSE)</f>
        <v>CIBAO</v>
      </c>
      <c r="F527">
        <v>100080</v>
      </c>
      <c r="G527" t="s">
        <v>127</v>
      </c>
      <c r="H527">
        <v>2</v>
      </c>
      <c r="I527" t="str">
        <f>VLOOKUP(DATOS[[#This Row],[ID_PRODUCTO]],PRODUCTOS[#All],2,FALSE)</f>
        <v>Pistones</v>
      </c>
      <c r="J527">
        <f>VLOOKUP(DATOS[[#This Row],[ID_PRODUCTO]],PRODUCTOS[#All],3,FALSE)</f>
        <v>1</v>
      </c>
      <c r="K527" t="str">
        <f>VLOOKUP(DATOS[[#This Row],[ID_CATEGORIA2]],PRODUCTOS[#All],4,FALSE)</f>
        <v>Componentes del Motor</v>
      </c>
      <c r="L527">
        <v>10</v>
      </c>
      <c r="M527" s="4">
        <f>VLOOKUP(DATOS[[#This Row],[ID_PRODUCTO]],PRODUCTOS[#All],6,FALSE)</f>
        <v>2920</v>
      </c>
      <c r="N527" s="5">
        <f>VLOOKUP(DATOS[[#This Row],[ID_PRODUCTO]],PRODUCTOS[#All],8,FALSE)</f>
        <v>3500</v>
      </c>
    </row>
    <row r="528" spans="1:14" x14ac:dyDescent="0.25">
      <c r="A528" s="1">
        <v>45097</v>
      </c>
      <c r="B528">
        <v>527</v>
      </c>
      <c r="C528">
        <v>1011</v>
      </c>
      <c r="D528" t="str">
        <f>VLOOKUP(DATOS[[#This Row],[ID_VENDEDOR]],VENDEDOR[#All],2,FALSE)</f>
        <v>SoNia ToRReS</v>
      </c>
      <c r="E528" t="str">
        <f>VLOOKUP(DATOS[[#This Row],[ID_VENDEDOR]],VENDEDOR[#All],5,FALSE)</f>
        <v>CIBAO</v>
      </c>
      <c r="F528">
        <v>100062</v>
      </c>
      <c r="G528" t="s">
        <v>109</v>
      </c>
      <c r="H528">
        <v>2</v>
      </c>
      <c r="I528" t="str">
        <f>VLOOKUP(DATOS[[#This Row],[ID_PRODUCTO]],PRODUCTOS[#All],2,FALSE)</f>
        <v>Pistones</v>
      </c>
      <c r="J528">
        <f>VLOOKUP(DATOS[[#This Row],[ID_PRODUCTO]],PRODUCTOS[#All],3,FALSE)</f>
        <v>1</v>
      </c>
      <c r="K528" t="str">
        <f>VLOOKUP(DATOS[[#This Row],[ID_CATEGORIA2]],PRODUCTOS[#All],4,FALSE)</f>
        <v>Componentes del Motor</v>
      </c>
      <c r="L528">
        <v>5</v>
      </c>
      <c r="M528" s="4">
        <f>VLOOKUP(DATOS[[#This Row],[ID_PRODUCTO]],PRODUCTOS[#All],6,FALSE)</f>
        <v>2920</v>
      </c>
      <c r="N528" s="5">
        <f>VLOOKUP(DATOS[[#This Row],[ID_PRODUCTO]],PRODUCTOS[#All],8,FALSE)</f>
        <v>3500</v>
      </c>
    </row>
    <row r="529" spans="1:14" x14ac:dyDescent="0.25">
      <c r="A529" s="1">
        <v>45098</v>
      </c>
      <c r="B529">
        <v>528</v>
      </c>
      <c r="C529">
        <v>1002</v>
      </c>
      <c r="D529" t="str">
        <f>VLOOKUP(DATOS[[#This Row],[ID_VENDEDOR]],VENDEDOR[#All],2,FALSE)</f>
        <v>SiMon BArreRa</v>
      </c>
      <c r="E529" t="str">
        <f>VLOOKUP(DATOS[[#This Row],[ID_VENDEDOR]],VENDEDOR[#All],5,FALSE)</f>
        <v>NORTE</v>
      </c>
      <c r="F529">
        <v>100009</v>
      </c>
      <c r="G529" t="s">
        <v>32</v>
      </c>
      <c r="H529">
        <v>1</v>
      </c>
      <c r="I529" t="str">
        <f>VLOOKUP(DATOS[[#This Row],[ID_PRODUCTO]],PRODUCTOS[#All],2,FALSE)</f>
        <v>Bujías</v>
      </c>
      <c r="J529">
        <f>VLOOKUP(DATOS[[#This Row],[ID_PRODUCTO]],PRODUCTOS[#All],3,FALSE)</f>
        <v>1</v>
      </c>
      <c r="K529" t="str">
        <f>VLOOKUP(DATOS[[#This Row],[ID_CATEGORIA2]],PRODUCTOS[#All],4,FALSE)</f>
        <v>Componentes del Motor</v>
      </c>
      <c r="L529">
        <v>7</v>
      </c>
      <c r="M529" s="4">
        <f>VLOOKUP(DATOS[[#This Row],[ID_PRODUCTO]],PRODUCTOS[#All],6,FALSE)</f>
        <v>421</v>
      </c>
      <c r="N529" s="5">
        <f>VLOOKUP(DATOS[[#This Row],[ID_PRODUCTO]],PRODUCTOS[#All],8,FALSE)</f>
        <v>600</v>
      </c>
    </row>
    <row r="530" spans="1:14" x14ac:dyDescent="0.25">
      <c r="A530" s="1">
        <v>45099</v>
      </c>
      <c r="B530">
        <v>529</v>
      </c>
      <c r="C530">
        <v>1012</v>
      </c>
      <c r="D530" t="str">
        <f>VLOOKUP(DATOS[[#This Row],[ID_VENDEDOR]],VENDEDOR[#All],2,FALSE)</f>
        <v>HuGo SAndoval</v>
      </c>
      <c r="E530" t="str">
        <f>VLOOKUP(DATOS[[#This Row],[ID_VENDEDOR]],VENDEDOR[#All],5,FALSE)</f>
        <v>SUR</v>
      </c>
      <c r="F530">
        <v>100036</v>
      </c>
      <c r="G530" t="s">
        <v>83</v>
      </c>
      <c r="H530">
        <v>15</v>
      </c>
      <c r="I530" t="str">
        <f>VLOOKUP(DATOS[[#This Row],[ID_PRODUCTO]],PRODUCTOS[#All],2,FALSE)</f>
        <v>Casco</v>
      </c>
      <c r="J530">
        <f>VLOOKUP(DATOS[[#This Row],[ID_PRODUCTO]],PRODUCTOS[#All],3,FALSE)</f>
        <v>10</v>
      </c>
      <c r="K530" t="str">
        <f>VLOOKUP(DATOS[[#This Row],[ID_CATEGORIA2]],PRODUCTOS[#All],4,FALSE)</f>
        <v>Neumáticos</v>
      </c>
      <c r="L530">
        <v>3</v>
      </c>
      <c r="M530" s="4">
        <f>VLOOKUP(DATOS[[#This Row],[ID_PRODUCTO]],PRODUCTOS[#All],6,FALSE)</f>
        <v>2240</v>
      </c>
      <c r="N530" s="5">
        <f>VLOOKUP(DATOS[[#This Row],[ID_PRODUCTO]],PRODUCTOS[#All],8,FALSE)</f>
        <v>2500</v>
      </c>
    </row>
    <row r="531" spans="1:14" x14ac:dyDescent="0.25">
      <c r="A531" s="1">
        <v>45100</v>
      </c>
      <c r="B531">
        <v>530</v>
      </c>
      <c r="C531">
        <v>1007</v>
      </c>
      <c r="D531" t="str">
        <f>VLOOKUP(DATOS[[#This Row],[ID_VENDEDOR]],VENDEDOR[#All],2,FALSE)</f>
        <v>RoSa UrIbe</v>
      </c>
      <c r="E531" t="str">
        <f>VLOOKUP(DATOS[[#This Row],[ID_VENDEDOR]],VENDEDOR[#All],5,FALSE)</f>
        <v>CIBAO</v>
      </c>
      <c r="F531">
        <v>100081</v>
      </c>
      <c r="G531" t="s">
        <v>128</v>
      </c>
      <c r="H531">
        <v>2</v>
      </c>
      <c r="I531" t="str">
        <f>VLOOKUP(DATOS[[#This Row],[ID_PRODUCTO]],PRODUCTOS[#All],2,FALSE)</f>
        <v>Pistones</v>
      </c>
      <c r="J531">
        <f>VLOOKUP(DATOS[[#This Row],[ID_PRODUCTO]],PRODUCTOS[#All],3,FALSE)</f>
        <v>1</v>
      </c>
      <c r="K531" t="str">
        <f>VLOOKUP(DATOS[[#This Row],[ID_CATEGORIA2]],PRODUCTOS[#All],4,FALSE)</f>
        <v>Componentes del Motor</v>
      </c>
      <c r="L531">
        <v>12</v>
      </c>
      <c r="M531" s="4">
        <f>VLOOKUP(DATOS[[#This Row],[ID_PRODUCTO]],PRODUCTOS[#All],6,FALSE)</f>
        <v>2920</v>
      </c>
      <c r="N531" s="5">
        <f>VLOOKUP(DATOS[[#This Row],[ID_PRODUCTO]],PRODUCTOS[#All],8,FALSE)</f>
        <v>3500</v>
      </c>
    </row>
    <row r="532" spans="1:14" x14ac:dyDescent="0.25">
      <c r="A532" s="1">
        <v>45101</v>
      </c>
      <c r="B532">
        <v>531</v>
      </c>
      <c r="C532">
        <v>1011</v>
      </c>
      <c r="D532" t="str">
        <f>VLOOKUP(DATOS[[#This Row],[ID_VENDEDOR]],VENDEDOR[#All],2,FALSE)</f>
        <v>SoNia ToRReS</v>
      </c>
      <c r="E532" t="str">
        <f>VLOOKUP(DATOS[[#This Row],[ID_VENDEDOR]],VENDEDOR[#All],5,FALSE)</f>
        <v>CIBAO</v>
      </c>
      <c r="F532">
        <v>100088</v>
      </c>
      <c r="G532" t="s">
        <v>135</v>
      </c>
      <c r="H532">
        <v>22</v>
      </c>
      <c r="I532" t="str">
        <f>VLOOKUP(DATOS[[#This Row],[ID_PRODUCTO]],PRODUCTOS[#All],2,FALSE)</f>
        <v>Protectores de Motor</v>
      </c>
      <c r="J532">
        <f>VLOOKUP(DATOS[[#This Row],[ID_PRODUCTO]],PRODUCTOS[#All],3,FALSE)</f>
        <v>9</v>
      </c>
      <c r="K532" t="str">
        <f>VLOOKUP(DATOS[[#This Row],[ID_CATEGORIA2]],PRODUCTOS[#All],4,FALSE)</f>
        <v>Sistema Eléctrico</v>
      </c>
      <c r="L532">
        <v>6</v>
      </c>
      <c r="M532" s="4">
        <f>VLOOKUP(DATOS[[#This Row],[ID_PRODUCTO]],PRODUCTOS[#All],6,FALSE)</f>
        <v>3011</v>
      </c>
      <c r="N532" s="5">
        <f>VLOOKUP(DATOS[[#This Row],[ID_PRODUCTO]],PRODUCTOS[#All],8,FALSE)</f>
        <v>3500</v>
      </c>
    </row>
    <row r="533" spans="1:14" x14ac:dyDescent="0.25">
      <c r="A533" s="1">
        <v>45102</v>
      </c>
      <c r="B533">
        <v>532</v>
      </c>
      <c r="C533">
        <v>1001</v>
      </c>
      <c r="D533" t="str">
        <f>VLOOKUP(DATOS[[#This Row],[ID_VENDEDOR]],VENDEDOR[#All],2,FALSE)</f>
        <v>RaQUel SalAzar</v>
      </c>
      <c r="E533" t="str">
        <f>VLOOKUP(DATOS[[#This Row],[ID_VENDEDOR]],VENDEDOR[#All],5,FALSE)</f>
        <v>ESTE</v>
      </c>
      <c r="F533">
        <v>100048</v>
      </c>
      <c r="G533" t="s">
        <v>95</v>
      </c>
      <c r="H533">
        <v>14</v>
      </c>
      <c r="I533" t="str">
        <f>VLOOKUP(DATOS[[#This Row],[ID_PRODUCTO]],PRODUCTOS[#All],2,FALSE)</f>
        <v>Espejos Retrovisores</v>
      </c>
      <c r="J533">
        <f>VLOOKUP(DATOS[[#This Row],[ID_PRODUCTO]],PRODUCTOS[#All],3,FALSE)</f>
        <v>9</v>
      </c>
      <c r="K533" t="str">
        <f>VLOOKUP(DATOS[[#This Row],[ID_CATEGORIA2]],PRODUCTOS[#All],4,FALSE)</f>
        <v>Sistema Eléctrico</v>
      </c>
      <c r="L533">
        <v>8</v>
      </c>
      <c r="M533" s="4">
        <f>VLOOKUP(DATOS[[#This Row],[ID_PRODUCTO]],PRODUCTOS[#All],6,FALSE)</f>
        <v>700</v>
      </c>
      <c r="N533" s="5">
        <f>VLOOKUP(DATOS[[#This Row],[ID_PRODUCTO]],PRODUCTOS[#All],8,FALSE)</f>
        <v>800</v>
      </c>
    </row>
    <row r="534" spans="1:14" x14ac:dyDescent="0.25">
      <c r="A534" s="1">
        <v>45103</v>
      </c>
      <c r="B534">
        <v>533</v>
      </c>
      <c r="C534">
        <v>1003</v>
      </c>
      <c r="D534" t="str">
        <f>VLOOKUP(DATOS[[#This Row],[ID_VENDEDOR]],VENDEDOR[#All],2,FALSE)</f>
        <v>MatEo diAz</v>
      </c>
      <c r="E534" t="str">
        <f>VLOOKUP(DATOS[[#This Row],[ID_VENDEDOR]],VENDEDOR[#All],5,FALSE)</f>
        <v>CIBAO</v>
      </c>
      <c r="F534">
        <v>100052</v>
      </c>
      <c r="G534" t="s">
        <v>99</v>
      </c>
      <c r="H534">
        <v>12</v>
      </c>
      <c r="I534" t="str">
        <f>VLOOKUP(DATOS[[#This Row],[ID_PRODUCTO]],PRODUCTOS[#All],2,FALSE)</f>
        <v>Asientos</v>
      </c>
      <c r="J534">
        <f>VLOOKUP(DATOS[[#This Row],[ID_PRODUCTO]],PRODUCTOS[#All],3,FALSE)</f>
        <v>9</v>
      </c>
      <c r="K534" t="str">
        <f>VLOOKUP(DATOS[[#This Row],[ID_CATEGORIA2]],PRODUCTOS[#All],4,FALSE)</f>
        <v>Sistema Eléctrico</v>
      </c>
      <c r="L534">
        <v>4</v>
      </c>
      <c r="M534" s="4">
        <f>VLOOKUP(DATOS[[#This Row],[ID_PRODUCTO]],PRODUCTOS[#All],6,FALSE)</f>
        <v>3150</v>
      </c>
      <c r="N534" s="5">
        <f>VLOOKUP(DATOS[[#This Row],[ID_PRODUCTO]],PRODUCTOS[#All],8,FALSE)</f>
        <v>3500</v>
      </c>
    </row>
    <row r="535" spans="1:14" x14ac:dyDescent="0.25">
      <c r="A535" s="1">
        <v>45104</v>
      </c>
      <c r="B535">
        <v>534</v>
      </c>
      <c r="C535">
        <v>1006</v>
      </c>
      <c r="D535" t="str">
        <f>VLOOKUP(DATOS[[#This Row],[ID_VENDEDOR]],VENDEDOR[#All],2,FALSE)</f>
        <v>AleXanDrO MoRa</v>
      </c>
      <c r="E535" t="str">
        <f>VLOOKUP(DATOS[[#This Row],[ID_VENDEDOR]],VENDEDOR[#All],5,FALSE)</f>
        <v>NORTE</v>
      </c>
      <c r="F535">
        <v>100031</v>
      </c>
      <c r="G535" t="s">
        <v>78</v>
      </c>
      <c r="H535">
        <v>13</v>
      </c>
      <c r="I535" t="str">
        <f>VLOOKUP(DATOS[[#This Row],[ID_PRODUCTO]],PRODUCTOS[#All],2,FALSE)</f>
        <v>Manillares</v>
      </c>
      <c r="J535">
        <f>VLOOKUP(DATOS[[#This Row],[ID_PRODUCTO]],PRODUCTOS[#All],3,FALSE)</f>
        <v>9</v>
      </c>
      <c r="K535" t="str">
        <f>VLOOKUP(DATOS[[#This Row],[ID_CATEGORIA2]],PRODUCTOS[#All],4,FALSE)</f>
        <v>Sistema Eléctrico</v>
      </c>
      <c r="L535">
        <v>9</v>
      </c>
      <c r="M535" s="4">
        <f>VLOOKUP(DATOS[[#This Row],[ID_PRODUCTO]],PRODUCTOS[#All],6,FALSE)</f>
        <v>1310</v>
      </c>
      <c r="N535" s="5">
        <f>VLOOKUP(DATOS[[#This Row],[ID_PRODUCTO]],PRODUCTOS[#All],8,FALSE)</f>
        <v>1500</v>
      </c>
    </row>
    <row r="536" spans="1:14" x14ac:dyDescent="0.25">
      <c r="A536" s="1">
        <v>45105</v>
      </c>
      <c r="B536">
        <v>535</v>
      </c>
      <c r="C536">
        <v>1015</v>
      </c>
      <c r="D536" t="str">
        <f>VLOOKUP(DATOS[[#This Row],[ID_VENDEDOR]],VENDEDOR[#All],2,FALSE)</f>
        <v>HeCTOr MuñoZ</v>
      </c>
      <c r="E536" t="str">
        <f>VLOOKUP(DATOS[[#This Row],[ID_VENDEDOR]],VENDEDOR[#All],5,FALSE)</f>
        <v>CIBAO</v>
      </c>
      <c r="F536">
        <v>100018</v>
      </c>
      <c r="G536" t="s">
        <v>57</v>
      </c>
      <c r="H536">
        <v>6</v>
      </c>
      <c r="I536" t="str">
        <f>VLOOKUP(DATOS[[#This Row],[ID_PRODUCTO]],PRODUCTOS[#All],2,FALSE)</f>
        <v>Cadenas</v>
      </c>
      <c r="J536">
        <f>VLOOKUP(DATOS[[#This Row],[ID_PRODUCTO]],PRODUCTOS[#All],3,FALSE)</f>
        <v>4</v>
      </c>
      <c r="K536" t="str">
        <f>VLOOKUP(DATOS[[#This Row],[ID_CATEGORIA2]],PRODUCTOS[#All],4,FALSE)</f>
        <v>Filtros</v>
      </c>
      <c r="L536">
        <v>5</v>
      </c>
      <c r="M536" s="4">
        <f>VLOOKUP(DATOS[[#This Row],[ID_PRODUCTO]],PRODUCTOS[#All],6,FALSE)</f>
        <v>1800</v>
      </c>
      <c r="N536" s="5">
        <f>VLOOKUP(DATOS[[#This Row],[ID_PRODUCTO]],PRODUCTOS[#All],8,FALSE)</f>
        <v>2000</v>
      </c>
    </row>
    <row r="537" spans="1:14" x14ac:dyDescent="0.25">
      <c r="A537" s="1">
        <v>45106</v>
      </c>
      <c r="B537">
        <v>536</v>
      </c>
      <c r="C537">
        <v>1010</v>
      </c>
      <c r="D537" t="str">
        <f>VLOOKUP(DATOS[[#This Row],[ID_VENDEDOR]],VENDEDOR[#All],2,FALSE)</f>
        <v>AnDrEs MeNDoza</v>
      </c>
      <c r="E537" t="str">
        <f>VLOOKUP(DATOS[[#This Row],[ID_VENDEDOR]],VENDEDOR[#All],5,FALSE)</f>
        <v>NORTE</v>
      </c>
      <c r="F537">
        <v>100012</v>
      </c>
      <c r="G537" t="s">
        <v>41</v>
      </c>
      <c r="H537">
        <v>19</v>
      </c>
      <c r="I537" t="str">
        <f>VLOOKUP(DATOS[[#This Row],[ID_PRODUCTO]],PRODUCTOS[#All],2,FALSE)</f>
        <v>Cables de Acelerador</v>
      </c>
      <c r="J537">
        <f>VLOOKUP(DATOS[[#This Row],[ID_PRODUCTO]],PRODUCTOS[#All],3,FALSE)</f>
        <v>11</v>
      </c>
      <c r="K537" t="str">
        <f>VLOOKUP(DATOS[[#This Row],[ID_CATEGORIA2]],PRODUCTOS[#All],4,FALSE)</f>
        <v>Partes del Chasis</v>
      </c>
      <c r="L537">
        <v>3</v>
      </c>
      <c r="M537" s="4">
        <f>VLOOKUP(DATOS[[#This Row],[ID_PRODUCTO]],PRODUCTOS[#All],6,FALSE)</f>
        <v>600</v>
      </c>
      <c r="N537" s="5">
        <f>VLOOKUP(DATOS[[#This Row],[ID_PRODUCTO]],PRODUCTOS[#All],8,FALSE)</f>
        <v>700</v>
      </c>
    </row>
    <row r="538" spans="1:14" x14ac:dyDescent="0.25">
      <c r="A538" s="1">
        <v>45107</v>
      </c>
      <c r="B538">
        <v>537</v>
      </c>
      <c r="C538">
        <v>1010</v>
      </c>
      <c r="D538" t="str">
        <f>VLOOKUP(DATOS[[#This Row],[ID_VENDEDOR]],VENDEDOR[#All],2,FALSE)</f>
        <v>AnDrEs MeNDoza</v>
      </c>
      <c r="E538" t="str">
        <f>VLOOKUP(DATOS[[#This Row],[ID_VENDEDOR]],VENDEDOR[#All],5,FALSE)</f>
        <v>NORTE</v>
      </c>
      <c r="F538">
        <v>100084</v>
      </c>
      <c r="G538" t="s">
        <v>131</v>
      </c>
      <c r="H538">
        <v>12</v>
      </c>
      <c r="I538" t="str">
        <f>VLOOKUP(DATOS[[#This Row],[ID_PRODUCTO]],PRODUCTOS[#All],2,FALSE)</f>
        <v>Asientos</v>
      </c>
      <c r="J538">
        <f>VLOOKUP(DATOS[[#This Row],[ID_PRODUCTO]],PRODUCTOS[#All],3,FALSE)</f>
        <v>9</v>
      </c>
      <c r="K538" t="str">
        <f>VLOOKUP(DATOS[[#This Row],[ID_CATEGORIA2]],PRODUCTOS[#All],4,FALSE)</f>
        <v>Sistema Eléctrico</v>
      </c>
      <c r="L538">
        <v>7</v>
      </c>
      <c r="M538" s="4">
        <f>VLOOKUP(DATOS[[#This Row],[ID_PRODUCTO]],PRODUCTOS[#All],6,FALSE)</f>
        <v>3150</v>
      </c>
      <c r="N538" s="5">
        <f>VLOOKUP(DATOS[[#This Row],[ID_PRODUCTO]],PRODUCTOS[#All],8,FALSE)</f>
        <v>3500</v>
      </c>
    </row>
    <row r="539" spans="1:14" x14ac:dyDescent="0.25">
      <c r="A539" s="1">
        <v>45108</v>
      </c>
      <c r="B539">
        <v>538</v>
      </c>
      <c r="C539">
        <v>1007</v>
      </c>
      <c r="D539" t="str">
        <f>VLOOKUP(DATOS[[#This Row],[ID_VENDEDOR]],VENDEDOR[#All],2,FALSE)</f>
        <v>RoSa UrIbe</v>
      </c>
      <c r="E539" t="str">
        <f>VLOOKUP(DATOS[[#This Row],[ID_VENDEDOR]],VENDEDOR[#All],5,FALSE)</f>
        <v>CIBAO</v>
      </c>
      <c r="F539">
        <v>100004</v>
      </c>
      <c r="G539" t="s">
        <v>17</v>
      </c>
      <c r="H539">
        <v>7</v>
      </c>
      <c r="I539" t="str">
        <f>VLOOKUP(DATOS[[#This Row],[ID_PRODUCTO]],PRODUCTOS[#All],2,FALSE)</f>
        <v>Pastillas de Freno</v>
      </c>
      <c r="J539">
        <f>VLOOKUP(DATOS[[#This Row],[ID_PRODUCTO]],PRODUCTOS[#All],3,FALSE)</f>
        <v>5</v>
      </c>
      <c r="K539" t="str">
        <f>VLOOKUP(DATOS[[#This Row],[ID_CATEGORIA2]],PRODUCTOS[#All],4,FALSE)</f>
        <v>Sistema de Escape</v>
      </c>
      <c r="L539">
        <v>10</v>
      </c>
      <c r="M539" s="4">
        <f>VLOOKUP(DATOS[[#This Row],[ID_PRODUCTO]],PRODUCTOS[#All],6,FALSE)</f>
        <v>900</v>
      </c>
      <c r="N539" s="5">
        <f>VLOOKUP(DATOS[[#This Row],[ID_PRODUCTO]],PRODUCTOS[#All],8,FALSE)</f>
        <v>1200</v>
      </c>
    </row>
    <row r="540" spans="1:14" x14ac:dyDescent="0.25">
      <c r="A540" s="1">
        <v>45109</v>
      </c>
      <c r="B540">
        <v>539</v>
      </c>
      <c r="C540">
        <v>1001</v>
      </c>
      <c r="D540" t="str">
        <f>VLOOKUP(DATOS[[#This Row],[ID_VENDEDOR]],VENDEDOR[#All],2,FALSE)</f>
        <v>RaQUel SalAzar</v>
      </c>
      <c r="E540" t="str">
        <f>VLOOKUP(DATOS[[#This Row],[ID_VENDEDOR]],VENDEDOR[#All],5,FALSE)</f>
        <v>ESTE</v>
      </c>
      <c r="F540">
        <v>100048</v>
      </c>
      <c r="G540" t="s">
        <v>95</v>
      </c>
      <c r="H540">
        <v>9</v>
      </c>
      <c r="I540" t="str">
        <f>VLOOKUP(DATOS[[#This Row],[ID_PRODUCTO]],PRODUCTOS[#All],2,FALSE)</f>
        <v>Baterías</v>
      </c>
      <c r="J540">
        <f>VLOOKUP(DATOS[[#This Row],[ID_PRODUCTO]],PRODUCTOS[#All],3,FALSE)</f>
        <v>7</v>
      </c>
      <c r="K540" t="str">
        <f>VLOOKUP(DATOS[[#This Row],[ID_CATEGORIA2]],PRODUCTOS[#All],4,FALSE)</f>
        <v>Sistema de Frenos</v>
      </c>
      <c r="L540">
        <v>2</v>
      </c>
      <c r="M540" s="4">
        <f>VLOOKUP(DATOS[[#This Row],[ID_PRODUCTO]],PRODUCTOS[#All],6,FALSE)</f>
        <v>4800</v>
      </c>
      <c r="N540" s="5">
        <f>VLOOKUP(DATOS[[#This Row],[ID_PRODUCTO]],PRODUCTOS[#All],8,FALSE)</f>
        <v>6000</v>
      </c>
    </row>
    <row r="541" spans="1:14" x14ac:dyDescent="0.25">
      <c r="A541" s="1">
        <v>45110</v>
      </c>
      <c r="B541">
        <v>540</v>
      </c>
      <c r="C541">
        <v>1011</v>
      </c>
      <c r="D541" t="str">
        <f>VLOOKUP(DATOS[[#This Row],[ID_VENDEDOR]],VENDEDOR[#All],2,FALSE)</f>
        <v>SoNia ToRReS</v>
      </c>
      <c r="E541" t="str">
        <f>VLOOKUP(DATOS[[#This Row],[ID_VENDEDOR]],VENDEDOR[#All],5,FALSE)</f>
        <v>CIBAO</v>
      </c>
      <c r="F541">
        <v>100016</v>
      </c>
      <c r="G541" t="s">
        <v>53</v>
      </c>
      <c r="H541">
        <v>2</v>
      </c>
      <c r="I541" t="str">
        <f>VLOOKUP(DATOS[[#This Row],[ID_PRODUCTO]],PRODUCTOS[#All],2,FALSE)</f>
        <v>Pistones</v>
      </c>
      <c r="J541">
        <f>VLOOKUP(DATOS[[#This Row],[ID_PRODUCTO]],PRODUCTOS[#All],3,FALSE)</f>
        <v>1</v>
      </c>
      <c r="K541" t="str">
        <f>VLOOKUP(DATOS[[#This Row],[ID_CATEGORIA2]],PRODUCTOS[#All],4,FALSE)</f>
        <v>Componentes del Motor</v>
      </c>
      <c r="L541">
        <v>8</v>
      </c>
      <c r="M541" s="4">
        <f>VLOOKUP(DATOS[[#This Row],[ID_PRODUCTO]],PRODUCTOS[#All],6,FALSE)</f>
        <v>2920</v>
      </c>
      <c r="N541" s="5">
        <f>VLOOKUP(DATOS[[#This Row],[ID_PRODUCTO]],PRODUCTOS[#All],8,FALSE)</f>
        <v>3500</v>
      </c>
    </row>
    <row r="542" spans="1:14" x14ac:dyDescent="0.25">
      <c r="A542" s="1">
        <v>45111</v>
      </c>
      <c r="B542">
        <v>541</v>
      </c>
      <c r="C542">
        <v>1012</v>
      </c>
      <c r="D542" t="str">
        <f>VLOOKUP(DATOS[[#This Row],[ID_VENDEDOR]],VENDEDOR[#All],2,FALSE)</f>
        <v>HuGo SAndoval</v>
      </c>
      <c r="E542" t="str">
        <f>VLOOKUP(DATOS[[#This Row],[ID_VENDEDOR]],VENDEDOR[#All],5,FALSE)</f>
        <v>SUR</v>
      </c>
      <c r="F542">
        <v>100064</v>
      </c>
      <c r="G542" t="s">
        <v>111</v>
      </c>
      <c r="H542">
        <v>10</v>
      </c>
      <c r="I542" t="str">
        <f>VLOOKUP(DATOS[[#This Row],[ID_PRODUCTO]],PRODUCTOS[#All],2,FALSE)</f>
        <v>Neumáticos</v>
      </c>
      <c r="J542">
        <f>VLOOKUP(DATOS[[#This Row],[ID_PRODUCTO]],PRODUCTOS[#All],3,FALSE)</f>
        <v>8</v>
      </c>
      <c r="K542" t="str">
        <f>VLOOKUP(DATOS[[#This Row],[ID_CATEGORIA2]],PRODUCTOS[#All],4,FALSE)</f>
        <v>Sistema de Suspensión</v>
      </c>
      <c r="L542">
        <v>6</v>
      </c>
      <c r="M542" s="4">
        <f>VLOOKUP(DATOS[[#This Row],[ID_PRODUCTO]],PRODUCTOS[#All],6,FALSE)</f>
        <v>4420</v>
      </c>
      <c r="N542" s="5">
        <f>VLOOKUP(DATOS[[#This Row],[ID_PRODUCTO]],PRODUCTOS[#All],8,FALSE)</f>
        <v>5000</v>
      </c>
    </row>
    <row r="543" spans="1:14" x14ac:dyDescent="0.25">
      <c r="A543" s="1">
        <v>45112</v>
      </c>
      <c r="B543">
        <v>542</v>
      </c>
      <c r="C543">
        <v>1010</v>
      </c>
      <c r="D543" t="str">
        <f>VLOOKUP(DATOS[[#This Row],[ID_VENDEDOR]],VENDEDOR[#All],2,FALSE)</f>
        <v>AnDrEs MeNDoza</v>
      </c>
      <c r="E543" t="str">
        <f>VLOOKUP(DATOS[[#This Row],[ID_VENDEDOR]],VENDEDOR[#All],5,FALSE)</f>
        <v>NORTE</v>
      </c>
      <c r="F543">
        <v>100079</v>
      </c>
      <c r="G543" t="s">
        <v>126</v>
      </c>
      <c r="H543">
        <v>12</v>
      </c>
      <c r="I543" t="str">
        <f>VLOOKUP(DATOS[[#This Row],[ID_PRODUCTO]],PRODUCTOS[#All],2,FALSE)</f>
        <v>Asientos</v>
      </c>
      <c r="J543">
        <f>VLOOKUP(DATOS[[#This Row],[ID_PRODUCTO]],PRODUCTOS[#All],3,FALSE)</f>
        <v>9</v>
      </c>
      <c r="K543" t="str">
        <f>VLOOKUP(DATOS[[#This Row],[ID_CATEGORIA2]],PRODUCTOS[#All],4,FALSE)</f>
        <v>Sistema Eléctrico</v>
      </c>
      <c r="L543">
        <v>9</v>
      </c>
      <c r="M543" s="4">
        <f>VLOOKUP(DATOS[[#This Row],[ID_PRODUCTO]],PRODUCTOS[#All],6,FALSE)</f>
        <v>3150</v>
      </c>
      <c r="N543" s="5">
        <f>VLOOKUP(DATOS[[#This Row],[ID_PRODUCTO]],PRODUCTOS[#All],8,FALSE)</f>
        <v>3500</v>
      </c>
    </row>
    <row r="544" spans="1:14" x14ac:dyDescent="0.25">
      <c r="A544" s="1">
        <v>45113</v>
      </c>
      <c r="B544">
        <v>543</v>
      </c>
      <c r="C544">
        <v>1001</v>
      </c>
      <c r="D544" t="str">
        <f>VLOOKUP(DATOS[[#This Row],[ID_VENDEDOR]],VENDEDOR[#All],2,FALSE)</f>
        <v>RaQUel SalAzar</v>
      </c>
      <c r="E544" t="str">
        <f>VLOOKUP(DATOS[[#This Row],[ID_VENDEDOR]],VENDEDOR[#All],5,FALSE)</f>
        <v>ESTE</v>
      </c>
      <c r="F544">
        <v>100073</v>
      </c>
      <c r="G544" t="s">
        <v>120</v>
      </c>
      <c r="H544">
        <v>24</v>
      </c>
      <c r="I544" t="str">
        <f>VLOOKUP(DATOS[[#This Row],[ID_PRODUCTO]],PRODUCTOS[#All],2,FALSE)</f>
        <v>Discos de Freno</v>
      </c>
      <c r="J544">
        <f>VLOOKUP(DATOS[[#This Row],[ID_PRODUCTO]],PRODUCTOS[#All],3,FALSE)</f>
        <v>5</v>
      </c>
      <c r="K544" t="str">
        <f>VLOOKUP(DATOS[[#This Row],[ID_CATEGORIA2]],PRODUCTOS[#All],4,FALSE)</f>
        <v>Sistema de Escape</v>
      </c>
      <c r="L544">
        <v>11</v>
      </c>
      <c r="M544" s="4">
        <f>VLOOKUP(DATOS[[#This Row],[ID_PRODUCTO]],PRODUCTOS[#All],6,FALSE)</f>
        <v>2630</v>
      </c>
      <c r="N544" s="5">
        <f>VLOOKUP(DATOS[[#This Row],[ID_PRODUCTO]],PRODUCTOS[#All],8,FALSE)</f>
        <v>3000</v>
      </c>
    </row>
    <row r="545" spans="1:14" x14ac:dyDescent="0.25">
      <c r="A545" s="1">
        <v>45114</v>
      </c>
      <c r="B545">
        <v>544</v>
      </c>
      <c r="C545">
        <v>1006</v>
      </c>
      <c r="D545" t="str">
        <f>VLOOKUP(DATOS[[#This Row],[ID_VENDEDOR]],VENDEDOR[#All],2,FALSE)</f>
        <v>AleXanDrO MoRa</v>
      </c>
      <c r="E545" t="str">
        <f>VLOOKUP(DATOS[[#This Row],[ID_VENDEDOR]],VENDEDOR[#All],5,FALSE)</f>
        <v>NORTE</v>
      </c>
      <c r="F545">
        <v>100035</v>
      </c>
      <c r="G545" t="s">
        <v>82</v>
      </c>
      <c r="H545">
        <v>20</v>
      </c>
      <c r="I545" t="str">
        <f>VLOOKUP(DATOS[[#This Row],[ID_PRODUCTO]],PRODUCTOS[#All],2,FALSE)</f>
        <v>Controles de Puños Calefactables</v>
      </c>
      <c r="J545">
        <f>VLOOKUP(DATOS[[#This Row],[ID_PRODUCTO]],PRODUCTOS[#All],3,FALSE)</f>
        <v>10</v>
      </c>
      <c r="K545" t="str">
        <f>VLOOKUP(DATOS[[#This Row],[ID_CATEGORIA2]],PRODUCTOS[#All],4,FALSE)</f>
        <v>Neumáticos</v>
      </c>
      <c r="L545">
        <v>4</v>
      </c>
      <c r="M545" s="4">
        <f>VLOOKUP(DATOS[[#This Row],[ID_PRODUCTO]],PRODUCTOS[#All],6,FALSE)</f>
        <v>4500</v>
      </c>
      <c r="N545" s="5">
        <f>VLOOKUP(DATOS[[#This Row],[ID_PRODUCTO]],PRODUCTOS[#All],8,FALSE)</f>
        <v>5000</v>
      </c>
    </row>
    <row r="546" spans="1:14" x14ac:dyDescent="0.25">
      <c r="A546" s="1">
        <v>45115</v>
      </c>
      <c r="B546">
        <v>545</v>
      </c>
      <c r="C546">
        <v>1011</v>
      </c>
      <c r="D546" t="str">
        <f>VLOOKUP(DATOS[[#This Row],[ID_VENDEDOR]],VENDEDOR[#All],2,FALSE)</f>
        <v>SoNia ToRReS</v>
      </c>
      <c r="E546" t="str">
        <f>VLOOKUP(DATOS[[#This Row],[ID_VENDEDOR]],VENDEDOR[#All],5,FALSE)</f>
        <v>CIBAO</v>
      </c>
      <c r="F546">
        <v>100013</v>
      </c>
      <c r="G546" t="s">
        <v>44</v>
      </c>
      <c r="H546">
        <v>25</v>
      </c>
      <c r="I546" t="str">
        <f>VLOOKUP(DATOS[[#This Row],[ID_PRODUCTO]],PRODUCTOS[#All],2,FALSE)</f>
        <v>Horquillas</v>
      </c>
      <c r="J546">
        <f>VLOOKUP(DATOS[[#This Row],[ID_PRODUCTO]],PRODUCTOS[#All],3,FALSE)</f>
        <v>6</v>
      </c>
      <c r="K546" t="str">
        <f>VLOOKUP(DATOS[[#This Row],[ID_CATEGORIA2]],PRODUCTOS[#All],4,FALSE)</f>
        <v>Sistema de Transmisión</v>
      </c>
      <c r="L546">
        <v>3</v>
      </c>
      <c r="M546" s="4">
        <f>VLOOKUP(DATOS[[#This Row],[ID_PRODUCTO]],PRODUCTOS[#All],6,FALSE)</f>
        <v>5100</v>
      </c>
      <c r="N546" s="5">
        <f>VLOOKUP(DATOS[[#This Row],[ID_PRODUCTO]],PRODUCTOS[#All],8,FALSE)</f>
        <v>6000</v>
      </c>
    </row>
    <row r="547" spans="1:14" x14ac:dyDescent="0.25">
      <c r="A547" s="1">
        <v>45116</v>
      </c>
      <c r="B547">
        <v>546</v>
      </c>
      <c r="C547">
        <v>1015</v>
      </c>
      <c r="D547" t="str">
        <f>VLOOKUP(DATOS[[#This Row],[ID_VENDEDOR]],VENDEDOR[#All],2,FALSE)</f>
        <v>HeCTOr MuñoZ</v>
      </c>
      <c r="E547" t="str">
        <f>VLOOKUP(DATOS[[#This Row],[ID_VENDEDOR]],VENDEDOR[#All],5,FALSE)</f>
        <v>CIBAO</v>
      </c>
      <c r="F547">
        <v>100063</v>
      </c>
      <c r="G547" t="s">
        <v>110</v>
      </c>
      <c r="H547">
        <v>23</v>
      </c>
      <c r="I547" t="str">
        <f>VLOOKUP(DATOS[[#This Row],[ID_PRODUCTO]],PRODUCTOS[#All],2,FALSE)</f>
        <v>Carburadores</v>
      </c>
      <c r="J547">
        <f>VLOOKUP(DATOS[[#This Row],[ID_PRODUCTO]],PRODUCTOS[#All],3,FALSE)</f>
        <v>1</v>
      </c>
      <c r="K547" t="str">
        <f>VLOOKUP(DATOS[[#This Row],[ID_CATEGORIA2]],PRODUCTOS[#All],4,FALSE)</f>
        <v>Componentes del Motor</v>
      </c>
      <c r="L547">
        <v>5</v>
      </c>
      <c r="M547" s="4">
        <f>VLOOKUP(DATOS[[#This Row],[ID_PRODUCTO]],PRODUCTOS[#All],6,FALSE)</f>
        <v>3550</v>
      </c>
      <c r="N547" s="5">
        <f>VLOOKUP(DATOS[[#This Row],[ID_PRODUCTO]],PRODUCTOS[#All],8,FALSE)</f>
        <v>4000</v>
      </c>
    </row>
    <row r="548" spans="1:14" x14ac:dyDescent="0.25">
      <c r="A548" s="1">
        <v>45117</v>
      </c>
      <c r="B548">
        <v>547</v>
      </c>
      <c r="C548">
        <v>1004</v>
      </c>
      <c r="D548" t="str">
        <f>VLOOKUP(DATOS[[#This Row],[ID_VENDEDOR]],VENDEDOR[#All],2,FALSE)</f>
        <v>FaBiAn VasQuez</v>
      </c>
      <c r="E548" t="str">
        <f>VLOOKUP(DATOS[[#This Row],[ID_VENDEDOR]],VENDEDOR[#All],5,FALSE)</f>
        <v>SUR</v>
      </c>
      <c r="F548">
        <v>100077</v>
      </c>
      <c r="G548" t="s">
        <v>124</v>
      </c>
      <c r="H548">
        <v>11</v>
      </c>
      <c r="I548" t="str">
        <f>VLOOKUP(DATOS[[#This Row],[ID_PRODUCTO]],PRODUCTOS[#All],2,FALSE)</f>
        <v>Guardabarros</v>
      </c>
      <c r="J548">
        <f>VLOOKUP(DATOS[[#This Row],[ID_PRODUCTO]],PRODUCTOS[#All],3,FALSE)</f>
        <v>9</v>
      </c>
      <c r="K548" t="str">
        <f>VLOOKUP(DATOS[[#This Row],[ID_CATEGORIA2]],PRODUCTOS[#All],4,FALSE)</f>
        <v>Sistema Eléctrico</v>
      </c>
      <c r="L548">
        <v>7</v>
      </c>
      <c r="M548" s="4">
        <f>VLOOKUP(DATOS[[#This Row],[ID_PRODUCTO]],PRODUCTOS[#All],6,FALSE)</f>
        <v>1700</v>
      </c>
      <c r="N548" s="5">
        <f>VLOOKUP(DATOS[[#This Row],[ID_PRODUCTO]],PRODUCTOS[#All],8,FALSE)</f>
        <v>2000</v>
      </c>
    </row>
    <row r="549" spans="1:14" x14ac:dyDescent="0.25">
      <c r="A549" s="1">
        <v>45118</v>
      </c>
      <c r="B549">
        <v>548</v>
      </c>
      <c r="C549">
        <v>1006</v>
      </c>
      <c r="D549" t="str">
        <f>VLOOKUP(DATOS[[#This Row],[ID_VENDEDOR]],VENDEDOR[#All],2,FALSE)</f>
        <v>AleXanDrO MoRa</v>
      </c>
      <c r="E549" t="str">
        <f>VLOOKUP(DATOS[[#This Row],[ID_VENDEDOR]],VENDEDOR[#All],5,FALSE)</f>
        <v>NORTE</v>
      </c>
      <c r="F549">
        <v>100083</v>
      </c>
      <c r="G549" t="s">
        <v>130</v>
      </c>
      <c r="H549">
        <v>23</v>
      </c>
      <c r="I549" t="str">
        <f>VLOOKUP(DATOS[[#This Row],[ID_PRODUCTO]],PRODUCTOS[#All],2,FALSE)</f>
        <v>Carburadores</v>
      </c>
      <c r="J549">
        <f>VLOOKUP(DATOS[[#This Row],[ID_PRODUCTO]],PRODUCTOS[#All],3,FALSE)</f>
        <v>1</v>
      </c>
      <c r="K549" t="str">
        <f>VLOOKUP(DATOS[[#This Row],[ID_CATEGORIA2]],PRODUCTOS[#All],4,FALSE)</f>
        <v>Componentes del Motor</v>
      </c>
      <c r="L549">
        <v>6</v>
      </c>
      <c r="M549" s="4">
        <f>VLOOKUP(DATOS[[#This Row],[ID_PRODUCTO]],PRODUCTOS[#All],6,FALSE)</f>
        <v>3550</v>
      </c>
      <c r="N549" s="5">
        <f>VLOOKUP(DATOS[[#This Row],[ID_PRODUCTO]],PRODUCTOS[#All],8,FALSE)</f>
        <v>4000</v>
      </c>
    </row>
    <row r="550" spans="1:14" x14ac:dyDescent="0.25">
      <c r="A550" s="1">
        <v>45119</v>
      </c>
      <c r="B550">
        <v>549</v>
      </c>
      <c r="C550">
        <v>1010</v>
      </c>
      <c r="D550" t="str">
        <f>VLOOKUP(DATOS[[#This Row],[ID_VENDEDOR]],VENDEDOR[#All],2,FALSE)</f>
        <v>AnDrEs MeNDoza</v>
      </c>
      <c r="E550" t="str">
        <f>VLOOKUP(DATOS[[#This Row],[ID_VENDEDOR]],VENDEDOR[#All],5,FALSE)</f>
        <v>NORTE</v>
      </c>
      <c r="F550">
        <v>100090</v>
      </c>
      <c r="G550" t="s">
        <v>137</v>
      </c>
      <c r="H550">
        <v>6</v>
      </c>
      <c r="I550" t="str">
        <f>VLOOKUP(DATOS[[#This Row],[ID_PRODUCTO]],PRODUCTOS[#All],2,FALSE)</f>
        <v>Cadenas</v>
      </c>
      <c r="J550">
        <f>VLOOKUP(DATOS[[#This Row],[ID_PRODUCTO]],PRODUCTOS[#All],3,FALSE)</f>
        <v>4</v>
      </c>
      <c r="K550" t="str">
        <f>VLOOKUP(DATOS[[#This Row],[ID_CATEGORIA2]],PRODUCTOS[#All],4,FALSE)</f>
        <v>Filtros</v>
      </c>
      <c r="L550">
        <v>9</v>
      </c>
      <c r="M550" s="4">
        <f>VLOOKUP(DATOS[[#This Row],[ID_PRODUCTO]],PRODUCTOS[#All],6,FALSE)</f>
        <v>1800</v>
      </c>
      <c r="N550" s="5">
        <f>VLOOKUP(DATOS[[#This Row],[ID_PRODUCTO]],PRODUCTOS[#All],8,FALSE)</f>
        <v>2000</v>
      </c>
    </row>
    <row r="551" spans="1:14" x14ac:dyDescent="0.25">
      <c r="A551" s="1">
        <v>45120</v>
      </c>
      <c r="B551">
        <v>550</v>
      </c>
      <c r="C551">
        <v>1003</v>
      </c>
      <c r="D551" t="str">
        <f>VLOOKUP(DATOS[[#This Row],[ID_VENDEDOR]],VENDEDOR[#All],2,FALSE)</f>
        <v>MatEo diAz</v>
      </c>
      <c r="E551" t="str">
        <f>VLOOKUP(DATOS[[#This Row],[ID_VENDEDOR]],VENDEDOR[#All],5,FALSE)</f>
        <v>CIBAO</v>
      </c>
      <c r="F551">
        <v>100048</v>
      </c>
      <c r="G551" t="s">
        <v>95</v>
      </c>
      <c r="H551">
        <v>25</v>
      </c>
      <c r="I551" t="str">
        <f>VLOOKUP(DATOS[[#This Row],[ID_PRODUCTO]],PRODUCTOS[#All],2,FALSE)</f>
        <v>Horquillas</v>
      </c>
      <c r="J551">
        <f>VLOOKUP(DATOS[[#This Row],[ID_PRODUCTO]],PRODUCTOS[#All],3,FALSE)</f>
        <v>6</v>
      </c>
      <c r="K551" t="str">
        <f>VLOOKUP(DATOS[[#This Row],[ID_CATEGORIA2]],PRODUCTOS[#All],4,FALSE)</f>
        <v>Sistema de Transmisión</v>
      </c>
      <c r="L551">
        <v>12</v>
      </c>
      <c r="M551" s="4">
        <f>VLOOKUP(DATOS[[#This Row],[ID_PRODUCTO]],PRODUCTOS[#All],6,FALSE)</f>
        <v>5100</v>
      </c>
      <c r="N551" s="5">
        <f>VLOOKUP(DATOS[[#This Row],[ID_PRODUCTO]],PRODUCTOS[#All],8,FALSE)</f>
        <v>6000</v>
      </c>
    </row>
    <row r="552" spans="1:14" x14ac:dyDescent="0.25">
      <c r="A552" s="1">
        <v>45121</v>
      </c>
      <c r="B552">
        <v>551</v>
      </c>
      <c r="C552">
        <v>1007</v>
      </c>
      <c r="D552" t="str">
        <f>VLOOKUP(DATOS[[#This Row],[ID_VENDEDOR]],VENDEDOR[#All],2,FALSE)</f>
        <v>RoSa UrIbe</v>
      </c>
      <c r="E552" t="str">
        <f>VLOOKUP(DATOS[[#This Row],[ID_VENDEDOR]],VENDEDOR[#All],5,FALSE)</f>
        <v>CIBAO</v>
      </c>
      <c r="F552">
        <v>100001</v>
      </c>
      <c r="G552" t="s">
        <v>8</v>
      </c>
      <c r="H552">
        <v>9</v>
      </c>
      <c r="I552" t="str">
        <f>VLOOKUP(DATOS[[#This Row],[ID_PRODUCTO]],PRODUCTOS[#All],2,FALSE)</f>
        <v>Baterías</v>
      </c>
      <c r="J552">
        <f>VLOOKUP(DATOS[[#This Row],[ID_PRODUCTO]],PRODUCTOS[#All],3,FALSE)</f>
        <v>7</v>
      </c>
      <c r="K552" t="str">
        <f>VLOOKUP(DATOS[[#This Row],[ID_CATEGORIA2]],PRODUCTOS[#All],4,FALSE)</f>
        <v>Sistema de Frenos</v>
      </c>
      <c r="L552">
        <v>10</v>
      </c>
      <c r="M552" s="4">
        <f>VLOOKUP(DATOS[[#This Row],[ID_PRODUCTO]],PRODUCTOS[#All],6,FALSE)</f>
        <v>4800</v>
      </c>
      <c r="N552" s="5">
        <f>VLOOKUP(DATOS[[#This Row],[ID_PRODUCTO]],PRODUCTOS[#All],8,FALSE)</f>
        <v>6000</v>
      </c>
    </row>
    <row r="553" spans="1:14" x14ac:dyDescent="0.25">
      <c r="A553" s="1">
        <v>45122</v>
      </c>
      <c r="B553">
        <v>552</v>
      </c>
      <c r="C553">
        <v>1002</v>
      </c>
      <c r="D553" t="str">
        <f>VLOOKUP(DATOS[[#This Row],[ID_VENDEDOR]],VENDEDOR[#All],2,FALSE)</f>
        <v>SiMon BArreRa</v>
      </c>
      <c r="E553" t="str">
        <f>VLOOKUP(DATOS[[#This Row],[ID_VENDEDOR]],VENDEDOR[#All],5,FALSE)</f>
        <v>NORTE</v>
      </c>
      <c r="F553">
        <v>100020</v>
      </c>
      <c r="G553" t="s">
        <v>61</v>
      </c>
      <c r="H553">
        <v>2</v>
      </c>
      <c r="I553" t="str">
        <f>VLOOKUP(DATOS[[#This Row],[ID_PRODUCTO]],PRODUCTOS[#All],2,FALSE)</f>
        <v>Pistones</v>
      </c>
      <c r="J553">
        <f>VLOOKUP(DATOS[[#This Row],[ID_PRODUCTO]],PRODUCTOS[#All],3,FALSE)</f>
        <v>1</v>
      </c>
      <c r="K553" t="str">
        <f>VLOOKUP(DATOS[[#This Row],[ID_CATEGORIA2]],PRODUCTOS[#All],4,FALSE)</f>
        <v>Componentes del Motor</v>
      </c>
      <c r="L553">
        <v>5</v>
      </c>
      <c r="M553" s="4">
        <f>VLOOKUP(DATOS[[#This Row],[ID_PRODUCTO]],PRODUCTOS[#All],6,FALSE)</f>
        <v>2920</v>
      </c>
      <c r="N553" s="5">
        <f>VLOOKUP(DATOS[[#This Row],[ID_PRODUCTO]],PRODUCTOS[#All],8,FALSE)</f>
        <v>3500</v>
      </c>
    </row>
    <row r="554" spans="1:14" x14ac:dyDescent="0.25">
      <c r="A554" s="1">
        <v>45123</v>
      </c>
      <c r="B554">
        <v>553</v>
      </c>
      <c r="C554">
        <v>1011</v>
      </c>
      <c r="D554" t="str">
        <f>VLOOKUP(DATOS[[#This Row],[ID_VENDEDOR]],VENDEDOR[#All],2,FALSE)</f>
        <v>SoNia ToRReS</v>
      </c>
      <c r="E554" t="str">
        <f>VLOOKUP(DATOS[[#This Row],[ID_VENDEDOR]],VENDEDOR[#All],5,FALSE)</f>
        <v>CIBAO</v>
      </c>
      <c r="F554">
        <v>100051</v>
      </c>
      <c r="G554" t="s">
        <v>98</v>
      </c>
      <c r="H554">
        <v>22</v>
      </c>
      <c r="I554" t="str">
        <f>VLOOKUP(DATOS[[#This Row],[ID_PRODUCTO]],PRODUCTOS[#All],2,FALSE)</f>
        <v>Protectores de Motor</v>
      </c>
      <c r="J554">
        <f>VLOOKUP(DATOS[[#This Row],[ID_PRODUCTO]],PRODUCTOS[#All],3,FALSE)</f>
        <v>9</v>
      </c>
      <c r="K554" t="str">
        <f>VLOOKUP(DATOS[[#This Row],[ID_CATEGORIA2]],PRODUCTOS[#All],4,FALSE)</f>
        <v>Sistema Eléctrico</v>
      </c>
      <c r="L554">
        <v>7</v>
      </c>
      <c r="M554" s="4">
        <f>VLOOKUP(DATOS[[#This Row],[ID_PRODUCTO]],PRODUCTOS[#All],6,FALSE)</f>
        <v>3011</v>
      </c>
      <c r="N554" s="5">
        <f>VLOOKUP(DATOS[[#This Row],[ID_PRODUCTO]],PRODUCTOS[#All],8,FALSE)</f>
        <v>3500</v>
      </c>
    </row>
    <row r="555" spans="1:14" x14ac:dyDescent="0.25">
      <c r="A555" s="1">
        <v>45124</v>
      </c>
      <c r="B555">
        <v>554</v>
      </c>
      <c r="C555">
        <v>1002</v>
      </c>
      <c r="D555" t="str">
        <f>VLOOKUP(DATOS[[#This Row],[ID_VENDEDOR]],VENDEDOR[#All],2,FALSE)</f>
        <v>SiMon BArreRa</v>
      </c>
      <c r="E555" t="str">
        <f>VLOOKUP(DATOS[[#This Row],[ID_VENDEDOR]],VENDEDOR[#All],5,FALSE)</f>
        <v>NORTE</v>
      </c>
      <c r="F555">
        <v>100051</v>
      </c>
      <c r="G555" t="s">
        <v>98</v>
      </c>
      <c r="H555">
        <v>20</v>
      </c>
      <c r="I555" t="str">
        <f>VLOOKUP(DATOS[[#This Row],[ID_PRODUCTO]],PRODUCTOS[#All],2,FALSE)</f>
        <v>Controles de Puños Calefactables</v>
      </c>
      <c r="J555">
        <f>VLOOKUP(DATOS[[#This Row],[ID_PRODUCTO]],PRODUCTOS[#All],3,FALSE)</f>
        <v>10</v>
      </c>
      <c r="K555" t="str">
        <f>VLOOKUP(DATOS[[#This Row],[ID_CATEGORIA2]],PRODUCTOS[#All],4,FALSE)</f>
        <v>Neumáticos</v>
      </c>
      <c r="L555">
        <v>3</v>
      </c>
      <c r="M555" s="4">
        <f>VLOOKUP(DATOS[[#This Row],[ID_PRODUCTO]],PRODUCTOS[#All],6,FALSE)</f>
        <v>4500</v>
      </c>
      <c r="N555" s="5">
        <f>VLOOKUP(DATOS[[#This Row],[ID_PRODUCTO]],PRODUCTOS[#All],8,FALSE)</f>
        <v>5000</v>
      </c>
    </row>
    <row r="556" spans="1:14" x14ac:dyDescent="0.25">
      <c r="A556" s="1">
        <v>45125</v>
      </c>
      <c r="B556">
        <v>555</v>
      </c>
      <c r="C556">
        <v>1006</v>
      </c>
      <c r="D556" t="str">
        <f>VLOOKUP(DATOS[[#This Row],[ID_VENDEDOR]],VENDEDOR[#All],2,FALSE)</f>
        <v>AleXanDrO MoRa</v>
      </c>
      <c r="E556" t="str">
        <f>VLOOKUP(DATOS[[#This Row],[ID_VENDEDOR]],VENDEDOR[#All],5,FALSE)</f>
        <v>NORTE</v>
      </c>
      <c r="F556">
        <v>100084</v>
      </c>
      <c r="G556" t="s">
        <v>131</v>
      </c>
      <c r="H556">
        <v>18</v>
      </c>
      <c r="I556" t="str">
        <f>VLOOKUP(DATOS[[#This Row],[ID_PRODUCTO]],PRODUCTOS[#All],2,FALSE)</f>
        <v>Palancas de Freno</v>
      </c>
      <c r="J556">
        <f>VLOOKUP(DATOS[[#This Row],[ID_PRODUCTO]],PRODUCTOS[#All],3,FALSE)</f>
        <v>5</v>
      </c>
      <c r="K556" t="str">
        <f>VLOOKUP(DATOS[[#This Row],[ID_CATEGORIA2]],PRODUCTOS[#All],4,FALSE)</f>
        <v>Sistema de Escape</v>
      </c>
      <c r="L556">
        <v>12</v>
      </c>
      <c r="M556" s="4">
        <f>VLOOKUP(DATOS[[#This Row],[ID_PRODUCTO]],PRODUCTOS[#All],6,FALSE)</f>
        <v>1000</v>
      </c>
      <c r="N556" s="5">
        <f>VLOOKUP(DATOS[[#This Row],[ID_PRODUCTO]],PRODUCTOS[#All],8,FALSE)</f>
        <v>1200</v>
      </c>
    </row>
    <row r="557" spans="1:14" x14ac:dyDescent="0.25">
      <c r="A557" s="1">
        <v>45126</v>
      </c>
      <c r="B557">
        <v>556</v>
      </c>
      <c r="C557">
        <v>1001</v>
      </c>
      <c r="D557" t="str">
        <f>VLOOKUP(DATOS[[#This Row],[ID_VENDEDOR]],VENDEDOR[#All],2,FALSE)</f>
        <v>RaQUel SalAzar</v>
      </c>
      <c r="E557" t="str">
        <f>VLOOKUP(DATOS[[#This Row],[ID_VENDEDOR]],VENDEDOR[#All],5,FALSE)</f>
        <v>ESTE</v>
      </c>
      <c r="F557">
        <v>100019</v>
      </c>
      <c r="G557" t="s">
        <v>59</v>
      </c>
      <c r="H557">
        <v>12</v>
      </c>
      <c r="I557" t="str">
        <f>VLOOKUP(DATOS[[#This Row],[ID_PRODUCTO]],PRODUCTOS[#All],2,FALSE)</f>
        <v>Asientos</v>
      </c>
      <c r="J557">
        <f>VLOOKUP(DATOS[[#This Row],[ID_PRODUCTO]],PRODUCTOS[#All],3,FALSE)</f>
        <v>9</v>
      </c>
      <c r="K557" t="str">
        <f>VLOOKUP(DATOS[[#This Row],[ID_CATEGORIA2]],PRODUCTOS[#All],4,FALSE)</f>
        <v>Sistema Eléctrico</v>
      </c>
      <c r="L557">
        <v>6</v>
      </c>
      <c r="M557" s="4">
        <f>VLOOKUP(DATOS[[#This Row],[ID_PRODUCTO]],PRODUCTOS[#All],6,FALSE)</f>
        <v>3150</v>
      </c>
      <c r="N557" s="5">
        <f>VLOOKUP(DATOS[[#This Row],[ID_PRODUCTO]],PRODUCTOS[#All],8,FALSE)</f>
        <v>3500</v>
      </c>
    </row>
    <row r="558" spans="1:14" x14ac:dyDescent="0.25">
      <c r="A558" s="1">
        <v>45127</v>
      </c>
      <c r="B558">
        <v>557</v>
      </c>
      <c r="C558">
        <v>1009</v>
      </c>
      <c r="D558" t="str">
        <f>VLOOKUP(DATOS[[#This Row],[ID_VENDEDOR]],VENDEDOR[#All],2,FALSE)</f>
        <v>PAtriciA mOreno</v>
      </c>
      <c r="E558" t="str">
        <f>VLOOKUP(DATOS[[#This Row],[ID_VENDEDOR]],VENDEDOR[#All],5,FALSE)</f>
        <v>ESTE</v>
      </c>
      <c r="F558">
        <v>100025</v>
      </c>
      <c r="G558" t="s">
        <v>71</v>
      </c>
      <c r="H558">
        <v>14</v>
      </c>
      <c r="I558" t="str">
        <f>VLOOKUP(DATOS[[#This Row],[ID_PRODUCTO]],PRODUCTOS[#All],2,FALSE)</f>
        <v>Espejos Retrovisores</v>
      </c>
      <c r="J558">
        <f>VLOOKUP(DATOS[[#This Row],[ID_PRODUCTO]],PRODUCTOS[#All],3,FALSE)</f>
        <v>9</v>
      </c>
      <c r="K558" t="str">
        <f>VLOOKUP(DATOS[[#This Row],[ID_CATEGORIA2]],PRODUCTOS[#All],4,FALSE)</f>
        <v>Sistema Eléctrico</v>
      </c>
      <c r="L558">
        <v>8</v>
      </c>
      <c r="M558" s="4">
        <f>VLOOKUP(DATOS[[#This Row],[ID_PRODUCTO]],PRODUCTOS[#All],6,FALSE)</f>
        <v>700</v>
      </c>
      <c r="N558" s="5">
        <f>VLOOKUP(DATOS[[#This Row],[ID_PRODUCTO]],PRODUCTOS[#All],8,FALSE)</f>
        <v>800</v>
      </c>
    </row>
    <row r="559" spans="1:14" x14ac:dyDescent="0.25">
      <c r="A559" s="1">
        <v>45128</v>
      </c>
      <c r="B559">
        <v>558</v>
      </c>
      <c r="C559">
        <v>1001</v>
      </c>
      <c r="D559" t="str">
        <f>VLOOKUP(DATOS[[#This Row],[ID_VENDEDOR]],VENDEDOR[#All],2,FALSE)</f>
        <v>RaQUel SalAzar</v>
      </c>
      <c r="E559" t="str">
        <f>VLOOKUP(DATOS[[#This Row],[ID_VENDEDOR]],VENDEDOR[#All],5,FALSE)</f>
        <v>ESTE</v>
      </c>
      <c r="F559">
        <v>100011</v>
      </c>
      <c r="G559" t="s">
        <v>38</v>
      </c>
      <c r="H559">
        <v>16</v>
      </c>
      <c r="I559" t="str">
        <f>VLOOKUP(DATOS[[#This Row],[ID_PRODUCTO]],PRODUCTOS[#All],2,FALSE)</f>
        <v>Guantes</v>
      </c>
      <c r="J559">
        <f>VLOOKUP(DATOS[[#This Row],[ID_PRODUCTO]],PRODUCTOS[#All],3,FALSE)</f>
        <v>10</v>
      </c>
      <c r="K559" t="str">
        <f>VLOOKUP(DATOS[[#This Row],[ID_CATEGORIA2]],PRODUCTOS[#All],4,FALSE)</f>
        <v>Neumáticos</v>
      </c>
      <c r="L559">
        <v>4</v>
      </c>
      <c r="M559" s="4">
        <f>VLOOKUP(DATOS[[#This Row],[ID_PRODUCTO]],PRODUCTOS[#All],6,FALSE)</f>
        <v>820</v>
      </c>
      <c r="N559" s="5">
        <f>VLOOKUP(DATOS[[#This Row],[ID_PRODUCTO]],PRODUCTOS[#All],8,FALSE)</f>
        <v>1000</v>
      </c>
    </row>
    <row r="560" spans="1:14" x14ac:dyDescent="0.25">
      <c r="A560" s="1">
        <v>45129</v>
      </c>
      <c r="B560">
        <v>559</v>
      </c>
      <c r="C560">
        <v>1001</v>
      </c>
      <c r="D560" t="str">
        <f>VLOOKUP(DATOS[[#This Row],[ID_VENDEDOR]],VENDEDOR[#All],2,FALSE)</f>
        <v>RaQUel SalAzar</v>
      </c>
      <c r="E560" t="str">
        <f>VLOOKUP(DATOS[[#This Row],[ID_VENDEDOR]],VENDEDOR[#All],5,FALSE)</f>
        <v>ESTE</v>
      </c>
      <c r="F560">
        <v>100076</v>
      </c>
      <c r="G560" t="s">
        <v>123</v>
      </c>
      <c r="H560">
        <v>5</v>
      </c>
      <c r="I560" t="str">
        <f>VLOOKUP(DATOS[[#This Row],[ID_PRODUCTO]],PRODUCTOS[#All],2,FALSE)</f>
        <v>Silenciadores</v>
      </c>
      <c r="J560">
        <f>VLOOKUP(DATOS[[#This Row],[ID_PRODUCTO]],PRODUCTOS[#All],3,FALSE)</f>
        <v>3</v>
      </c>
      <c r="K560" t="str">
        <f>VLOOKUP(DATOS[[#This Row],[ID_CATEGORIA2]],PRODUCTOS[#All],4,FALSE)</f>
        <v>Componentes del Motor</v>
      </c>
      <c r="L560">
        <v>9</v>
      </c>
      <c r="M560" s="4">
        <f>VLOOKUP(DATOS[[#This Row],[ID_PRODUCTO]],PRODUCTOS[#All],6,FALSE)</f>
        <v>1600</v>
      </c>
      <c r="N560" s="5">
        <f>VLOOKUP(DATOS[[#This Row],[ID_PRODUCTO]],PRODUCTOS[#All],8,FALSE)</f>
        <v>2500</v>
      </c>
    </row>
    <row r="561" spans="1:14" x14ac:dyDescent="0.25">
      <c r="A561" s="1">
        <v>45130</v>
      </c>
      <c r="B561">
        <v>560</v>
      </c>
      <c r="C561">
        <v>1010</v>
      </c>
      <c r="D561" t="str">
        <f>VLOOKUP(DATOS[[#This Row],[ID_VENDEDOR]],VENDEDOR[#All],2,FALSE)</f>
        <v>AnDrEs MeNDoza</v>
      </c>
      <c r="E561" t="str">
        <f>VLOOKUP(DATOS[[#This Row],[ID_VENDEDOR]],VENDEDOR[#All],5,FALSE)</f>
        <v>NORTE</v>
      </c>
      <c r="F561">
        <v>100090</v>
      </c>
      <c r="G561" t="s">
        <v>137</v>
      </c>
      <c r="H561">
        <v>17</v>
      </c>
      <c r="I561" t="str">
        <f>VLOOKUP(DATOS[[#This Row],[ID_PRODUCTO]],PRODUCTOS[#All],2,FALSE)</f>
        <v>Chaquetas de Protección</v>
      </c>
      <c r="J561">
        <f>VLOOKUP(DATOS[[#This Row],[ID_PRODUCTO]],PRODUCTOS[#All],3,FALSE)</f>
        <v>10</v>
      </c>
      <c r="K561" t="str">
        <f>VLOOKUP(DATOS[[#This Row],[ID_CATEGORIA2]],PRODUCTOS[#All],4,FALSE)</f>
        <v>Neumáticos</v>
      </c>
      <c r="L561">
        <v>5</v>
      </c>
      <c r="M561" s="4">
        <f>VLOOKUP(DATOS[[#This Row],[ID_PRODUCTO]],PRODUCTOS[#All],6,FALSE)</f>
        <v>1117</v>
      </c>
      <c r="N561" s="5">
        <f>VLOOKUP(DATOS[[#This Row],[ID_PRODUCTO]],PRODUCTOS[#All],8,FALSE)</f>
        <v>3500</v>
      </c>
    </row>
    <row r="562" spans="1:14" x14ac:dyDescent="0.25">
      <c r="A562" s="1">
        <v>45131</v>
      </c>
      <c r="B562">
        <v>561</v>
      </c>
      <c r="C562">
        <v>1006</v>
      </c>
      <c r="D562" t="str">
        <f>VLOOKUP(DATOS[[#This Row],[ID_VENDEDOR]],VENDEDOR[#All],2,FALSE)</f>
        <v>AleXanDrO MoRa</v>
      </c>
      <c r="E562" t="str">
        <f>VLOOKUP(DATOS[[#This Row],[ID_VENDEDOR]],VENDEDOR[#All],5,FALSE)</f>
        <v>NORTE</v>
      </c>
      <c r="F562">
        <v>100003</v>
      </c>
      <c r="G562" t="s">
        <v>14</v>
      </c>
      <c r="H562">
        <v>5</v>
      </c>
      <c r="I562" t="str">
        <f>VLOOKUP(DATOS[[#This Row],[ID_PRODUCTO]],PRODUCTOS[#All],2,FALSE)</f>
        <v>Silenciadores</v>
      </c>
      <c r="J562">
        <f>VLOOKUP(DATOS[[#This Row],[ID_PRODUCTO]],PRODUCTOS[#All],3,FALSE)</f>
        <v>3</v>
      </c>
      <c r="K562" t="str">
        <f>VLOOKUP(DATOS[[#This Row],[ID_CATEGORIA2]],PRODUCTOS[#All],4,FALSE)</f>
        <v>Componentes del Motor</v>
      </c>
      <c r="L562">
        <v>3</v>
      </c>
      <c r="M562" s="4">
        <f>VLOOKUP(DATOS[[#This Row],[ID_PRODUCTO]],PRODUCTOS[#All],6,FALSE)</f>
        <v>1600</v>
      </c>
      <c r="N562" s="5">
        <f>VLOOKUP(DATOS[[#This Row],[ID_PRODUCTO]],PRODUCTOS[#All],8,FALSE)</f>
        <v>2500</v>
      </c>
    </row>
    <row r="563" spans="1:14" x14ac:dyDescent="0.25">
      <c r="A563" s="1">
        <v>45132</v>
      </c>
      <c r="B563">
        <v>562</v>
      </c>
      <c r="C563">
        <v>1000</v>
      </c>
      <c r="D563" t="str">
        <f>VLOOKUP(DATOS[[#This Row],[ID_VENDEDOR]],VENDEDOR[#All],2,FALSE)</f>
        <v>JuLiO torReS</v>
      </c>
      <c r="E563" t="str">
        <f>VLOOKUP(DATOS[[#This Row],[ID_VENDEDOR]],VENDEDOR[#All],5,FALSE)</f>
        <v>SUR</v>
      </c>
      <c r="F563">
        <v>100024</v>
      </c>
      <c r="G563" t="s">
        <v>69</v>
      </c>
      <c r="H563">
        <v>5</v>
      </c>
      <c r="I563" t="str">
        <f>VLOOKUP(DATOS[[#This Row],[ID_PRODUCTO]],PRODUCTOS[#All],2,FALSE)</f>
        <v>Silenciadores</v>
      </c>
      <c r="J563">
        <f>VLOOKUP(DATOS[[#This Row],[ID_PRODUCTO]],PRODUCTOS[#All],3,FALSE)</f>
        <v>3</v>
      </c>
      <c r="K563" t="str">
        <f>VLOOKUP(DATOS[[#This Row],[ID_CATEGORIA2]],PRODUCTOS[#All],4,FALSE)</f>
        <v>Componentes del Motor</v>
      </c>
      <c r="L563">
        <v>7</v>
      </c>
      <c r="M563" s="4">
        <f>VLOOKUP(DATOS[[#This Row],[ID_PRODUCTO]],PRODUCTOS[#All],6,FALSE)</f>
        <v>1600</v>
      </c>
      <c r="N563" s="5">
        <f>VLOOKUP(DATOS[[#This Row],[ID_PRODUCTO]],PRODUCTOS[#All],8,FALSE)</f>
        <v>2500</v>
      </c>
    </row>
    <row r="564" spans="1:14" x14ac:dyDescent="0.25">
      <c r="A564" s="1">
        <v>45133</v>
      </c>
      <c r="B564">
        <v>563</v>
      </c>
      <c r="C564">
        <v>1015</v>
      </c>
      <c r="D564" t="str">
        <f>VLOOKUP(DATOS[[#This Row],[ID_VENDEDOR]],VENDEDOR[#All],2,FALSE)</f>
        <v>HeCTOr MuñoZ</v>
      </c>
      <c r="E564" t="str">
        <f>VLOOKUP(DATOS[[#This Row],[ID_VENDEDOR]],VENDEDOR[#All],5,FALSE)</f>
        <v>CIBAO</v>
      </c>
      <c r="F564">
        <v>100082</v>
      </c>
      <c r="G564" t="s">
        <v>129</v>
      </c>
      <c r="H564">
        <v>25</v>
      </c>
      <c r="I564" t="str">
        <f>VLOOKUP(DATOS[[#This Row],[ID_PRODUCTO]],PRODUCTOS[#All],2,FALSE)</f>
        <v>Horquillas</v>
      </c>
      <c r="J564">
        <f>VLOOKUP(DATOS[[#This Row],[ID_PRODUCTO]],PRODUCTOS[#All],3,FALSE)</f>
        <v>6</v>
      </c>
      <c r="K564" t="str">
        <f>VLOOKUP(DATOS[[#This Row],[ID_CATEGORIA2]],PRODUCTOS[#All],4,FALSE)</f>
        <v>Sistema de Transmisión</v>
      </c>
      <c r="L564">
        <v>10</v>
      </c>
      <c r="M564" s="4">
        <f>VLOOKUP(DATOS[[#This Row],[ID_PRODUCTO]],PRODUCTOS[#All],6,FALSE)</f>
        <v>5100</v>
      </c>
      <c r="N564" s="5">
        <f>VLOOKUP(DATOS[[#This Row],[ID_PRODUCTO]],PRODUCTOS[#All],8,FALSE)</f>
        <v>6000</v>
      </c>
    </row>
    <row r="565" spans="1:14" x14ac:dyDescent="0.25">
      <c r="A565" s="1">
        <v>45134</v>
      </c>
      <c r="B565">
        <v>564</v>
      </c>
      <c r="C565">
        <v>1002</v>
      </c>
      <c r="D565" t="str">
        <f>VLOOKUP(DATOS[[#This Row],[ID_VENDEDOR]],VENDEDOR[#All],2,FALSE)</f>
        <v>SiMon BArreRa</v>
      </c>
      <c r="E565" t="str">
        <f>VLOOKUP(DATOS[[#This Row],[ID_VENDEDOR]],VENDEDOR[#All],5,FALSE)</f>
        <v>NORTE</v>
      </c>
      <c r="F565">
        <v>100093</v>
      </c>
      <c r="G565" t="s">
        <v>140</v>
      </c>
      <c r="H565">
        <v>1</v>
      </c>
      <c r="I565" t="str">
        <f>VLOOKUP(DATOS[[#This Row],[ID_PRODUCTO]],PRODUCTOS[#All],2,FALSE)</f>
        <v>Bujías</v>
      </c>
      <c r="J565">
        <f>VLOOKUP(DATOS[[#This Row],[ID_PRODUCTO]],PRODUCTOS[#All],3,FALSE)</f>
        <v>1</v>
      </c>
      <c r="K565" t="str">
        <f>VLOOKUP(DATOS[[#This Row],[ID_CATEGORIA2]],PRODUCTOS[#All],4,FALSE)</f>
        <v>Componentes del Motor</v>
      </c>
      <c r="L565">
        <v>2</v>
      </c>
      <c r="M565" s="4">
        <f>VLOOKUP(DATOS[[#This Row],[ID_PRODUCTO]],PRODUCTOS[#All],6,FALSE)</f>
        <v>421</v>
      </c>
      <c r="N565" s="5">
        <f>VLOOKUP(DATOS[[#This Row],[ID_PRODUCTO]],PRODUCTOS[#All],8,FALSE)</f>
        <v>600</v>
      </c>
    </row>
    <row r="566" spans="1:14" x14ac:dyDescent="0.25">
      <c r="A566" s="1">
        <v>45135</v>
      </c>
      <c r="B566">
        <v>565</v>
      </c>
      <c r="C566">
        <v>1013</v>
      </c>
      <c r="D566" t="str">
        <f>VLOOKUP(DATOS[[#This Row],[ID_VENDEDOR]],VENDEDOR[#All],2,FALSE)</f>
        <v>MoNiCA AlVarez</v>
      </c>
      <c r="E566" t="str">
        <f>VLOOKUP(DATOS[[#This Row],[ID_VENDEDOR]],VENDEDOR[#All],5,FALSE)</f>
        <v>ESTE</v>
      </c>
      <c r="F566">
        <v>100003</v>
      </c>
      <c r="G566" t="s">
        <v>14</v>
      </c>
      <c r="H566">
        <v>24</v>
      </c>
      <c r="I566" t="str">
        <f>VLOOKUP(DATOS[[#This Row],[ID_PRODUCTO]],PRODUCTOS[#All],2,FALSE)</f>
        <v>Discos de Freno</v>
      </c>
      <c r="J566">
        <f>VLOOKUP(DATOS[[#This Row],[ID_PRODUCTO]],PRODUCTOS[#All],3,FALSE)</f>
        <v>5</v>
      </c>
      <c r="K566" t="str">
        <f>VLOOKUP(DATOS[[#This Row],[ID_CATEGORIA2]],PRODUCTOS[#All],4,FALSE)</f>
        <v>Sistema de Escape</v>
      </c>
      <c r="L566">
        <v>8</v>
      </c>
      <c r="M566" s="4">
        <f>VLOOKUP(DATOS[[#This Row],[ID_PRODUCTO]],PRODUCTOS[#All],6,FALSE)</f>
        <v>2630</v>
      </c>
      <c r="N566" s="5">
        <f>VLOOKUP(DATOS[[#This Row],[ID_PRODUCTO]],PRODUCTOS[#All],8,FALSE)</f>
        <v>3000</v>
      </c>
    </row>
    <row r="567" spans="1:14" x14ac:dyDescent="0.25">
      <c r="A567" s="1">
        <v>45136</v>
      </c>
      <c r="B567">
        <v>566</v>
      </c>
      <c r="C567">
        <v>1002</v>
      </c>
      <c r="D567" t="str">
        <f>VLOOKUP(DATOS[[#This Row],[ID_VENDEDOR]],VENDEDOR[#All],2,FALSE)</f>
        <v>SiMon BArreRa</v>
      </c>
      <c r="E567" t="str">
        <f>VLOOKUP(DATOS[[#This Row],[ID_VENDEDOR]],VENDEDOR[#All],5,FALSE)</f>
        <v>NORTE</v>
      </c>
      <c r="F567">
        <v>100059</v>
      </c>
      <c r="G567" t="s">
        <v>106</v>
      </c>
      <c r="H567">
        <v>5</v>
      </c>
      <c r="I567" t="str">
        <f>VLOOKUP(DATOS[[#This Row],[ID_PRODUCTO]],PRODUCTOS[#All],2,FALSE)</f>
        <v>Silenciadores</v>
      </c>
      <c r="J567">
        <f>VLOOKUP(DATOS[[#This Row],[ID_PRODUCTO]],PRODUCTOS[#All],3,FALSE)</f>
        <v>3</v>
      </c>
      <c r="K567" t="str">
        <f>VLOOKUP(DATOS[[#This Row],[ID_CATEGORIA2]],PRODUCTOS[#All],4,FALSE)</f>
        <v>Componentes del Motor</v>
      </c>
      <c r="L567">
        <v>6</v>
      </c>
      <c r="M567" s="4">
        <f>VLOOKUP(DATOS[[#This Row],[ID_PRODUCTO]],PRODUCTOS[#All],6,FALSE)</f>
        <v>1600</v>
      </c>
      <c r="N567" s="5">
        <f>VLOOKUP(DATOS[[#This Row],[ID_PRODUCTO]],PRODUCTOS[#All],8,FALSE)</f>
        <v>2500</v>
      </c>
    </row>
    <row r="568" spans="1:14" x14ac:dyDescent="0.25">
      <c r="A568" s="1">
        <v>45137</v>
      </c>
      <c r="B568">
        <v>567</v>
      </c>
      <c r="C568">
        <v>1003</v>
      </c>
      <c r="D568" t="str">
        <f>VLOOKUP(DATOS[[#This Row],[ID_VENDEDOR]],VENDEDOR[#All],2,FALSE)</f>
        <v>MatEo diAz</v>
      </c>
      <c r="E568" t="str">
        <f>VLOOKUP(DATOS[[#This Row],[ID_VENDEDOR]],VENDEDOR[#All],5,FALSE)</f>
        <v>CIBAO</v>
      </c>
      <c r="F568">
        <v>100024</v>
      </c>
      <c r="G568" t="s">
        <v>69</v>
      </c>
      <c r="H568">
        <v>12</v>
      </c>
      <c r="I568" t="str">
        <f>VLOOKUP(DATOS[[#This Row],[ID_PRODUCTO]],PRODUCTOS[#All],2,FALSE)</f>
        <v>Asientos</v>
      </c>
      <c r="J568">
        <f>VLOOKUP(DATOS[[#This Row],[ID_PRODUCTO]],PRODUCTOS[#All],3,FALSE)</f>
        <v>9</v>
      </c>
      <c r="K568" t="str">
        <f>VLOOKUP(DATOS[[#This Row],[ID_CATEGORIA2]],PRODUCTOS[#All],4,FALSE)</f>
        <v>Sistema Eléctrico</v>
      </c>
      <c r="L568">
        <v>9</v>
      </c>
      <c r="M568" s="4">
        <f>VLOOKUP(DATOS[[#This Row],[ID_PRODUCTO]],PRODUCTOS[#All],6,FALSE)</f>
        <v>3150</v>
      </c>
      <c r="N568" s="5">
        <f>VLOOKUP(DATOS[[#This Row],[ID_PRODUCTO]],PRODUCTOS[#All],8,FALSE)</f>
        <v>3500</v>
      </c>
    </row>
    <row r="569" spans="1:14" x14ac:dyDescent="0.25">
      <c r="A569" s="1">
        <v>45138</v>
      </c>
      <c r="B569">
        <v>568</v>
      </c>
      <c r="C569">
        <v>1011</v>
      </c>
      <c r="D569" t="str">
        <f>VLOOKUP(DATOS[[#This Row],[ID_VENDEDOR]],VENDEDOR[#All],2,FALSE)</f>
        <v>SoNia ToRReS</v>
      </c>
      <c r="E569" t="str">
        <f>VLOOKUP(DATOS[[#This Row],[ID_VENDEDOR]],VENDEDOR[#All],5,FALSE)</f>
        <v>CIBAO</v>
      </c>
      <c r="F569">
        <v>100078</v>
      </c>
      <c r="G569" t="s">
        <v>125</v>
      </c>
      <c r="H569">
        <v>14</v>
      </c>
      <c r="I569" t="str">
        <f>VLOOKUP(DATOS[[#This Row],[ID_PRODUCTO]],PRODUCTOS[#All],2,FALSE)</f>
        <v>Espejos Retrovisores</v>
      </c>
      <c r="J569">
        <f>VLOOKUP(DATOS[[#This Row],[ID_PRODUCTO]],PRODUCTOS[#All],3,FALSE)</f>
        <v>9</v>
      </c>
      <c r="K569" t="str">
        <f>VLOOKUP(DATOS[[#This Row],[ID_CATEGORIA2]],PRODUCTOS[#All],4,FALSE)</f>
        <v>Sistema Eléctrico</v>
      </c>
      <c r="L569">
        <v>11</v>
      </c>
      <c r="M569" s="4">
        <f>VLOOKUP(DATOS[[#This Row],[ID_PRODUCTO]],PRODUCTOS[#All],6,FALSE)</f>
        <v>700</v>
      </c>
      <c r="N569" s="5">
        <f>VLOOKUP(DATOS[[#This Row],[ID_PRODUCTO]],PRODUCTOS[#All],8,FALSE)</f>
        <v>800</v>
      </c>
    </row>
    <row r="570" spans="1:14" x14ac:dyDescent="0.25">
      <c r="A570" s="1">
        <v>45139</v>
      </c>
      <c r="B570">
        <v>569</v>
      </c>
      <c r="C570">
        <v>1013</v>
      </c>
      <c r="D570" t="str">
        <f>VLOOKUP(DATOS[[#This Row],[ID_VENDEDOR]],VENDEDOR[#All],2,FALSE)</f>
        <v>MoNiCA AlVarez</v>
      </c>
      <c r="E570" t="str">
        <f>VLOOKUP(DATOS[[#This Row],[ID_VENDEDOR]],VENDEDOR[#All],5,FALSE)</f>
        <v>ESTE</v>
      </c>
      <c r="F570">
        <v>100065</v>
      </c>
      <c r="G570" t="s">
        <v>112</v>
      </c>
      <c r="H570">
        <v>8</v>
      </c>
      <c r="I570" t="str">
        <f>VLOOKUP(DATOS[[#This Row],[ID_PRODUCTO]],PRODUCTOS[#All],2,FALSE)</f>
        <v>Amortiguadores</v>
      </c>
      <c r="J570">
        <f>VLOOKUP(DATOS[[#This Row],[ID_PRODUCTO]],PRODUCTOS[#All],3,FALSE)</f>
        <v>6</v>
      </c>
      <c r="K570" t="str">
        <f>VLOOKUP(DATOS[[#This Row],[ID_CATEGORIA2]],PRODUCTOS[#All],4,FALSE)</f>
        <v>Sistema de Transmisión</v>
      </c>
      <c r="L570">
        <v>4</v>
      </c>
      <c r="M570" s="4">
        <f>VLOOKUP(DATOS[[#This Row],[ID_PRODUCTO]],PRODUCTOS[#All],6,FALSE)</f>
        <v>4010</v>
      </c>
      <c r="N570" s="5">
        <f>VLOOKUP(DATOS[[#This Row],[ID_PRODUCTO]],PRODUCTOS[#All],8,FALSE)</f>
        <v>4500</v>
      </c>
    </row>
    <row r="571" spans="1:14" x14ac:dyDescent="0.25">
      <c r="A571" s="1">
        <v>45140</v>
      </c>
      <c r="B571">
        <v>570</v>
      </c>
      <c r="C571">
        <v>1011</v>
      </c>
      <c r="D571" t="str">
        <f>VLOOKUP(DATOS[[#This Row],[ID_VENDEDOR]],VENDEDOR[#All],2,FALSE)</f>
        <v>SoNia ToRReS</v>
      </c>
      <c r="E571" t="str">
        <f>VLOOKUP(DATOS[[#This Row],[ID_VENDEDOR]],VENDEDOR[#All],5,FALSE)</f>
        <v>CIBAO</v>
      </c>
      <c r="F571">
        <v>100071</v>
      </c>
      <c r="G571" t="s">
        <v>118</v>
      </c>
      <c r="H571">
        <v>2</v>
      </c>
      <c r="I571" t="str">
        <f>VLOOKUP(DATOS[[#This Row],[ID_PRODUCTO]],PRODUCTOS[#All],2,FALSE)</f>
        <v>Pistones</v>
      </c>
      <c r="J571">
        <f>VLOOKUP(DATOS[[#This Row],[ID_PRODUCTO]],PRODUCTOS[#All],3,FALSE)</f>
        <v>1</v>
      </c>
      <c r="K571" t="str">
        <f>VLOOKUP(DATOS[[#This Row],[ID_CATEGORIA2]],PRODUCTOS[#All],4,FALSE)</f>
        <v>Componentes del Motor</v>
      </c>
      <c r="L571">
        <v>3</v>
      </c>
      <c r="M571" s="4">
        <f>VLOOKUP(DATOS[[#This Row],[ID_PRODUCTO]],PRODUCTOS[#All],6,FALSE)</f>
        <v>2920</v>
      </c>
      <c r="N571" s="5">
        <f>VLOOKUP(DATOS[[#This Row],[ID_PRODUCTO]],PRODUCTOS[#All],8,FALSE)</f>
        <v>3500</v>
      </c>
    </row>
    <row r="572" spans="1:14" x14ac:dyDescent="0.25">
      <c r="A572" s="1">
        <v>45141</v>
      </c>
      <c r="B572">
        <v>571</v>
      </c>
      <c r="C572">
        <v>1009</v>
      </c>
      <c r="D572" t="str">
        <f>VLOOKUP(DATOS[[#This Row],[ID_VENDEDOR]],VENDEDOR[#All],2,FALSE)</f>
        <v>PAtriciA mOreno</v>
      </c>
      <c r="E572" t="str">
        <f>VLOOKUP(DATOS[[#This Row],[ID_VENDEDOR]],VENDEDOR[#All],5,FALSE)</f>
        <v>ESTE</v>
      </c>
      <c r="F572">
        <v>100086</v>
      </c>
      <c r="G572" t="s">
        <v>133</v>
      </c>
      <c r="H572">
        <v>2</v>
      </c>
      <c r="I572" t="str">
        <f>VLOOKUP(DATOS[[#This Row],[ID_PRODUCTO]],PRODUCTOS[#All],2,FALSE)</f>
        <v>Pistones</v>
      </c>
      <c r="J572">
        <f>VLOOKUP(DATOS[[#This Row],[ID_PRODUCTO]],PRODUCTOS[#All],3,FALSE)</f>
        <v>1</v>
      </c>
      <c r="K572" t="str">
        <f>VLOOKUP(DATOS[[#This Row],[ID_CATEGORIA2]],PRODUCTOS[#All],4,FALSE)</f>
        <v>Componentes del Motor</v>
      </c>
      <c r="L572">
        <v>5</v>
      </c>
      <c r="M572" s="4">
        <f>VLOOKUP(DATOS[[#This Row],[ID_PRODUCTO]],PRODUCTOS[#All],6,FALSE)</f>
        <v>2920</v>
      </c>
      <c r="N572" s="5">
        <f>VLOOKUP(DATOS[[#This Row],[ID_PRODUCTO]],PRODUCTOS[#All],8,FALSE)</f>
        <v>3500</v>
      </c>
    </row>
    <row r="573" spans="1:14" x14ac:dyDescent="0.25">
      <c r="A573" s="1">
        <v>45142</v>
      </c>
      <c r="B573">
        <v>572</v>
      </c>
      <c r="C573">
        <v>1006</v>
      </c>
      <c r="D573" t="str">
        <f>VLOOKUP(DATOS[[#This Row],[ID_VENDEDOR]],VENDEDOR[#All],2,FALSE)</f>
        <v>AleXanDrO MoRa</v>
      </c>
      <c r="E573" t="str">
        <f>VLOOKUP(DATOS[[#This Row],[ID_VENDEDOR]],VENDEDOR[#All],5,FALSE)</f>
        <v>NORTE</v>
      </c>
      <c r="F573">
        <v>100073</v>
      </c>
      <c r="G573" t="s">
        <v>120</v>
      </c>
      <c r="H573">
        <v>8</v>
      </c>
      <c r="I573" t="str">
        <f>VLOOKUP(DATOS[[#This Row],[ID_PRODUCTO]],PRODUCTOS[#All],2,FALSE)</f>
        <v>Amortiguadores</v>
      </c>
      <c r="J573">
        <f>VLOOKUP(DATOS[[#This Row],[ID_PRODUCTO]],PRODUCTOS[#All],3,FALSE)</f>
        <v>6</v>
      </c>
      <c r="K573" t="str">
        <f>VLOOKUP(DATOS[[#This Row],[ID_CATEGORIA2]],PRODUCTOS[#All],4,FALSE)</f>
        <v>Sistema de Transmisión</v>
      </c>
      <c r="L573">
        <v>7</v>
      </c>
      <c r="M573" s="4">
        <f>VLOOKUP(DATOS[[#This Row],[ID_PRODUCTO]],PRODUCTOS[#All],6,FALSE)</f>
        <v>4010</v>
      </c>
      <c r="N573" s="5">
        <f>VLOOKUP(DATOS[[#This Row],[ID_PRODUCTO]],PRODUCTOS[#All],8,FALSE)</f>
        <v>4500</v>
      </c>
    </row>
    <row r="574" spans="1:14" x14ac:dyDescent="0.25">
      <c r="A574" s="1">
        <v>45143</v>
      </c>
      <c r="B574">
        <v>573</v>
      </c>
      <c r="C574">
        <v>1001</v>
      </c>
      <c r="D574" t="str">
        <f>VLOOKUP(DATOS[[#This Row],[ID_VENDEDOR]],VENDEDOR[#All],2,FALSE)</f>
        <v>RaQUel SalAzar</v>
      </c>
      <c r="E574" t="str">
        <f>VLOOKUP(DATOS[[#This Row],[ID_VENDEDOR]],VENDEDOR[#All],5,FALSE)</f>
        <v>ESTE</v>
      </c>
      <c r="F574">
        <v>100038</v>
      </c>
      <c r="G574" t="s">
        <v>85</v>
      </c>
      <c r="H574">
        <v>3</v>
      </c>
      <c r="I574" t="str">
        <f>VLOOKUP(DATOS[[#This Row],[ID_PRODUCTO]],PRODUCTOS[#All],2,FALSE)</f>
        <v>Cilindros</v>
      </c>
      <c r="J574">
        <f>VLOOKUP(DATOS[[#This Row],[ID_PRODUCTO]],PRODUCTOS[#All],3,FALSE)</f>
        <v>1</v>
      </c>
      <c r="K574" t="str">
        <f>VLOOKUP(DATOS[[#This Row],[ID_CATEGORIA2]],PRODUCTOS[#All],4,FALSE)</f>
        <v>Componentes del Motor</v>
      </c>
      <c r="L574">
        <v>6</v>
      </c>
      <c r="M574" s="4">
        <f>VLOOKUP(DATOS[[#This Row],[ID_PRODUCTO]],PRODUCTOS[#All],6,FALSE)</f>
        <v>3800</v>
      </c>
      <c r="N574" s="5">
        <f>VLOOKUP(DATOS[[#This Row],[ID_PRODUCTO]],PRODUCTOS[#All],8,FALSE)</f>
        <v>4500</v>
      </c>
    </row>
    <row r="575" spans="1:14" x14ac:dyDescent="0.25">
      <c r="A575" s="1">
        <v>45144</v>
      </c>
      <c r="B575">
        <v>574</v>
      </c>
      <c r="C575">
        <v>1008</v>
      </c>
      <c r="D575" t="str">
        <f>VLOOKUP(DATOS[[#This Row],[ID_VENDEDOR]],VENDEDOR[#All],2,FALSE)</f>
        <v>JaVIer ArAujo</v>
      </c>
      <c r="E575" t="str">
        <f>VLOOKUP(DATOS[[#This Row],[ID_VENDEDOR]],VENDEDOR[#All],5,FALSE)</f>
        <v>SUR</v>
      </c>
      <c r="F575">
        <v>100057</v>
      </c>
      <c r="G575" t="s">
        <v>104</v>
      </c>
      <c r="H575">
        <v>2</v>
      </c>
      <c r="I575" t="str">
        <f>VLOOKUP(DATOS[[#This Row],[ID_PRODUCTO]],PRODUCTOS[#All],2,FALSE)</f>
        <v>Pistones</v>
      </c>
      <c r="J575">
        <f>VLOOKUP(DATOS[[#This Row],[ID_PRODUCTO]],PRODUCTOS[#All],3,FALSE)</f>
        <v>1</v>
      </c>
      <c r="K575" t="str">
        <f>VLOOKUP(DATOS[[#This Row],[ID_CATEGORIA2]],PRODUCTOS[#All],4,FALSE)</f>
        <v>Componentes del Motor</v>
      </c>
      <c r="L575">
        <v>9</v>
      </c>
      <c r="M575" s="4">
        <f>VLOOKUP(DATOS[[#This Row],[ID_PRODUCTO]],PRODUCTOS[#All],6,FALSE)</f>
        <v>2920</v>
      </c>
      <c r="N575" s="5">
        <f>VLOOKUP(DATOS[[#This Row],[ID_PRODUCTO]],PRODUCTOS[#All],8,FALSE)</f>
        <v>3500</v>
      </c>
    </row>
    <row r="576" spans="1:14" x14ac:dyDescent="0.25">
      <c r="A576" s="1">
        <v>45145</v>
      </c>
      <c r="B576">
        <v>575</v>
      </c>
      <c r="C576">
        <v>1014</v>
      </c>
      <c r="D576" t="str">
        <f>VLOOKUP(DATOS[[#This Row],[ID_VENDEDOR]],VENDEDOR[#All],2,FALSE)</f>
        <v>DAnieLa RaMiRez</v>
      </c>
      <c r="E576" t="str">
        <f>VLOOKUP(DATOS[[#This Row],[ID_VENDEDOR]],VENDEDOR[#All],5,FALSE)</f>
        <v>NORTE</v>
      </c>
      <c r="F576">
        <v>100042</v>
      </c>
      <c r="G576" t="s">
        <v>89</v>
      </c>
      <c r="H576">
        <v>20</v>
      </c>
      <c r="I576" t="str">
        <f>VLOOKUP(DATOS[[#This Row],[ID_PRODUCTO]],PRODUCTOS[#All],2,FALSE)</f>
        <v>Controles de Puños Calefactables</v>
      </c>
      <c r="J576">
        <f>VLOOKUP(DATOS[[#This Row],[ID_PRODUCTO]],PRODUCTOS[#All],3,FALSE)</f>
        <v>10</v>
      </c>
      <c r="K576" t="str">
        <f>VLOOKUP(DATOS[[#This Row],[ID_CATEGORIA2]],PRODUCTOS[#All],4,FALSE)</f>
        <v>Neumáticos</v>
      </c>
      <c r="L576">
        <v>12</v>
      </c>
      <c r="M576" s="4">
        <f>VLOOKUP(DATOS[[#This Row],[ID_PRODUCTO]],PRODUCTOS[#All],6,FALSE)</f>
        <v>4500</v>
      </c>
      <c r="N576" s="5">
        <f>VLOOKUP(DATOS[[#This Row],[ID_PRODUCTO]],PRODUCTOS[#All],8,FALSE)</f>
        <v>5000</v>
      </c>
    </row>
    <row r="577" spans="1:14" x14ac:dyDescent="0.25">
      <c r="A577" s="1">
        <v>45146</v>
      </c>
      <c r="B577">
        <v>576</v>
      </c>
      <c r="C577">
        <v>1005</v>
      </c>
      <c r="D577" t="str">
        <f>VLOOKUP(DATOS[[#This Row],[ID_VENDEDOR]],VENDEDOR[#All],2,FALSE)</f>
        <v>CrIstina ValEnCia</v>
      </c>
      <c r="E577" t="str">
        <f>VLOOKUP(DATOS[[#This Row],[ID_VENDEDOR]],VENDEDOR[#All],5,FALSE)</f>
        <v>ESTE</v>
      </c>
      <c r="F577">
        <v>100027</v>
      </c>
      <c r="G577" t="s">
        <v>74</v>
      </c>
      <c r="H577">
        <v>13</v>
      </c>
      <c r="I577" t="str">
        <f>VLOOKUP(DATOS[[#This Row],[ID_PRODUCTO]],PRODUCTOS[#All],2,FALSE)</f>
        <v>Manillares</v>
      </c>
      <c r="J577">
        <f>VLOOKUP(DATOS[[#This Row],[ID_PRODUCTO]],PRODUCTOS[#All],3,FALSE)</f>
        <v>9</v>
      </c>
      <c r="K577" t="str">
        <f>VLOOKUP(DATOS[[#This Row],[ID_CATEGORIA2]],PRODUCTOS[#All],4,FALSE)</f>
        <v>Sistema Eléctrico</v>
      </c>
      <c r="L577">
        <v>8</v>
      </c>
      <c r="M577" s="4">
        <f>VLOOKUP(DATOS[[#This Row],[ID_PRODUCTO]],PRODUCTOS[#All],6,FALSE)</f>
        <v>1310</v>
      </c>
      <c r="N577" s="5">
        <f>VLOOKUP(DATOS[[#This Row],[ID_PRODUCTO]],PRODUCTOS[#All],8,FALSE)</f>
        <v>1500</v>
      </c>
    </row>
    <row r="578" spans="1:14" x14ac:dyDescent="0.25">
      <c r="A578" s="1">
        <v>45147</v>
      </c>
      <c r="B578">
        <v>577</v>
      </c>
      <c r="C578">
        <v>1000</v>
      </c>
      <c r="D578" t="str">
        <f>VLOOKUP(DATOS[[#This Row],[ID_VENDEDOR]],VENDEDOR[#All],2,FALSE)</f>
        <v>JuLiO torReS</v>
      </c>
      <c r="E578" t="str">
        <f>VLOOKUP(DATOS[[#This Row],[ID_VENDEDOR]],VENDEDOR[#All],5,FALSE)</f>
        <v>SUR</v>
      </c>
      <c r="F578">
        <v>100084</v>
      </c>
      <c r="G578" t="s">
        <v>131</v>
      </c>
      <c r="H578">
        <v>21</v>
      </c>
      <c r="I578" t="str">
        <f>VLOOKUP(DATOS[[#This Row],[ID_PRODUCTO]],PRODUCTOS[#All],2,FALSE)</f>
        <v>Tensores de Cadena</v>
      </c>
      <c r="J578">
        <f>VLOOKUP(DATOS[[#This Row],[ID_PRODUCTO]],PRODUCTOS[#All],3,FALSE)</f>
        <v>4</v>
      </c>
      <c r="K578" t="str">
        <f>VLOOKUP(DATOS[[#This Row],[ID_CATEGORIA2]],PRODUCTOS[#All],4,FALSE)</f>
        <v>Filtros</v>
      </c>
      <c r="L578">
        <v>8</v>
      </c>
      <c r="M578" s="4">
        <f>VLOOKUP(DATOS[[#This Row],[ID_PRODUCTO]],PRODUCTOS[#All],6,FALSE)</f>
        <v>880</v>
      </c>
      <c r="N578" s="5">
        <f>VLOOKUP(DATOS[[#This Row],[ID_PRODUCTO]],PRODUCTOS[#All],8,FALSE)</f>
        <v>1000</v>
      </c>
    </row>
    <row r="579" spans="1:14" x14ac:dyDescent="0.25">
      <c r="A579" s="1">
        <v>45148</v>
      </c>
      <c r="B579">
        <v>578</v>
      </c>
      <c r="C579">
        <v>1004</v>
      </c>
      <c r="D579" t="str">
        <f>VLOOKUP(DATOS[[#This Row],[ID_VENDEDOR]],VENDEDOR[#All],2,FALSE)</f>
        <v>FaBiAn VasQuez</v>
      </c>
      <c r="E579" t="str">
        <f>VLOOKUP(DATOS[[#This Row],[ID_VENDEDOR]],VENDEDOR[#All],5,FALSE)</f>
        <v>SUR</v>
      </c>
      <c r="F579">
        <v>100019</v>
      </c>
      <c r="G579" t="s">
        <v>59</v>
      </c>
      <c r="H579">
        <v>18</v>
      </c>
      <c r="I579" t="str">
        <f>VLOOKUP(DATOS[[#This Row],[ID_PRODUCTO]],PRODUCTOS[#All],2,FALSE)</f>
        <v>Palancas de Freno</v>
      </c>
      <c r="J579">
        <f>VLOOKUP(DATOS[[#This Row],[ID_PRODUCTO]],PRODUCTOS[#All],3,FALSE)</f>
        <v>5</v>
      </c>
      <c r="K579" t="str">
        <f>VLOOKUP(DATOS[[#This Row],[ID_CATEGORIA2]],PRODUCTOS[#All],4,FALSE)</f>
        <v>Sistema de Escape</v>
      </c>
      <c r="L579">
        <v>33</v>
      </c>
      <c r="M579" s="4">
        <f>VLOOKUP(DATOS[[#This Row],[ID_PRODUCTO]],PRODUCTOS[#All],6,FALSE)</f>
        <v>1000</v>
      </c>
      <c r="N579" s="5">
        <f>VLOOKUP(DATOS[[#This Row],[ID_PRODUCTO]],PRODUCTOS[#All],8,FALSE)</f>
        <v>1200</v>
      </c>
    </row>
    <row r="580" spans="1:14" x14ac:dyDescent="0.25">
      <c r="A580" s="1">
        <v>45149</v>
      </c>
      <c r="B580">
        <v>579</v>
      </c>
      <c r="C580">
        <v>1004</v>
      </c>
      <c r="D580" t="str">
        <f>VLOOKUP(DATOS[[#This Row],[ID_VENDEDOR]],VENDEDOR[#All],2,FALSE)</f>
        <v>FaBiAn VasQuez</v>
      </c>
      <c r="E580" t="str">
        <f>VLOOKUP(DATOS[[#This Row],[ID_VENDEDOR]],VENDEDOR[#All],5,FALSE)</f>
        <v>SUR</v>
      </c>
      <c r="F580">
        <v>100065</v>
      </c>
      <c r="G580" t="s">
        <v>112</v>
      </c>
      <c r="H580">
        <v>24</v>
      </c>
      <c r="I580" t="str">
        <f>VLOOKUP(DATOS[[#This Row],[ID_PRODUCTO]],PRODUCTOS[#All],2,FALSE)</f>
        <v>Discos de Freno</v>
      </c>
      <c r="J580">
        <f>VLOOKUP(DATOS[[#This Row],[ID_PRODUCTO]],PRODUCTOS[#All],3,FALSE)</f>
        <v>5</v>
      </c>
      <c r="K580" t="str">
        <f>VLOOKUP(DATOS[[#This Row],[ID_CATEGORIA2]],PRODUCTOS[#All],4,FALSE)</f>
        <v>Sistema de Escape</v>
      </c>
      <c r="L580">
        <v>5</v>
      </c>
      <c r="M580" s="4">
        <f>VLOOKUP(DATOS[[#This Row],[ID_PRODUCTO]],PRODUCTOS[#All],6,FALSE)</f>
        <v>2630</v>
      </c>
      <c r="N580" s="5">
        <f>VLOOKUP(DATOS[[#This Row],[ID_PRODUCTO]],PRODUCTOS[#All],8,FALSE)</f>
        <v>3000</v>
      </c>
    </row>
    <row r="581" spans="1:14" x14ac:dyDescent="0.25">
      <c r="A581" s="1">
        <v>45150</v>
      </c>
      <c r="B581">
        <v>580</v>
      </c>
      <c r="C581">
        <v>1000</v>
      </c>
      <c r="D581" t="str">
        <f>VLOOKUP(DATOS[[#This Row],[ID_VENDEDOR]],VENDEDOR[#All],2,FALSE)</f>
        <v>JuLiO torReS</v>
      </c>
      <c r="E581" t="str">
        <f>VLOOKUP(DATOS[[#This Row],[ID_VENDEDOR]],VENDEDOR[#All],5,FALSE)</f>
        <v>SUR</v>
      </c>
      <c r="F581">
        <v>100075</v>
      </c>
      <c r="G581" t="s">
        <v>122</v>
      </c>
      <c r="H581">
        <v>9</v>
      </c>
      <c r="I581" t="str">
        <f>VLOOKUP(DATOS[[#This Row],[ID_PRODUCTO]],PRODUCTOS[#All],2,FALSE)</f>
        <v>Baterías</v>
      </c>
      <c r="J581">
        <f>VLOOKUP(DATOS[[#This Row],[ID_PRODUCTO]],PRODUCTOS[#All],3,FALSE)</f>
        <v>7</v>
      </c>
      <c r="K581" t="str">
        <f>VLOOKUP(DATOS[[#This Row],[ID_CATEGORIA2]],PRODUCTOS[#All],4,FALSE)</f>
        <v>Sistema de Frenos</v>
      </c>
      <c r="L581">
        <v>7</v>
      </c>
      <c r="M581" s="4">
        <f>VLOOKUP(DATOS[[#This Row],[ID_PRODUCTO]],PRODUCTOS[#All],6,FALSE)</f>
        <v>4800</v>
      </c>
      <c r="N581" s="5">
        <f>VLOOKUP(DATOS[[#This Row],[ID_PRODUCTO]],PRODUCTOS[#All],8,FALSE)</f>
        <v>6000</v>
      </c>
    </row>
    <row r="582" spans="1:14" x14ac:dyDescent="0.25">
      <c r="A582" s="1">
        <v>45151</v>
      </c>
      <c r="B582">
        <v>581</v>
      </c>
      <c r="C582">
        <v>1015</v>
      </c>
      <c r="D582" t="str">
        <f>VLOOKUP(DATOS[[#This Row],[ID_VENDEDOR]],VENDEDOR[#All],2,FALSE)</f>
        <v>HeCTOr MuñoZ</v>
      </c>
      <c r="E582" t="str">
        <f>VLOOKUP(DATOS[[#This Row],[ID_VENDEDOR]],VENDEDOR[#All],5,FALSE)</f>
        <v>CIBAO</v>
      </c>
      <c r="F582">
        <v>100025</v>
      </c>
      <c r="G582" t="s">
        <v>71</v>
      </c>
      <c r="H582">
        <v>6</v>
      </c>
      <c r="I582" t="str">
        <f>VLOOKUP(DATOS[[#This Row],[ID_PRODUCTO]],PRODUCTOS[#All],2,FALSE)</f>
        <v>Cadenas</v>
      </c>
      <c r="J582">
        <f>VLOOKUP(DATOS[[#This Row],[ID_PRODUCTO]],PRODUCTOS[#All],3,FALSE)</f>
        <v>4</v>
      </c>
      <c r="K582" t="str">
        <f>VLOOKUP(DATOS[[#This Row],[ID_CATEGORIA2]],PRODUCTOS[#All],4,FALSE)</f>
        <v>Filtros</v>
      </c>
      <c r="L582">
        <v>17</v>
      </c>
      <c r="M582" s="4">
        <f>VLOOKUP(DATOS[[#This Row],[ID_PRODUCTO]],PRODUCTOS[#All],6,FALSE)</f>
        <v>1800</v>
      </c>
      <c r="N582" s="5">
        <f>VLOOKUP(DATOS[[#This Row],[ID_PRODUCTO]],PRODUCTOS[#All],8,FALSE)</f>
        <v>2000</v>
      </c>
    </row>
    <row r="583" spans="1:14" x14ac:dyDescent="0.25">
      <c r="A583" s="1">
        <v>45152</v>
      </c>
      <c r="B583">
        <v>582</v>
      </c>
      <c r="C583">
        <v>1002</v>
      </c>
      <c r="D583" t="str">
        <f>VLOOKUP(DATOS[[#This Row],[ID_VENDEDOR]],VENDEDOR[#All],2,FALSE)</f>
        <v>SiMon BArreRa</v>
      </c>
      <c r="E583" t="str">
        <f>VLOOKUP(DATOS[[#This Row],[ID_VENDEDOR]],VENDEDOR[#All],5,FALSE)</f>
        <v>NORTE</v>
      </c>
      <c r="F583">
        <v>100019</v>
      </c>
      <c r="G583" t="s">
        <v>59</v>
      </c>
      <c r="H583">
        <v>22</v>
      </c>
      <c r="I583" t="str">
        <f>VLOOKUP(DATOS[[#This Row],[ID_PRODUCTO]],PRODUCTOS[#All],2,FALSE)</f>
        <v>Protectores de Motor</v>
      </c>
      <c r="J583">
        <f>VLOOKUP(DATOS[[#This Row],[ID_PRODUCTO]],PRODUCTOS[#All],3,FALSE)</f>
        <v>9</v>
      </c>
      <c r="K583" t="str">
        <f>VLOOKUP(DATOS[[#This Row],[ID_CATEGORIA2]],PRODUCTOS[#All],4,FALSE)</f>
        <v>Sistema Eléctrico</v>
      </c>
      <c r="L583">
        <v>7</v>
      </c>
      <c r="M583" s="4">
        <f>VLOOKUP(DATOS[[#This Row],[ID_PRODUCTO]],PRODUCTOS[#All],6,FALSE)</f>
        <v>3011</v>
      </c>
      <c r="N583" s="5">
        <f>VLOOKUP(DATOS[[#This Row],[ID_PRODUCTO]],PRODUCTOS[#All],8,FALSE)</f>
        <v>3500</v>
      </c>
    </row>
    <row r="584" spans="1:14" x14ac:dyDescent="0.25">
      <c r="A584" s="1">
        <v>45153</v>
      </c>
      <c r="B584">
        <v>583</v>
      </c>
      <c r="C584">
        <v>1002</v>
      </c>
      <c r="D584" t="str">
        <f>VLOOKUP(DATOS[[#This Row],[ID_VENDEDOR]],VENDEDOR[#All],2,FALSE)</f>
        <v>SiMon BArreRa</v>
      </c>
      <c r="E584" t="str">
        <f>VLOOKUP(DATOS[[#This Row],[ID_VENDEDOR]],VENDEDOR[#All],5,FALSE)</f>
        <v>NORTE</v>
      </c>
      <c r="F584">
        <v>100086</v>
      </c>
      <c r="G584" t="s">
        <v>133</v>
      </c>
      <c r="H584">
        <v>11</v>
      </c>
      <c r="I584" t="str">
        <f>VLOOKUP(DATOS[[#This Row],[ID_PRODUCTO]],PRODUCTOS[#All],2,FALSE)</f>
        <v>Guardabarros</v>
      </c>
      <c r="J584">
        <f>VLOOKUP(DATOS[[#This Row],[ID_PRODUCTO]],PRODUCTOS[#All],3,FALSE)</f>
        <v>9</v>
      </c>
      <c r="K584" t="str">
        <f>VLOOKUP(DATOS[[#This Row],[ID_CATEGORIA2]],PRODUCTOS[#All],4,FALSE)</f>
        <v>Sistema Eléctrico</v>
      </c>
      <c r="L584">
        <v>11</v>
      </c>
      <c r="M584" s="4">
        <f>VLOOKUP(DATOS[[#This Row],[ID_PRODUCTO]],PRODUCTOS[#All],6,FALSE)</f>
        <v>1700</v>
      </c>
      <c r="N584" s="5">
        <f>VLOOKUP(DATOS[[#This Row],[ID_PRODUCTO]],PRODUCTOS[#All],8,FALSE)</f>
        <v>2000</v>
      </c>
    </row>
    <row r="585" spans="1:14" x14ac:dyDescent="0.25">
      <c r="A585" s="1">
        <v>45154</v>
      </c>
      <c r="B585">
        <v>584</v>
      </c>
      <c r="C585">
        <v>1013</v>
      </c>
      <c r="D585" t="str">
        <f>VLOOKUP(DATOS[[#This Row],[ID_VENDEDOR]],VENDEDOR[#All],2,FALSE)</f>
        <v>MoNiCA AlVarez</v>
      </c>
      <c r="E585" t="str">
        <f>VLOOKUP(DATOS[[#This Row],[ID_VENDEDOR]],VENDEDOR[#All],5,FALSE)</f>
        <v>ESTE</v>
      </c>
      <c r="F585">
        <v>100056</v>
      </c>
      <c r="G585" t="s">
        <v>103</v>
      </c>
      <c r="H585">
        <v>4</v>
      </c>
      <c r="I585" t="str">
        <f>VLOOKUP(DATOS[[#This Row],[ID_PRODUCTO]],PRODUCTOS[#All],2,FALSE)</f>
        <v>Filtros de Aceite</v>
      </c>
      <c r="J585">
        <f>VLOOKUP(DATOS[[#This Row],[ID_PRODUCTO]],PRODUCTOS[#All],3,FALSE)</f>
        <v>2</v>
      </c>
      <c r="K585" t="str">
        <f>VLOOKUP(DATOS[[#This Row],[ID_CATEGORIA2]],PRODUCTOS[#All],4,FALSE)</f>
        <v>Componentes del Motor</v>
      </c>
      <c r="L585">
        <v>23</v>
      </c>
      <c r="M585" s="4">
        <f>VLOOKUP(DATOS[[#This Row],[ID_PRODUCTO]],PRODUCTOS[#All],6,FALSE)</f>
        <v>600</v>
      </c>
      <c r="N585" s="5">
        <f>VLOOKUP(DATOS[[#This Row],[ID_PRODUCTO]],PRODUCTOS[#All],8,FALSE)</f>
        <v>800</v>
      </c>
    </row>
    <row r="586" spans="1:14" x14ac:dyDescent="0.25">
      <c r="A586" s="1">
        <v>45155</v>
      </c>
      <c r="B586">
        <v>585</v>
      </c>
      <c r="C586">
        <v>1010</v>
      </c>
      <c r="D586" t="str">
        <f>VLOOKUP(DATOS[[#This Row],[ID_VENDEDOR]],VENDEDOR[#All],2,FALSE)</f>
        <v>AnDrEs MeNDoza</v>
      </c>
      <c r="E586" t="str">
        <f>VLOOKUP(DATOS[[#This Row],[ID_VENDEDOR]],VENDEDOR[#All],5,FALSE)</f>
        <v>NORTE</v>
      </c>
      <c r="F586">
        <v>100017</v>
      </c>
      <c r="G586" t="s">
        <v>55</v>
      </c>
      <c r="H586">
        <v>18</v>
      </c>
      <c r="I586" t="str">
        <f>VLOOKUP(DATOS[[#This Row],[ID_PRODUCTO]],PRODUCTOS[#All],2,FALSE)</f>
        <v>Palancas de Freno</v>
      </c>
      <c r="J586">
        <f>VLOOKUP(DATOS[[#This Row],[ID_PRODUCTO]],PRODUCTOS[#All],3,FALSE)</f>
        <v>5</v>
      </c>
      <c r="K586" t="str">
        <f>VLOOKUP(DATOS[[#This Row],[ID_CATEGORIA2]],PRODUCTOS[#All],4,FALSE)</f>
        <v>Sistema de Escape</v>
      </c>
      <c r="L586">
        <v>27</v>
      </c>
      <c r="M586" s="4">
        <f>VLOOKUP(DATOS[[#This Row],[ID_PRODUCTO]],PRODUCTOS[#All],6,FALSE)</f>
        <v>1000</v>
      </c>
      <c r="N586" s="5">
        <f>VLOOKUP(DATOS[[#This Row],[ID_PRODUCTO]],PRODUCTOS[#All],8,FALSE)</f>
        <v>1200</v>
      </c>
    </row>
    <row r="587" spans="1:14" x14ac:dyDescent="0.25">
      <c r="A587" s="1">
        <v>45156</v>
      </c>
      <c r="B587">
        <v>586</v>
      </c>
      <c r="C587">
        <v>1007</v>
      </c>
      <c r="D587" t="str">
        <f>VLOOKUP(DATOS[[#This Row],[ID_VENDEDOR]],VENDEDOR[#All],2,FALSE)</f>
        <v>RoSa UrIbe</v>
      </c>
      <c r="E587" t="str">
        <f>VLOOKUP(DATOS[[#This Row],[ID_VENDEDOR]],VENDEDOR[#All],5,FALSE)</f>
        <v>CIBAO</v>
      </c>
      <c r="F587">
        <v>100046</v>
      </c>
      <c r="G587" t="s">
        <v>93</v>
      </c>
      <c r="H587">
        <v>2</v>
      </c>
      <c r="I587" t="str">
        <f>VLOOKUP(DATOS[[#This Row],[ID_PRODUCTO]],PRODUCTOS[#All],2,FALSE)</f>
        <v>Pistones</v>
      </c>
      <c r="J587">
        <f>VLOOKUP(DATOS[[#This Row],[ID_PRODUCTO]],PRODUCTOS[#All],3,FALSE)</f>
        <v>1</v>
      </c>
      <c r="K587" t="str">
        <f>VLOOKUP(DATOS[[#This Row],[ID_CATEGORIA2]],PRODUCTOS[#All],4,FALSE)</f>
        <v>Componentes del Motor</v>
      </c>
      <c r="L587">
        <v>9</v>
      </c>
      <c r="M587" s="4">
        <f>VLOOKUP(DATOS[[#This Row],[ID_PRODUCTO]],PRODUCTOS[#All],6,FALSE)</f>
        <v>2920</v>
      </c>
      <c r="N587" s="5">
        <f>VLOOKUP(DATOS[[#This Row],[ID_PRODUCTO]],PRODUCTOS[#All],8,FALSE)</f>
        <v>3500</v>
      </c>
    </row>
    <row r="588" spans="1:14" x14ac:dyDescent="0.25">
      <c r="A588" s="1">
        <v>45157</v>
      </c>
      <c r="B588">
        <v>587</v>
      </c>
      <c r="C588">
        <v>1007</v>
      </c>
      <c r="D588" t="str">
        <f>VLOOKUP(DATOS[[#This Row],[ID_VENDEDOR]],VENDEDOR[#All],2,FALSE)</f>
        <v>RoSa UrIbe</v>
      </c>
      <c r="E588" t="str">
        <f>VLOOKUP(DATOS[[#This Row],[ID_VENDEDOR]],VENDEDOR[#All],5,FALSE)</f>
        <v>CIBAO</v>
      </c>
      <c r="F588">
        <v>100077</v>
      </c>
      <c r="G588" t="s">
        <v>124</v>
      </c>
      <c r="H588">
        <v>21</v>
      </c>
      <c r="I588" t="str">
        <f>VLOOKUP(DATOS[[#This Row],[ID_PRODUCTO]],PRODUCTOS[#All],2,FALSE)</f>
        <v>Tensores de Cadena</v>
      </c>
      <c r="J588">
        <f>VLOOKUP(DATOS[[#This Row],[ID_PRODUCTO]],PRODUCTOS[#All],3,FALSE)</f>
        <v>4</v>
      </c>
      <c r="K588" t="str">
        <f>VLOOKUP(DATOS[[#This Row],[ID_CATEGORIA2]],PRODUCTOS[#All],4,FALSE)</f>
        <v>Filtros</v>
      </c>
      <c r="L588">
        <v>26</v>
      </c>
      <c r="M588" s="4">
        <f>VLOOKUP(DATOS[[#This Row],[ID_PRODUCTO]],PRODUCTOS[#All],6,FALSE)</f>
        <v>880</v>
      </c>
      <c r="N588" s="5">
        <f>VLOOKUP(DATOS[[#This Row],[ID_PRODUCTO]],PRODUCTOS[#All],8,FALSE)</f>
        <v>1000</v>
      </c>
    </row>
    <row r="589" spans="1:14" x14ac:dyDescent="0.25">
      <c r="A589" s="1">
        <v>45158</v>
      </c>
      <c r="B589">
        <v>588</v>
      </c>
      <c r="C589">
        <v>1011</v>
      </c>
      <c r="D589" t="str">
        <f>VLOOKUP(DATOS[[#This Row],[ID_VENDEDOR]],VENDEDOR[#All],2,FALSE)</f>
        <v>SoNia ToRReS</v>
      </c>
      <c r="E589" t="str">
        <f>VLOOKUP(DATOS[[#This Row],[ID_VENDEDOR]],VENDEDOR[#All],5,FALSE)</f>
        <v>CIBAO</v>
      </c>
      <c r="F589">
        <v>100023</v>
      </c>
      <c r="G589" t="s">
        <v>67</v>
      </c>
      <c r="H589">
        <v>6</v>
      </c>
      <c r="I589" t="str">
        <f>VLOOKUP(DATOS[[#This Row],[ID_PRODUCTO]],PRODUCTOS[#All],2,FALSE)</f>
        <v>Cadenas</v>
      </c>
      <c r="J589">
        <f>VLOOKUP(DATOS[[#This Row],[ID_PRODUCTO]],PRODUCTOS[#All],3,FALSE)</f>
        <v>4</v>
      </c>
      <c r="K589" t="str">
        <f>VLOOKUP(DATOS[[#This Row],[ID_CATEGORIA2]],PRODUCTOS[#All],4,FALSE)</f>
        <v>Filtros</v>
      </c>
      <c r="L589">
        <v>14</v>
      </c>
      <c r="M589" s="4">
        <f>VLOOKUP(DATOS[[#This Row],[ID_PRODUCTO]],PRODUCTOS[#All],6,FALSE)</f>
        <v>1800</v>
      </c>
      <c r="N589" s="5">
        <f>VLOOKUP(DATOS[[#This Row],[ID_PRODUCTO]],PRODUCTOS[#All],8,FALSE)</f>
        <v>2000</v>
      </c>
    </row>
    <row r="590" spans="1:14" x14ac:dyDescent="0.25">
      <c r="A590" s="1">
        <v>45159</v>
      </c>
      <c r="B590">
        <v>589</v>
      </c>
      <c r="C590">
        <v>1004</v>
      </c>
      <c r="D590" t="str">
        <f>VLOOKUP(DATOS[[#This Row],[ID_VENDEDOR]],VENDEDOR[#All],2,FALSE)</f>
        <v>FaBiAn VasQuez</v>
      </c>
      <c r="E590" t="str">
        <f>VLOOKUP(DATOS[[#This Row],[ID_VENDEDOR]],VENDEDOR[#All],5,FALSE)</f>
        <v>SUR</v>
      </c>
      <c r="F590">
        <v>100017</v>
      </c>
      <c r="G590" t="s">
        <v>55</v>
      </c>
      <c r="H590">
        <v>2</v>
      </c>
      <c r="I590" t="str">
        <f>VLOOKUP(DATOS[[#This Row],[ID_PRODUCTO]],PRODUCTOS[#All],2,FALSE)</f>
        <v>Pistones</v>
      </c>
      <c r="J590">
        <f>VLOOKUP(DATOS[[#This Row],[ID_PRODUCTO]],PRODUCTOS[#All],3,FALSE)</f>
        <v>1</v>
      </c>
      <c r="K590" t="str">
        <f>VLOOKUP(DATOS[[#This Row],[ID_CATEGORIA2]],PRODUCTOS[#All],4,FALSE)</f>
        <v>Componentes del Motor</v>
      </c>
      <c r="L590">
        <v>5</v>
      </c>
      <c r="M590" s="4">
        <f>VLOOKUP(DATOS[[#This Row],[ID_PRODUCTO]],PRODUCTOS[#All],6,FALSE)</f>
        <v>2920</v>
      </c>
      <c r="N590" s="5">
        <f>VLOOKUP(DATOS[[#This Row],[ID_PRODUCTO]],PRODUCTOS[#All],8,FALSE)</f>
        <v>3500</v>
      </c>
    </row>
    <row r="591" spans="1:14" x14ac:dyDescent="0.25">
      <c r="A591" s="1">
        <v>45160</v>
      </c>
      <c r="B591">
        <v>590</v>
      </c>
      <c r="C591">
        <v>1002</v>
      </c>
      <c r="D591" t="str">
        <f>VLOOKUP(DATOS[[#This Row],[ID_VENDEDOR]],VENDEDOR[#All],2,FALSE)</f>
        <v>SiMon BArreRa</v>
      </c>
      <c r="E591" t="str">
        <f>VLOOKUP(DATOS[[#This Row],[ID_VENDEDOR]],VENDEDOR[#All],5,FALSE)</f>
        <v>NORTE</v>
      </c>
      <c r="F591">
        <v>100030</v>
      </c>
      <c r="G591" t="s">
        <v>77</v>
      </c>
      <c r="H591">
        <v>20</v>
      </c>
      <c r="I591" t="str">
        <f>VLOOKUP(DATOS[[#This Row],[ID_PRODUCTO]],PRODUCTOS[#All],2,FALSE)</f>
        <v>Controles de Puños Calefactables</v>
      </c>
      <c r="J591">
        <f>VLOOKUP(DATOS[[#This Row],[ID_PRODUCTO]],PRODUCTOS[#All],3,FALSE)</f>
        <v>10</v>
      </c>
      <c r="K591" t="str">
        <f>VLOOKUP(DATOS[[#This Row],[ID_CATEGORIA2]],PRODUCTOS[#All],4,FALSE)</f>
        <v>Neumáticos</v>
      </c>
      <c r="L591">
        <v>8</v>
      </c>
      <c r="M591" s="4">
        <f>VLOOKUP(DATOS[[#This Row],[ID_PRODUCTO]],PRODUCTOS[#All],6,FALSE)</f>
        <v>4500</v>
      </c>
      <c r="N591" s="5">
        <f>VLOOKUP(DATOS[[#This Row],[ID_PRODUCTO]],PRODUCTOS[#All],8,FALSE)</f>
        <v>5000</v>
      </c>
    </row>
    <row r="592" spans="1:14" x14ac:dyDescent="0.25">
      <c r="A592" s="1">
        <v>45161</v>
      </c>
      <c r="B592">
        <v>591</v>
      </c>
      <c r="C592">
        <v>1008</v>
      </c>
      <c r="D592" t="str">
        <f>VLOOKUP(DATOS[[#This Row],[ID_VENDEDOR]],VENDEDOR[#All],2,FALSE)</f>
        <v>JaVIer ArAujo</v>
      </c>
      <c r="E592" t="str">
        <f>VLOOKUP(DATOS[[#This Row],[ID_VENDEDOR]],VENDEDOR[#All],5,FALSE)</f>
        <v>SUR</v>
      </c>
      <c r="F592">
        <v>100062</v>
      </c>
      <c r="G592" t="s">
        <v>109</v>
      </c>
      <c r="H592">
        <v>16</v>
      </c>
      <c r="I592" t="str">
        <f>VLOOKUP(DATOS[[#This Row],[ID_PRODUCTO]],PRODUCTOS[#All],2,FALSE)</f>
        <v>Guantes</v>
      </c>
      <c r="J592">
        <f>VLOOKUP(DATOS[[#This Row],[ID_PRODUCTO]],PRODUCTOS[#All],3,FALSE)</f>
        <v>10</v>
      </c>
      <c r="K592" t="str">
        <f>VLOOKUP(DATOS[[#This Row],[ID_CATEGORIA2]],PRODUCTOS[#All],4,FALSE)</f>
        <v>Neumáticos</v>
      </c>
      <c r="L592">
        <v>5</v>
      </c>
      <c r="M592" s="4">
        <f>VLOOKUP(DATOS[[#This Row],[ID_PRODUCTO]],PRODUCTOS[#All],6,FALSE)</f>
        <v>820</v>
      </c>
      <c r="N592" s="5">
        <f>VLOOKUP(DATOS[[#This Row],[ID_PRODUCTO]],PRODUCTOS[#All],8,FALSE)</f>
        <v>1000</v>
      </c>
    </row>
    <row r="593" spans="1:14" x14ac:dyDescent="0.25">
      <c r="A593" s="1">
        <v>45162</v>
      </c>
      <c r="B593">
        <v>592</v>
      </c>
      <c r="C593">
        <v>1006</v>
      </c>
      <c r="D593" t="str">
        <f>VLOOKUP(DATOS[[#This Row],[ID_VENDEDOR]],VENDEDOR[#All],2,FALSE)</f>
        <v>AleXanDrO MoRa</v>
      </c>
      <c r="E593" t="str">
        <f>VLOOKUP(DATOS[[#This Row],[ID_VENDEDOR]],VENDEDOR[#All],5,FALSE)</f>
        <v>NORTE</v>
      </c>
      <c r="F593">
        <v>100026</v>
      </c>
      <c r="G593" t="s">
        <v>73</v>
      </c>
      <c r="H593">
        <v>18</v>
      </c>
      <c r="I593" t="str">
        <f>VLOOKUP(DATOS[[#This Row],[ID_PRODUCTO]],PRODUCTOS[#All],2,FALSE)</f>
        <v>Palancas de Freno</v>
      </c>
      <c r="J593">
        <f>VLOOKUP(DATOS[[#This Row],[ID_PRODUCTO]],PRODUCTOS[#All],3,FALSE)</f>
        <v>5</v>
      </c>
      <c r="K593" t="str">
        <f>VLOOKUP(DATOS[[#This Row],[ID_CATEGORIA2]],PRODUCTOS[#All],4,FALSE)</f>
        <v>Sistema de Escape</v>
      </c>
      <c r="L593">
        <v>17</v>
      </c>
      <c r="M593" s="4">
        <f>VLOOKUP(DATOS[[#This Row],[ID_PRODUCTO]],PRODUCTOS[#All],6,FALSE)</f>
        <v>1000</v>
      </c>
      <c r="N593" s="5">
        <f>VLOOKUP(DATOS[[#This Row],[ID_PRODUCTO]],PRODUCTOS[#All],8,FALSE)</f>
        <v>1200</v>
      </c>
    </row>
    <row r="594" spans="1:14" x14ac:dyDescent="0.25">
      <c r="A594" s="1">
        <v>45163</v>
      </c>
      <c r="B594">
        <v>593</v>
      </c>
      <c r="C594">
        <v>1013</v>
      </c>
      <c r="D594" t="str">
        <f>VLOOKUP(DATOS[[#This Row],[ID_VENDEDOR]],VENDEDOR[#All],2,FALSE)</f>
        <v>MoNiCA AlVarez</v>
      </c>
      <c r="E594" t="str">
        <f>VLOOKUP(DATOS[[#This Row],[ID_VENDEDOR]],VENDEDOR[#All],5,FALSE)</f>
        <v>ESTE</v>
      </c>
      <c r="F594">
        <v>100007</v>
      </c>
      <c r="G594" t="s">
        <v>26</v>
      </c>
      <c r="H594">
        <v>16</v>
      </c>
      <c r="I594" t="str">
        <f>VLOOKUP(DATOS[[#This Row],[ID_PRODUCTO]],PRODUCTOS[#All],2,FALSE)</f>
        <v>Guantes</v>
      </c>
      <c r="J594">
        <f>VLOOKUP(DATOS[[#This Row],[ID_PRODUCTO]],PRODUCTOS[#All],3,FALSE)</f>
        <v>10</v>
      </c>
      <c r="K594" t="str">
        <f>VLOOKUP(DATOS[[#This Row],[ID_CATEGORIA2]],PRODUCTOS[#All],4,FALSE)</f>
        <v>Neumáticos</v>
      </c>
      <c r="L594">
        <v>16</v>
      </c>
      <c r="M594" s="4">
        <f>VLOOKUP(DATOS[[#This Row],[ID_PRODUCTO]],PRODUCTOS[#All],6,FALSE)</f>
        <v>820</v>
      </c>
      <c r="N594" s="5">
        <f>VLOOKUP(DATOS[[#This Row],[ID_PRODUCTO]],PRODUCTOS[#All],8,FALSE)</f>
        <v>1000</v>
      </c>
    </row>
    <row r="595" spans="1:14" x14ac:dyDescent="0.25">
      <c r="A595" s="1">
        <v>45164</v>
      </c>
      <c r="B595">
        <v>594</v>
      </c>
      <c r="C595">
        <v>1007</v>
      </c>
      <c r="D595" t="str">
        <f>VLOOKUP(DATOS[[#This Row],[ID_VENDEDOR]],VENDEDOR[#All],2,FALSE)</f>
        <v>RoSa UrIbe</v>
      </c>
      <c r="E595" t="str">
        <f>VLOOKUP(DATOS[[#This Row],[ID_VENDEDOR]],VENDEDOR[#All],5,FALSE)</f>
        <v>CIBAO</v>
      </c>
      <c r="F595">
        <v>100014</v>
      </c>
      <c r="G595" t="s">
        <v>47</v>
      </c>
      <c r="H595">
        <v>17</v>
      </c>
      <c r="I595" t="str">
        <f>VLOOKUP(DATOS[[#This Row],[ID_PRODUCTO]],PRODUCTOS[#All],2,FALSE)</f>
        <v>Chaquetas de Protección</v>
      </c>
      <c r="J595">
        <f>VLOOKUP(DATOS[[#This Row],[ID_PRODUCTO]],PRODUCTOS[#All],3,FALSE)</f>
        <v>10</v>
      </c>
      <c r="K595" t="str">
        <f>VLOOKUP(DATOS[[#This Row],[ID_CATEGORIA2]],PRODUCTOS[#All],4,FALSE)</f>
        <v>Neumáticos</v>
      </c>
      <c r="L595">
        <v>33</v>
      </c>
      <c r="M595" s="4">
        <f>VLOOKUP(DATOS[[#This Row],[ID_PRODUCTO]],PRODUCTOS[#All],6,FALSE)</f>
        <v>1117</v>
      </c>
      <c r="N595" s="5">
        <f>VLOOKUP(DATOS[[#This Row],[ID_PRODUCTO]],PRODUCTOS[#All],8,FALSE)</f>
        <v>3500</v>
      </c>
    </row>
    <row r="596" spans="1:14" x14ac:dyDescent="0.25">
      <c r="A596" s="1">
        <v>45165</v>
      </c>
      <c r="B596">
        <v>595</v>
      </c>
      <c r="C596">
        <v>1005</v>
      </c>
      <c r="D596" t="str">
        <f>VLOOKUP(DATOS[[#This Row],[ID_VENDEDOR]],VENDEDOR[#All],2,FALSE)</f>
        <v>CrIstina ValEnCia</v>
      </c>
      <c r="E596" t="str">
        <f>VLOOKUP(DATOS[[#This Row],[ID_VENDEDOR]],VENDEDOR[#All],5,FALSE)</f>
        <v>ESTE</v>
      </c>
      <c r="F596">
        <v>100005</v>
      </c>
      <c r="G596" t="s">
        <v>20</v>
      </c>
      <c r="H596">
        <v>5</v>
      </c>
      <c r="I596" t="str">
        <f>VLOOKUP(DATOS[[#This Row],[ID_PRODUCTO]],PRODUCTOS[#All],2,FALSE)</f>
        <v>Silenciadores</v>
      </c>
      <c r="J596">
        <f>VLOOKUP(DATOS[[#This Row],[ID_PRODUCTO]],PRODUCTOS[#All],3,FALSE)</f>
        <v>3</v>
      </c>
      <c r="K596" t="str">
        <f>VLOOKUP(DATOS[[#This Row],[ID_CATEGORIA2]],PRODUCTOS[#All],4,FALSE)</f>
        <v>Componentes del Motor</v>
      </c>
      <c r="L596">
        <v>5</v>
      </c>
      <c r="M596" s="4">
        <f>VLOOKUP(DATOS[[#This Row],[ID_PRODUCTO]],PRODUCTOS[#All],6,FALSE)</f>
        <v>1600</v>
      </c>
      <c r="N596" s="5">
        <f>VLOOKUP(DATOS[[#This Row],[ID_PRODUCTO]],PRODUCTOS[#All],8,FALSE)</f>
        <v>2500</v>
      </c>
    </row>
    <row r="597" spans="1:14" x14ac:dyDescent="0.25">
      <c r="A597" s="1">
        <v>45166</v>
      </c>
      <c r="B597">
        <v>596</v>
      </c>
      <c r="C597">
        <v>1013</v>
      </c>
      <c r="D597" t="str">
        <f>VLOOKUP(DATOS[[#This Row],[ID_VENDEDOR]],VENDEDOR[#All],2,FALSE)</f>
        <v>MoNiCA AlVarez</v>
      </c>
      <c r="E597" t="str">
        <f>VLOOKUP(DATOS[[#This Row],[ID_VENDEDOR]],VENDEDOR[#All],5,FALSE)</f>
        <v>ESTE</v>
      </c>
      <c r="F597">
        <v>100047</v>
      </c>
      <c r="G597" t="s">
        <v>94</v>
      </c>
      <c r="H597">
        <v>18</v>
      </c>
      <c r="I597" t="str">
        <f>VLOOKUP(DATOS[[#This Row],[ID_PRODUCTO]],PRODUCTOS[#All],2,FALSE)</f>
        <v>Palancas de Freno</v>
      </c>
      <c r="J597">
        <f>VLOOKUP(DATOS[[#This Row],[ID_PRODUCTO]],PRODUCTOS[#All],3,FALSE)</f>
        <v>5</v>
      </c>
      <c r="K597" t="str">
        <f>VLOOKUP(DATOS[[#This Row],[ID_CATEGORIA2]],PRODUCTOS[#All],4,FALSE)</f>
        <v>Sistema de Escape</v>
      </c>
      <c r="L597">
        <v>22</v>
      </c>
      <c r="M597" s="4">
        <f>VLOOKUP(DATOS[[#This Row],[ID_PRODUCTO]],PRODUCTOS[#All],6,FALSE)</f>
        <v>1000</v>
      </c>
      <c r="N597" s="5">
        <f>VLOOKUP(DATOS[[#This Row],[ID_PRODUCTO]],PRODUCTOS[#All],8,FALSE)</f>
        <v>1200</v>
      </c>
    </row>
    <row r="598" spans="1:14" x14ac:dyDescent="0.25">
      <c r="A598" s="1">
        <v>45167</v>
      </c>
      <c r="B598">
        <v>597</v>
      </c>
      <c r="C598">
        <v>1005</v>
      </c>
      <c r="D598" t="str">
        <f>VLOOKUP(DATOS[[#This Row],[ID_VENDEDOR]],VENDEDOR[#All],2,FALSE)</f>
        <v>CrIstina ValEnCia</v>
      </c>
      <c r="E598" t="str">
        <f>VLOOKUP(DATOS[[#This Row],[ID_VENDEDOR]],VENDEDOR[#All],5,FALSE)</f>
        <v>ESTE</v>
      </c>
      <c r="F598">
        <v>100055</v>
      </c>
      <c r="G598" t="s">
        <v>102</v>
      </c>
      <c r="H598">
        <v>14</v>
      </c>
      <c r="I598" t="str">
        <f>VLOOKUP(DATOS[[#This Row],[ID_PRODUCTO]],PRODUCTOS[#All],2,FALSE)</f>
        <v>Espejos Retrovisores</v>
      </c>
      <c r="J598">
        <f>VLOOKUP(DATOS[[#This Row],[ID_PRODUCTO]],PRODUCTOS[#All],3,FALSE)</f>
        <v>9</v>
      </c>
      <c r="K598" t="str">
        <f>VLOOKUP(DATOS[[#This Row],[ID_CATEGORIA2]],PRODUCTOS[#All],4,FALSE)</f>
        <v>Sistema Eléctrico</v>
      </c>
      <c r="L598">
        <v>27</v>
      </c>
      <c r="M598" s="4">
        <f>VLOOKUP(DATOS[[#This Row],[ID_PRODUCTO]],PRODUCTOS[#All],6,FALSE)</f>
        <v>700</v>
      </c>
      <c r="N598" s="5">
        <f>VLOOKUP(DATOS[[#This Row],[ID_PRODUCTO]],PRODUCTOS[#All],8,FALSE)</f>
        <v>800</v>
      </c>
    </row>
    <row r="599" spans="1:14" x14ac:dyDescent="0.25">
      <c r="A599" s="1">
        <v>45168</v>
      </c>
      <c r="B599">
        <v>598</v>
      </c>
      <c r="C599">
        <v>1011</v>
      </c>
      <c r="D599" t="str">
        <f>VLOOKUP(DATOS[[#This Row],[ID_VENDEDOR]],VENDEDOR[#All],2,FALSE)</f>
        <v>SoNia ToRReS</v>
      </c>
      <c r="E599" t="str">
        <f>VLOOKUP(DATOS[[#This Row],[ID_VENDEDOR]],VENDEDOR[#All],5,FALSE)</f>
        <v>CIBAO</v>
      </c>
      <c r="F599">
        <v>100005</v>
      </c>
      <c r="G599" t="s">
        <v>20</v>
      </c>
      <c r="H599">
        <v>11</v>
      </c>
      <c r="I599" t="str">
        <f>VLOOKUP(DATOS[[#This Row],[ID_PRODUCTO]],PRODUCTOS[#All],2,FALSE)</f>
        <v>Guardabarros</v>
      </c>
      <c r="J599">
        <f>VLOOKUP(DATOS[[#This Row],[ID_PRODUCTO]],PRODUCTOS[#All],3,FALSE)</f>
        <v>9</v>
      </c>
      <c r="K599" t="str">
        <f>VLOOKUP(DATOS[[#This Row],[ID_CATEGORIA2]],PRODUCTOS[#All],4,FALSE)</f>
        <v>Sistema Eléctrico</v>
      </c>
      <c r="L599">
        <v>8</v>
      </c>
      <c r="M599" s="4">
        <f>VLOOKUP(DATOS[[#This Row],[ID_PRODUCTO]],PRODUCTOS[#All],6,FALSE)</f>
        <v>1700</v>
      </c>
      <c r="N599" s="5">
        <f>VLOOKUP(DATOS[[#This Row],[ID_PRODUCTO]],PRODUCTOS[#All],8,FALSE)</f>
        <v>2000</v>
      </c>
    </row>
    <row r="600" spans="1:14" x14ac:dyDescent="0.25">
      <c r="A600" s="1">
        <v>45169</v>
      </c>
      <c r="B600">
        <v>599</v>
      </c>
      <c r="C600">
        <v>1013</v>
      </c>
      <c r="D600" t="str">
        <f>VLOOKUP(DATOS[[#This Row],[ID_VENDEDOR]],VENDEDOR[#All],2,FALSE)</f>
        <v>MoNiCA AlVarez</v>
      </c>
      <c r="E600" t="str">
        <f>VLOOKUP(DATOS[[#This Row],[ID_VENDEDOR]],VENDEDOR[#All],5,FALSE)</f>
        <v>ESTE</v>
      </c>
      <c r="F600">
        <v>100004</v>
      </c>
      <c r="G600" t="s">
        <v>17</v>
      </c>
      <c r="H600">
        <v>22</v>
      </c>
      <c r="I600" t="str">
        <f>VLOOKUP(DATOS[[#This Row],[ID_PRODUCTO]],PRODUCTOS[#All],2,FALSE)</f>
        <v>Protectores de Motor</v>
      </c>
      <c r="J600">
        <f>VLOOKUP(DATOS[[#This Row],[ID_PRODUCTO]],PRODUCTOS[#All],3,FALSE)</f>
        <v>9</v>
      </c>
      <c r="K600" t="str">
        <f>VLOOKUP(DATOS[[#This Row],[ID_CATEGORIA2]],PRODUCTOS[#All],4,FALSE)</f>
        <v>Sistema Eléctrico</v>
      </c>
      <c r="L600">
        <v>23</v>
      </c>
      <c r="M600" s="4">
        <f>VLOOKUP(DATOS[[#This Row],[ID_PRODUCTO]],PRODUCTOS[#All],6,FALSE)</f>
        <v>3011</v>
      </c>
      <c r="N600" s="5">
        <f>VLOOKUP(DATOS[[#This Row],[ID_PRODUCTO]],PRODUCTOS[#All],8,FALSE)</f>
        <v>3500</v>
      </c>
    </row>
    <row r="601" spans="1:14" x14ac:dyDescent="0.25">
      <c r="A601" s="1">
        <v>45170</v>
      </c>
      <c r="B601">
        <v>600</v>
      </c>
      <c r="C601">
        <v>1012</v>
      </c>
      <c r="D601" t="str">
        <f>VLOOKUP(DATOS[[#This Row],[ID_VENDEDOR]],VENDEDOR[#All],2,FALSE)</f>
        <v>HuGo SAndoval</v>
      </c>
      <c r="E601" t="str">
        <f>VLOOKUP(DATOS[[#This Row],[ID_VENDEDOR]],VENDEDOR[#All],5,FALSE)</f>
        <v>SUR</v>
      </c>
      <c r="F601">
        <v>100101</v>
      </c>
      <c r="G601" t="s">
        <v>148</v>
      </c>
      <c r="H601">
        <v>23</v>
      </c>
      <c r="I601" t="str">
        <f>VLOOKUP(DATOS[[#This Row],[ID_PRODUCTO]],PRODUCTOS[#All],2,FALSE)</f>
        <v>Carburadores</v>
      </c>
      <c r="J601">
        <f>VLOOKUP(DATOS[[#This Row],[ID_PRODUCTO]],PRODUCTOS[#All],3,FALSE)</f>
        <v>1</v>
      </c>
      <c r="K601" t="str">
        <f>VLOOKUP(DATOS[[#This Row],[ID_CATEGORIA2]],PRODUCTOS[#All],4,FALSE)</f>
        <v>Componentes del Motor</v>
      </c>
      <c r="L601">
        <v>9</v>
      </c>
      <c r="M601" s="4">
        <f>VLOOKUP(DATOS[[#This Row],[ID_PRODUCTO]],PRODUCTOS[#All],6,FALSE)</f>
        <v>3550</v>
      </c>
      <c r="N601" s="5">
        <f>VLOOKUP(DATOS[[#This Row],[ID_PRODUCTO]],PRODUCTOS[#All],8,FALSE)</f>
        <v>4000</v>
      </c>
    </row>
    <row r="602" spans="1:14" x14ac:dyDescent="0.25">
      <c r="A602" s="1">
        <v>45171</v>
      </c>
      <c r="B602">
        <v>601</v>
      </c>
      <c r="C602">
        <v>1002</v>
      </c>
      <c r="D602" t="str">
        <f>VLOOKUP(DATOS[[#This Row],[ID_VENDEDOR]],VENDEDOR[#All],2,FALSE)</f>
        <v>SiMon BArreRa</v>
      </c>
      <c r="E602" t="str">
        <f>VLOOKUP(DATOS[[#This Row],[ID_VENDEDOR]],VENDEDOR[#All],5,FALSE)</f>
        <v>NORTE</v>
      </c>
      <c r="F602">
        <v>100011</v>
      </c>
      <c r="G602" t="s">
        <v>38</v>
      </c>
      <c r="H602">
        <v>3</v>
      </c>
      <c r="I602" t="str">
        <f>VLOOKUP(DATOS[[#This Row],[ID_PRODUCTO]],PRODUCTOS[#All],2,FALSE)</f>
        <v>Cilindros</v>
      </c>
      <c r="J602">
        <f>VLOOKUP(DATOS[[#This Row],[ID_PRODUCTO]],PRODUCTOS[#All],3,FALSE)</f>
        <v>1</v>
      </c>
      <c r="K602" t="str">
        <f>VLOOKUP(DATOS[[#This Row],[ID_CATEGORIA2]],PRODUCTOS[#All],4,FALSE)</f>
        <v>Componentes del Motor</v>
      </c>
      <c r="L602">
        <v>30</v>
      </c>
      <c r="M602" s="4">
        <f>VLOOKUP(DATOS[[#This Row],[ID_PRODUCTO]],PRODUCTOS[#All],6,FALSE)</f>
        <v>3800</v>
      </c>
      <c r="N602" s="5">
        <f>VLOOKUP(DATOS[[#This Row],[ID_PRODUCTO]],PRODUCTOS[#All],8,FALSE)</f>
        <v>4500</v>
      </c>
    </row>
    <row r="603" spans="1:14" x14ac:dyDescent="0.25">
      <c r="A603" s="1">
        <v>45172</v>
      </c>
      <c r="B603">
        <v>602</v>
      </c>
      <c r="C603">
        <v>1011</v>
      </c>
      <c r="D603" t="str">
        <f>VLOOKUP(DATOS[[#This Row],[ID_VENDEDOR]],VENDEDOR[#All],2,FALSE)</f>
        <v>SoNia ToRReS</v>
      </c>
      <c r="E603" t="str">
        <f>VLOOKUP(DATOS[[#This Row],[ID_VENDEDOR]],VENDEDOR[#All],5,FALSE)</f>
        <v>CIBAO</v>
      </c>
      <c r="F603">
        <v>100001</v>
      </c>
      <c r="G603" t="s">
        <v>8</v>
      </c>
      <c r="H603">
        <v>4</v>
      </c>
      <c r="I603" t="str">
        <f>VLOOKUP(DATOS[[#This Row],[ID_PRODUCTO]],PRODUCTOS[#All],2,FALSE)</f>
        <v>Filtros de Aceite</v>
      </c>
      <c r="J603">
        <f>VLOOKUP(DATOS[[#This Row],[ID_PRODUCTO]],PRODUCTOS[#All],3,FALSE)</f>
        <v>2</v>
      </c>
      <c r="K603" t="str">
        <f>VLOOKUP(DATOS[[#This Row],[ID_CATEGORIA2]],PRODUCTOS[#All],4,FALSE)</f>
        <v>Componentes del Motor</v>
      </c>
      <c r="L603">
        <v>27</v>
      </c>
      <c r="M603" s="4">
        <f>VLOOKUP(DATOS[[#This Row],[ID_PRODUCTO]],PRODUCTOS[#All],6,FALSE)</f>
        <v>600</v>
      </c>
      <c r="N603" s="5">
        <f>VLOOKUP(DATOS[[#This Row],[ID_PRODUCTO]],PRODUCTOS[#All],8,FALSE)</f>
        <v>800</v>
      </c>
    </row>
    <row r="604" spans="1:14" x14ac:dyDescent="0.25">
      <c r="A604" s="1">
        <v>45173</v>
      </c>
      <c r="B604">
        <v>603</v>
      </c>
      <c r="C604">
        <v>1012</v>
      </c>
      <c r="D604" t="str">
        <f>VLOOKUP(DATOS[[#This Row],[ID_VENDEDOR]],VENDEDOR[#All],2,FALSE)</f>
        <v>HuGo SAndoval</v>
      </c>
      <c r="E604" t="str">
        <f>VLOOKUP(DATOS[[#This Row],[ID_VENDEDOR]],VENDEDOR[#All],5,FALSE)</f>
        <v>SUR</v>
      </c>
      <c r="F604">
        <v>100028</v>
      </c>
      <c r="G604" t="s">
        <v>75</v>
      </c>
      <c r="H604">
        <v>23</v>
      </c>
      <c r="I604" t="str">
        <f>VLOOKUP(DATOS[[#This Row],[ID_PRODUCTO]],PRODUCTOS[#All],2,FALSE)</f>
        <v>Carburadores</v>
      </c>
      <c r="J604">
        <f>VLOOKUP(DATOS[[#This Row],[ID_PRODUCTO]],PRODUCTOS[#All],3,FALSE)</f>
        <v>1</v>
      </c>
      <c r="K604" t="str">
        <f>VLOOKUP(DATOS[[#This Row],[ID_CATEGORIA2]],PRODUCTOS[#All],4,FALSE)</f>
        <v>Componentes del Motor</v>
      </c>
      <c r="L604">
        <v>6</v>
      </c>
      <c r="M604" s="4">
        <f>VLOOKUP(DATOS[[#This Row],[ID_PRODUCTO]],PRODUCTOS[#All],6,FALSE)</f>
        <v>3550</v>
      </c>
      <c r="N604" s="5">
        <f>VLOOKUP(DATOS[[#This Row],[ID_PRODUCTO]],PRODUCTOS[#All],8,FALSE)</f>
        <v>4000</v>
      </c>
    </row>
    <row r="605" spans="1:14" x14ac:dyDescent="0.25">
      <c r="A605" s="1">
        <v>45174</v>
      </c>
      <c r="B605">
        <v>604</v>
      </c>
      <c r="C605">
        <v>1006</v>
      </c>
      <c r="D605" t="str">
        <f>VLOOKUP(DATOS[[#This Row],[ID_VENDEDOR]],VENDEDOR[#All],2,FALSE)</f>
        <v>AleXanDrO MoRa</v>
      </c>
      <c r="E605" t="str">
        <f>VLOOKUP(DATOS[[#This Row],[ID_VENDEDOR]],VENDEDOR[#All],5,FALSE)</f>
        <v>NORTE</v>
      </c>
      <c r="F605">
        <v>100037</v>
      </c>
      <c r="G605" t="s">
        <v>84</v>
      </c>
      <c r="H605">
        <v>16</v>
      </c>
      <c r="I605" t="str">
        <f>VLOOKUP(DATOS[[#This Row],[ID_PRODUCTO]],PRODUCTOS[#All],2,FALSE)</f>
        <v>Guantes</v>
      </c>
      <c r="J605">
        <f>VLOOKUP(DATOS[[#This Row],[ID_PRODUCTO]],PRODUCTOS[#All],3,FALSE)</f>
        <v>10</v>
      </c>
      <c r="K605" t="str">
        <f>VLOOKUP(DATOS[[#This Row],[ID_CATEGORIA2]],PRODUCTOS[#All],4,FALSE)</f>
        <v>Neumáticos</v>
      </c>
      <c r="L605">
        <v>32</v>
      </c>
      <c r="M605" s="4">
        <f>VLOOKUP(DATOS[[#This Row],[ID_PRODUCTO]],PRODUCTOS[#All],6,FALSE)</f>
        <v>820</v>
      </c>
      <c r="N605" s="5">
        <f>VLOOKUP(DATOS[[#This Row],[ID_PRODUCTO]],PRODUCTOS[#All],8,FALSE)</f>
        <v>1000</v>
      </c>
    </row>
    <row r="606" spans="1:14" x14ac:dyDescent="0.25">
      <c r="A606" s="1">
        <v>45175</v>
      </c>
      <c r="B606">
        <v>605</v>
      </c>
      <c r="C606">
        <v>1005</v>
      </c>
      <c r="D606" t="str">
        <f>VLOOKUP(DATOS[[#This Row],[ID_VENDEDOR]],VENDEDOR[#All],2,FALSE)</f>
        <v>CrIstina ValEnCia</v>
      </c>
      <c r="E606" t="str">
        <f>VLOOKUP(DATOS[[#This Row],[ID_VENDEDOR]],VENDEDOR[#All],5,FALSE)</f>
        <v>ESTE</v>
      </c>
      <c r="F606">
        <v>100067</v>
      </c>
      <c r="G606" t="s">
        <v>114</v>
      </c>
      <c r="H606">
        <v>1</v>
      </c>
      <c r="I606" t="str">
        <f>VLOOKUP(DATOS[[#This Row],[ID_PRODUCTO]],PRODUCTOS[#All],2,FALSE)</f>
        <v>Bujías</v>
      </c>
      <c r="J606">
        <f>VLOOKUP(DATOS[[#This Row],[ID_PRODUCTO]],PRODUCTOS[#All],3,FALSE)</f>
        <v>1</v>
      </c>
      <c r="K606" t="str">
        <f>VLOOKUP(DATOS[[#This Row],[ID_CATEGORIA2]],PRODUCTOS[#All],4,FALSE)</f>
        <v>Componentes del Motor</v>
      </c>
      <c r="L606">
        <v>24</v>
      </c>
      <c r="M606" s="4">
        <f>VLOOKUP(DATOS[[#This Row],[ID_PRODUCTO]],PRODUCTOS[#All],6,FALSE)</f>
        <v>421</v>
      </c>
      <c r="N606" s="5">
        <f>VLOOKUP(DATOS[[#This Row],[ID_PRODUCTO]],PRODUCTOS[#All],8,FALSE)</f>
        <v>600</v>
      </c>
    </row>
    <row r="607" spans="1:14" x14ac:dyDescent="0.25">
      <c r="A607" s="1">
        <v>45176</v>
      </c>
      <c r="B607">
        <v>606</v>
      </c>
      <c r="C607">
        <v>1012</v>
      </c>
      <c r="D607" t="str">
        <f>VLOOKUP(DATOS[[#This Row],[ID_VENDEDOR]],VENDEDOR[#All],2,FALSE)</f>
        <v>HuGo SAndoval</v>
      </c>
      <c r="E607" t="str">
        <f>VLOOKUP(DATOS[[#This Row],[ID_VENDEDOR]],VENDEDOR[#All],5,FALSE)</f>
        <v>SUR</v>
      </c>
      <c r="F607">
        <v>100012</v>
      </c>
      <c r="G607" t="s">
        <v>41</v>
      </c>
      <c r="H607">
        <v>25</v>
      </c>
      <c r="I607" t="str">
        <f>VLOOKUP(DATOS[[#This Row],[ID_PRODUCTO]],PRODUCTOS[#All],2,FALSE)</f>
        <v>Horquillas</v>
      </c>
      <c r="J607">
        <f>VLOOKUP(DATOS[[#This Row],[ID_PRODUCTO]],PRODUCTOS[#All],3,FALSE)</f>
        <v>6</v>
      </c>
      <c r="K607" t="str">
        <f>VLOOKUP(DATOS[[#This Row],[ID_CATEGORIA2]],PRODUCTOS[#All],4,FALSE)</f>
        <v>Sistema de Transmisión</v>
      </c>
      <c r="L607">
        <v>16</v>
      </c>
      <c r="M607" s="4">
        <f>VLOOKUP(DATOS[[#This Row],[ID_PRODUCTO]],PRODUCTOS[#All],6,FALSE)</f>
        <v>5100</v>
      </c>
      <c r="N607" s="5">
        <f>VLOOKUP(DATOS[[#This Row],[ID_PRODUCTO]],PRODUCTOS[#All],8,FALSE)</f>
        <v>6000</v>
      </c>
    </row>
    <row r="608" spans="1:14" x14ac:dyDescent="0.25">
      <c r="A608" s="1">
        <v>45177</v>
      </c>
      <c r="B608">
        <v>607</v>
      </c>
      <c r="C608">
        <v>1004</v>
      </c>
      <c r="D608" t="str">
        <f>VLOOKUP(DATOS[[#This Row],[ID_VENDEDOR]],VENDEDOR[#All],2,FALSE)</f>
        <v>FaBiAn VasQuez</v>
      </c>
      <c r="E608" t="str">
        <f>VLOOKUP(DATOS[[#This Row],[ID_VENDEDOR]],VENDEDOR[#All],5,FALSE)</f>
        <v>SUR</v>
      </c>
      <c r="F608">
        <v>100008</v>
      </c>
      <c r="G608" t="s">
        <v>29</v>
      </c>
      <c r="H608">
        <v>25</v>
      </c>
      <c r="I608" t="str">
        <f>VLOOKUP(DATOS[[#This Row],[ID_PRODUCTO]],PRODUCTOS[#All],2,FALSE)</f>
        <v>Horquillas</v>
      </c>
      <c r="J608">
        <f>VLOOKUP(DATOS[[#This Row],[ID_PRODUCTO]],PRODUCTOS[#All],3,FALSE)</f>
        <v>6</v>
      </c>
      <c r="K608" t="str">
        <f>VLOOKUP(DATOS[[#This Row],[ID_CATEGORIA2]],PRODUCTOS[#All],4,FALSE)</f>
        <v>Sistema de Transmisión</v>
      </c>
      <c r="L608">
        <v>23</v>
      </c>
      <c r="M608" s="4">
        <f>VLOOKUP(DATOS[[#This Row],[ID_PRODUCTO]],PRODUCTOS[#All],6,FALSE)</f>
        <v>5100</v>
      </c>
      <c r="N608" s="5">
        <f>VLOOKUP(DATOS[[#This Row],[ID_PRODUCTO]],PRODUCTOS[#All],8,FALSE)</f>
        <v>6000</v>
      </c>
    </row>
    <row r="609" spans="1:14" x14ac:dyDescent="0.25">
      <c r="A609" s="1">
        <v>45178</v>
      </c>
      <c r="B609">
        <v>608</v>
      </c>
      <c r="C609">
        <v>1000</v>
      </c>
      <c r="D609" t="str">
        <f>VLOOKUP(DATOS[[#This Row],[ID_VENDEDOR]],VENDEDOR[#All],2,FALSE)</f>
        <v>JuLiO torReS</v>
      </c>
      <c r="E609" t="str">
        <f>VLOOKUP(DATOS[[#This Row],[ID_VENDEDOR]],VENDEDOR[#All],5,FALSE)</f>
        <v>SUR</v>
      </c>
      <c r="F609">
        <v>100070</v>
      </c>
      <c r="G609" t="s">
        <v>117</v>
      </c>
      <c r="H609">
        <v>15</v>
      </c>
      <c r="I609" t="str">
        <f>VLOOKUP(DATOS[[#This Row],[ID_PRODUCTO]],PRODUCTOS[#All],2,FALSE)</f>
        <v>Casco</v>
      </c>
      <c r="J609">
        <f>VLOOKUP(DATOS[[#This Row],[ID_PRODUCTO]],PRODUCTOS[#All],3,FALSE)</f>
        <v>10</v>
      </c>
      <c r="K609" t="str">
        <f>VLOOKUP(DATOS[[#This Row],[ID_CATEGORIA2]],PRODUCTOS[#All],4,FALSE)</f>
        <v>Neumáticos</v>
      </c>
      <c r="L609">
        <v>28</v>
      </c>
      <c r="M609" s="4">
        <f>VLOOKUP(DATOS[[#This Row],[ID_PRODUCTO]],PRODUCTOS[#All],6,FALSE)</f>
        <v>2240</v>
      </c>
      <c r="N609" s="5">
        <f>VLOOKUP(DATOS[[#This Row],[ID_PRODUCTO]],PRODUCTOS[#All],8,FALSE)</f>
        <v>2500</v>
      </c>
    </row>
    <row r="610" spans="1:14" x14ac:dyDescent="0.25">
      <c r="A610" s="1">
        <v>45179</v>
      </c>
      <c r="B610">
        <v>609</v>
      </c>
      <c r="C610">
        <v>1010</v>
      </c>
      <c r="D610" t="str">
        <f>VLOOKUP(DATOS[[#This Row],[ID_VENDEDOR]],VENDEDOR[#All],2,FALSE)</f>
        <v>AnDrEs MeNDoza</v>
      </c>
      <c r="E610" t="str">
        <f>VLOOKUP(DATOS[[#This Row],[ID_VENDEDOR]],VENDEDOR[#All],5,FALSE)</f>
        <v>NORTE</v>
      </c>
      <c r="F610">
        <v>100027</v>
      </c>
      <c r="G610" t="s">
        <v>74</v>
      </c>
      <c r="H610">
        <v>3</v>
      </c>
      <c r="I610" t="str">
        <f>VLOOKUP(DATOS[[#This Row],[ID_PRODUCTO]],PRODUCTOS[#All],2,FALSE)</f>
        <v>Cilindros</v>
      </c>
      <c r="J610">
        <f>VLOOKUP(DATOS[[#This Row],[ID_PRODUCTO]],PRODUCTOS[#All],3,FALSE)</f>
        <v>1</v>
      </c>
      <c r="K610" t="str">
        <f>VLOOKUP(DATOS[[#This Row],[ID_CATEGORIA2]],PRODUCTOS[#All],4,FALSE)</f>
        <v>Componentes del Motor</v>
      </c>
      <c r="L610">
        <v>34</v>
      </c>
      <c r="M610" s="4">
        <f>VLOOKUP(DATOS[[#This Row],[ID_PRODUCTO]],PRODUCTOS[#All],6,FALSE)</f>
        <v>3800</v>
      </c>
      <c r="N610" s="5">
        <f>VLOOKUP(DATOS[[#This Row],[ID_PRODUCTO]],PRODUCTOS[#All],8,FALSE)</f>
        <v>4500</v>
      </c>
    </row>
    <row r="611" spans="1:14" x14ac:dyDescent="0.25">
      <c r="A611" s="1">
        <v>45180</v>
      </c>
      <c r="B611">
        <v>610</v>
      </c>
      <c r="C611">
        <v>1014</v>
      </c>
      <c r="D611" t="str">
        <f>VLOOKUP(DATOS[[#This Row],[ID_VENDEDOR]],VENDEDOR[#All],2,FALSE)</f>
        <v>DAnieLa RaMiRez</v>
      </c>
      <c r="E611" t="str">
        <f>VLOOKUP(DATOS[[#This Row],[ID_VENDEDOR]],VENDEDOR[#All],5,FALSE)</f>
        <v>NORTE</v>
      </c>
      <c r="F611">
        <v>100095</v>
      </c>
      <c r="G611" t="s">
        <v>142</v>
      </c>
      <c r="H611">
        <v>11</v>
      </c>
      <c r="I611" t="str">
        <f>VLOOKUP(DATOS[[#This Row],[ID_PRODUCTO]],PRODUCTOS[#All],2,FALSE)</f>
        <v>Guardabarros</v>
      </c>
      <c r="J611">
        <f>VLOOKUP(DATOS[[#This Row],[ID_PRODUCTO]],PRODUCTOS[#All],3,FALSE)</f>
        <v>9</v>
      </c>
      <c r="K611" t="str">
        <f>VLOOKUP(DATOS[[#This Row],[ID_CATEGORIA2]],PRODUCTOS[#All],4,FALSE)</f>
        <v>Sistema Eléctrico</v>
      </c>
      <c r="L611">
        <v>18</v>
      </c>
      <c r="M611" s="4">
        <f>VLOOKUP(DATOS[[#This Row],[ID_PRODUCTO]],PRODUCTOS[#All],6,FALSE)</f>
        <v>1700</v>
      </c>
      <c r="N611" s="5">
        <f>VLOOKUP(DATOS[[#This Row],[ID_PRODUCTO]],PRODUCTOS[#All],8,FALSE)</f>
        <v>2000</v>
      </c>
    </row>
    <row r="612" spans="1:14" x14ac:dyDescent="0.25">
      <c r="A612" s="1">
        <v>45181</v>
      </c>
      <c r="B612">
        <v>611</v>
      </c>
      <c r="C612">
        <v>1000</v>
      </c>
      <c r="D612" t="str">
        <f>VLOOKUP(DATOS[[#This Row],[ID_VENDEDOR]],VENDEDOR[#All],2,FALSE)</f>
        <v>JuLiO torReS</v>
      </c>
      <c r="E612" t="str">
        <f>VLOOKUP(DATOS[[#This Row],[ID_VENDEDOR]],VENDEDOR[#All],5,FALSE)</f>
        <v>SUR</v>
      </c>
      <c r="F612">
        <v>100027</v>
      </c>
      <c r="G612" t="s">
        <v>74</v>
      </c>
      <c r="H612">
        <v>7</v>
      </c>
      <c r="I612" t="str">
        <f>VLOOKUP(DATOS[[#This Row],[ID_PRODUCTO]],PRODUCTOS[#All],2,FALSE)</f>
        <v>Pastillas de Freno</v>
      </c>
      <c r="J612">
        <f>VLOOKUP(DATOS[[#This Row],[ID_PRODUCTO]],PRODUCTOS[#All],3,FALSE)</f>
        <v>5</v>
      </c>
      <c r="K612" t="str">
        <f>VLOOKUP(DATOS[[#This Row],[ID_CATEGORIA2]],PRODUCTOS[#All],4,FALSE)</f>
        <v>Sistema de Escape</v>
      </c>
      <c r="L612">
        <v>25</v>
      </c>
      <c r="M612" s="4">
        <f>VLOOKUP(DATOS[[#This Row],[ID_PRODUCTO]],PRODUCTOS[#All],6,FALSE)</f>
        <v>900</v>
      </c>
      <c r="N612" s="5">
        <f>VLOOKUP(DATOS[[#This Row],[ID_PRODUCTO]],PRODUCTOS[#All],8,FALSE)</f>
        <v>1200</v>
      </c>
    </row>
    <row r="613" spans="1:14" x14ac:dyDescent="0.25">
      <c r="A613" s="1">
        <v>45182</v>
      </c>
      <c r="B613">
        <v>612</v>
      </c>
      <c r="C613">
        <v>1000</v>
      </c>
      <c r="D613" t="str">
        <f>VLOOKUP(DATOS[[#This Row],[ID_VENDEDOR]],VENDEDOR[#All],2,FALSE)</f>
        <v>JuLiO torReS</v>
      </c>
      <c r="E613" t="str">
        <f>VLOOKUP(DATOS[[#This Row],[ID_VENDEDOR]],VENDEDOR[#All],5,FALSE)</f>
        <v>SUR</v>
      </c>
      <c r="F613">
        <v>100034</v>
      </c>
      <c r="G613" t="s">
        <v>81</v>
      </c>
      <c r="H613">
        <v>4</v>
      </c>
      <c r="I613" t="str">
        <f>VLOOKUP(DATOS[[#This Row],[ID_PRODUCTO]],PRODUCTOS[#All],2,FALSE)</f>
        <v>Filtros de Aceite</v>
      </c>
      <c r="J613">
        <f>VLOOKUP(DATOS[[#This Row],[ID_PRODUCTO]],PRODUCTOS[#All],3,FALSE)</f>
        <v>2</v>
      </c>
      <c r="K613" t="str">
        <f>VLOOKUP(DATOS[[#This Row],[ID_CATEGORIA2]],PRODUCTOS[#All],4,FALSE)</f>
        <v>Componentes del Motor</v>
      </c>
      <c r="L613">
        <v>14</v>
      </c>
      <c r="M613" s="4">
        <f>VLOOKUP(DATOS[[#This Row],[ID_PRODUCTO]],PRODUCTOS[#All],6,FALSE)</f>
        <v>600</v>
      </c>
      <c r="N613" s="5">
        <f>VLOOKUP(DATOS[[#This Row],[ID_PRODUCTO]],PRODUCTOS[#All],8,FALSE)</f>
        <v>800</v>
      </c>
    </row>
    <row r="614" spans="1:14" x14ac:dyDescent="0.25">
      <c r="A614" s="1">
        <v>45183</v>
      </c>
      <c r="B614">
        <v>613</v>
      </c>
      <c r="C614">
        <v>1007</v>
      </c>
      <c r="D614" t="str">
        <f>VLOOKUP(DATOS[[#This Row],[ID_VENDEDOR]],VENDEDOR[#All],2,FALSE)</f>
        <v>RoSa UrIbe</v>
      </c>
      <c r="E614" t="str">
        <f>VLOOKUP(DATOS[[#This Row],[ID_VENDEDOR]],VENDEDOR[#All],5,FALSE)</f>
        <v>CIBAO</v>
      </c>
      <c r="F614">
        <v>100077</v>
      </c>
      <c r="G614" t="s">
        <v>124</v>
      </c>
      <c r="H614">
        <v>2</v>
      </c>
      <c r="I614" t="str">
        <f>VLOOKUP(DATOS[[#This Row],[ID_PRODUCTO]],PRODUCTOS[#All],2,FALSE)</f>
        <v>Pistones</v>
      </c>
      <c r="J614">
        <f>VLOOKUP(DATOS[[#This Row],[ID_PRODUCTO]],PRODUCTOS[#All],3,FALSE)</f>
        <v>1</v>
      </c>
      <c r="K614" t="str">
        <f>VLOOKUP(DATOS[[#This Row],[ID_CATEGORIA2]],PRODUCTOS[#All],4,FALSE)</f>
        <v>Componentes del Motor</v>
      </c>
      <c r="L614">
        <v>29</v>
      </c>
      <c r="M614" s="4">
        <f>VLOOKUP(DATOS[[#This Row],[ID_PRODUCTO]],PRODUCTOS[#All],6,FALSE)</f>
        <v>2920</v>
      </c>
      <c r="N614" s="5">
        <f>VLOOKUP(DATOS[[#This Row],[ID_PRODUCTO]],PRODUCTOS[#All],8,FALSE)</f>
        <v>3500</v>
      </c>
    </row>
    <row r="615" spans="1:14" x14ac:dyDescent="0.25">
      <c r="A615" s="1">
        <v>45184</v>
      </c>
      <c r="B615">
        <v>614</v>
      </c>
      <c r="C615">
        <v>1004</v>
      </c>
      <c r="D615" t="str">
        <f>VLOOKUP(DATOS[[#This Row],[ID_VENDEDOR]],VENDEDOR[#All],2,FALSE)</f>
        <v>FaBiAn VasQuez</v>
      </c>
      <c r="E615" t="str">
        <f>VLOOKUP(DATOS[[#This Row],[ID_VENDEDOR]],VENDEDOR[#All],5,FALSE)</f>
        <v>SUR</v>
      </c>
      <c r="F615">
        <v>100061</v>
      </c>
      <c r="G615" t="s">
        <v>108</v>
      </c>
      <c r="H615">
        <v>7</v>
      </c>
      <c r="I615" t="str">
        <f>VLOOKUP(DATOS[[#This Row],[ID_PRODUCTO]],PRODUCTOS[#All],2,FALSE)</f>
        <v>Pastillas de Freno</v>
      </c>
      <c r="J615">
        <f>VLOOKUP(DATOS[[#This Row],[ID_PRODUCTO]],PRODUCTOS[#All],3,FALSE)</f>
        <v>5</v>
      </c>
      <c r="K615" t="str">
        <f>VLOOKUP(DATOS[[#This Row],[ID_CATEGORIA2]],PRODUCTOS[#All],4,FALSE)</f>
        <v>Sistema de Escape</v>
      </c>
      <c r="L615">
        <v>28</v>
      </c>
      <c r="M615" s="4">
        <f>VLOOKUP(DATOS[[#This Row],[ID_PRODUCTO]],PRODUCTOS[#All],6,FALSE)</f>
        <v>900</v>
      </c>
      <c r="N615" s="5">
        <f>VLOOKUP(DATOS[[#This Row],[ID_PRODUCTO]],PRODUCTOS[#All],8,FALSE)</f>
        <v>1200</v>
      </c>
    </row>
    <row r="616" spans="1:14" x14ac:dyDescent="0.25">
      <c r="A616" s="1">
        <v>45185</v>
      </c>
      <c r="B616">
        <v>615</v>
      </c>
      <c r="C616">
        <v>1005</v>
      </c>
      <c r="D616" t="str">
        <f>VLOOKUP(DATOS[[#This Row],[ID_VENDEDOR]],VENDEDOR[#All],2,FALSE)</f>
        <v>CrIstina ValEnCia</v>
      </c>
      <c r="E616" t="str">
        <f>VLOOKUP(DATOS[[#This Row],[ID_VENDEDOR]],VENDEDOR[#All],5,FALSE)</f>
        <v>ESTE</v>
      </c>
      <c r="F616">
        <v>100044</v>
      </c>
      <c r="G616" t="s">
        <v>91</v>
      </c>
      <c r="H616">
        <v>25</v>
      </c>
      <c r="I616" t="str">
        <f>VLOOKUP(DATOS[[#This Row],[ID_PRODUCTO]],PRODUCTOS[#All],2,FALSE)</f>
        <v>Horquillas</v>
      </c>
      <c r="J616">
        <f>VLOOKUP(DATOS[[#This Row],[ID_PRODUCTO]],PRODUCTOS[#All],3,FALSE)</f>
        <v>6</v>
      </c>
      <c r="K616" t="str">
        <f>VLOOKUP(DATOS[[#This Row],[ID_CATEGORIA2]],PRODUCTOS[#All],4,FALSE)</f>
        <v>Sistema de Transmisión</v>
      </c>
      <c r="L616">
        <v>12</v>
      </c>
      <c r="M616" s="4">
        <f>VLOOKUP(DATOS[[#This Row],[ID_PRODUCTO]],PRODUCTOS[#All],6,FALSE)</f>
        <v>5100</v>
      </c>
      <c r="N616" s="5">
        <f>VLOOKUP(DATOS[[#This Row],[ID_PRODUCTO]],PRODUCTOS[#All],8,FALSE)</f>
        <v>6000</v>
      </c>
    </row>
    <row r="617" spans="1:14" x14ac:dyDescent="0.25">
      <c r="A617" s="1">
        <v>45186</v>
      </c>
      <c r="B617">
        <v>616</v>
      </c>
      <c r="C617">
        <v>1014</v>
      </c>
      <c r="D617" t="str">
        <f>VLOOKUP(DATOS[[#This Row],[ID_VENDEDOR]],VENDEDOR[#All],2,FALSE)</f>
        <v>DAnieLa RaMiRez</v>
      </c>
      <c r="E617" t="str">
        <f>VLOOKUP(DATOS[[#This Row],[ID_VENDEDOR]],VENDEDOR[#All],5,FALSE)</f>
        <v>NORTE</v>
      </c>
      <c r="F617">
        <v>100036</v>
      </c>
      <c r="G617" t="s">
        <v>83</v>
      </c>
      <c r="H617">
        <v>22</v>
      </c>
      <c r="I617" t="str">
        <f>VLOOKUP(DATOS[[#This Row],[ID_PRODUCTO]],PRODUCTOS[#All],2,FALSE)</f>
        <v>Protectores de Motor</v>
      </c>
      <c r="J617">
        <f>VLOOKUP(DATOS[[#This Row],[ID_PRODUCTO]],PRODUCTOS[#All],3,FALSE)</f>
        <v>9</v>
      </c>
      <c r="K617" t="str">
        <f>VLOOKUP(DATOS[[#This Row],[ID_CATEGORIA2]],PRODUCTOS[#All],4,FALSE)</f>
        <v>Sistema Eléctrico</v>
      </c>
      <c r="L617">
        <v>23</v>
      </c>
      <c r="M617" s="4">
        <f>VLOOKUP(DATOS[[#This Row],[ID_PRODUCTO]],PRODUCTOS[#All],6,FALSE)</f>
        <v>3011</v>
      </c>
      <c r="N617" s="5">
        <f>VLOOKUP(DATOS[[#This Row],[ID_PRODUCTO]],PRODUCTOS[#All],8,FALSE)</f>
        <v>3500</v>
      </c>
    </row>
    <row r="618" spans="1:14" x14ac:dyDescent="0.25">
      <c r="A618" s="1">
        <v>45187</v>
      </c>
      <c r="B618">
        <v>617</v>
      </c>
      <c r="C618">
        <v>1010</v>
      </c>
      <c r="D618" t="str">
        <f>VLOOKUP(DATOS[[#This Row],[ID_VENDEDOR]],VENDEDOR[#All],2,FALSE)</f>
        <v>AnDrEs MeNDoza</v>
      </c>
      <c r="E618" t="str">
        <f>VLOOKUP(DATOS[[#This Row],[ID_VENDEDOR]],VENDEDOR[#All],5,FALSE)</f>
        <v>NORTE</v>
      </c>
      <c r="F618">
        <v>100008</v>
      </c>
      <c r="G618" t="s">
        <v>29</v>
      </c>
      <c r="H618">
        <v>4</v>
      </c>
      <c r="I618" t="str">
        <f>VLOOKUP(DATOS[[#This Row],[ID_PRODUCTO]],PRODUCTOS[#All],2,FALSE)</f>
        <v>Filtros de Aceite</v>
      </c>
      <c r="J618">
        <f>VLOOKUP(DATOS[[#This Row],[ID_PRODUCTO]],PRODUCTOS[#All],3,FALSE)</f>
        <v>2</v>
      </c>
      <c r="K618" t="str">
        <f>VLOOKUP(DATOS[[#This Row],[ID_CATEGORIA2]],PRODUCTOS[#All],4,FALSE)</f>
        <v>Componentes del Motor</v>
      </c>
      <c r="L618">
        <v>18</v>
      </c>
      <c r="M618" s="4">
        <f>VLOOKUP(DATOS[[#This Row],[ID_PRODUCTO]],PRODUCTOS[#All],6,FALSE)</f>
        <v>600</v>
      </c>
      <c r="N618" s="5">
        <f>VLOOKUP(DATOS[[#This Row],[ID_PRODUCTO]],PRODUCTOS[#All],8,FALSE)</f>
        <v>800</v>
      </c>
    </row>
    <row r="619" spans="1:14" x14ac:dyDescent="0.25">
      <c r="A619" s="1">
        <v>45188</v>
      </c>
      <c r="B619">
        <v>618</v>
      </c>
      <c r="C619">
        <v>1002</v>
      </c>
      <c r="D619" t="str">
        <f>VLOOKUP(DATOS[[#This Row],[ID_VENDEDOR]],VENDEDOR[#All],2,FALSE)</f>
        <v>SiMon BArreRa</v>
      </c>
      <c r="E619" t="str">
        <f>VLOOKUP(DATOS[[#This Row],[ID_VENDEDOR]],VENDEDOR[#All],5,FALSE)</f>
        <v>NORTE</v>
      </c>
      <c r="F619">
        <v>100081</v>
      </c>
      <c r="G619" t="s">
        <v>128</v>
      </c>
      <c r="H619">
        <v>10</v>
      </c>
      <c r="I619" t="str">
        <f>VLOOKUP(DATOS[[#This Row],[ID_PRODUCTO]],PRODUCTOS[#All],2,FALSE)</f>
        <v>Neumáticos</v>
      </c>
      <c r="J619">
        <f>VLOOKUP(DATOS[[#This Row],[ID_PRODUCTO]],PRODUCTOS[#All],3,FALSE)</f>
        <v>8</v>
      </c>
      <c r="K619" t="str">
        <f>VLOOKUP(DATOS[[#This Row],[ID_CATEGORIA2]],PRODUCTOS[#All],4,FALSE)</f>
        <v>Sistema de Suspensión</v>
      </c>
      <c r="L619">
        <v>27</v>
      </c>
      <c r="M619" s="4">
        <f>VLOOKUP(DATOS[[#This Row],[ID_PRODUCTO]],PRODUCTOS[#All],6,FALSE)</f>
        <v>4420</v>
      </c>
      <c r="N619" s="5">
        <f>VLOOKUP(DATOS[[#This Row],[ID_PRODUCTO]],PRODUCTOS[#All],8,FALSE)</f>
        <v>5000</v>
      </c>
    </row>
    <row r="620" spans="1:14" x14ac:dyDescent="0.25">
      <c r="A620" s="1">
        <v>45189</v>
      </c>
      <c r="B620">
        <v>619</v>
      </c>
      <c r="C620">
        <v>1013</v>
      </c>
      <c r="D620" t="str">
        <f>VLOOKUP(DATOS[[#This Row],[ID_VENDEDOR]],VENDEDOR[#All],2,FALSE)</f>
        <v>MoNiCA AlVarez</v>
      </c>
      <c r="E620" t="str">
        <f>VLOOKUP(DATOS[[#This Row],[ID_VENDEDOR]],VENDEDOR[#All],5,FALSE)</f>
        <v>ESTE</v>
      </c>
      <c r="F620">
        <v>100084</v>
      </c>
      <c r="G620" t="s">
        <v>131</v>
      </c>
      <c r="H620">
        <v>21</v>
      </c>
      <c r="I620" t="str">
        <f>VLOOKUP(DATOS[[#This Row],[ID_PRODUCTO]],PRODUCTOS[#All],2,FALSE)</f>
        <v>Tensores de Cadena</v>
      </c>
      <c r="J620">
        <f>VLOOKUP(DATOS[[#This Row],[ID_PRODUCTO]],PRODUCTOS[#All],3,FALSE)</f>
        <v>4</v>
      </c>
      <c r="K620" t="str">
        <f>VLOOKUP(DATOS[[#This Row],[ID_CATEGORIA2]],PRODUCTOS[#All],4,FALSE)</f>
        <v>Filtros</v>
      </c>
      <c r="L620">
        <v>31</v>
      </c>
      <c r="M620" s="4">
        <f>VLOOKUP(DATOS[[#This Row],[ID_PRODUCTO]],PRODUCTOS[#All],6,FALSE)</f>
        <v>880</v>
      </c>
      <c r="N620" s="5">
        <f>VLOOKUP(DATOS[[#This Row],[ID_PRODUCTO]],PRODUCTOS[#All],8,FALSE)</f>
        <v>1000</v>
      </c>
    </row>
    <row r="621" spans="1:14" x14ac:dyDescent="0.25">
      <c r="A621" s="1">
        <v>45190</v>
      </c>
      <c r="B621">
        <v>620</v>
      </c>
      <c r="C621">
        <v>1002</v>
      </c>
      <c r="D621" t="str">
        <f>VLOOKUP(DATOS[[#This Row],[ID_VENDEDOR]],VENDEDOR[#All],2,FALSE)</f>
        <v>SiMon BArreRa</v>
      </c>
      <c r="E621" t="str">
        <f>VLOOKUP(DATOS[[#This Row],[ID_VENDEDOR]],VENDEDOR[#All],5,FALSE)</f>
        <v>NORTE</v>
      </c>
      <c r="F621">
        <v>100016</v>
      </c>
      <c r="G621" t="s">
        <v>53</v>
      </c>
      <c r="H621">
        <v>14</v>
      </c>
      <c r="I621" t="str">
        <f>VLOOKUP(DATOS[[#This Row],[ID_PRODUCTO]],PRODUCTOS[#All],2,FALSE)</f>
        <v>Espejos Retrovisores</v>
      </c>
      <c r="J621">
        <f>VLOOKUP(DATOS[[#This Row],[ID_PRODUCTO]],PRODUCTOS[#All],3,FALSE)</f>
        <v>9</v>
      </c>
      <c r="K621" t="str">
        <f>VLOOKUP(DATOS[[#This Row],[ID_CATEGORIA2]],PRODUCTOS[#All],4,FALSE)</f>
        <v>Sistema Eléctrico</v>
      </c>
      <c r="L621">
        <v>24</v>
      </c>
      <c r="M621" s="4">
        <f>VLOOKUP(DATOS[[#This Row],[ID_PRODUCTO]],PRODUCTOS[#All],6,FALSE)</f>
        <v>700</v>
      </c>
      <c r="N621" s="5">
        <f>VLOOKUP(DATOS[[#This Row],[ID_PRODUCTO]],PRODUCTOS[#All],8,FALSE)</f>
        <v>800</v>
      </c>
    </row>
    <row r="622" spans="1:14" x14ac:dyDescent="0.25">
      <c r="A622" s="1">
        <v>45191</v>
      </c>
      <c r="B622">
        <v>621</v>
      </c>
      <c r="C622">
        <v>1010</v>
      </c>
      <c r="D622" t="str">
        <f>VLOOKUP(DATOS[[#This Row],[ID_VENDEDOR]],VENDEDOR[#All],2,FALSE)</f>
        <v>AnDrEs MeNDoza</v>
      </c>
      <c r="E622" t="str">
        <f>VLOOKUP(DATOS[[#This Row],[ID_VENDEDOR]],VENDEDOR[#All],5,FALSE)</f>
        <v>NORTE</v>
      </c>
      <c r="F622">
        <v>100010</v>
      </c>
      <c r="G622" t="s">
        <v>35</v>
      </c>
      <c r="H622">
        <v>21</v>
      </c>
      <c r="I622" t="str">
        <f>VLOOKUP(DATOS[[#This Row],[ID_PRODUCTO]],PRODUCTOS[#All],2,FALSE)</f>
        <v>Tensores de Cadena</v>
      </c>
      <c r="J622">
        <f>VLOOKUP(DATOS[[#This Row],[ID_PRODUCTO]],PRODUCTOS[#All],3,FALSE)</f>
        <v>4</v>
      </c>
      <c r="K622" t="str">
        <f>VLOOKUP(DATOS[[#This Row],[ID_CATEGORIA2]],PRODUCTOS[#All],4,FALSE)</f>
        <v>Filtros</v>
      </c>
      <c r="L622">
        <v>26</v>
      </c>
      <c r="M622" s="4">
        <f>VLOOKUP(DATOS[[#This Row],[ID_PRODUCTO]],PRODUCTOS[#All],6,FALSE)</f>
        <v>880</v>
      </c>
      <c r="N622" s="5">
        <f>VLOOKUP(DATOS[[#This Row],[ID_PRODUCTO]],PRODUCTOS[#All],8,FALSE)</f>
        <v>1000</v>
      </c>
    </row>
    <row r="623" spans="1:14" x14ac:dyDescent="0.25">
      <c r="A623" s="1">
        <v>45192</v>
      </c>
      <c r="B623">
        <v>622</v>
      </c>
      <c r="C623">
        <v>1013</v>
      </c>
      <c r="D623" t="str">
        <f>VLOOKUP(DATOS[[#This Row],[ID_VENDEDOR]],VENDEDOR[#All],2,FALSE)</f>
        <v>MoNiCA AlVarez</v>
      </c>
      <c r="E623" t="str">
        <f>VLOOKUP(DATOS[[#This Row],[ID_VENDEDOR]],VENDEDOR[#All],5,FALSE)</f>
        <v>ESTE</v>
      </c>
      <c r="F623">
        <v>100030</v>
      </c>
      <c r="G623" t="s">
        <v>77</v>
      </c>
      <c r="H623">
        <v>4</v>
      </c>
      <c r="I623" t="str">
        <f>VLOOKUP(DATOS[[#This Row],[ID_PRODUCTO]],PRODUCTOS[#All],2,FALSE)</f>
        <v>Filtros de Aceite</v>
      </c>
      <c r="J623">
        <f>VLOOKUP(DATOS[[#This Row],[ID_PRODUCTO]],PRODUCTOS[#All],3,FALSE)</f>
        <v>2</v>
      </c>
      <c r="K623" t="str">
        <f>VLOOKUP(DATOS[[#This Row],[ID_CATEGORIA2]],PRODUCTOS[#All],4,FALSE)</f>
        <v>Componentes del Motor</v>
      </c>
      <c r="L623">
        <v>11</v>
      </c>
      <c r="M623" s="4">
        <f>VLOOKUP(DATOS[[#This Row],[ID_PRODUCTO]],PRODUCTOS[#All],6,FALSE)</f>
        <v>600</v>
      </c>
      <c r="N623" s="5">
        <f>VLOOKUP(DATOS[[#This Row],[ID_PRODUCTO]],PRODUCTOS[#All],8,FALSE)</f>
        <v>800</v>
      </c>
    </row>
    <row r="624" spans="1:14" x14ac:dyDescent="0.25">
      <c r="A624" s="1">
        <v>45193</v>
      </c>
      <c r="B624">
        <v>623</v>
      </c>
      <c r="C624">
        <v>1008</v>
      </c>
      <c r="D624" t="str">
        <f>VLOOKUP(DATOS[[#This Row],[ID_VENDEDOR]],VENDEDOR[#All],2,FALSE)</f>
        <v>JaVIer ArAujo</v>
      </c>
      <c r="E624" t="str">
        <f>VLOOKUP(DATOS[[#This Row],[ID_VENDEDOR]],VENDEDOR[#All],5,FALSE)</f>
        <v>SUR</v>
      </c>
      <c r="F624">
        <v>100035</v>
      </c>
      <c r="G624" t="s">
        <v>82</v>
      </c>
      <c r="H624">
        <v>8</v>
      </c>
      <c r="I624" t="str">
        <f>VLOOKUP(DATOS[[#This Row],[ID_PRODUCTO]],PRODUCTOS[#All],2,FALSE)</f>
        <v>Amortiguadores</v>
      </c>
      <c r="J624">
        <f>VLOOKUP(DATOS[[#This Row],[ID_PRODUCTO]],PRODUCTOS[#All],3,FALSE)</f>
        <v>6</v>
      </c>
      <c r="K624" t="str">
        <f>VLOOKUP(DATOS[[#This Row],[ID_CATEGORIA2]],PRODUCTOS[#All],4,FALSE)</f>
        <v>Sistema de Transmisión</v>
      </c>
      <c r="L624">
        <v>11</v>
      </c>
      <c r="M624" s="4">
        <f>VLOOKUP(DATOS[[#This Row],[ID_PRODUCTO]],PRODUCTOS[#All],6,FALSE)</f>
        <v>4010</v>
      </c>
      <c r="N624" s="5">
        <f>VLOOKUP(DATOS[[#This Row],[ID_PRODUCTO]],PRODUCTOS[#All],8,FALSE)</f>
        <v>4500</v>
      </c>
    </row>
    <row r="625" spans="1:14" x14ac:dyDescent="0.25">
      <c r="A625" s="1">
        <v>45194</v>
      </c>
      <c r="B625">
        <v>624</v>
      </c>
      <c r="C625">
        <v>1009</v>
      </c>
      <c r="D625" t="str">
        <f>VLOOKUP(DATOS[[#This Row],[ID_VENDEDOR]],VENDEDOR[#All],2,FALSE)</f>
        <v>PAtriciA mOreno</v>
      </c>
      <c r="E625" t="str">
        <f>VLOOKUP(DATOS[[#This Row],[ID_VENDEDOR]],VENDEDOR[#All],5,FALSE)</f>
        <v>ESTE</v>
      </c>
      <c r="F625">
        <v>100017</v>
      </c>
      <c r="G625" t="s">
        <v>55</v>
      </c>
      <c r="H625">
        <v>11</v>
      </c>
      <c r="I625" t="str">
        <f>VLOOKUP(DATOS[[#This Row],[ID_PRODUCTO]],PRODUCTOS[#All],2,FALSE)</f>
        <v>Guardabarros</v>
      </c>
      <c r="J625">
        <f>VLOOKUP(DATOS[[#This Row],[ID_PRODUCTO]],PRODUCTOS[#All],3,FALSE)</f>
        <v>9</v>
      </c>
      <c r="K625" t="str">
        <f>VLOOKUP(DATOS[[#This Row],[ID_CATEGORIA2]],PRODUCTOS[#All],4,FALSE)</f>
        <v>Sistema Eléctrico</v>
      </c>
      <c r="L625">
        <v>6</v>
      </c>
      <c r="M625" s="4">
        <f>VLOOKUP(DATOS[[#This Row],[ID_PRODUCTO]],PRODUCTOS[#All],6,FALSE)</f>
        <v>1700</v>
      </c>
      <c r="N625" s="5">
        <f>VLOOKUP(DATOS[[#This Row],[ID_PRODUCTO]],PRODUCTOS[#All],8,FALSE)</f>
        <v>2000</v>
      </c>
    </row>
    <row r="626" spans="1:14" x14ac:dyDescent="0.25">
      <c r="A626" s="1">
        <v>45195</v>
      </c>
      <c r="B626">
        <v>625</v>
      </c>
      <c r="C626">
        <v>1015</v>
      </c>
      <c r="D626" t="str">
        <f>VLOOKUP(DATOS[[#This Row],[ID_VENDEDOR]],VENDEDOR[#All],2,FALSE)</f>
        <v>HeCTOr MuñoZ</v>
      </c>
      <c r="E626" t="str">
        <f>VLOOKUP(DATOS[[#This Row],[ID_VENDEDOR]],VENDEDOR[#All],5,FALSE)</f>
        <v>CIBAO</v>
      </c>
      <c r="F626">
        <v>100094</v>
      </c>
      <c r="G626" t="s">
        <v>141</v>
      </c>
      <c r="H626">
        <v>24</v>
      </c>
      <c r="I626" t="str">
        <f>VLOOKUP(DATOS[[#This Row],[ID_PRODUCTO]],PRODUCTOS[#All],2,FALSE)</f>
        <v>Discos de Freno</v>
      </c>
      <c r="J626">
        <f>VLOOKUP(DATOS[[#This Row],[ID_PRODUCTO]],PRODUCTOS[#All],3,FALSE)</f>
        <v>5</v>
      </c>
      <c r="K626" t="str">
        <f>VLOOKUP(DATOS[[#This Row],[ID_CATEGORIA2]],PRODUCTOS[#All],4,FALSE)</f>
        <v>Sistema de Escape</v>
      </c>
      <c r="L626">
        <v>16</v>
      </c>
      <c r="M626" s="4">
        <f>VLOOKUP(DATOS[[#This Row],[ID_PRODUCTO]],PRODUCTOS[#All],6,FALSE)</f>
        <v>2630</v>
      </c>
      <c r="N626" s="5">
        <f>VLOOKUP(DATOS[[#This Row],[ID_PRODUCTO]],PRODUCTOS[#All],8,FALSE)</f>
        <v>3000</v>
      </c>
    </row>
    <row r="627" spans="1:14" x14ac:dyDescent="0.25">
      <c r="A627" s="1">
        <v>45196</v>
      </c>
      <c r="B627">
        <v>626</v>
      </c>
      <c r="C627">
        <v>1011</v>
      </c>
      <c r="D627" t="str">
        <f>VLOOKUP(DATOS[[#This Row],[ID_VENDEDOR]],VENDEDOR[#All],2,FALSE)</f>
        <v>SoNia ToRReS</v>
      </c>
      <c r="E627" t="str">
        <f>VLOOKUP(DATOS[[#This Row],[ID_VENDEDOR]],VENDEDOR[#All],5,FALSE)</f>
        <v>CIBAO</v>
      </c>
      <c r="F627">
        <v>100061</v>
      </c>
      <c r="G627" t="s">
        <v>108</v>
      </c>
      <c r="H627">
        <v>7</v>
      </c>
      <c r="I627" t="str">
        <f>VLOOKUP(DATOS[[#This Row],[ID_PRODUCTO]],PRODUCTOS[#All],2,FALSE)</f>
        <v>Pastillas de Freno</v>
      </c>
      <c r="J627">
        <f>VLOOKUP(DATOS[[#This Row],[ID_PRODUCTO]],PRODUCTOS[#All],3,FALSE)</f>
        <v>5</v>
      </c>
      <c r="K627" t="str">
        <f>VLOOKUP(DATOS[[#This Row],[ID_CATEGORIA2]],PRODUCTOS[#All],4,FALSE)</f>
        <v>Sistema de Escape</v>
      </c>
      <c r="L627">
        <v>10</v>
      </c>
      <c r="M627" s="4">
        <f>VLOOKUP(DATOS[[#This Row],[ID_PRODUCTO]],PRODUCTOS[#All],6,FALSE)</f>
        <v>900</v>
      </c>
      <c r="N627" s="5">
        <f>VLOOKUP(DATOS[[#This Row],[ID_PRODUCTO]],PRODUCTOS[#All],8,FALSE)</f>
        <v>1200</v>
      </c>
    </row>
    <row r="628" spans="1:14" x14ac:dyDescent="0.25">
      <c r="A628" s="1">
        <v>45197</v>
      </c>
      <c r="B628">
        <v>627</v>
      </c>
      <c r="C628">
        <v>1003</v>
      </c>
      <c r="D628" t="str">
        <f>VLOOKUP(DATOS[[#This Row],[ID_VENDEDOR]],VENDEDOR[#All],2,FALSE)</f>
        <v>MatEo diAz</v>
      </c>
      <c r="E628" t="str">
        <f>VLOOKUP(DATOS[[#This Row],[ID_VENDEDOR]],VENDEDOR[#All],5,FALSE)</f>
        <v>CIBAO</v>
      </c>
      <c r="F628">
        <v>100077</v>
      </c>
      <c r="G628" t="s">
        <v>124</v>
      </c>
      <c r="H628">
        <v>1</v>
      </c>
      <c r="I628" t="str">
        <f>VLOOKUP(DATOS[[#This Row],[ID_PRODUCTO]],PRODUCTOS[#All],2,FALSE)</f>
        <v>Bujías</v>
      </c>
      <c r="J628">
        <f>VLOOKUP(DATOS[[#This Row],[ID_PRODUCTO]],PRODUCTOS[#All],3,FALSE)</f>
        <v>1</v>
      </c>
      <c r="K628" t="str">
        <f>VLOOKUP(DATOS[[#This Row],[ID_CATEGORIA2]],PRODUCTOS[#All],4,FALSE)</f>
        <v>Componentes del Motor</v>
      </c>
      <c r="L628">
        <v>5</v>
      </c>
      <c r="M628" s="4">
        <f>VLOOKUP(DATOS[[#This Row],[ID_PRODUCTO]],PRODUCTOS[#All],6,FALSE)</f>
        <v>421</v>
      </c>
      <c r="N628" s="5">
        <f>VLOOKUP(DATOS[[#This Row],[ID_PRODUCTO]],PRODUCTOS[#All],8,FALSE)</f>
        <v>600</v>
      </c>
    </row>
    <row r="629" spans="1:14" x14ac:dyDescent="0.25">
      <c r="A629" s="1">
        <v>45198</v>
      </c>
      <c r="B629">
        <v>628</v>
      </c>
      <c r="C629">
        <v>1010</v>
      </c>
      <c r="D629" t="str">
        <f>VLOOKUP(DATOS[[#This Row],[ID_VENDEDOR]],VENDEDOR[#All],2,FALSE)</f>
        <v>AnDrEs MeNDoza</v>
      </c>
      <c r="E629" t="str">
        <f>VLOOKUP(DATOS[[#This Row],[ID_VENDEDOR]],VENDEDOR[#All],5,FALSE)</f>
        <v>NORTE</v>
      </c>
      <c r="F629">
        <v>100079</v>
      </c>
      <c r="G629" t="s">
        <v>126</v>
      </c>
      <c r="H629">
        <v>7</v>
      </c>
      <c r="I629" t="str">
        <f>VLOOKUP(DATOS[[#This Row],[ID_PRODUCTO]],PRODUCTOS[#All],2,FALSE)</f>
        <v>Pastillas de Freno</v>
      </c>
      <c r="J629">
        <f>VLOOKUP(DATOS[[#This Row],[ID_PRODUCTO]],PRODUCTOS[#All],3,FALSE)</f>
        <v>5</v>
      </c>
      <c r="K629" t="str">
        <f>VLOOKUP(DATOS[[#This Row],[ID_CATEGORIA2]],PRODUCTOS[#All],4,FALSE)</f>
        <v>Sistema de Escape</v>
      </c>
      <c r="L629">
        <v>7</v>
      </c>
      <c r="M629" s="4">
        <f>VLOOKUP(DATOS[[#This Row],[ID_PRODUCTO]],PRODUCTOS[#All],6,FALSE)</f>
        <v>900</v>
      </c>
      <c r="N629" s="5">
        <f>VLOOKUP(DATOS[[#This Row],[ID_PRODUCTO]],PRODUCTOS[#All],8,FALSE)</f>
        <v>1200</v>
      </c>
    </row>
    <row r="630" spans="1:14" x14ac:dyDescent="0.25">
      <c r="A630" s="1">
        <v>45199</v>
      </c>
      <c r="B630">
        <v>629</v>
      </c>
      <c r="C630">
        <v>1001</v>
      </c>
      <c r="D630" t="str">
        <f>VLOOKUP(DATOS[[#This Row],[ID_VENDEDOR]],VENDEDOR[#All],2,FALSE)</f>
        <v>RaQUel SalAzar</v>
      </c>
      <c r="E630" t="str">
        <f>VLOOKUP(DATOS[[#This Row],[ID_VENDEDOR]],VENDEDOR[#All],5,FALSE)</f>
        <v>ESTE</v>
      </c>
      <c r="F630">
        <v>100042</v>
      </c>
      <c r="G630" t="s">
        <v>89</v>
      </c>
      <c r="H630">
        <v>16</v>
      </c>
      <c r="I630" t="str">
        <f>VLOOKUP(DATOS[[#This Row],[ID_PRODUCTO]],PRODUCTOS[#All],2,FALSE)</f>
        <v>Guantes</v>
      </c>
      <c r="J630">
        <f>VLOOKUP(DATOS[[#This Row],[ID_PRODUCTO]],PRODUCTOS[#All],3,FALSE)</f>
        <v>10</v>
      </c>
      <c r="K630" t="str">
        <f>VLOOKUP(DATOS[[#This Row],[ID_CATEGORIA2]],PRODUCTOS[#All],4,FALSE)</f>
        <v>Neumáticos</v>
      </c>
      <c r="L630">
        <v>3</v>
      </c>
      <c r="M630" s="4">
        <f>VLOOKUP(DATOS[[#This Row],[ID_PRODUCTO]],PRODUCTOS[#All],6,FALSE)</f>
        <v>820</v>
      </c>
      <c r="N630" s="5">
        <f>VLOOKUP(DATOS[[#This Row],[ID_PRODUCTO]],PRODUCTOS[#All],8,FALSE)</f>
        <v>1000</v>
      </c>
    </row>
    <row r="631" spans="1:14" x14ac:dyDescent="0.25">
      <c r="A631" s="1">
        <v>45200</v>
      </c>
      <c r="B631">
        <v>630</v>
      </c>
      <c r="C631">
        <v>1011</v>
      </c>
      <c r="D631" t="str">
        <f>VLOOKUP(DATOS[[#This Row],[ID_VENDEDOR]],VENDEDOR[#All],2,FALSE)</f>
        <v>SoNia ToRReS</v>
      </c>
      <c r="E631" t="str">
        <f>VLOOKUP(DATOS[[#This Row],[ID_VENDEDOR]],VENDEDOR[#All],5,FALSE)</f>
        <v>CIBAO</v>
      </c>
      <c r="F631">
        <v>100080</v>
      </c>
      <c r="G631" t="s">
        <v>127</v>
      </c>
      <c r="H631">
        <v>8</v>
      </c>
      <c r="I631" t="str">
        <f>VLOOKUP(DATOS[[#This Row],[ID_PRODUCTO]],PRODUCTOS[#All],2,FALSE)</f>
        <v>Amortiguadores</v>
      </c>
      <c r="J631">
        <f>VLOOKUP(DATOS[[#This Row],[ID_PRODUCTO]],PRODUCTOS[#All],3,FALSE)</f>
        <v>6</v>
      </c>
      <c r="K631" t="str">
        <f>VLOOKUP(DATOS[[#This Row],[ID_CATEGORIA2]],PRODUCTOS[#All],4,FALSE)</f>
        <v>Sistema de Transmisión</v>
      </c>
      <c r="L631">
        <v>12</v>
      </c>
      <c r="M631" s="4">
        <f>VLOOKUP(DATOS[[#This Row],[ID_PRODUCTO]],PRODUCTOS[#All],6,FALSE)</f>
        <v>4010</v>
      </c>
      <c r="N631" s="5">
        <f>VLOOKUP(DATOS[[#This Row],[ID_PRODUCTO]],PRODUCTOS[#All],8,FALSE)</f>
        <v>4500</v>
      </c>
    </row>
    <row r="632" spans="1:14" x14ac:dyDescent="0.25">
      <c r="A632" s="1">
        <v>45201</v>
      </c>
      <c r="B632">
        <v>631</v>
      </c>
      <c r="C632">
        <v>1003</v>
      </c>
      <c r="D632" t="str">
        <f>VLOOKUP(DATOS[[#This Row],[ID_VENDEDOR]],VENDEDOR[#All],2,FALSE)</f>
        <v>MatEo diAz</v>
      </c>
      <c r="E632" t="str">
        <f>VLOOKUP(DATOS[[#This Row],[ID_VENDEDOR]],VENDEDOR[#All],5,FALSE)</f>
        <v>CIBAO</v>
      </c>
      <c r="F632">
        <v>100070</v>
      </c>
      <c r="G632" t="s">
        <v>117</v>
      </c>
      <c r="H632">
        <v>14</v>
      </c>
      <c r="I632" t="str">
        <f>VLOOKUP(DATOS[[#This Row],[ID_PRODUCTO]],PRODUCTOS[#All],2,FALSE)</f>
        <v>Espejos Retrovisores</v>
      </c>
      <c r="J632">
        <f>VLOOKUP(DATOS[[#This Row],[ID_PRODUCTO]],PRODUCTOS[#All],3,FALSE)</f>
        <v>9</v>
      </c>
      <c r="K632" t="str">
        <f>VLOOKUP(DATOS[[#This Row],[ID_CATEGORIA2]],PRODUCTOS[#All],4,FALSE)</f>
        <v>Sistema Eléctrico</v>
      </c>
      <c r="L632">
        <v>6</v>
      </c>
      <c r="M632" s="4">
        <f>VLOOKUP(DATOS[[#This Row],[ID_PRODUCTO]],PRODUCTOS[#All],6,FALSE)</f>
        <v>700</v>
      </c>
      <c r="N632" s="5">
        <f>VLOOKUP(DATOS[[#This Row],[ID_PRODUCTO]],PRODUCTOS[#All],8,FALSE)</f>
        <v>800</v>
      </c>
    </row>
    <row r="633" spans="1:14" x14ac:dyDescent="0.25">
      <c r="A633" s="1">
        <v>45202</v>
      </c>
      <c r="B633">
        <v>632</v>
      </c>
      <c r="C633">
        <v>1013</v>
      </c>
      <c r="D633" t="str">
        <f>VLOOKUP(DATOS[[#This Row],[ID_VENDEDOR]],VENDEDOR[#All],2,FALSE)</f>
        <v>MoNiCA AlVarez</v>
      </c>
      <c r="E633" t="str">
        <f>VLOOKUP(DATOS[[#This Row],[ID_VENDEDOR]],VENDEDOR[#All],5,FALSE)</f>
        <v>ESTE</v>
      </c>
      <c r="F633">
        <v>100010</v>
      </c>
      <c r="G633" t="s">
        <v>35</v>
      </c>
      <c r="H633">
        <v>1</v>
      </c>
      <c r="I633" t="str">
        <f>VLOOKUP(DATOS[[#This Row],[ID_PRODUCTO]],PRODUCTOS[#All],2,FALSE)</f>
        <v>Bujías</v>
      </c>
      <c r="J633">
        <f>VLOOKUP(DATOS[[#This Row],[ID_PRODUCTO]],PRODUCTOS[#All],3,FALSE)</f>
        <v>1</v>
      </c>
      <c r="K633" t="str">
        <f>VLOOKUP(DATOS[[#This Row],[ID_CATEGORIA2]],PRODUCTOS[#All],4,FALSE)</f>
        <v>Componentes del Motor</v>
      </c>
      <c r="L633">
        <v>8</v>
      </c>
      <c r="M633" s="4">
        <f>VLOOKUP(DATOS[[#This Row],[ID_PRODUCTO]],PRODUCTOS[#All],6,FALSE)</f>
        <v>421</v>
      </c>
      <c r="N633" s="5">
        <f>VLOOKUP(DATOS[[#This Row],[ID_PRODUCTO]],PRODUCTOS[#All],8,FALSE)</f>
        <v>600</v>
      </c>
    </row>
    <row r="634" spans="1:14" x14ac:dyDescent="0.25">
      <c r="A634" s="1">
        <v>45203</v>
      </c>
      <c r="B634">
        <v>633</v>
      </c>
      <c r="C634">
        <v>1010</v>
      </c>
      <c r="D634" t="str">
        <f>VLOOKUP(DATOS[[#This Row],[ID_VENDEDOR]],VENDEDOR[#All],2,FALSE)</f>
        <v>AnDrEs MeNDoza</v>
      </c>
      <c r="E634" t="str">
        <f>VLOOKUP(DATOS[[#This Row],[ID_VENDEDOR]],VENDEDOR[#All],5,FALSE)</f>
        <v>NORTE</v>
      </c>
      <c r="F634">
        <v>100060</v>
      </c>
      <c r="G634" t="s">
        <v>107</v>
      </c>
      <c r="H634">
        <v>21</v>
      </c>
      <c r="I634" t="str">
        <f>VLOOKUP(DATOS[[#This Row],[ID_PRODUCTO]],PRODUCTOS[#All],2,FALSE)</f>
        <v>Tensores de Cadena</v>
      </c>
      <c r="J634">
        <f>VLOOKUP(DATOS[[#This Row],[ID_PRODUCTO]],PRODUCTOS[#All],3,FALSE)</f>
        <v>4</v>
      </c>
      <c r="K634" t="str">
        <f>VLOOKUP(DATOS[[#This Row],[ID_CATEGORIA2]],PRODUCTOS[#All],4,FALSE)</f>
        <v>Filtros</v>
      </c>
      <c r="L634">
        <v>4</v>
      </c>
      <c r="M634" s="4">
        <f>VLOOKUP(DATOS[[#This Row],[ID_PRODUCTO]],PRODUCTOS[#All],6,FALSE)</f>
        <v>880</v>
      </c>
      <c r="N634" s="5">
        <f>VLOOKUP(DATOS[[#This Row],[ID_PRODUCTO]],PRODUCTOS[#All],8,FALSE)</f>
        <v>1000</v>
      </c>
    </row>
    <row r="635" spans="1:14" x14ac:dyDescent="0.25">
      <c r="A635" s="1">
        <v>45204</v>
      </c>
      <c r="B635">
        <v>634</v>
      </c>
      <c r="C635">
        <v>1009</v>
      </c>
      <c r="D635" t="str">
        <f>VLOOKUP(DATOS[[#This Row],[ID_VENDEDOR]],VENDEDOR[#All],2,FALSE)</f>
        <v>PAtriciA mOreno</v>
      </c>
      <c r="E635" t="str">
        <f>VLOOKUP(DATOS[[#This Row],[ID_VENDEDOR]],VENDEDOR[#All],5,FALSE)</f>
        <v>ESTE</v>
      </c>
      <c r="F635">
        <v>100100</v>
      </c>
      <c r="G635" t="s">
        <v>147</v>
      </c>
      <c r="H635">
        <v>6</v>
      </c>
      <c r="I635" t="str">
        <f>VLOOKUP(DATOS[[#This Row],[ID_PRODUCTO]],PRODUCTOS[#All],2,FALSE)</f>
        <v>Cadenas</v>
      </c>
      <c r="J635">
        <f>VLOOKUP(DATOS[[#This Row],[ID_PRODUCTO]],PRODUCTOS[#All],3,FALSE)</f>
        <v>4</v>
      </c>
      <c r="K635" t="str">
        <f>VLOOKUP(DATOS[[#This Row],[ID_CATEGORIA2]],PRODUCTOS[#All],4,FALSE)</f>
        <v>Filtros</v>
      </c>
      <c r="L635">
        <v>9</v>
      </c>
      <c r="M635" s="4">
        <f>VLOOKUP(DATOS[[#This Row],[ID_PRODUCTO]],PRODUCTOS[#All],6,FALSE)</f>
        <v>1800</v>
      </c>
      <c r="N635" s="5">
        <f>VLOOKUP(DATOS[[#This Row],[ID_PRODUCTO]],PRODUCTOS[#All],8,FALSE)</f>
        <v>2000</v>
      </c>
    </row>
    <row r="636" spans="1:14" x14ac:dyDescent="0.25">
      <c r="A636" s="1">
        <v>45205</v>
      </c>
      <c r="B636">
        <v>635</v>
      </c>
      <c r="C636">
        <v>1013</v>
      </c>
      <c r="D636" t="str">
        <f>VLOOKUP(DATOS[[#This Row],[ID_VENDEDOR]],VENDEDOR[#All],2,FALSE)</f>
        <v>MoNiCA AlVarez</v>
      </c>
      <c r="E636" t="str">
        <f>VLOOKUP(DATOS[[#This Row],[ID_VENDEDOR]],VENDEDOR[#All],5,FALSE)</f>
        <v>ESTE</v>
      </c>
      <c r="F636">
        <v>100017</v>
      </c>
      <c r="G636" t="s">
        <v>55</v>
      </c>
      <c r="H636">
        <v>21</v>
      </c>
      <c r="I636" t="str">
        <f>VLOOKUP(DATOS[[#This Row],[ID_PRODUCTO]],PRODUCTOS[#All],2,FALSE)</f>
        <v>Tensores de Cadena</v>
      </c>
      <c r="J636">
        <f>VLOOKUP(DATOS[[#This Row],[ID_PRODUCTO]],PRODUCTOS[#All],3,FALSE)</f>
        <v>4</v>
      </c>
      <c r="K636" t="str">
        <f>VLOOKUP(DATOS[[#This Row],[ID_CATEGORIA2]],PRODUCTOS[#All],4,FALSE)</f>
        <v>Filtros</v>
      </c>
      <c r="L636">
        <v>5</v>
      </c>
      <c r="M636" s="4">
        <f>VLOOKUP(DATOS[[#This Row],[ID_PRODUCTO]],PRODUCTOS[#All],6,FALSE)</f>
        <v>880</v>
      </c>
      <c r="N636" s="5">
        <f>VLOOKUP(DATOS[[#This Row],[ID_PRODUCTO]],PRODUCTOS[#All],8,FALSE)</f>
        <v>1000</v>
      </c>
    </row>
    <row r="637" spans="1:14" x14ac:dyDescent="0.25">
      <c r="A637" s="1">
        <v>45206</v>
      </c>
      <c r="B637">
        <v>636</v>
      </c>
      <c r="C637">
        <v>1002</v>
      </c>
      <c r="D637" t="str">
        <f>VLOOKUP(DATOS[[#This Row],[ID_VENDEDOR]],VENDEDOR[#All],2,FALSE)</f>
        <v>SiMon BArreRa</v>
      </c>
      <c r="E637" t="str">
        <f>VLOOKUP(DATOS[[#This Row],[ID_VENDEDOR]],VENDEDOR[#All],5,FALSE)</f>
        <v>NORTE</v>
      </c>
      <c r="F637">
        <v>100063</v>
      </c>
      <c r="G637" t="s">
        <v>110</v>
      </c>
      <c r="H637">
        <v>16</v>
      </c>
      <c r="I637" t="str">
        <f>VLOOKUP(DATOS[[#This Row],[ID_PRODUCTO]],PRODUCTOS[#All],2,FALSE)</f>
        <v>Guantes</v>
      </c>
      <c r="J637">
        <f>VLOOKUP(DATOS[[#This Row],[ID_PRODUCTO]],PRODUCTOS[#All],3,FALSE)</f>
        <v>10</v>
      </c>
      <c r="K637" t="str">
        <f>VLOOKUP(DATOS[[#This Row],[ID_CATEGORIA2]],PRODUCTOS[#All],4,FALSE)</f>
        <v>Neumáticos</v>
      </c>
      <c r="L637">
        <v>3</v>
      </c>
      <c r="M637" s="4">
        <f>VLOOKUP(DATOS[[#This Row],[ID_PRODUCTO]],PRODUCTOS[#All],6,FALSE)</f>
        <v>820</v>
      </c>
      <c r="N637" s="5">
        <f>VLOOKUP(DATOS[[#This Row],[ID_PRODUCTO]],PRODUCTOS[#All],8,FALSE)</f>
        <v>1000</v>
      </c>
    </row>
    <row r="638" spans="1:14" x14ac:dyDescent="0.25">
      <c r="A638" s="1">
        <v>45207</v>
      </c>
      <c r="B638">
        <v>637</v>
      </c>
      <c r="C638">
        <v>1000</v>
      </c>
      <c r="D638" t="str">
        <f>VLOOKUP(DATOS[[#This Row],[ID_VENDEDOR]],VENDEDOR[#All],2,FALSE)</f>
        <v>JuLiO torReS</v>
      </c>
      <c r="E638" t="str">
        <f>VLOOKUP(DATOS[[#This Row],[ID_VENDEDOR]],VENDEDOR[#All],5,FALSE)</f>
        <v>SUR</v>
      </c>
      <c r="F638">
        <v>100041</v>
      </c>
      <c r="G638" t="s">
        <v>88</v>
      </c>
      <c r="H638">
        <v>14</v>
      </c>
      <c r="I638" t="str">
        <f>VLOOKUP(DATOS[[#This Row],[ID_PRODUCTO]],PRODUCTOS[#All],2,FALSE)</f>
        <v>Espejos Retrovisores</v>
      </c>
      <c r="J638">
        <f>VLOOKUP(DATOS[[#This Row],[ID_PRODUCTO]],PRODUCTOS[#All],3,FALSE)</f>
        <v>9</v>
      </c>
      <c r="K638" t="str">
        <f>VLOOKUP(DATOS[[#This Row],[ID_CATEGORIA2]],PRODUCTOS[#All],4,FALSE)</f>
        <v>Sistema Eléctrico</v>
      </c>
      <c r="L638">
        <v>7</v>
      </c>
      <c r="M638" s="4">
        <f>VLOOKUP(DATOS[[#This Row],[ID_PRODUCTO]],PRODUCTOS[#All],6,FALSE)</f>
        <v>700</v>
      </c>
      <c r="N638" s="5">
        <f>VLOOKUP(DATOS[[#This Row],[ID_PRODUCTO]],PRODUCTOS[#All],8,FALSE)</f>
        <v>800</v>
      </c>
    </row>
    <row r="639" spans="1:14" x14ac:dyDescent="0.25">
      <c r="A639" s="1">
        <v>45208</v>
      </c>
      <c r="B639">
        <v>638</v>
      </c>
      <c r="C639">
        <v>1005</v>
      </c>
      <c r="D639" t="str">
        <f>VLOOKUP(DATOS[[#This Row],[ID_VENDEDOR]],VENDEDOR[#All],2,FALSE)</f>
        <v>CrIstina ValEnCia</v>
      </c>
      <c r="E639" t="str">
        <f>VLOOKUP(DATOS[[#This Row],[ID_VENDEDOR]],VENDEDOR[#All],5,FALSE)</f>
        <v>ESTE</v>
      </c>
      <c r="F639">
        <v>100098</v>
      </c>
      <c r="G639" t="s">
        <v>145</v>
      </c>
      <c r="H639">
        <v>13</v>
      </c>
      <c r="I639" t="str">
        <f>VLOOKUP(DATOS[[#This Row],[ID_PRODUCTO]],PRODUCTOS[#All],2,FALSE)</f>
        <v>Manillares</v>
      </c>
      <c r="J639">
        <f>VLOOKUP(DATOS[[#This Row],[ID_PRODUCTO]],PRODUCTOS[#All],3,FALSE)</f>
        <v>9</v>
      </c>
      <c r="K639" t="str">
        <f>VLOOKUP(DATOS[[#This Row],[ID_CATEGORIA2]],PRODUCTOS[#All],4,FALSE)</f>
        <v>Sistema Eléctrico</v>
      </c>
      <c r="L639">
        <v>10</v>
      </c>
      <c r="M639" s="4">
        <f>VLOOKUP(DATOS[[#This Row],[ID_PRODUCTO]],PRODUCTOS[#All],6,FALSE)</f>
        <v>1310</v>
      </c>
      <c r="N639" s="5">
        <f>VLOOKUP(DATOS[[#This Row],[ID_PRODUCTO]],PRODUCTOS[#All],8,FALSE)</f>
        <v>1500</v>
      </c>
    </row>
    <row r="640" spans="1:14" x14ac:dyDescent="0.25">
      <c r="A640" s="1">
        <v>45209</v>
      </c>
      <c r="B640">
        <v>639</v>
      </c>
      <c r="C640">
        <v>1008</v>
      </c>
      <c r="D640" t="str">
        <f>VLOOKUP(DATOS[[#This Row],[ID_VENDEDOR]],VENDEDOR[#All],2,FALSE)</f>
        <v>JaVIer ArAujo</v>
      </c>
      <c r="E640" t="str">
        <f>VLOOKUP(DATOS[[#This Row],[ID_VENDEDOR]],VENDEDOR[#All],5,FALSE)</f>
        <v>SUR</v>
      </c>
      <c r="F640">
        <v>100080</v>
      </c>
      <c r="G640" t="s">
        <v>127</v>
      </c>
      <c r="H640">
        <v>1</v>
      </c>
      <c r="I640" t="str">
        <f>VLOOKUP(DATOS[[#This Row],[ID_PRODUCTO]],PRODUCTOS[#All],2,FALSE)</f>
        <v>Bujías</v>
      </c>
      <c r="J640">
        <f>VLOOKUP(DATOS[[#This Row],[ID_PRODUCTO]],PRODUCTOS[#All],3,FALSE)</f>
        <v>1</v>
      </c>
      <c r="K640" t="str">
        <f>VLOOKUP(DATOS[[#This Row],[ID_CATEGORIA2]],PRODUCTOS[#All],4,FALSE)</f>
        <v>Componentes del Motor</v>
      </c>
      <c r="L640">
        <v>2</v>
      </c>
      <c r="M640" s="4">
        <f>VLOOKUP(DATOS[[#This Row],[ID_PRODUCTO]],PRODUCTOS[#All],6,FALSE)</f>
        <v>421</v>
      </c>
      <c r="N640" s="5">
        <f>VLOOKUP(DATOS[[#This Row],[ID_PRODUCTO]],PRODUCTOS[#All],8,FALSE)</f>
        <v>600</v>
      </c>
    </row>
    <row r="641" spans="1:14" x14ac:dyDescent="0.25">
      <c r="A641" s="1">
        <v>45210</v>
      </c>
      <c r="B641">
        <v>640</v>
      </c>
      <c r="C641">
        <v>1006</v>
      </c>
      <c r="D641" t="str">
        <f>VLOOKUP(DATOS[[#This Row],[ID_VENDEDOR]],VENDEDOR[#All],2,FALSE)</f>
        <v>AleXanDrO MoRa</v>
      </c>
      <c r="E641" t="str">
        <f>VLOOKUP(DATOS[[#This Row],[ID_VENDEDOR]],VENDEDOR[#All],5,FALSE)</f>
        <v>NORTE</v>
      </c>
      <c r="F641">
        <v>100054</v>
      </c>
      <c r="G641" t="s">
        <v>101</v>
      </c>
      <c r="H641">
        <v>1</v>
      </c>
      <c r="I641" t="str">
        <f>VLOOKUP(DATOS[[#This Row],[ID_PRODUCTO]],PRODUCTOS[#All],2,FALSE)</f>
        <v>Bujías</v>
      </c>
      <c r="J641">
        <f>VLOOKUP(DATOS[[#This Row],[ID_PRODUCTO]],PRODUCTOS[#All],3,FALSE)</f>
        <v>1</v>
      </c>
      <c r="K641" t="str">
        <f>VLOOKUP(DATOS[[#This Row],[ID_CATEGORIA2]],PRODUCTOS[#All],4,FALSE)</f>
        <v>Componentes del Motor</v>
      </c>
      <c r="L641">
        <v>8</v>
      </c>
      <c r="M641" s="4">
        <f>VLOOKUP(DATOS[[#This Row],[ID_PRODUCTO]],PRODUCTOS[#All],6,FALSE)</f>
        <v>421</v>
      </c>
      <c r="N641" s="5">
        <f>VLOOKUP(DATOS[[#This Row],[ID_PRODUCTO]],PRODUCTOS[#All],8,FALSE)</f>
        <v>600</v>
      </c>
    </row>
    <row r="642" spans="1:14" x14ac:dyDescent="0.25">
      <c r="A642" s="1">
        <v>45211</v>
      </c>
      <c r="B642">
        <v>641</v>
      </c>
      <c r="C642">
        <v>1004</v>
      </c>
      <c r="D642" t="str">
        <f>VLOOKUP(DATOS[[#This Row],[ID_VENDEDOR]],VENDEDOR[#All],2,FALSE)</f>
        <v>FaBiAn VasQuez</v>
      </c>
      <c r="E642" t="str">
        <f>VLOOKUP(DATOS[[#This Row],[ID_VENDEDOR]],VENDEDOR[#All],5,FALSE)</f>
        <v>SUR</v>
      </c>
      <c r="F642">
        <v>100084</v>
      </c>
      <c r="G642" t="s">
        <v>131</v>
      </c>
      <c r="H642">
        <v>5</v>
      </c>
      <c r="I642" t="str">
        <f>VLOOKUP(DATOS[[#This Row],[ID_PRODUCTO]],PRODUCTOS[#All],2,FALSE)</f>
        <v>Silenciadores</v>
      </c>
      <c r="J642">
        <f>VLOOKUP(DATOS[[#This Row],[ID_PRODUCTO]],PRODUCTOS[#All],3,FALSE)</f>
        <v>3</v>
      </c>
      <c r="K642" t="str">
        <f>VLOOKUP(DATOS[[#This Row],[ID_CATEGORIA2]],PRODUCTOS[#All],4,FALSE)</f>
        <v>Componentes del Motor</v>
      </c>
      <c r="L642">
        <v>6</v>
      </c>
      <c r="M642" s="4">
        <f>VLOOKUP(DATOS[[#This Row],[ID_PRODUCTO]],PRODUCTOS[#All],6,FALSE)</f>
        <v>1600</v>
      </c>
      <c r="N642" s="5">
        <f>VLOOKUP(DATOS[[#This Row],[ID_PRODUCTO]],PRODUCTOS[#All],8,FALSE)</f>
        <v>2500</v>
      </c>
    </row>
    <row r="643" spans="1:14" x14ac:dyDescent="0.25">
      <c r="A643" s="1">
        <v>45212</v>
      </c>
      <c r="B643">
        <v>642</v>
      </c>
      <c r="C643">
        <v>1013</v>
      </c>
      <c r="D643" t="str">
        <f>VLOOKUP(DATOS[[#This Row],[ID_VENDEDOR]],VENDEDOR[#All],2,FALSE)</f>
        <v>MoNiCA AlVarez</v>
      </c>
      <c r="E643" t="str">
        <f>VLOOKUP(DATOS[[#This Row],[ID_VENDEDOR]],VENDEDOR[#All],5,FALSE)</f>
        <v>ESTE</v>
      </c>
      <c r="F643">
        <v>100090</v>
      </c>
      <c r="G643" t="s">
        <v>137</v>
      </c>
      <c r="H643">
        <v>21</v>
      </c>
      <c r="I643" t="str">
        <f>VLOOKUP(DATOS[[#This Row],[ID_PRODUCTO]],PRODUCTOS[#All],2,FALSE)</f>
        <v>Tensores de Cadena</v>
      </c>
      <c r="J643">
        <f>VLOOKUP(DATOS[[#This Row],[ID_PRODUCTO]],PRODUCTOS[#All],3,FALSE)</f>
        <v>4</v>
      </c>
      <c r="K643" t="str">
        <f>VLOOKUP(DATOS[[#This Row],[ID_CATEGORIA2]],PRODUCTOS[#All],4,FALSE)</f>
        <v>Filtros</v>
      </c>
      <c r="L643">
        <v>9</v>
      </c>
      <c r="M643" s="4">
        <f>VLOOKUP(DATOS[[#This Row],[ID_PRODUCTO]],PRODUCTOS[#All],6,FALSE)</f>
        <v>880</v>
      </c>
      <c r="N643" s="5">
        <f>VLOOKUP(DATOS[[#This Row],[ID_PRODUCTO]],PRODUCTOS[#All],8,FALSE)</f>
        <v>1000</v>
      </c>
    </row>
    <row r="644" spans="1:14" x14ac:dyDescent="0.25">
      <c r="A644" s="1">
        <v>45213</v>
      </c>
      <c r="B644">
        <v>643</v>
      </c>
      <c r="C644">
        <v>1013</v>
      </c>
      <c r="D644" t="str">
        <f>VLOOKUP(DATOS[[#This Row],[ID_VENDEDOR]],VENDEDOR[#All],2,FALSE)</f>
        <v>MoNiCA AlVarez</v>
      </c>
      <c r="E644" t="str">
        <f>VLOOKUP(DATOS[[#This Row],[ID_VENDEDOR]],VENDEDOR[#All],5,FALSE)</f>
        <v>ESTE</v>
      </c>
      <c r="F644">
        <v>100003</v>
      </c>
      <c r="G644" t="s">
        <v>14</v>
      </c>
      <c r="H644">
        <v>14</v>
      </c>
      <c r="I644" t="str">
        <f>VLOOKUP(DATOS[[#This Row],[ID_PRODUCTO]],PRODUCTOS[#All],2,FALSE)</f>
        <v>Espejos Retrovisores</v>
      </c>
      <c r="J644">
        <f>VLOOKUP(DATOS[[#This Row],[ID_PRODUCTO]],PRODUCTOS[#All],3,FALSE)</f>
        <v>9</v>
      </c>
      <c r="K644" t="str">
        <f>VLOOKUP(DATOS[[#This Row],[ID_CATEGORIA2]],PRODUCTOS[#All],4,FALSE)</f>
        <v>Sistema Eléctrico</v>
      </c>
      <c r="L644">
        <v>11</v>
      </c>
      <c r="M644" s="4">
        <f>VLOOKUP(DATOS[[#This Row],[ID_PRODUCTO]],PRODUCTOS[#All],6,FALSE)</f>
        <v>700</v>
      </c>
      <c r="N644" s="5">
        <f>VLOOKUP(DATOS[[#This Row],[ID_PRODUCTO]],PRODUCTOS[#All],8,FALSE)</f>
        <v>800</v>
      </c>
    </row>
    <row r="645" spans="1:14" x14ac:dyDescent="0.25">
      <c r="A645" s="1">
        <v>45214</v>
      </c>
      <c r="B645">
        <v>644</v>
      </c>
      <c r="C645">
        <v>1004</v>
      </c>
      <c r="D645" t="str">
        <f>VLOOKUP(DATOS[[#This Row],[ID_VENDEDOR]],VENDEDOR[#All],2,FALSE)</f>
        <v>FaBiAn VasQuez</v>
      </c>
      <c r="E645" t="str">
        <f>VLOOKUP(DATOS[[#This Row],[ID_VENDEDOR]],VENDEDOR[#All],5,FALSE)</f>
        <v>SUR</v>
      </c>
      <c r="F645">
        <v>100002</v>
      </c>
      <c r="G645" t="s">
        <v>11</v>
      </c>
      <c r="H645">
        <v>19</v>
      </c>
      <c r="I645" t="str">
        <f>VLOOKUP(DATOS[[#This Row],[ID_PRODUCTO]],PRODUCTOS[#All],2,FALSE)</f>
        <v>Cables de Acelerador</v>
      </c>
      <c r="J645">
        <f>VLOOKUP(DATOS[[#This Row],[ID_PRODUCTO]],PRODUCTOS[#All],3,FALSE)</f>
        <v>11</v>
      </c>
      <c r="K645" t="str">
        <f>VLOOKUP(DATOS[[#This Row],[ID_CATEGORIA2]],PRODUCTOS[#All],4,FALSE)</f>
        <v>Partes del Chasis</v>
      </c>
      <c r="L645">
        <v>4</v>
      </c>
      <c r="M645" s="4">
        <f>VLOOKUP(DATOS[[#This Row],[ID_PRODUCTO]],PRODUCTOS[#All],6,FALSE)</f>
        <v>600</v>
      </c>
      <c r="N645" s="5">
        <f>VLOOKUP(DATOS[[#This Row],[ID_PRODUCTO]],PRODUCTOS[#All],8,FALSE)</f>
        <v>700</v>
      </c>
    </row>
    <row r="646" spans="1:14" x14ac:dyDescent="0.25">
      <c r="A646" s="1">
        <v>45215</v>
      </c>
      <c r="B646">
        <v>645</v>
      </c>
      <c r="C646">
        <v>1003</v>
      </c>
      <c r="D646" t="str">
        <f>VLOOKUP(DATOS[[#This Row],[ID_VENDEDOR]],VENDEDOR[#All],2,FALSE)</f>
        <v>MatEo diAz</v>
      </c>
      <c r="E646" t="str">
        <f>VLOOKUP(DATOS[[#This Row],[ID_VENDEDOR]],VENDEDOR[#All],5,FALSE)</f>
        <v>CIBAO</v>
      </c>
      <c r="F646">
        <v>100021</v>
      </c>
      <c r="G646" t="s">
        <v>63</v>
      </c>
      <c r="H646">
        <v>11</v>
      </c>
      <c r="I646" t="str">
        <f>VLOOKUP(DATOS[[#This Row],[ID_PRODUCTO]],PRODUCTOS[#All],2,FALSE)</f>
        <v>Guardabarros</v>
      </c>
      <c r="J646">
        <f>VLOOKUP(DATOS[[#This Row],[ID_PRODUCTO]],PRODUCTOS[#All],3,FALSE)</f>
        <v>9</v>
      </c>
      <c r="K646" t="str">
        <f>VLOOKUP(DATOS[[#This Row],[ID_CATEGORIA2]],PRODUCTOS[#All],4,FALSE)</f>
        <v>Sistema Eléctrico</v>
      </c>
      <c r="L646">
        <v>3</v>
      </c>
      <c r="M646" s="4">
        <f>VLOOKUP(DATOS[[#This Row],[ID_PRODUCTO]],PRODUCTOS[#All],6,FALSE)</f>
        <v>1700</v>
      </c>
      <c r="N646" s="5">
        <f>VLOOKUP(DATOS[[#This Row],[ID_PRODUCTO]],PRODUCTOS[#All],8,FALSE)</f>
        <v>2000</v>
      </c>
    </row>
    <row r="647" spans="1:14" x14ac:dyDescent="0.25">
      <c r="A647" s="1">
        <v>45216</v>
      </c>
      <c r="B647">
        <v>646</v>
      </c>
      <c r="C647">
        <v>1012</v>
      </c>
      <c r="D647" t="str">
        <f>VLOOKUP(DATOS[[#This Row],[ID_VENDEDOR]],VENDEDOR[#All],2,FALSE)</f>
        <v>HuGo SAndoval</v>
      </c>
      <c r="E647" t="str">
        <f>VLOOKUP(DATOS[[#This Row],[ID_VENDEDOR]],VENDEDOR[#All],5,FALSE)</f>
        <v>SUR</v>
      </c>
      <c r="F647">
        <v>100074</v>
      </c>
      <c r="G647" t="s">
        <v>121</v>
      </c>
      <c r="H647">
        <v>15</v>
      </c>
      <c r="I647" t="str">
        <f>VLOOKUP(DATOS[[#This Row],[ID_PRODUCTO]],PRODUCTOS[#All],2,FALSE)</f>
        <v>Casco</v>
      </c>
      <c r="J647">
        <f>VLOOKUP(DATOS[[#This Row],[ID_PRODUCTO]],PRODUCTOS[#All],3,FALSE)</f>
        <v>10</v>
      </c>
      <c r="K647" t="str">
        <f>VLOOKUP(DATOS[[#This Row],[ID_CATEGORIA2]],PRODUCTOS[#All],4,FALSE)</f>
        <v>Neumáticos</v>
      </c>
      <c r="L647">
        <v>5</v>
      </c>
      <c r="M647" s="4">
        <f>VLOOKUP(DATOS[[#This Row],[ID_PRODUCTO]],PRODUCTOS[#All],6,FALSE)</f>
        <v>2240</v>
      </c>
      <c r="N647" s="5">
        <f>VLOOKUP(DATOS[[#This Row],[ID_PRODUCTO]],PRODUCTOS[#All],8,FALSE)</f>
        <v>2500</v>
      </c>
    </row>
    <row r="648" spans="1:14" x14ac:dyDescent="0.25">
      <c r="A648" s="1">
        <v>45217</v>
      </c>
      <c r="B648">
        <v>647</v>
      </c>
      <c r="C648">
        <v>1005</v>
      </c>
      <c r="D648" t="str">
        <f>VLOOKUP(DATOS[[#This Row],[ID_VENDEDOR]],VENDEDOR[#All],2,FALSE)</f>
        <v>CrIstina ValEnCia</v>
      </c>
      <c r="E648" t="str">
        <f>VLOOKUP(DATOS[[#This Row],[ID_VENDEDOR]],VENDEDOR[#All],5,FALSE)</f>
        <v>ESTE</v>
      </c>
      <c r="F648">
        <v>100010</v>
      </c>
      <c r="G648" t="s">
        <v>35</v>
      </c>
      <c r="H648">
        <v>24</v>
      </c>
      <c r="I648" t="str">
        <f>VLOOKUP(DATOS[[#This Row],[ID_PRODUCTO]],PRODUCTOS[#All],2,FALSE)</f>
        <v>Discos de Freno</v>
      </c>
      <c r="J648">
        <f>VLOOKUP(DATOS[[#This Row],[ID_PRODUCTO]],PRODUCTOS[#All],3,FALSE)</f>
        <v>5</v>
      </c>
      <c r="K648" t="str">
        <f>VLOOKUP(DATOS[[#This Row],[ID_CATEGORIA2]],PRODUCTOS[#All],4,FALSE)</f>
        <v>Sistema de Escape</v>
      </c>
      <c r="L648">
        <v>7</v>
      </c>
      <c r="M648" s="4">
        <f>VLOOKUP(DATOS[[#This Row],[ID_PRODUCTO]],PRODUCTOS[#All],6,FALSE)</f>
        <v>2630</v>
      </c>
      <c r="N648" s="5">
        <f>VLOOKUP(DATOS[[#This Row],[ID_PRODUCTO]],PRODUCTOS[#All],8,FALSE)</f>
        <v>3000</v>
      </c>
    </row>
    <row r="649" spans="1:14" x14ac:dyDescent="0.25">
      <c r="A649" s="1">
        <v>45218</v>
      </c>
      <c r="B649">
        <v>648</v>
      </c>
      <c r="C649">
        <v>1011</v>
      </c>
      <c r="D649" t="str">
        <f>VLOOKUP(DATOS[[#This Row],[ID_VENDEDOR]],VENDEDOR[#All],2,FALSE)</f>
        <v>SoNia ToRReS</v>
      </c>
      <c r="E649" t="str">
        <f>VLOOKUP(DATOS[[#This Row],[ID_VENDEDOR]],VENDEDOR[#All],5,FALSE)</f>
        <v>CIBAO</v>
      </c>
      <c r="F649">
        <v>100084</v>
      </c>
      <c r="G649" t="s">
        <v>131</v>
      </c>
      <c r="H649">
        <v>21</v>
      </c>
      <c r="I649" t="str">
        <f>VLOOKUP(DATOS[[#This Row],[ID_PRODUCTO]],PRODUCTOS[#All],2,FALSE)</f>
        <v>Tensores de Cadena</v>
      </c>
      <c r="J649">
        <f>VLOOKUP(DATOS[[#This Row],[ID_PRODUCTO]],PRODUCTOS[#All],3,FALSE)</f>
        <v>4</v>
      </c>
      <c r="K649" t="str">
        <f>VLOOKUP(DATOS[[#This Row],[ID_CATEGORIA2]],PRODUCTOS[#All],4,FALSE)</f>
        <v>Filtros</v>
      </c>
      <c r="L649">
        <v>6</v>
      </c>
      <c r="M649" s="4">
        <f>VLOOKUP(DATOS[[#This Row],[ID_PRODUCTO]],PRODUCTOS[#All],6,FALSE)</f>
        <v>880</v>
      </c>
      <c r="N649" s="5">
        <f>VLOOKUP(DATOS[[#This Row],[ID_PRODUCTO]],PRODUCTOS[#All],8,FALSE)</f>
        <v>1000</v>
      </c>
    </row>
    <row r="650" spans="1:14" x14ac:dyDescent="0.25">
      <c r="A650" s="1">
        <v>45219</v>
      </c>
      <c r="B650">
        <v>649</v>
      </c>
      <c r="C650">
        <v>1015</v>
      </c>
      <c r="D650" t="str">
        <f>VLOOKUP(DATOS[[#This Row],[ID_VENDEDOR]],VENDEDOR[#All],2,FALSE)</f>
        <v>HeCTOr MuñoZ</v>
      </c>
      <c r="E650" t="str">
        <f>VLOOKUP(DATOS[[#This Row],[ID_VENDEDOR]],VENDEDOR[#All],5,FALSE)</f>
        <v>CIBAO</v>
      </c>
      <c r="F650">
        <v>100013</v>
      </c>
      <c r="G650" t="s">
        <v>44</v>
      </c>
      <c r="H650">
        <v>7</v>
      </c>
      <c r="I650" t="str">
        <f>VLOOKUP(DATOS[[#This Row],[ID_PRODUCTO]],PRODUCTOS[#All],2,FALSE)</f>
        <v>Pastillas de Freno</v>
      </c>
      <c r="J650">
        <f>VLOOKUP(DATOS[[#This Row],[ID_PRODUCTO]],PRODUCTOS[#All],3,FALSE)</f>
        <v>5</v>
      </c>
      <c r="K650" t="str">
        <f>VLOOKUP(DATOS[[#This Row],[ID_CATEGORIA2]],PRODUCTOS[#All],4,FALSE)</f>
        <v>Sistema de Escape</v>
      </c>
      <c r="L650">
        <v>9</v>
      </c>
      <c r="M650" s="4">
        <f>VLOOKUP(DATOS[[#This Row],[ID_PRODUCTO]],PRODUCTOS[#All],6,FALSE)</f>
        <v>900</v>
      </c>
      <c r="N650" s="5">
        <f>VLOOKUP(DATOS[[#This Row],[ID_PRODUCTO]],PRODUCTOS[#All],8,FALSE)</f>
        <v>1200</v>
      </c>
    </row>
    <row r="651" spans="1:14" x14ac:dyDescent="0.25">
      <c r="A651" s="1">
        <v>45220</v>
      </c>
      <c r="B651">
        <v>650</v>
      </c>
      <c r="C651">
        <v>1009</v>
      </c>
      <c r="D651" t="str">
        <f>VLOOKUP(DATOS[[#This Row],[ID_VENDEDOR]],VENDEDOR[#All],2,FALSE)</f>
        <v>PAtriciA mOreno</v>
      </c>
      <c r="E651" t="str">
        <f>VLOOKUP(DATOS[[#This Row],[ID_VENDEDOR]],VENDEDOR[#All],5,FALSE)</f>
        <v>ESTE</v>
      </c>
      <c r="F651">
        <v>100069</v>
      </c>
      <c r="G651" t="s">
        <v>116</v>
      </c>
      <c r="H651">
        <v>7</v>
      </c>
      <c r="I651" t="str">
        <f>VLOOKUP(DATOS[[#This Row],[ID_PRODUCTO]],PRODUCTOS[#All],2,FALSE)</f>
        <v>Pastillas de Freno</v>
      </c>
      <c r="J651">
        <f>VLOOKUP(DATOS[[#This Row],[ID_PRODUCTO]],PRODUCTOS[#All],3,FALSE)</f>
        <v>5</v>
      </c>
      <c r="K651" t="str">
        <f>VLOOKUP(DATOS[[#This Row],[ID_CATEGORIA2]],PRODUCTOS[#All],4,FALSE)</f>
        <v>Sistema de Escape</v>
      </c>
      <c r="L651">
        <v>12</v>
      </c>
      <c r="M651" s="4">
        <f>VLOOKUP(DATOS[[#This Row],[ID_PRODUCTO]],PRODUCTOS[#All],6,FALSE)</f>
        <v>900</v>
      </c>
      <c r="N651" s="5">
        <f>VLOOKUP(DATOS[[#This Row],[ID_PRODUCTO]],PRODUCTOS[#All],8,FALSE)</f>
        <v>1200</v>
      </c>
    </row>
    <row r="652" spans="1:14" x14ac:dyDescent="0.25">
      <c r="A652" s="1">
        <v>45221</v>
      </c>
      <c r="B652">
        <v>651</v>
      </c>
      <c r="C652">
        <v>1013</v>
      </c>
      <c r="D652" t="str">
        <f>VLOOKUP(DATOS[[#This Row],[ID_VENDEDOR]],VENDEDOR[#All],2,FALSE)</f>
        <v>MoNiCA AlVarez</v>
      </c>
      <c r="E652" t="str">
        <f>VLOOKUP(DATOS[[#This Row],[ID_VENDEDOR]],VENDEDOR[#All],5,FALSE)</f>
        <v>ESTE</v>
      </c>
      <c r="F652">
        <v>100016</v>
      </c>
      <c r="G652" t="s">
        <v>53</v>
      </c>
      <c r="H652">
        <v>6</v>
      </c>
      <c r="I652" t="str">
        <f>VLOOKUP(DATOS[[#This Row],[ID_PRODUCTO]],PRODUCTOS[#All],2,FALSE)</f>
        <v>Cadenas</v>
      </c>
      <c r="J652">
        <f>VLOOKUP(DATOS[[#This Row],[ID_PRODUCTO]],PRODUCTOS[#All],3,FALSE)</f>
        <v>4</v>
      </c>
      <c r="K652" t="str">
        <f>VLOOKUP(DATOS[[#This Row],[ID_CATEGORIA2]],PRODUCTOS[#All],4,FALSE)</f>
        <v>Filtros</v>
      </c>
      <c r="L652">
        <v>10</v>
      </c>
      <c r="M652" s="4">
        <f>VLOOKUP(DATOS[[#This Row],[ID_PRODUCTO]],PRODUCTOS[#All],6,FALSE)</f>
        <v>1800</v>
      </c>
      <c r="N652" s="5">
        <f>VLOOKUP(DATOS[[#This Row],[ID_PRODUCTO]],PRODUCTOS[#All],8,FALSE)</f>
        <v>2000</v>
      </c>
    </row>
    <row r="653" spans="1:14" x14ac:dyDescent="0.25">
      <c r="A653" s="1">
        <v>45222</v>
      </c>
      <c r="B653">
        <v>652</v>
      </c>
      <c r="C653">
        <v>1015</v>
      </c>
      <c r="D653" t="str">
        <f>VLOOKUP(DATOS[[#This Row],[ID_VENDEDOR]],VENDEDOR[#All],2,FALSE)</f>
        <v>HeCTOr MuñoZ</v>
      </c>
      <c r="E653" t="str">
        <f>VLOOKUP(DATOS[[#This Row],[ID_VENDEDOR]],VENDEDOR[#All],5,FALSE)</f>
        <v>CIBAO</v>
      </c>
      <c r="F653">
        <v>100085</v>
      </c>
      <c r="G653" t="s">
        <v>132</v>
      </c>
      <c r="H653">
        <v>18</v>
      </c>
      <c r="I653" t="str">
        <f>VLOOKUP(DATOS[[#This Row],[ID_PRODUCTO]],PRODUCTOS[#All],2,FALSE)</f>
        <v>Palancas de Freno</v>
      </c>
      <c r="J653">
        <f>VLOOKUP(DATOS[[#This Row],[ID_PRODUCTO]],PRODUCTOS[#All],3,FALSE)</f>
        <v>5</v>
      </c>
      <c r="K653" t="str">
        <f>VLOOKUP(DATOS[[#This Row],[ID_CATEGORIA2]],PRODUCTOS[#All],4,FALSE)</f>
        <v>Sistema de Escape</v>
      </c>
      <c r="L653">
        <v>5</v>
      </c>
      <c r="M653" s="4">
        <f>VLOOKUP(DATOS[[#This Row],[ID_PRODUCTO]],PRODUCTOS[#All],6,FALSE)</f>
        <v>1000</v>
      </c>
      <c r="N653" s="5">
        <f>VLOOKUP(DATOS[[#This Row],[ID_PRODUCTO]],PRODUCTOS[#All],8,FALSE)</f>
        <v>1200</v>
      </c>
    </row>
    <row r="654" spans="1:14" x14ac:dyDescent="0.25">
      <c r="A654" s="1">
        <v>45223</v>
      </c>
      <c r="B654">
        <v>653</v>
      </c>
      <c r="C654">
        <v>1000</v>
      </c>
      <c r="D654" t="str">
        <f>VLOOKUP(DATOS[[#This Row],[ID_VENDEDOR]],VENDEDOR[#All],2,FALSE)</f>
        <v>JuLiO torReS</v>
      </c>
      <c r="E654" t="str">
        <f>VLOOKUP(DATOS[[#This Row],[ID_VENDEDOR]],VENDEDOR[#All],5,FALSE)</f>
        <v>SUR</v>
      </c>
      <c r="F654">
        <v>100024</v>
      </c>
      <c r="G654" t="s">
        <v>69</v>
      </c>
      <c r="H654">
        <v>13</v>
      </c>
      <c r="I654" t="str">
        <f>VLOOKUP(DATOS[[#This Row],[ID_PRODUCTO]],PRODUCTOS[#All],2,FALSE)</f>
        <v>Manillares</v>
      </c>
      <c r="J654">
        <f>VLOOKUP(DATOS[[#This Row],[ID_PRODUCTO]],PRODUCTOS[#All],3,FALSE)</f>
        <v>9</v>
      </c>
      <c r="K654" t="str">
        <f>VLOOKUP(DATOS[[#This Row],[ID_CATEGORIA2]],PRODUCTOS[#All],4,FALSE)</f>
        <v>Sistema Eléctrico</v>
      </c>
      <c r="L654">
        <v>7</v>
      </c>
      <c r="M654" s="4">
        <f>VLOOKUP(DATOS[[#This Row],[ID_PRODUCTO]],PRODUCTOS[#All],6,FALSE)</f>
        <v>1310</v>
      </c>
      <c r="N654" s="5">
        <f>VLOOKUP(DATOS[[#This Row],[ID_PRODUCTO]],PRODUCTOS[#All],8,FALSE)</f>
        <v>1500</v>
      </c>
    </row>
    <row r="655" spans="1:14" x14ac:dyDescent="0.25">
      <c r="A655" s="1">
        <v>45224</v>
      </c>
      <c r="B655">
        <v>654</v>
      </c>
      <c r="C655">
        <v>1008</v>
      </c>
      <c r="D655" t="str">
        <f>VLOOKUP(DATOS[[#This Row],[ID_VENDEDOR]],VENDEDOR[#All],2,FALSE)</f>
        <v>JaVIer ArAujo</v>
      </c>
      <c r="E655" t="str">
        <f>VLOOKUP(DATOS[[#This Row],[ID_VENDEDOR]],VENDEDOR[#All],5,FALSE)</f>
        <v>SUR</v>
      </c>
      <c r="F655">
        <v>100075</v>
      </c>
      <c r="G655" t="s">
        <v>122</v>
      </c>
      <c r="H655">
        <v>13</v>
      </c>
      <c r="I655" t="str">
        <f>VLOOKUP(DATOS[[#This Row],[ID_PRODUCTO]],PRODUCTOS[#All],2,FALSE)</f>
        <v>Manillares</v>
      </c>
      <c r="J655">
        <f>VLOOKUP(DATOS[[#This Row],[ID_PRODUCTO]],PRODUCTOS[#All],3,FALSE)</f>
        <v>9</v>
      </c>
      <c r="K655" t="str">
        <f>VLOOKUP(DATOS[[#This Row],[ID_CATEGORIA2]],PRODUCTOS[#All],4,FALSE)</f>
        <v>Sistema Eléctrico</v>
      </c>
      <c r="L655">
        <v>3</v>
      </c>
      <c r="M655" s="4">
        <f>VLOOKUP(DATOS[[#This Row],[ID_PRODUCTO]],PRODUCTOS[#All],6,FALSE)</f>
        <v>1310</v>
      </c>
      <c r="N655" s="5">
        <f>VLOOKUP(DATOS[[#This Row],[ID_PRODUCTO]],PRODUCTOS[#All],8,FALSE)</f>
        <v>1500</v>
      </c>
    </row>
    <row r="656" spans="1:14" x14ac:dyDescent="0.25">
      <c r="A656" s="1">
        <v>45225</v>
      </c>
      <c r="B656">
        <v>655</v>
      </c>
      <c r="C656">
        <v>1002</v>
      </c>
      <c r="D656" t="str">
        <f>VLOOKUP(DATOS[[#This Row],[ID_VENDEDOR]],VENDEDOR[#All],2,FALSE)</f>
        <v>SiMon BArreRa</v>
      </c>
      <c r="E656" t="str">
        <f>VLOOKUP(DATOS[[#This Row],[ID_VENDEDOR]],VENDEDOR[#All],5,FALSE)</f>
        <v>NORTE</v>
      </c>
      <c r="F656">
        <v>100045</v>
      </c>
      <c r="G656" t="s">
        <v>92</v>
      </c>
      <c r="H656">
        <v>23</v>
      </c>
      <c r="I656" t="str">
        <f>VLOOKUP(DATOS[[#This Row],[ID_PRODUCTO]],PRODUCTOS[#All],2,FALSE)</f>
        <v>Carburadores</v>
      </c>
      <c r="J656">
        <f>VLOOKUP(DATOS[[#This Row],[ID_PRODUCTO]],PRODUCTOS[#All],3,FALSE)</f>
        <v>1</v>
      </c>
      <c r="K656" t="str">
        <f>VLOOKUP(DATOS[[#This Row],[ID_CATEGORIA2]],PRODUCTOS[#All],4,FALSE)</f>
        <v>Componentes del Motor</v>
      </c>
      <c r="L656">
        <v>12</v>
      </c>
      <c r="M656" s="4">
        <f>VLOOKUP(DATOS[[#This Row],[ID_PRODUCTO]],PRODUCTOS[#All],6,FALSE)</f>
        <v>3550</v>
      </c>
      <c r="N656" s="5">
        <f>VLOOKUP(DATOS[[#This Row],[ID_PRODUCTO]],PRODUCTOS[#All],8,FALSE)</f>
        <v>4000</v>
      </c>
    </row>
    <row r="657" spans="1:14" x14ac:dyDescent="0.25">
      <c r="A657" s="1">
        <v>45226</v>
      </c>
      <c r="B657">
        <v>656</v>
      </c>
      <c r="C657">
        <v>1015</v>
      </c>
      <c r="D657" t="str">
        <f>VLOOKUP(DATOS[[#This Row],[ID_VENDEDOR]],VENDEDOR[#All],2,FALSE)</f>
        <v>HeCTOr MuñoZ</v>
      </c>
      <c r="E657" t="str">
        <f>VLOOKUP(DATOS[[#This Row],[ID_VENDEDOR]],VENDEDOR[#All],5,FALSE)</f>
        <v>CIBAO</v>
      </c>
      <c r="F657">
        <v>100101</v>
      </c>
      <c r="G657" t="s">
        <v>148</v>
      </c>
      <c r="H657">
        <v>25</v>
      </c>
      <c r="I657" t="str">
        <f>VLOOKUP(DATOS[[#This Row],[ID_PRODUCTO]],PRODUCTOS[#All],2,FALSE)</f>
        <v>Horquillas</v>
      </c>
      <c r="J657">
        <f>VLOOKUP(DATOS[[#This Row],[ID_PRODUCTO]],PRODUCTOS[#All],3,FALSE)</f>
        <v>6</v>
      </c>
      <c r="K657" t="str">
        <f>VLOOKUP(DATOS[[#This Row],[ID_CATEGORIA2]],PRODUCTOS[#All],4,FALSE)</f>
        <v>Sistema de Transmisión</v>
      </c>
      <c r="L657">
        <v>6</v>
      </c>
      <c r="M657" s="4">
        <f>VLOOKUP(DATOS[[#This Row],[ID_PRODUCTO]],PRODUCTOS[#All],6,FALSE)</f>
        <v>5100</v>
      </c>
      <c r="N657" s="5">
        <f>VLOOKUP(DATOS[[#This Row],[ID_PRODUCTO]],PRODUCTOS[#All],8,FALSE)</f>
        <v>6000</v>
      </c>
    </row>
    <row r="658" spans="1:14" x14ac:dyDescent="0.25">
      <c r="A658" s="1">
        <v>45227</v>
      </c>
      <c r="B658">
        <v>657</v>
      </c>
      <c r="C658">
        <v>1001</v>
      </c>
      <c r="D658" t="str">
        <f>VLOOKUP(DATOS[[#This Row],[ID_VENDEDOR]],VENDEDOR[#All],2,FALSE)</f>
        <v>RaQUel SalAzar</v>
      </c>
      <c r="E658" t="str">
        <f>VLOOKUP(DATOS[[#This Row],[ID_VENDEDOR]],VENDEDOR[#All],5,FALSE)</f>
        <v>ESTE</v>
      </c>
      <c r="F658">
        <v>100057</v>
      </c>
      <c r="G658" t="s">
        <v>104</v>
      </c>
      <c r="H658">
        <v>18</v>
      </c>
      <c r="I658" t="str">
        <f>VLOOKUP(DATOS[[#This Row],[ID_PRODUCTO]],PRODUCTOS[#All],2,FALSE)</f>
        <v>Palancas de Freno</v>
      </c>
      <c r="J658">
        <f>VLOOKUP(DATOS[[#This Row],[ID_PRODUCTO]],PRODUCTOS[#All],3,FALSE)</f>
        <v>5</v>
      </c>
      <c r="K658" t="str">
        <f>VLOOKUP(DATOS[[#This Row],[ID_CATEGORIA2]],PRODUCTOS[#All],4,FALSE)</f>
        <v>Sistema de Escape</v>
      </c>
      <c r="L658">
        <v>8</v>
      </c>
      <c r="M658" s="4">
        <f>VLOOKUP(DATOS[[#This Row],[ID_PRODUCTO]],PRODUCTOS[#All],6,FALSE)</f>
        <v>1000</v>
      </c>
      <c r="N658" s="5">
        <f>VLOOKUP(DATOS[[#This Row],[ID_PRODUCTO]],PRODUCTOS[#All],8,FALSE)</f>
        <v>1200</v>
      </c>
    </row>
    <row r="659" spans="1:14" x14ac:dyDescent="0.25">
      <c r="A659" s="1">
        <v>45228</v>
      </c>
      <c r="B659">
        <v>658</v>
      </c>
      <c r="C659">
        <v>1011</v>
      </c>
      <c r="D659" t="str">
        <f>VLOOKUP(DATOS[[#This Row],[ID_VENDEDOR]],VENDEDOR[#All],2,FALSE)</f>
        <v>SoNia ToRReS</v>
      </c>
      <c r="E659" t="str">
        <f>VLOOKUP(DATOS[[#This Row],[ID_VENDEDOR]],VENDEDOR[#All],5,FALSE)</f>
        <v>CIBAO</v>
      </c>
      <c r="F659">
        <v>100016</v>
      </c>
      <c r="G659" t="s">
        <v>53</v>
      </c>
      <c r="H659">
        <v>17</v>
      </c>
      <c r="I659" t="str">
        <f>VLOOKUP(DATOS[[#This Row],[ID_PRODUCTO]],PRODUCTOS[#All],2,FALSE)</f>
        <v>Chaquetas de Protección</v>
      </c>
      <c r="J659">
        <f>VLOOKUP(DATOS[[#This Row],[ID_PRODUCTO]],PRODUCTOS[#All],3,FALSE)</f>
        <v>10</v>
      </c>
      <c r="K659" t="str">
        <f>VLOOKUP(DATOS[[#This Row],[ID_CATEGORIA2]],PRODUCTOS[#All],4,FALSE)</f>
        <v>Neumáticos</v>
      </c>
      <c r="L659">
        <v>4</v>
      </c>
      <c r="M659" s="4">
        <f>VLOOKUP(DATOS[[#This Row],[ID_PRODUCTO]],PRODUCTOS[#All],6,FALSE)</f>
        <v>1117</v>
      </c>
      <c r="N659" s="5">
        <f>VLOOKUP(DATOS[[#This Row],[ID_PRODUCTO]],PRODUCTOS[#All],8,FALSE)</f>
        <v>3500</v>
      </c>
    </row>
    <row r="660" spans="1:14" x14ac:dyDescent="0.25">
      <c r="A660" s="1">
        <v>45229</v>
      </c>
      <c r="B660">
        <v>659</v>
      </c>
      <c r="C660">
        <v>1011</v>
      </c>
      <c r="D660" t="str">
        <f>VLOOKUP(DATOS[[#This Row],[ID_VENDEDOR]],VENDEDOR[#All],2,FALSE)</f>
        <v>SoNia ToRReS</v>
      </c>
      <c r="E660" t="str">
        <f>VLOOKUP(DATOS[[#This Row],[ID_VENDEDOR]],VENDEDOR[#All],5,FALSE)</f>
        <v>CIBAO</v>
      </c>
      <c r="F660">
        <v>100064</v>
      </c>
      <c r="G660" t="s">
        <v>111</v>
      </c>
      <c r="H660">
        <v>21</v>
      </c>
      <c r="I660" t="str">
        <f>VLOOKUP(DATOS[[#This Row],[ID_PRODUCTO]],PRODUCTOS[#All],2,FALSE)</f>
        <v>Tensores de Cadena</v>
      </c>
      <c r="J660">
        <f>VLOOKUP(DATOS[[#This Row],[ID_PRODUCTO]],PRODUCTOS[#All],3,FALSE)</f>
        <v>4</v>
      </c>
      <c r="K660" t="str">
        <f>VLOOKUP(DATOS[[#This Row],[ID_CATEGORIA2]],PRODUCTOS[#All],4,FALSE)</f>
        <v>Filtros</v>
      </c>
      <c r="L660">
        <v>9</v>
      </c>
      <c r="M660" s="4">
        <f>VLOOKUP(DATOS[[#This Row],[ID_PRODUCTO]],PRODUCTOS[#All],6,FALSE)</f>
        <v>880</v>
      </c>
      <c r="N660" s="5">
        <f>VLOOKUP(DATOS[[#This Row],[ID_PRODUCTO]],PRODUCTOS[#All],8,FALSE)</f>
        <v>1000</v>
      </c>
    </row>
    <row r="661" spans="1:14" x14ac:dyDescent="0.25">
      <c r="A661" s="1">
        <v>45230</v>
      </c>
      <c r="B661">
        <v>660</v>
      </c>
      <c r="C661">
        <v>1001</v>
      </c>
      <c r="D661" t="str">
        <f>VLOOKUP(DATOS[[#This Row],[ID_VENDEDOR]],VENDEDOR[#All],2,FALSE)</f>
        <v>RaQUel SalAzar</v>
      </c>
      <c r="E661" t="str">
        <f>VLOOKUP(DATOS[[#This Row],[ID_VENDEDOR]],VENDEDOR[#All],5,FALSE)</f>
        <v>ESTE</v>
      </c>
      <c r="F661">
        <v>100095</v>
      </c>
      <c r="G661" t="s">
        <v>142</v>
      </c>
      <c r="H661">
        <v>21</v>
      </c>
      <c r="I661" t="str">
        <f>VLOOKUP(DATOS[[#This Row],[ID_PRODUCTO]],PRODUCTOS[#All],2,FALSE)</f>
        <v>Tensores de Cadena</v>
      </c>
      <c r="J661">
        <f>VLOOKUP(DATOS[[#This Row],[ID_PRODUCTO]],PRODUCTOS[#All],3,FALSE)</f>
        <v>4</v>
      </c>
      <c r="K661" t="str">
        <f>VLOOKUP(DATOS[[#This Row],[ID_CATEGORIA2]],PRODUCTOS[#All],4,FALSE)</f>
        <v>Filtros</v>
      </c>
      <c r="L661">
        <v>5</v>
      </c>
      <c r="M661" s="4">
        <f>VLOOKUP(DATOS[[#This Row],[ID_PRODUCTO]],PRODUCTOS[#All],6,FALSE)</f>
        <v>880</v>
      </c>
      <c r="N661" s="5">
        <f>VLOOKUP(DATOS[[#This Row],[ID_PRODUCTO]],PRODUCTOS[#All],8,FALSE)</f>
        <v>1000</v>
      </c>
    </row>
    <row r="662" spans="1:14" x14ac:dyDescent="0.25">
      <c r="A662" s="1">
        <v>45231</v>
      </c>
      <c r="B662">
        <v>661</v>
      </c>
      <c r="C662">
        <v>1014</v>
      </c>
      <c r="D662" t="str">
        <f>VLOOKUP(DATOS[[#This Row],[ID_VENDEDOR]],VENDEDOR[#All],2,FALSE)</f>
        <v>DAnieLa RaMiRez</v>
      </c>
      <c r="E662" t="str">
        <f>VLOOKUP(DATOS[[#This Row],[ID_VENDEDOR]],VENDEDOR[#All],5,FALSE)</f>
        <v>NORTE</v>
      </c>
      <c r="F662">
        <v>100081</v>
      </c>
      <c r="G662" t="s">
        <v>128</v>
      </c>
      <c r="H662">
        <v>3</v>
      </c>
      <c r="I662" t="str">
        <f>VLOOKUP(DATOS[[#This Row],[ID_PRODUCTO]],PRODUCTOS[#All],2,FALSE)</f>
        <v>Cilindros</v>
      </c>
      <c r="J662">
        <f>VLOOKUP(DATOS[[#This Row],[ID_PRODUCTO]],PRODUCTOS[#All],3,FALSE)</f>
        <v>1</v>
      </c>
      <c r="K662" t="str">
        <f>VLOOKUP(DATOS[[#This Row],[ID_CATEGORIA2]],PRODUCTOS[#All],4,FALSE)</f>
        <v>Componentes del Motor</v>
      </c>
      <c r="L662">
        <v>3</v>
      </c>
      <c r="M662" s="4">
        <f>VLOOKUP(DATOS[[#This Row],[ID_PRODUCTO]],PRODUCTOS[#All],6,FALSE)</f>
        <v>3800</v>
      </c>
      <c r="N662" s="5">
        <f>VLOOKUP(DATOS[[#This Row],[ID_PRODUCTO]],PRODUCTOS[#All],8,FALSE)</f>
        <v>4500</v>
      </c>
    </row>
    <row r="663" spans="1:14" x14ac:dyDescent="0.25">
      <c r="A663" s="1">
        <v>45232</v>
      </c>
      <c r="B663">
        <v>662</v>
      </c>
      <c r="C663">
        <v>1003</v>
      </c>
      <c r="D663" t="str">
        <f>VLOOKUP(DATOS[[#This Row],[ID_VENDEDOR]],VENDEDOR[#All],2,FALSE)</f>
        <v>MatEo diAz</v>
      </c>
      <c r="E663" t="str">
        <f>VLOOKUP(DATOS[[#This Row],[ID_VENDEDOR]],VENDEDOR[#All],5,FALSE)</f>
        <v>CIBAO</v>
      </c>
      <c r="F663">
        <v>100045</v>
      </c>
      <c r="G663" t="s">
        <v>92</v>
      </c>
      <c r="H663">
        <v>11</v>
      </c>
      <c r="I663" t="str">
        <f>VLOOKUP(DATOS[[#This Row],[ID_PRODUCTO]],PRODUCTOS[#All],2,FALSE)</f>
        <v>Guardabarros</v>
      </c>
      <c r="J663">
        <f>VLOOKUP(DATOS[[#This Row],[ID_PRODUCTO]],PRODUCTOS[#All],3,FALSE)</f>
        <v>9</v>
      </c>
      <c r="K663" t="str">
        <f>VLOOKUP(DATOS[[#This Row],[ID_CATEGORIA2]],PRODUCTOS[#All],4,FALSE)</f>
        <v>Sistema Eléctrico</v>
      </c>
      <c r="L663">
        <v>7</v>
      </c>
      <c r="M663" s="4">
        <f>VLOOKUP(DATOS[[#This Row],[ID_PRODUCTO]],PRODUCTOS[#All],6,FALSE)</f>
        <v>1700</v>
      </c>
      <c r="N663" s="5">
        <f>VLOOKUP(DATOS[[#This Row],[ID_PRODUCTO]],PRODUCTOS[#All],8,FALSE)</f>
        <v>2000</v>
      </c>
    </row>
    <row r="664" spans="1:14" x14ac:dyDescent="0.25">
      <c r="A664" s="1">
        <v>45233</v>
      </c>
      <c r="B664">
        <v>663</v>
      </c>
      <c r="C664">
        <v>1008</v>
      </c>
      <c r="D664" t="str">
        <f>VLOOKUP(DATOS[[#This Row],[ID_VENDEDOR]],VENDEDOR[#All],2,FALSE)</f>
        <v>JaVIer ArAujo</v>
      </c>
      <c r="E664" t="str">
        <f>VLOOKUP(DATOS[[#This Row],[ID_VENDEDOR]],VENDEDOR[#All],5,FALSE)</f>
        <v>SUR</v>
      </c>
      <c r="F664">
        <v>100071</v>
      </c>
      <c r="G664" t="s">
        <v>118</v>
      </c>
      <c r="H664">
        <v>9</v>
      </c>
      <c r="I664" t="str">
        <f>VLOOKUP(DATOS[[#This Row],[ID_PRODUCTO]],PRODUCTOS[#All],2,FALSE)</f>
        <v>Baterías</v>
      </c>
      <c r="J664">
        <f>VLOOKUP(DATOS[[#This Row],[ID_PRODUCTO]],PRODUCTOS[#All],3,FALSE)</f>
        <v>7</v>
      </c>
      <c r="K664" t="str">
        <f>VLOOKUP(DATOS[[#This Row],[ID_CATEGORIA2]],PRODUCTOS[#All],4,FALSE)</f>
        <v>Sistema de Frenos</v>
      </c>
      <c r="L664">
        <v>10</v>
      </c>
      <c r="M664" s="4">
        <f>VLOOKUP(DATOS[[#This Row],[ID_PRODUCTO]],PRODUCTOS[#All],6,FALSE)</f>
        <v>4800</v>
      </c>
      <c r="N664" s="5">
        <f>VLOOKUP(DATOS[[#This Row],[ID_PRODUCTO]],PRODUCTOS[#All],8,FALSE)</f>
        <v>6000</v>
      </c>
    </row>
    <row r="665" spans="1:14" x14ac:dyDescent="0.25">
      <c r="A665" s="1">
        <v>45234</v>
      </c>
      <c r="B665">
        <v>664</v>
      </c>
      <c r="C665">
        <v>1000</v>
      </c>
      <c r="D665" t="str">
        <f>VLOOKUP(DATOS[[#This Row],[ID_VENDEDOR]],VENDEDOR[#All],2,FALSE)</f>
        <v>JuLiO torReS</v>
      </c>
      <c r="E665" t="str">
        <f>VLOOKUP(DATOS[[#This Row],[ID_VENDEDOR]],VENDEDOR[#All],5,FALSE)</f>
        <v>SUR</v>
      </c>
      <c r="F665">
        <v>100020</v>
      </c>
      <c r="G665" t="s">
        <v>61</v>
      </c>
      <c r="H665">
        <v>6</v>
      </c>
      <c r="I665" t="str">
        <f>VLOOKUP(DATOS[[#This Row],[ID_PRODUCTO]],PRODUCTOS[#All],2,FALSE)</f>
        <v>Cadenas</v>
      </c>
      <c r="J665">
        <f>VLOOKUP(DATOS[[#This Row],[ID_PRODUCTO]],PRODUCTOS[#All],3,FALSE)</f>
        <v>4</v>
      </c>
      <c r="K665" t="str">
        <f>VLOOKUP(DATOS[[#This Row],[ID_CATEGORIA2]],PRODUCTOS[#All],4,FALSE)</f>
        <v>Filtros</v>
      </c>
      <c r="L665">
        <v>2</v>
      </c>
      <c r="M665" s="4">
        <f>VLOOKUP(DATOS[[#This Row],[ID_PRODUCTO]],PRODUCTOS[#All],6,FALSE)</f>
        <v>1800</v>
      </c>
      <c r="N665" s="5">
        <f>VLOOKUP(DATOS[[#This Row],[ID_PRODUCTO]],PRODUCTOS[#All],8,FALSE)</f>
        <v>2000</v>
      </c>
    </row>
    <row r="666" spans="1:14" x14ac:dyDescent="0.25">
      <c r="A666" s="1">
        <v>45235</v>
      </c>
      <c r="B666">
        <v>665</v>
      </c>
      <c r="C666">
        <v>1010</v>
      </c>
      <c r="D666" t="str">
        <f>VLOOKUP(DATOS[[#This Row],[ID_VENDEDOR]],VENDEDOR[#All],2,FALSE)</f>
        <v>AnDrEs MeNDoza</v>
      </c>
      <c r="E666" t="str">
        <f>VLOOKUP(DATOS[[#This Row],[ID_VENDEDOR]],VENDEDOR[#All],5,FALSE)</f>
        <v>NORTE</v>
      </c>
      <c r="F666">
        <v>100097</v>
      </c>
      <c r="G666" t="s">
        <v>144</v>
      </c>
      <c r="H666">
        <v>4</v>
      </c>
      <c r="I666" t="str">
        <f>VLOOKUP(DATOS[[#This Row],[ID_PRODUCTO]],PRODUCTOS[#All],2,FALSE)</f>
        <v>Filtros de Aceite</v>
      </c>
      <c r="J666">
        <f>VLOOKUP(DATOS[[#This Row],[ID_PRODUCTO]],PRODUCTOS[#All],3,FALSE)</f>
        <v>2</v>
      </c>
      <c r="K666" t="str">
        <f>VLOOKUP(DATOS[[#This Row],[ID_CATEGORIA2]],PRODUCTOS[#All],4,FALSE)</f>
        <v>Componentes del Motor</v>
      </c>
      <c r="L666">
        <v>8</v>
      </c>
      <c r="M666" s="4">
        <f>VLOOKUP(DATOS[[#This Row],[ID_PRODUCTO]],PRODUCTOS[#All],6,FALSE)</f>
        <v>600</v>
      </c>
      <c r="N666" s="5">
        <f>VLOOKUP(DATOS[[#This Row],[ID_PRODUCTO]],PRODUCTOS[#All],8,FALSE)</f>
        <v>800</v>
      </c>
    </row>
    <row r="667" spans="1:14" x14ac:dyDescent="0.25">
      <c r="A667" s="1">
        <v>45236</v>
      </c>
      <c r="B667">
        <v>666</v>
      </c>
      <c r="C667">
        <v>1009</v>
      </c>
      <c r="D667" t="str">
        <f>VLOOKUP(DATOS[[#This Row],[ID_VENDEDOR]],VENDEDOR[#All],2,FALSE)</f>
        <v>PAtriciA mOreno</v>
      </c>
      <c r="E667" t="str">
        <f>VLOOKUP(DATOS[[#This Row],[ID_VENDEDOR]],VENDEDOR[#All],5,FALSE)</f>
        <v>ESTE</v>
      </c>
      <c r="F667">
        <v>100020</v>
      </c>
      <c r="G667" t="s">
        <v>61</v>
      </c>
      <c r="H667">
        <v>13</v>
      </c>
      <c r="I667" t="str">
        <f>VLOOKUP(DATOS[[#This Row],[ID_PRODUCTO]],PRODUCTOS[#All],2,FALSE)</f>
        <v>Manillares</v>
      </c>
      <c r="J667">
        <f>VLOOKUP(DATOS[[#This Row],[ID_PRODUCTO]],PRODUCTOS[#All],3,FALSE)</f>
        <v>9</v>
      </c>
      <c r="K667" t="str">
        <f>VLOOKUP(DATOS[[#This Row],[ID_CATEGORIA2]],PRODUCTOS[#All],4,FALSE)</f>
        <v>Sistema Eléctrico</v>
      </c>
      <c r="L667">
        <v>6</v>
      </c>
      <c r="M667" s="4">
        <f>VLOOKUP(DATOS[[#This Row],[ID_PRODUCTO]],PRODUCTOS[#All],6,FALSE)</f>
        <v>1310</v>
      </c>
      <c r="N667" s="5">
        <f>VLOOKUP(DATOS[[#This Row],[ID_PRODUCTO]],PRODUCTOS[#All],8,FALSE)</f>
        <v>1500</v>
      </c>
    </row>
    <row r="668" spans="1:14" x14ac:dyDescent="0.25">
      <c r="A668" s="1">
        <v>45237</v>
      </c>
      <c r="B668">
        <v>667</v>
      </c>
      <c r="C668">
        <v>1011</v>
      </c>
      <c r="D668" t="str">
        <f>VLOOKUP(DATOS[[#This Row],[ID_VENDEDOR]],VENDEDOR[#All],2,FALSE)</f>
        <v>SoNia ToRReS</v>
      </c>
      <c r="E668" t="str">
        <f>VLOOKUP(DATOS[[#This Row],[ID_VENDEDOR]],VENDEDOR[#All],5,FALSE)</f>
        <v>CIBAO</v>
      </c>
      <c r="F668">
        <v>100096</v>
      </c>
      <c r="G668" t="s">
        <v>143</v>
      </c>
      <c r="H668">
        <v>13</v>
      </c>
      <c r="I668" t="str">
        <f>VLOOKUP(DATOS[[#This Row],[ID_PRODUCTO]],PRODUCTOS[#All],2,FALSE)</f>
        <v>Manillares</v>
      </c>
      <c r="J668">
        <f>VLOOKUP(DATOS[[#This Row],[ID_PRODUCTO]],PRODUCTOS[#All],3,FALSE)</f>
        <v>9</v>
      </c>
      <c r="K668" t="str">
        <f>VLOOKUP(DATOS[[#This Row],[ID_CATEGORIA2]],PRODUCTOS[#All],4,FALSE)</f>
        <v>Sistema Eléctrico</v>
      </c>
      <c r="L668">
        <v>9</v>
      </c>
      <c r="M668" s="4">
        <f>VLOOKUP(DATOS[[#This Row],[ID_PRODUCTO]],PRODUCTOS[#All],6,FALSE)</f>
        <v>1310</v>
      </c>
      <c r="N668" s="5">
        <f>VLOOKUP(DATOS[[#This Row],[ID_PRODUCTO]],PRODUCTOS[#All],8,FALSE)</f>
        <v>1500</v>
      </c>
    </row>
    <row r="669" spans="1:14" x14ac:dyDescent="0.25">
      <c r="A669" s="1">
        <v>45238</v>
      </c>
      <c r="B669">
        <v>668</v>
      </c>
      <c r="C669">
        <v>1013</v>
      </c>
      <c r="D669" t="str">
        <f>VLOOKUP(DATOS[[#This Row],[ID_VENDEDOR]],VENDEDOR[#All],2,FALSE)</f>
        <v>MoNiCA AlVarez</v>
      </c>
      <c r="E669" t="str">
        <f>VLOOKUP(DATOS[[#This Row],[ID_VENDEDOR]],VENDEDOR[#All],5,FALSE)</f>
        <v>ESTE</v>
      </c>
      <c r="F669">
        <v>100018</v>
      </c>
      <c r="G669" t="s">
        <v>57</v>
      </c>
      <c r="H669">
        <v>23</v>
      </c>
      <c r="I669" t="str">
        <f>VLOOKUP(DATOS[[#This Row],[ID_PRODUCTO]],PRODUCTOS[#All],2,FALSE)</f>
        <v>Carburadores</v>
      </c>
      <c r="J669">
        <f>VLOOKUP(DATOS[[#This Row],[ID_PRODUCTO]],PRODUCTOS[#All],3,FALSE)</f>
        <v>1</v>
      </c>
      <c r="K669" t="str">
        <f>VLOOKUP(DATOS[[#This Row],[ID_CATEGORIA2]],PRODUCTOS[#All],4,FALSE)</f>
        <v>Componentes del Motor</v>
      </c>
      <c r="L669">
        <v>11</v>
      </c>
      <c r="M669" s="4">
        <f>VLOOKUP(DATOS[[#This Row],[ID_PRODUCTO]],PRODUCTOS[#All],6,FALSE)</f>
        <v>3550</v>
      </c>
      <c r="N669" s="5">
        <f>VLOOKUP(DATOS[[#This Row],[ID_PRODUCTO]],PRODUCTOS[#All],8,FALSE)</f>
        <v>4000</v>
      </c>
    </row>
    <row r="670" spans="1:14" x14ac:dyDescent="0.25">
      <c r="A670" s="1">
        <v>45239</v>
      </c>
      <c r="B670">
        <v>669</v>
      </c>
      <c r="C670">
        <v>1011</v>
      </c>
      <c r="D670" t="str">
        <f>VLOOKUP(DATOS[[#This Row],[ID_VENDEDOR]],VENDEDOR[#All],2,FALSE)</f>
        <v>SoNia ToRReS</v>
      </c>
      <c r="E670" t="str">
        <f>VLOOKUP(DATOS[[#This Row],[ID_VENDEDOR]],VENDEDOR[#All],5,FALSE)</f>
        <v>CIBAO</v>
      </c>
      <c r="F670">
        <v>100091</v>
      </c>
      <c r="G670" t="s">
        <v>138</v>
      </c>
      <c r="H670">
        <v>1</v>
      </c>
      <c r="I670" t="str">
        <f>VLOOKUP(DATOS[[#This Row],[ID_PRODUCTO]],PRODUCTOS[#All],2,FALSE)</f>
        <v>Bujías</v>
      </c>
      <c r="J670">
        <f>VLOOKUP(DATOS[[#This Row],[ID_PRODUCTO]],PRODUCTOS[#All],3,FALSE)</f>
        <v>1</v>
      </c>
      <c r="K670" t="str">
        <f>VLOOKUP(DATOS[[#This Row],[ID_CATEGORIA2]],PRODUCTOS[#All],4,FALSE)</f>
        <v>Componentes del Motor</v>
      </c>
      <c r="L670">
        <v>4</v>
      </c>
      <c r="M670" s="4">
        <f>VLOOKUP(DATOS[[#This Row],[ID_PRODUCTO]],PRODUCTOS[#All],6,FALSE)</f>
        <v>421</v>
      </c>
      <c r="N670" s="5">
        <f>VLOOKUP(DATOS[[#This Row],[ID_PRODUCTO]],PRODUCTOS[#All],8,FALSE)</f>
        <v>600</v>
      </c>
    </row>
    <row r="671" spans="1:14" x14ac:dyDescent="0.25">
      <c r="A671" s="1">
        <v>45240</v>
      </c>
      <c r="B671">
        <v>670</v>
      </c>
      <c r="C671">
        <v>1011</v>
      </c>
      <c r="D671" t="str">
        <f>VLOOKUP(DATOS[[#This Row],[ID_VENDEDOR]],VENDEDOR[#All],2,FALSE)</f>
        <v>SoNia ToRReS</v>
      </c>
      <c r="E671" t="str">
        <f>VLOOKUP(DATOS[[#This Row],[ID_VENDEDOR]],VENDEDOR[#All],5,FALSE)</f>
        <v>CIBAO</v>
      </c>
      <c r="F671">
        <v>100080</v>
      </c>
      <c r="G671" t="s">
        <v>127</v>
      </c>
      <c r="H671">
        <v>18</v>
      </c>
      <c r="I671" t="str">
        <f>VLOOKUP(DATOS[[#This Row],[ID_PRODUCTO]],PRODUCTOS[#All],2,FALSE)</f>
        <v>Palancas de Freno</v>
      </c>
      <c r="J671">
        <f>VLOOKUP(DATOS[[#This Row],[ID_PRODUCTO]],PRODUCTOS[#All],3,FALSE)</f>
        <v>5</v>
      </c>
      <c r="K671" t="str">
        <f>VLOOKUP(DATOS[[#This Row],[ID_CATEGORIA2]],PRODUCTOS[#All],4,FALSE)</f>
        <v>Sistema de Escape</v>
      </c>
      <c r="L671">
        <v>3</v>
      </c>
      <c r="M671" s="4">
        <f>VLOOKUP(DATOS[[#This Row],[ID_PRODUCTO]],PRODUCTOS[#All],6,FALSE)</f>
        <v>1000</v>
      </c>
      <c r="N671" s="5">
        <f>VLOOKUP(DATOS[[#This Row],[ID_PRODUCTO]],PRODUCTOS[#All],8,FALSE)</f>
        <v>1200</v>
      </c>
    </row>
    <row r="672" spans="1:14" x14ac:dyDescent="0.25">
      <c r="A672" s="1">
        <v>45241</v>
      </c>
      <c r="B672">
        <v>671</v>
      </c>
      <c r="C672">
        <v>1007</v>
      </c>
      <c r="D672" t="str">
        <f>VLOOKUP(DATOS[[#This Row],[ID_VENDEDOR]],VENDEDOR[#All],2,FALSE)</f>
        <v>RoSa UrIbe</v>
      </c>
      <c r="E672" t="str">
        <f>VLOOKUP(DATOS[[#This Row],[ID_VENDEDOR]],VENDEDOR[#All],5,FALSE)</f>
        <v>CIBAO</v>
      </c>
      <c r="F672">
        <v>100059</v>
      </c>
      <c r="G672" t="s">
        <v>106</v>
      </c>
      <c r="H672">
        <v>11</v>
      </c>
      <c r="I672" t="str">
        <f>VLOOKUP(DATOS[[#This Row],[ID_PRODUCTO]],PRODUCTOS[#All],2,FALSE)</f>
        <v>Guardabarros</v>
      </c>
      <c r="J672">
        <f>VLOOKUP(DATOS[[#This Row],[ID_PRODUCTO]],PRODUCTOS[#All],3,FALSE)</f>
        <v>9</v>
      </c>
      <c r="K672" t="str">
        <f>VLOOKUP(DATOS[[#This Row],[ID_CATEGORIA2]],PRODUCTOS[#All],4,FALSE)</f>
        <v>Sistema Eléctrico</v>
      </c>
      <c r="L672">
        <v>5</v>
      </c>
      <c r="M672" s="4">
        <f>VLOOKUP(DATOS[[#This Row],[ID_PRODUCTO]],PRODUCTOS[#All],6,FALSE)</f>
        <v>1700</v>
      </c>
      <c r="N672" s="5">
        <f>VLOOKUP(DATOS[[#This Row],[ID_PRODUCTO]],PRODUCTOS[#All],8,FALSE)</f>
        <v>2000</v>
      </c>
    </row>
    <row r="673" spans="1:14" x14ac:dyDescent="0.25">
      <c r="A673" s="1">
        <v>45242</v>
      </c>
      <c r="B673">
        <v>672</v>
      </c>
      <c r="C673">
        <v>1015</v>
      </c>
      <c r="D673" t="str">
        <f>VLOOKUP(DATOS[[#This Row],[ID_VENDEDOR]],VENDEDOR[#All],2,FALSE)</f>
        <v>HeCTOr MuñoZ</v>
      </c>
      <c r="E673" t="str">
        <f>VLOOKUP(DATOS[[#This Row],[ID_VENDEDOR]],VENDEDOR[#All],5,FALSE)</f>
        <v>CIBAO</v>
      </c>
      <c r="F673">
        <v>100077</v>
      </c>
      <c r="G673" t="s">
        <v>124</v>
      </c>
      <c r="H673">
        <v>20</v>
      </c>
      <c r="I673" t="str">
        <f>VLOOKUP(DATOS[[#This Row],[ID_PRODUCTO]],PRODUCTOS[#All],2,FALSE)</f>
        <v>Controles de Puños Calefactables</v>
      </c>
      <c r="J673">
        <f>VLOOKUP(DATOS[[#This Row],[ID_PRODUCTO]],PRODUCTOS[#All],3,FALSE)</f>
        <v>10</v>
      </c>
      <c r="K673" t="str">
        <f>VLOOKUP(DATOS[[#This Row],[ID_CATEGORIA2]],PRODUCTOS[#All],4,FALSE)</f>
        <v>Neumáticos</v>
      </c>
      <c r="L673">
        <v>7</v>
      </c>
      <c r="M673" s="4">
        <f>VLOOKUP(DATOS[[#This Row],[ID_PRODUCTO]],PRODUCTOS[#All],6,FALSE)</f>
        <v>4500</v>
      </c>
      <c r="N673" s="5">
        <f>VLOOKUP(DATOS[[#This Row],[ID_PRODUCTO]],PRODUCTOS[#All],8,FALSE)</f>
        <v>5000</v>
      </c>
    </row>
    <row r="674" spans="1:14" x14ac:dyDescent="0.25">
      <c r="A674" s="1">
        <v>45243</v>
      </c>
      <c r="B674">
        <v>673</v>
      </c>
      <c r="C674">
        <v>1013</v>
      </c>
      <c r="D674" t="str">
        <f>VLOOKUP(DATOS[[#This Row],[ID_VENDEDOR]],VENDEDOR[#All],2,FALSE)</f>
        <v>MoNiCA AlVarez</v>
      </c>
      <c r="E674" t="str">
        <f>VLOOKUP(DATOS[[#This Row],[ID_VENDEDOR]],VENDEDOR[#All],5,FALSE)</f>
        <v>ESTE</v>
      </c>
      <c r="F674">
        <v>100017</v>
      </c>
      <c r="G674" t="s">
        <v>55</v>
      </c>
      <c r="H674">
        <v>8</v>
      </c>
      <c r="I674" t="str">
        <f>VLOOKUP(DATOS[[#This Row],[ID_PRODUCTO]],PRODUCTOS[#All],2,FALSE)</f>
        <v>Amortiguadores</v>
      </c>
      <c r="J674">
        <f>VLOOKUP(DATOS[[#This Row],[ID_PRODUCTO]],PRODUCTOS[#All],3,FALSE)</f>
        <v>6</v>
      </c>
      <c r="K674" t="str">
        <f>VLOOKUP(DATOS[[#This Row],[ID_CATEGORIA2]],PRODUCTOS[#All],4,FALSE)</f>
        <v>Sistema de Transmisión</v>
      </c>
      <c r="L674">
        <v>6</v>
      </c>
      <c r="M674" s="4">
        <f>VLOOKUP(DATOS[[#This Row],[ID_PRODUCTO]],PRODUCTOS[#All],6,FALSE)</f>
        <v>4010</v>
      </c>
      <c r="N674" s="5">
        <f>VLOOKUP(DATOS[[#This Row],[ID_PRODUCTO]],PRODUCTOS[#All],8,FALSE)</f>
        <v>4500</v>
      </c>
    </row>
    <row r="675" spans="1:14" x14ac:dyDescent="0.25">
      <c r="A675" s="1">
        <v>45244</v>
      </c>
      <c r="B675">
        <v>674</v>
      </c>
      <c r="C675">
        <v>1006</v>
      </c>
      <c r="D675" t="str">
        <f>VLOOKUP(DATOS[[#This Row],[ID_VENDEDOR]],VENDEDOR[#All],2,FALSE)</f>
        <v>AleXanDrO MoRa</v>
      </c>
      <c r="E675" t="str">
        <f>VLOOKUP(DATOS[[#This Row],[ID_VENDEDOR]],VENDEDOR[#All],5,FALSE)</f>
        <v>NORTE</v>
      </c>
      <c r="F675">
        <v>100088</v>
      </c>
      <c r="G675" t="s">
        <v>135</v>
      </c>
      <c r="H675">
        <v>1</v>
      </c>
      <c r="I675" t="str">
        <f>VLOOKUP(DATOS[[#This Row],[ID_PRODUCTO]],PRODUCTOS[#All],2,FALSE)</f>
        <v>Bujías</v>
      </c>
      <c r="J675">
        <f>VLOOKUP(DATOS[[#This Row],[ID_PRODUCTO]],PRODUCTOS[#All],3,FALSE)</f>
        <v>1</v>
      </c>
      <c r="K675" t="str">
        <f>VLOOKUP(DATOS[[#This Row],[ID_CATEGORIA2]],PRODUCTOS[#All],4,FALSE)</f>
        <v>Componentes del Motor</v>
      </c>
      <c r="L675">
        <v>9</v>
      </c>
      <c r="M675" s="4">
        <f>VLOOKUP(DATOS[[#This Row],[ID_PRODUCTO]],PRODUCTOS[#All],6,FALSE)</f>
        <v>421</v>
      </c>
      <c r="N675" s="5">
        <f>VLOOKUP(DATOS[[#This Row],[ID_PRODUCTO]],PRODUCTOS[#All],8,FALSE)</f>
        <v>600</v>
      </c>
    </row>
    <row r="676" spans="1:14" x14ac:dyDescent="0.25">
      <c r="A676" s="1">
        <v>45245</v>
      </c>
      <c r="B676">
        <v>675</v>
      </c>
      <c r="C676">
        <v>1004</v>
      </c>
      <c r="D676" t="str">
        <f>VLOOKUP(DATOS[[#This Row],[ID_VENDEDOR]],VENDEDOR[#All],2,FALSE)</f>
        <v>FaBiAn VasQuez</v>
      </c>
      <c r="E676" t="str">
        <f>VLOOKUP(DATOS[[#This Row],[ID_VENDEDOR]],VENDEDOR[#All],5,FALSE)</f>
        <v>SUR</v>
      </c>
      <c r="F676">
        <v>100031</v>
      </c>
      <c r="G676" t="s">
        <v>78</v>
      </c>
      <c r="H676">
        <v>7</v>
      </c>
      <c r="I676" t="str">
        <f>VLOOKUP(DATOS[[#This Row],[ID_PRODUCTO]],PRODUCTOS[#All],2,FALSE)</f>
        <v>Pastillas de Freno</v>
      </c>
      <c r="J676">
        <f>VLOOKUP(DATOS[[#This Row],[ID_PRODUCTO]],PRODUCTOS[#All],3,FALSE)</f>
        <v>5</v>
      </c>
      <c r="K676" t="str">
        <f>VLOOKUP(DATOS[[#This Row],[ID_CATEGORIA2]],PRODUCTOS[#All],4,FALSE)</f>
        <v>Sistema de Escape</v>
      </c>
      <c r="L676">
        <v>12</v>
      </c>
      <c r="M676" s="4">
        <f>VLOOKUP(DATOS[[#This Row],[ID_PRODUCTO]],PRODUCTOS[#All],6,FALSE)</f>
        <v>900</v>
      </c>
      <c r="N676" s="5">
        <f>VLOOKUP(DATOS[[#This Row],[ID_PRODUCTO]],PRODUCTOS[#All],8,FALSE)</f>
        <v>1200</v>
      </c>
    </row>
    <row r="677" spans="1:14" x14ac:dyDescent="0.25">
      <c r="A677" s="1">
        <v>45246</v>
      </c>
      <c r="B677">
        <v>676</v>
      </c>
      <c r="C677">
        <v>1004</v>
      </c>
      <c r="D677" t="str">
        <f>VLOOKUP(DATOS[[#This Row],[ID_VENDEDOR]],VENDEDOR[#All],2,FALSE)</f>
        <v>FaBiAn VasQuez</v>
      </c>
      <c r="E677" t="str">
        <f>VLOOKUP(DATOS[[#This Row],[ID_VENDEDOR]],VENDEDOR[#All],5,FALSE)</f>
        <v>SUR</v>
      </c>
      <c r="F677">
        <v>100039</v>
      </c>
      <c r="G677" t="s">
        <v>86</v>
      </c>
      <c r="H677">
        <v>6</v>
      </c>
      <c r="I677" t="str">
        <f>VLOOKUP(DATOS[[#This Row],[ID_PRODUCTO]],PRODUCTOS[#All],2,FALSE)</f>
        <v>Cadenas</v>
      </c>
      <c r="J677">
        <f>VLOOKUP(DATOS[[#This Row],[ID_PRODUCTO]],PRODUCTOS[#All],3,FALSE)</f>
        <v>4</v>
      </c>
      <c r="K677" t="str">
        <f>VLOOKUP(DATOS[[#This Row],[ID_CATEGORIA2]],PRODUCTOS[#All],4,FALSE)</f>
        <v>Filtros</v>
      </c>
      <c r="L677">
        <v>10</v>
      </c>
      <c r="M677" s="4">
        <f>VLOOKUP(DATOS[[#This Row],[ID_PRODUCTO]],PRODUCTOS[#All],6,FALSE)</f>
        <v>1800</v>
      </c>
      <c r="N677" s="5">
        <f>VLOOKUP(DATOS[[#This Row],[ID_PRODUCTO]],PRODUCTOS[#All],8,FALSE)</f>
        <v>2000</v>
      </c>
    </row>
    <row r="678" spans="1:14" x14ac:dyDescent="0.25">
      <c r="A678" s="1">
        <v>45247</v>
      </c>
      <c r="B678">
        <v>677</v>
      </c>
      <c r="C678">
        <v>1010</v>
      </c>
      <c r="D678" t="str">
        <f>VLOOKUP(DATOS[[#This Row],[ID_VENDEDOR]],VENDEDOR[#All],2,FALSE)</f>
        <v>AnDrEs MeNDoza</v>
      </c>
      <c r="E678" t="str">
        <f>VLOOKUP(DATOS[[#This Row],[ID_VENDEDOR]],VENDEDOR[#All],5,FALSE)</f>
        <v>NORTE</v>
      </c>
      <c r="F678">
        <v>100032</v>
      </c>
      <c r="G678" t="s">
        <v>79</v>
      </c>
      <c r="H678">
        <v>8</v>
      </c>
      <c r="I678" t="str">
        <f>VLOOKUP(DATOS[[#This Row],[ID_PRODUCTO]],PRODUCTOS[#All],2,FALSE)</f>
        <v>Amortiguadores</v>
      </c>
      <c r="J678">
        <f>VLOOKUP(DATOS[[#This Row],[ID_PRODUCTO]],PRODUCTOS[#All],3,FALSE)</f>
        <v>6</v>
      </c>
      <c r="K678" t="str">
        <f>VLOOKUP(DATOS[[#This Row],[ID_CATEGORIA2]],PRODUCTOS[#All],4,FALSE)</f>
        <v>Sistema de Transmisión</v>
      </c>
      <c r="L678">
        <v>5</v>
      </c>
      <c r="M678" s="4">
        <f>VLOOKUP(DATOS[[#This Row],[ID_PRODUCTO]],PRODUCTOS[#All],6,FALSE)</f>
        <v>4010</v>
      </c>
      <c r="N678" s="5">
        <f>VLOOKUP(DATOS[[#This Row],[ID_PRODUCTO]],PRODUCTOS[#All],8,FALSE)</f>
        <v>4500</v>
      </c>
    </row>
    <row r="679" spans="1:14" x14ac:dyDescent="0.25">
      <c r="A679" s="1">
        <v>45248</v>
      </c>
      <c r="B679">
        <v>678</v>
      </c>
      <c r="C679">
        <v>1009</v>
      </c>
      <c r="D679" t="str">
        <f>VLOOKUP(DATOS[[#This Row],[ID_VENDEDOR]],VENDEDOR[#All],2,FALSE)</f>
        <v>PAtriciA mOreno</v>
      </c>
      <c r="E679" t="str">
        <f>VLOOKUP(DATOS[[#This Row],[ID_VENDEDOR]],VENDEDOR[#All],5,FALSE)</f>
        <v>ESTE</v>
      </c>
      <c r="F679">
        <v>100101</v>
      </c>
      <c r="G679" t="s">
        <v>148</v>
      </c>
      <c r="H679">
        <v>1</v>
      </c>
      <c r="I679" t="str">
        <f>VLOOKUP(DATOS[[#This Row],[ID_PRODUCTO]],PRODUCTOS[#All],2,FALSE)</f>
        <v>Bujías</v>
      </c>
      <c r="J679">
        <f>VLOOKUP(DATOS[[#This Row],[ID_PRODUCTO]],PRODUCTOS[#All],3,FALSE)</f>
        <v>1</v>
      </c>
      <c r="K679" t="str">
        <f>VLOOKUP(DATOS[[#This Row],[ID_CATEGORIA2]],PRODUCTOS[#All],4,FALSE)</f>
        <v>Componentes del Motor</v>
      </c>
      <c r="L679">
        <v>7</v>
      </c>
      <c r="M679" s="4">
        <f>VLOOKUP(DATOS[[#This Row],[ID_PRODUCTO]],PRODUCTOS[#All],6,FALSE)</f>
        <v>421</v>
      </c>
      <c r="N679" s="5">
        <f>VLOOKUP(DATOS[[#This Row],[ID_PRODUCTO]],PRODUCTOS[#All],8,FALSE)</f>
        <v>600</v>
      </c>
    </row>
    <row r="680" spans="1:14" x14ac:dyDescent="0.25">
      <c r="A680" s="1">
        <v>45249</v>
      </c>
      <c r="B680">
        <v>679</v>
      </c>
      <c r="C680">
        <v>1013</v>
      </c>
      <c r="D680" t="str">
        <f>VLOOKUP(DATOS[[#This Row],[ID_VENDEDOR]],VENDEDOR[#All],2,FALSE)</f>
        <v>MoNiCA AlVarez</v>
      </c>
      <c r="E680" t="str">
        <f>VLOOKUP(DATOS[[#This Row],[ID_VENDEDOR]],VENDEDOR[#All],5,FALSE)</f>
        <v>ESTE</v>
      </c>
      <c r="F680">
        <v>100100</v>
      </c>
      <c r="G680" t="s">
        <v>147</v>
      </c>
      <c r="H680">
        <v>19</v>
      </c>
      <c r="I680" t="str">
        <f>VLOOKUP(DATOS[[#This Row],[ID_PRODUCTO]],PRODUCTOS[#All],2,FALSE)</f>
        <v>Cables de Acelerador</v>
      </c>
      <c r="J680">
        <f>VLOOKUP(DATOS[[#This Row],[ID_PRODUCTO]],PRODUCTOS[#All],3,FALSE)</f>
        <v>11</v>
      </c>
      <c r="K680" t="str">
        <f>VLOOKUP(DATOS[[#This Row],[ID_CATEGORIA2]],PRODUCTOS[#All],4,FALSE)</f>
        <v>Partes del Chasis</v>
      </c>
      <c r="L680">
        <v>3</v>
      </c>
      <c r="M680" s="4">
        <f>VLOOKUP(DATOS[[#This Row],[ID_PRODUCTO]],PRODUCTOS[#All],6,FALSE)</f>
        <v>600</v>
      </c>
      <c r="N680" s="5">
        <f>VLOOKUP(DATOS[[#This Row],[ID_PRODUCTO]],PRODUCTOS[#All],8,FALSE)</f>
        <v>700</v>
      </c>
    </row>
    <row r="681" spans="1:14" x14ac:dyDescent="0.25">
      <c r="A681" s="1">
        <v>45250</v>
      </c>
      <c r="B681">
        <v>680</v>
      </c>
      <c r="C681">
        <v>1011</v>
      </c>
      <c r="D681" t="str">
        <f>VLOOKUP(DATOS[[#This Row],[ID_VENDEDOR]],VENDEDOR[#All],2,FALSE)</f>
        <v>SoNia ToRReS</v>
      </c>
      <c r="E681" t="str">
        <f>VLOOKUP(DATOS[[#This Row],[ID_VENDEDOR]],VENDEDOR[#All],5,FALSE)</f>
        <v>CIBAO</v>
      </c>
      <c r="F681">
        <v>100028</v>
      </c>
      <c r="G681" t="s">
        <v>75</v>
      </c>
      <c r="H681">
        <v>6</v>
      </c>
      <c r="I681" t="str">
        <f>VLOOKUP(DATOS[[#This Row],[ID_PRODUCTO]],PRODUCTOS[#All],2,FALSE)</f>
        <v>Cadenas</v>
      </c>
      <c r="J681">
        <f>VLOOKUP(DATOS[[#This Row],[ID_PRODUCTO]],PRODUCTOS[#All],3,FALSE)</f>
        <v>4</v>
      </c>
      <c r="K681" t="str">
        <f>VLOOKUP(DATOS[[#This Row],[ID_CATEGORIA2]],PRODUCTOS[#All],4,FALSE)</f>
        <v>Filtros</v>
      </c>
      <c r="L681">
        <v>12</v>
      </c>
      <c r="M681" s="4">
        <f>VLOOKUP(DATOS[[#This Row],[ID_PRODUCTO]],PRODUCTOS[#All],6,FALSE)</f>
        <v>1800</v>
      </c>
      <c r="N681" s="5">
        <f>VLOOKUP(DATOS[[#This Row],[ID_PRODUCTO]],PRODUCTOS[#All],8,FALSE)</f>
        <v>2000</v>
      </c>
    </row>
    <row r="682" spans="1:14" x14ac:dyDescent="0.25">
      <c r="A682" s="1">
        <v>45251</v>
      </c>
      <c r="B682">
        <v>681</v>
      </c>
      <c r="C682">
        <v>1006</v>
      </c>
      <c r="D682" t="str">
        <f>VLOOKUP(DATOS[[#This Row],[ID_VENDEDOR]],VENDEDOR[#All],2,FALSE)</f>
        <v>AleXanDrO MoRa</v>
      </c>
      <c r="E682" t="str">
        <f>VLOOKUP(DATOS[[#This Row],[ID_VENDEDOR]],VENDEDOR[#All],5,FALSE)</f>
        <v>NORTE</v>
      </c>
      <c r="F682">
        <v>100030</v>
      </c>
      <c r="G682" t="s">
        <v>77</v>
      </c>
      <c r="H682">
        <v>22</v>
      </c>
      <c r="I682" t="str">
        <f>VLOOKUP(DATOS[[#This Row],[ID_PRODUCTO]],PRODUCTOS[#All],2,FALSE)</f>
        <v>Protectores de Motor</v>
      </c>
      <c r="J682">
        <f>VLOOKUP(DATOS[[#This Row],[ID_PRODUCTO]],PRODUCTOS[#All],3,FALSE)</f>
        <v>9</v>
      </c>
      <c r="K682" t="str">
        <f>VLOOKUP(DATOS[[#This Row],[ID_CATEGORIA2]],PRODUCTOS[#All],4,FALSE)</f>
        <v>Sistema Eléctrico</v>
      </c>
      <c r="L682">
        <v>6</v>
      </c>
      <c r="M682" s="4">
        <f>VLOOKUP(DATOS[[#This Row],[ID_PRODUCTO]],PRODUCTOS[#All],6,FALSE)</f>
        <v>3011</v>
      </c>
      <c r="N682" s="5">
        <f>VLOOKUP(DATOS[[#This Row],[ID_PRODUCTO]],PRODUCTOS[#All],8,FALSE)</f>
        <v>3500</v>
      </c>
    </row>
    <row r="683" spans="1:14" x14ac:dyDescent="0.25">
      <c r="A683" s="1">
        <v>45252</v>
      </c>
      <c r="B683">
        <v>682</v>
      </c>
      <c r="C683">
        <v>1012</v>
      </c>
      <c r="D683" t="str">
        <f>VLOOKUP(DATOS[[#This Row],[ID_VENDEDOR]],VENDEDOR[#All],2,FALSE)</f>
        <v>HuGo SAndoval</v>
      </c>
      <c r="E683" t="str">
        <f>VLOOKUP(DATOS[[#This Row],[ID_VENDEDOR]],VENDEDOR[#All],5,FALSE)</f>
        <v>SUR</v>
      </c>
      <c r="F683">
        <v>100037</v>
      </c>
      <c r="G683" t="s">
        <v>84</v>
      </c>
      <c r="H683">
        <v>7</v>
      </c>
      <c r="I683" t="str">
        <f>VLOOKUP(DATOS[[#This Row],[ID_PRODUCTO]],PRODUCTOS[#All],2,FALSE)</f>
        <v>Pastillas de Freno</v>
      </c>
      <c r="J683">
        <f>VLOOKUP(DATOS[[#This Row],[ID_PRODUCTO]],PRODUCTOS[#All],3,FALSE)</f>
        <v>5</v>
      </c>
      <c r="K683" t="str">
        <f>VLOOKUP(DATOS[[#This Row],[ID_CATEGORIA2]],PRODUCTOS[#All],4,FALSE)</f>
        <v>Sistema de Escape</v>
      </c>
      <c r="L683">
        <v>8</v>
      </c>
      <c r="M683" s="4">
        <f>VLOOKUP(DATOS[[#This Row],[ID_PRODUCTO]],PRODUCTOS[#All],6,FALSE)</f>
        <v>900</v>
      </c>
      <c r="N683" s="5">
        <f>VLOOKUP(DATOS[[#This Row],[ID_PRODUCTO]],PRODUCTOS[#All],8,FALSE)</f>
        <v>1200</v>
      </c>
    </row>
    <row r="684" spans="1:14" x14ac:dyDescent="0.25">
      <c r="A684" s="1">
        <v>45253</v>
      </c>
      <c r="B684">
        <v>683</v>
      </c>
      <c r="C684">
        <v>1000</v>
      </c>
      <c r="D684" t="str">
        <f>VLOOKUP(DATOS[[#This Row],[ID_VENDEDOR]],VENDEDOR[#All],2,FALSE)</f>
        <v>JuLiO torReS</v>
      </c>
      <c r="E684" t="str">
        <f>VLOOKUP(DATOS[[#This Row],[ID_VENDEDOR]],VENDEDOR[#All],5,FALSE)</f>
        <v>SUR</v>
      </c>
      <c r="F684">
        <v>100063</v>
      </c>
      <c r="G684" t="s">
        <v>110</v>
      </c>
      <c r="H684">
        <v>15</v>
      </c>
      <c r="I684" t="str">
        <f>VLOOKUP(DATOS[[#This Row],[ID_PRODUCTO]],PRODUCTOS[#All],2,FALSE)</f>
        <v>Casco</v>
      </c>
      <c r="J684">
        <f>VLOOKUP(DATOS[[#This Row],[ID_PRODUCTO]],PRODUCTOS[#All],3,FALSE)</f>
        <v>10</v>
      </c>
      <c r="K684" t="str">
        <f>VLOOKUP(DATOS[[#This Row],[ID_CATEGORIA2]],PRODUCTOS[#All],4,FALSE)</f>
        <v>Neumáticos</v>
      </c>
      <c r="L684">
        <v>4</v>
      </c>
      <c r="M684" s="4">
        <f>VLOOKUP(DATOS[[#This Row],[ID_PRODUCTO]],PRODUCTOS[#All],6,FALSE)</f>
        <v>2240</v>
      </c>
      <c r="N684" s="5">
        <f>VLOOKUP(DATOS[[#This Row],[ID_PRODUCTO]],PRODUCTOS[#All],8,FALSE)</f>
        <v>2500</v>
      </c>
    </row>
    <row r="685" spans="1:14" x14ac:dyDescent="0.25">
      <c r="A685" s="1">
        <v>45254</v>
      </c>
      <c r="B685">
        <v>684</v>
      </c>
      <c r="C685">
        <v>1014</v>
      </c>
      <c r="D685" t="str">
        <f>VLOOKUP(DATOS[[#This Row],[ID_VENDEDOR]],VENDEDOR[#All],2,FALSE)</f>
        <v>DAnieLa RaMiRez</v>
      </c>
      <c r="E685" t="str">
        <f>VLOOKUP(DATOS[[#This Row],[ID_VENDEDOR]],VENDEDOR[#All],5,FALSE)</f>
        <v>NORTE</v>
      </c>
      <c r="F685">
        <v>100071</v>
      </c>
      <c r="G685" t="s">
        <v>118</v>
      </c>
      <c r="H685">
        <v>20</v>
      </c>
      <c r="I685" t="str">
        <f>VLOOKUP(DATOS[[#This Row],[ID_PRODUCTO]],PRODUCTOS[#All],2,FALSE)</f>
        <v>Controles de Puños Calefactables</v>
      </c>
      <c r="J685">
        <f>VLOOKUP(DATOS[[#This Row],[ID_PRODUCTO]],PRODUCTOS[#All],3,FALSE)</f>
        <v>10</v>
      </c>
      <c r="K685" t="str">
        <f>VLOOKUP(DATOS[[#This Row],[ID_CATEGORIA2]],PRODUCTOS[#All],4,FALSE)</f>
        <v>Neumáticos</v>
      </c>
      <c r="L685">
        <v>9</v>
      </c>
      <c r="M685" s="4">
        <f>VLOOKUP(DATOS[[#This Row],[ID_PRODUCTO]],PRODUCTOS[#All],6,FALSE)</f>
        <v>4500</v>
      </c>
      <c r="N685" s="5">
        <f>VLOOKUP(DATOS[[#This Row],[ID_PRODUCTO]],PRODUCTOS[#All],8,FALSE)</f>
        <v>5000</v>
      </c>
    </row>
    <row r="686" spans="1:14" x14ac:dyDescent="0.25">
      <c r="A686" s="1">
        <v>45255</v>
      </c>
      <c r="B686">
        <v>685</v>
      </c>
      <c r="C686">
        <v>1006</v>
      </c>
      <c r="D686" t="str">
        <f>VLOOKUP(DATOS[[#This Row],[ID_VENDEDOR]],VENDEDOR[#All],2,FALSE)</f>
        <v>AleXanDrO MoRa</v>
      </c>
      <c r="E686" t="str">
        <f>VLOOKUP(DATOS[[#This Row],[ID_VENDEDOR]],VENDEDOR[#All],5,FALSE)</f>
        <v>NORTE</v>
      </c>
      <c r="F686">
        <v>100078</v>
      </c>
      <c r="G686" t="s">
        <v>125</v>
      </c>
      <c r="H686">
        <v>2</v>
      </c>
      <c r="I686" t="str">
        <f>VLOOKUP(DATOS[[#This Row],[ID_PRODUCTO]],PRODUCTOS[#All],2,FALSE)</f>
        <v>Pistones</v>
      </c>
      <c r="J686">
        <f>VLOOKUP(DATOS[[#This Row],[ID_PRODUCTO]],PRODUCTOS[#All],3,FALSE)</f>
        <v>1</v>
      </c>
      <c r="K686" t="str">
        <f>VLOOKUP(DATOS[[#This Row],[ID_CATEGORIA2]],PRODUCTOS[#All],4,FALSE)</f>
        <v>Componentes del Motor</v>
      </c>
      <c r="L686">
        <v>5</v>
      </c>
      <c r="M686" s="4">
        <f>VLOOKUP(DATOS[[#This Row],[ID_PRODUCTO]],PRODUCTOS[#All],6,FALSE)</f>
        <v>2920</v>
      </c>
      <c r="N686" s="5">
        <f>VLOOKUP(DATOS[[#This Row],[ID_PRODUCTO]],PRODUCTOS[#All],8,FALSE)</f>
        <v>3500</v>
      </c>
    </row>
    <row r="687" spans="1:14" x14ac:dyDescent="0.25">
      <c r="A687" s="1">
        <v>45256</v>
      </c>
      <c r="B687">
        <v>686</v>
      </c>
      <c r="C687">
        <v>1014</v>
      </c>
      <c r="D687" t="str">
        <f>VLOOKUP(DATOS[[#This Row],[ID_VENDEDOR]],VENDEDOR[#All],2,FALSE)</f>
        <v>DAnieLa RaMiRez</v>
      </c>
      <c r="E687" t="str">
        <f>VLOOKUP(DATOS[[#This Row],[ID_VENDEDOR]],VENDEDOR[#All],5,FALSE)</f>
        <v>NORTE</v>
      </c>
      <c r="F687">
        <v>100012</v>
      </c>
      <c r="G687" t="s">
        <v>41</v>
      </c>
      <c r="H687">
        <v>11</v>
      </c>
      <c r="I687" t="str">
        <f>VLOOKUP(DATOS[[#This Row],[ID_PRODUCTO]],PRODUCTOS[#All],2,FALSE)</f>
        <v>Guardabarros</v>
      </c>
      <c r="J687">
        <f>VLOOKUP(DATOS[[#This Row],[ID_PRODUCTO]],PRODUCTOS[#All],3,FALSE)</f>
        <v>9</v>
      </c>
      <c r="K687" t="str">
        <f>VLOOKUP(DATOS[[#This Row],[ID_CATEGORIA2]],PRODUCTOS[#All],4,FALSE)</f>
        <v>Sistema Eléctrico</v>
      </c>
      <c r="L687">
        <v>3</v>
      </c>
      <c r="M687" s="4">
        <f>VLOOKUP(DATOS[[#This Row],[ID_PRODUCTO]],PRODUCTOS[#All],6,FALSE)</f>
        <v>1700</v>
      </c>
      <c r="N687" s="5">
        <f>VLOOKUP(DATOS[[#This Row],[ID_PRODUCTO]],PRODUCTOS[#All],8,FALSE)</f>
        <v>2000</v>
      </c>
    </row>
    <row r="688" spans="1:14" x14ac:dyDescent="0.25">
      <c r="A688" s="1">
        <v>45257</v>
      </c>
      <c r="B688">
        <v>687</v>
      </c>
      <c r="C688">
        <v>1012</v>
      </c>
      <c r="D688" t="str">
        <f>VLOOKUP(DATOS[[#This Row],[ID_VENDEDOR]],VENDEDOR[#All],2,FALSE)</f>
        <v>HuGo SAndoval</v>
      </c>
      <c r="E688" t="str">
        <f>VLOOKUP(DATOS[[#This Row],[ID_VENDEDOR]],VENDEDOR[#All],5,FALSE)</f>
        <v>SUR</v>
      </c>
      <c r="F688">
        <v>100070</v>
      </c>
      <c r="G688" t="s">
        <v>117</v>
      </c>
      <c r="H688">
        <v>9</v>
      </c>
      <c r="I688" t="str">
        <f>VLOOKUP(DATOS[[#This Row],[ID_PRODUCTO]],PRODUCTOS[#All],2,FALSE)</f>
        <v>Baterías</v>
      </c>
      <c r="J688">
        <f>VLOOKUP(DATOS[[#This Row],[ID_PRODUCTO]],PRODUCTOS[#All],3,FALSE)</f>
        <v>7</v>
      </c>
      <c r="K688" t="str">
        <f>VLOOKUP(DATOS[[#This Row],[ID_CATEGORIA2]],PRODUCTOS[#All],4,FALSE)</f>
        <v>Sistema de Frenos</v>
      </c>
      <c r="L688">
        <v>7</v>
      </c>
      <c r="M688" s="4">
        <f>VLOOKUP(DATOS[[#This Row],[ID_PRODUCTO]],PRODUCTOS[#All],6,FALSE)</f>
        <v>4800</v>
      </c>
      <c r="N688" s="5">
        <f>VLOOKUP(DATOS[[#This Row],[ID_PRODUCTO]],PRODUCTOS[#All],8,FALSE)</f>
        <v>6000</v>
      </c>
    </row>
    <row r="689" spans="1:14" x14ac:dyDescent="0.25">
      <c r="A689" s="1">
        <v>45258</v>
      </c>
      <c r="B689">
        <v>688</v>
      </c>
      <c r="C689">
        <v>1006</v>
      </c>
      <c r="D689" t="str">
        <f>VLOOKUP(DATOS[[#This Row],[ID_VENDEDOR]],VENDEDOR[#All],2,FALSE)</f>
        <v>AleXanDrO MoRa</v>
      </c>
      <c r="E689" t="str">
        <f>VLOOKUP(DATOS[[#This Row],[ID_VENDEDOR]],VENDEDOR[#All],5,FALSE)</f>
        <v>NORTE</v>
      </c>
      <c r="F689">
        <v>100002</v>
      </c>
      <c r="G689" t="s">
        <v>11</v>
      </c>
      <c r="H689">
        <v>23</v>
      </c>
      <c r="I689" t="str">
        <f>VLOOKUP(DATOS[[#This Row],[ID_PRODUCTO]],PRODUCTOS[#All],2,FALSE)</f>
        <v>Carburadores</v>
      </c>
      <c r="J689">
        <f>VLOOKUP(DATOS[[#This Row],[ID_PRODUCTO]],PRODUCTOS[#All],3,FALSE)</f>
        <v>1</v>
      </c>
      <c r="K689" t="str">
        <f>VLOOKUP(DATOS[[#This Row],[ID_CATEGORIA2]],PRODUCTOS[#All],4,FALSE)</f>
        <v>Componentes del Motor</v>
      </c>
      <c r="L689">
        <v>10</v>
      </c>
      <c r="M689" s="4">
        <f>VLOOKUP(DATOS[[#This Row],[ID_PRODUCTO]],PRODUCTOS[#All],6,FALSE)</f>
        <v>3550</v>
      </c>
      <c r="N689" s="5">
        <f>VLOOKUP(DATOS[[#This Row],[ID_PRODUCTO]],PRODUCTOS[#All],8,FALSE)</f>
        <v>4000</v>
      </c>
    </row>
    <row r="690" spans="1:14" x14ac:dyDescent="0.25">
      <c r="A690" s="1">
        <v>45259</v>
      </c>
      <c r="B690">
        <v>689</v>
      </c>
      <c r="C690">
        <v>1015</v>
      </c>
      <c r="D690" t="str">
        <f>VLOOKUP(DATOS[[#This Row],[ID_VENDEDOR]],VENDEDOR[#All],2,FALSE)</f>
        <v>HeCTOr MuñoZ</v>
      </c>
      <c r="E690" t="str">
        <f>VLOOKUP(DATOS[[#This Row],[ID_VENDEDOR]],VENDEDOR[#All],5,FALSE)</f>
        <v>CIBAO</v>
      </c>
      <c r="F690">
        <v>100084</v>
      </c>
      <c r="G690" t="s">
        <v>131</v>
      </c>
      <c r="H690">
        <v>19</v>
      </c>
      <c r="I690" t="str">
        <f>VLOOKUP(DATOS[[#This Row],[ID_PRODUCTO]],PRODUCTOS[#All],2,FALSE)</f>
        <v>Cables de Acelerador</v>
      </c>
      <c r="J690">
        <f>VLOOKUP(DATOS[[#This Row],[ID_PRODUCTO]],PRODUCTOS[#All],3,FALSE)</f>
        <v>11</v>
      </c>
      <c r="K690" t="str">
        <f>VLOOKUP(DATOS[[#This Row],[ID_CATEGORIA2]],PRODUCTOS[#All],4,FALSE)</f>
        <v>Partes del Chasis</v>
      </c>
      <c r="L690">
        <v>2</v>
      </c>
      <c r="M690" s="4">
        <f>VLOOKUP(DATOS[[#This Row],[ID_PRODUCTO]],PRODUCTOS[#All],6,FALSE)</f>
        <v>600</v>
      </c>
      <c r="N690" s="5">
        <f>VLOOKUP(DATOS[[#This Row],[ID_PRODUCTO]],PRODUCTOS[#All],8,FALSE)</f>
        <v>700</v>
      </c>
    </row>
    <row r="691" spans="1:14" x14ac:dyDescent="0.25">
      <c r="A691" s="1">
        <v>45260</v>
      </c>
      <c r="B691">
        <v>690</v>
      </c>
      <c r="C691">
        <v>1014</v>
      </c>
      <c r="D691" t="str">
        <f>VLOOKUP(DATOS[[#This Row],[ID_VENDEDOR]],VENDEDOR[#All],2,FALSE)</f>
        <v>DAnieLa RaMiRez</v>
      </c>
      <c r="E691" t="str">
        <f>VLOOKUP(DATOS[[#This Row],[ID_VENDEDOR]],VENDEDOR[#All],5,FALSE)</f>
        <v>NORTE</v>
      </c>
      <c r="F691">
        <v>100067</v>
      </c>
      <c r="G691" t="s">
        <v>114</v>
      </c>
      <c r="H691">
        <v>3</v>
      </c>
      <c r="I691" t="str">
        <f>VLOOKUP(DATOS[[#This Row],[ID_PRODUCTO]],PRODUCTOS[#All],2,FALSE)</f>
        <v>Cilindros</v>
      </c>
      <c r="J691">
        <f>VLOOKUP(DATOS[[#This Row],[ID_PRODUCTO]],PRODUCTOS[#All],3,FALSE)</f>
        <v>1</v>
      </c>
      <c r="K691" t="str">
        <f>VLOOKUP(DATOS[[#This Row],[ID_CATEGORIA2]],PRODUCTOS[#All],4,FALSE)</f>
        <v>Componentes del Motor</v>
      </c>
      <c r="L691">
        <v>8</v>
      </c>
      <c r="M691" s="4">
        <f>VLOOKUP(DATOS[[#This Row],[ID_PRODUCTO]],PRODUCTOS[#All],6,FALSE)</f>
        <v>3800</v>
      </c>
      <c r="N691" s="5">
        <f>VLOOKUP(DATOS[[#This Row],[ID_PRODUCTO]],PRODUCTOS[#All],8,FALSE)</f>
        <v>4500</v>
      </c>
    </row>
    <row r="692" spans="1:14" x14ac:dyDescent="0.25">
      <c r="A692" s="1">
        <v>45261</v>
      </c>
      <c r="B692">
        <v>691</v>
      </c>
      <c r="C692">
        <v>1012</v>
      </c>
      <c r="D692" t="str">
        <f>VLOOKUP(DATOS[[#This Row],[ID_VENDEDOR]],VENDEDOR[#All],2,FALSE)</f>
        <v>HuGo SAndoval</v>
      </c>
      <c r="E692" t="str">
        <f>VLOOKUP(DATOS[[#This Row],[ID_VENDEDOR]],VENDEDOR[#All],5,FALSE)</f>
        <v>SUR</v>
      </c>
      <c r="F692">
        <v>100007</v>
      </c>
      <c r="G692" t="s">
        <v>26</v>
      </c>
      <c r="H692">
        <v>23</v>
      </c>
      <c r="I692" t="str">
        <f>VLOOKUP(DATOS[[#This Row],[ID_PRODUCTO]],PRODUCTOS[#All],2,FALSE)</f>
        <v>Carburadores</v>
      </c>
      <c r="J692">
        <f>VLOOKUP(DATOS[[#This Row],[ID_PRODUCTO]],PRODUCTOS[#All],3,FALSE)</f>
        <v>1</v>
      </c>
      <c r="K692" t="str">
        <f>VLOOKUP(DATOS[[#This Row],[ID_CATEGORIA2]],PRODUCTOS[#All],4,FALSE)</f>
        <v>Componentes del Motor</v>
      </c>
      <c r="L692">
        <v>6</v>
      </c>
      <c r="M692" s="4">
        <f>VLOOKUP(DATOS[[#This Row],[ID_PRODUCTO]],PRODUCTOS[#All],6,FALSE)</f>
        <v>3550</v>
      </c>
      <c r="N692" s="5">
        <f>VLOOKUP(DATOS[[#This Row],[ID_PRODUCTO]],PRODUCTOS[#All],8,FALSE)</f>
        <v>4000</v>
      </c>
    </row>
    <row r="693" spans="1:14" x14ac:dyDescent="0.25">
      <c r="A693" s="1">
        <v>45262</v>
      </c>
      <c r="B693">
        <v>692</v>
      </c>
      <c r="C693">
        <v>1015</v>
      </c>
      <c r="D693" t="str">
        <f>VLOOKUP(DATOS[[#This Row],[ID_VENDEDOR]],VENDEDOR[#All],2,FALSE)</f>
        <v>HeCTOr MuñoZ</v>
      </c>
      <c r="E693" t="str">
        <f>VLOOKUP(DATOS[[#This Row],[ID_VENDEDOR]],VENDEDOR[#All],5,FALSE)</f>
        <v>CIBAO</v>
      </c>
      <c r="F693">
        <v>100051</v>
      </c>
      <c r="G693" t="s">
        <v>98</v>
      </c>
      <c r="H693">
        <v>19</v>
      </c>
      <c r="I693" t="str">
        <f>VLOOKUP(DATOS[[#This Row],[ID_PRODUCTO]],PRODUCTOS[#All],2,FALSE)</f>
        <v>Cables de Acelerador</v>
      </c>
      <c r="J693">
        <f>VLOOKUP(DATOS[[#This Row],[ID_PRODUCTO]],PRODUCTOS[#All],3,FALSE)</f>
        <v>11</v>
      </c>
      <c r="K693" t="str">
        <f>VLOOKUP(DATOS[[#This Row],[ID_CATEGORIA2]],PRODUCTOS[#All],4,FALSE)</f>
        <v>Partes del Chasis</v>
      </c>
      <c r="L693">
        <v>9</v>
      </c>
      <c r="M693" s="4">
        <f>VLOOKUP(DATOS[[#This Row],[ID_PRODUCTO]],PRODUCTOS[#All],6,FALSE)</f>
        <v>600</v>
      </c>
      <c r="N693" s="5">
        <f>VLOOKUP(DATOS[[#This Row],[ID_PRODUCTO]],PRODUCTOS[#All],8,FALSE)</f>
        <v>700</v>
      </c>
    </row>
    <row r="694" spans="1:14" x14ac:dyDescent="0.25">
      <c r="A694" s="1">
        <v>45263</v>
      </c>
      <c r="B694">
        <v>693</v>
      </c>
      <c r="C694">
        <v>1004</v>
      </c>
      <c r="D694" t="str">
        <f>VLOOKUP(DATOS[[#This Row],[ID_VENDEDOR]],VENDEDOR[#All],2,FALSE)</f>
        <v>FaBiAn VasQuez</v>
      </c>
      <c r="E694" t="str">
        <f>VLOOKUP(DATOS[[#This Row],[ID_VENDEDOR]],VENDEDOR[#All],5,FALSE)</f>
        <v>SUR</v>
      </c>
      <c r="F694">
        <v>100046</v>
      </c>
      <c r="G694" t="s">
        <v>93</v>
      </c>
      <c r="H694">
        <v>4</v>
      </c>
      <c r="I694" t="str">
        <f>VLOOKUP(DATOS[[#This Row],[ID_PRODUCTO]],PRODUCTOS[#All],2,FALSE)</f>
        <v>Filtros de Aceite</v>
      </c>
      <c r="J694">
        <f>VLOOKUP(DATOS[[#This Row],[ID_PRODUCTO]],PRODUCTOS[#All],3,FALSE)</f>
        <v>2</v>
      </c>
      <c r="K694" t="str">
        <f>VLOOKUP(DATOS[[#This Row],[ID_CATEGORIA2]],PRODUCTOS[#All],4,FALSE)</f>
        <v>Componentes del Motor</v>
      </c>
      <c r="L694">
        <v>11</v>
      </c>
      <c r="M694" s="4">
        <f>VLOOKUP(DATOS[[#This Row],[ID_PRODUCTO]],PRODUCTOS[#All],6,FALSE)</f>
        <v>600</v>
      </c>
      <c r="N694" s="5">
        <f>VLOOKUP(DATOS[[#This Row],[ID_PRODUCTO]],PRODUCTOS[#All],8,FALSE)</f>
        <v>800</v>
      </c>
    </row>
    <row r="695" spans="1:14" x14ac:dyDescent="0.25">
      <c r="A695" s="1">
        <v>45264</v>
      </c>
      <c r="B695">
        <v>694</v>
      </c>
      <c r="C695">
        <v>1005</v>
      </c>
      <c r="D695" t="str">
        <f>VLOOKUP(DATOS[[#This Row],[ID_VENDEDOR]],VENDEDOR[#All],2,FALSE)</f>
        <v>CrIstina ValEnCia</v>
      </c>
      <c r="E695" t="str">
        <f>VLOOKUP(DATOS[[#This Row],[ID_VENDEDOR]],VENDEDOR[#All],5,FALSE)</f>
        <v>ESTE</v>
      </c>
      <c r="F695">
        <v>100022</v>
      </c>
      <c r="G695" t="s">
        <v>65</v>
      </c>
      <c r="H695">
        <v>21</v>
      </c>
      <c r="I695" t="str">
        <f>VLOOKUP(DATOS[[#This Row],[ID_PRODUCTO]],PRODUCTOS[#All],2,FALSE)</f>
        <v>Tensores de Cadena</v>
      </c>
      <c r="J695">
        <f>VLOOKUP(DATOS[[#This Row],[ID_PRODUCTO]],PRODUCTOS[#All],3,FALSE)</f>
        <v>4</v>
      </c>
      <c r="K695" t="str">
        <f>VLOOKUP(DATOS[[#This Row],[ID_CATEGORIA2]],PRODUCTOS[#All],4,FALSE)</f>
        <v>Filtros</v>
      </c>
      <c r="L695">
        <v>4</v>
      </c>
      <c r="M695" s="4">
        <f>VLOOKUP(DATOS[[#This Row],[ID_PRODUCTO]],PRODUCTOS[#All],6,FALSE)</f>
        <v>880</v>
      </c>
      <c r="N695" s="5">
        <f>VLOOKUP(DATOS[[#This Row],[ID_PRODUCTO]],PRODUCTOS[#All],8,FALSE)</f>
        <v>1000</v>
      </c>
    </row>
    <row r="696" spans="1:14" x14ac:dyDescent="0.25">
      <c r="A696" s="1">
        <v>45265</v>
      </c>
      <c r="B696">
        <v>695</v>
      </c>
      <c r="C696">
        <v>1011</v>
      </c>
      <c r="D696" t="str">
        <f>VLOOKUP(DATOS[[#This Row],[ID_VENDEDOR]],VENDEDOR[#All],2,FALSE)</f>
        <v>SoNia ToRReS</v>
      </c>
      <c r="E696" t="str">
        <f>VLOOKUP(DATOS[[#This Row],[ID_VENDEDOR]],VENDEDOR[#All],5,FALSE)</f>
        <v>CIBAO</v>
      </c>
      <c r="F696">
        <v>100062</v>
      </c>
      <c r="G696" t="s">
        <v>109</v>
      </c>
      <c r="H696">
        <v>1</v>
      </c>
      <c r="I696" t="str">
        <f>VLOOKUP(DATOS[[#This Row],[ID_PRODUCTO]],PRODUCTOS[#All],2,FALSE)</f>
        <v>Bujías</v>
      </c>
      <c r="J696">
        <f>VLOOKUP(DATOS[[#This Row],[ID_PRODUCTO]],PRODUCTOS[#All],3,FALSE)</f>
        <v>1</v>
      </c>
      <c r="K696" t="str">
        <f>VLOOKUP(DATOS[[#This Row],[ID_CATEGORIA2]],PRODUCTOS[#All],4,FALSE)</f>
        <v>Componentes del Motor</v>
      </c>
      <c r="L696">
        <v>3</v>
      </c>
      <c r="M696" s="4">
        <f>VLOOKUP(DATOS[[#This Row],[ID_PRODUCTO]],PRODUCTOS[#All],6,FALSE)</f>
        <v>421</v>
      </c>
      <c r="N696" s="5">
        <f>VLOOKUP(DATOS[[#This Row],[ID_PRODUCTO]],PRODUCTOS[#All],8,FALSE)</f>
        <v>600</v>
      </c>
    </row>
    <row r="697" spans="1:14" x14ac:dyDescent="0.25">
      <c r="A697" s="1">
        <v>45266</v>
      </c>
      <c r="B697">
        <v>696</v>
      </c>
      <c r="C697">
        <v>1006</v>
      </c>
      <c r="D697" t="str">
        <f>VLOOKUP(DATOS[[#This Row],[ID_VENDEDOR]],VENDEDOR[#All],2,FALSE)</f>
        <v>AleXanDrO MoRa</v>
      </c>
      <c r="E697" t="str">
        <f>VLOOKUP(DATOS[[#This Row],[ID_VENDEDOR]],VENDEDOR[#All],5,FALSE)</f>
        <v>NORTE</v>
      </c>
      <c r="F697">
        <v>100022</v>
      </c>
      <c r="G697" t="s">
        <v>65</v>
      </c>
      <c r="H697">
        <v>3</v>
      </c>
      <c r="I697" t="str">
        <f>VLOOKUP(DATOS[[#This Row],[ID_PRODUCTO]],PRODUCTOS[#All],2,FALSE)</f>
        <v>Cilindros</v>
      </c>
      <c r="J697">
        <f>VLOOKUP(DATOS[[#This Row],[ID_PRODUCTO]],PRODUCTOS[#All],3,FALSE)</f>
        <v>1</v>
      </c>
      <c r="K697" t="str">
        <f>VLOOKUP(DATOS[[#This Row],[ID_CATEGORIA2]],PRODUCTOS[#All],4,FALSE)</f>
        <v>Componentes del Motor</v>
      </c>
      <c r="L697">
        <v>5</v>
      </c>
      <c r="M697" s="4">
        <f>VLOOKUP(DATOS[[#This Row],[ID_PRODUCTO]],PRODUCTOS[#All],6,FALSE)</f>
        <v>3800</v>
      </c>
      <c r="N697" s="5">
        <f>VLOOKUP(DATOS[[#This Row],[ID_PRODUCTO]],PRODUCTOS[#All],8,FALSE)</f>
        <v>4500</v>
      </c>
    </row>
    <row r="698" spans="1:14" x14ac:dyDescent="0.25">
      <c r="A698" s="1">
        <v>45267</v>
      </c>
      <c r="B698">
        <v>697</v>
      </c>
      <c r="C698">
        <v>1009</v>
      </c>
      <c r="D698" t="str">
        <f>VLOOKUP(DATOS[[#This Row],[ID_VENDEDOR]],VENDEDOR[#All],2,FALSE)</f>
        <v>PAtriciA mOreno</v>
      </c>
      <c r="E698" t="str">
        <f>VLOOKUP(DATOS[[#This Row],[ID_VENDEDOR]],VENDEDOR[#All],5,FALSE)</f>
        <v>ESTE</v>
      </c>
      <c r="F698">
        <v>100037</v>
      </c>
      <c r="G698" t="s">
        <v>84</v>
      </c>
      <c r="H698">
        <v>19</v>
      </c>
      <c r="I698" t="str">
        <f>VLOOKUP(DATOS[[#This Row],[ID_PRODUCTO]],PRODUCTOS[#All],2,FALSE)</f>
        <v>Cables de Acelerador</v>
      </c>
      <c r="J698">
        <f>VLOOKUP(DATOS[[#This Row],[ID_PRODUCTO]],PRODUCTOS[#All],3,FALSE)</f>
        <v>11</v>
      </c>
      <c r="K698" t="str">
        <f>VLOOKUP(DATOS[[#This Row],[ID_CATEGORIA2]],PRODUCTOS[#All],4,FALSE)</f>
        <v>Partes del Chasis</v>
      </c>
      <c r="L698">
        <v>7</v>
      </c>
      <c r="M698" s="4">
        <f>VLOOKUP(DATOS[[#This Row],[ID_PRODUCTO]],PRODUCTOS[#All],6,FALSE)</f>
        <v>600</v>
      </c>
      <c r="N698" s="5">
        <f>VLOOKUP(DATOS[[#This Row],[ID_PRODUCTO]],PRODUCTOS[#All],8,FALSE)</f>
        <v>700</v>
      </c>
    </row>
    <row r="699" spans="1:14" x14ac:dyDescent="0.25">
      <c r="A699" s="1">
        <v>45268</v>
      </c>
      <c r="B699">
        <v>698</v>
      </c>
      <c r="C699">
        <v>1010</v>
      </c>
      <c r="D699" t="str">
        <f>VLOOKUP(DATOS[[#This Row],[ID_VENDEDOR]],VENDEDOR[#All],2,FALSE)</f>
        <v>AnDrEs MeNDoza</v>
      </c>
      <c r="E699" t="str">
        <f>VLOOKUP(DATOS[[#This Row],[ID_VENDEDOR]],VENDEDOR[#All],5,FALSE)</f>
        <v>NORTE</v>
      </c>
      <c r="F699">
        <v>100042</v>
      </c>
      <c r="G699" t="s">
        <v>89</v>
      </c>
      <c r="H699">
        <v>23</v>
      </c>
      <c r="I699" t="str">
        <f>VLOOKUP(DATOS[[#This Row],[ID_PRODUCTO]],PRODUCTOS[#All],2,FALSE)</f>
        <v>Carburadores</v>
      </c>
      <c r="J699">
        <f>VLOOKUP(DATOS[[#This Row],[ID_PRODUCTO]],PRODUCTOS[#All],3,FALSE)</f>
        <v>1</v>
      </c>
      <c r="K699" t="str">
        <f>VLOOKUP(DATOS[[#This Row],[ID_CATEGORIA2]],PRODUCTOS[#All],4,FALSE)</f>
        <v>Componentes del Motor</v>
      </c>
      <c r="L699">
        <v>6</v>
      </c>
      <c r="M699" s="4">
        <f>VLOOKUP(DATOS[[#This Row],[ID_PRODUCTO]],PRODUCTOS[#All],6,FALSE)</f>
        <v>3550</v>
      </c>
      <c r="N699" s="5">
        <f>VLOOKUP(DATOS[[#This Row],[ID_PRODUCTO]],PRODUCTOS[#All],8,FALSE)</f>
        <v>4000</v>
      </c>
    </row>
    <row r="700" spans="1:14" x14ac:dyDescent="0.25">
      <c r="A700" s="1">
        <v>45269</v>
      </c>
      <c r="B700">
        <v>699</v>
      </c>
      <c r="C700">
        <v>1005</v>
      </c>
      <c r="D700" t="str">
        <f>VLOOKUP(DATOS[[#This Row],[ID_VENDEDOR]],VENDEDOR[#All],2,FALSE)</f>
        <v>CrIstina ValEnCia</v>
      </c>
      <c r="E700" t="str">
        <f>VLOOKUP(DATOS[[#This Row],[ID_VENDEDOR]],VENDEDOR[#All],5,FALSE)</f>
        <v>ESTE</v>
      </c>
      <c r="F700">
        <v>100045</v>
      </c>
      <c r="G700" t="s">
        <v>92</v>
      </c>
      <c r="H700">
        <v>1</v>
      </c>
      <c r="I700" t="str">
        <f>VLOOKUP(DATOS[[#This Row],[ID_PRODUCTO]],PRODUCTOS[#All],2,FALSE)</f>
        <v>Bujías</v>
      </c>
      <c r="J700">
        <f>VLOOKUP(DATOS[[#This Row],[ID_PRODUCTO]],PRODUCTOS[#All],3,FALSE)</f>
        <v>1</v>
      </c>
      <c r="K700" t="str">
        <f>VLOOKUP(DATOS[[#This Row],[ID_CATEGORIA2]],PRODUCTOS[#All],4,FALSE)</f>
        <v>Componentes del Motor</v>
      </c>
      <c r="L700">
        <v>9</v>
      </c>
      <c r="M700" s="4">
        <f>VLOOKUP(DATOS[[#This Row],[ID_PRODUCTO]],PRODUCTOS[#All],6,FALSE)</f>
        <v>421</v>
      </c>
      <c r="N700" s="5">
        <f>VLOOKUP(DATOS[[#This Row],[ID_PRODUCTO]],PRODUCTOS[#All],8,FALSE)</f>
        <v>600</v>
      </c>
    </row>
    <row r="701" spans="1:14" x14ac:dyDescent="0.25">
      <c r="A701" s="1">
        <v>45270</v>
      </c>
      <c r="B701">
        <v>700</v>
      </c>
      <c r="C701">
        <v>1011</v>
      </c>
      <c r="D701" t="str">
        <f>VLOOKUP(DATOS[[#This Row],[ID_VENDEDOR]],VENDEDOR[#All],2,FALSE)</f>
        <v>SoNia ToRReS</v>
      </c>
      <c r="E701" t="str">
        <f>VLOOKUP(DATOS[[#This Row],[ID_VENDEDOR]],VENDEDOR[#All],5,FALSE)</f>
        <v>CIBAO</v>
      </c>
      <c r="F701">
        <v>100048</v>
      </c>
      <c r="G701" t="s">
        <v>95</v>
      </c>
      <c r="H701">
        <v>1</v>
      </c>
      <c r="I701" t="str">
        <f>VLOOKUP(DATOS[[#This Row],[ID_PRODUCTO]],PRODUCTOS[#All],2,FALSE)</f>
        <v>Bujías</v>
      </c>
      <c r="J701">
        <f>VLOOKUP(DATOS[[#This Row],[ID_PRODUCTO]],PRODUCTOS[#All],3,FALSE)</f>
        <v>1</v>
      </c>
      <c r="K701" t="str">
        <f>VLOOKUP(DATOS[[#This Row],[ID_CATEGORIA2]],PRODUCTOS[#All],4,FALSE)</f>
        <v>Componentes del Motor</v>
      </c>
      <c r="L701">
        <v>12</v>
      </c>
      <c r="M701" s="4">
        <f>VLOOKUP(DATOS[[#This Row],[ID_PRODUCTO]],PRODUCTOS[#All],6,FALSE)</f>
        <v>421</v>
      </c>
      <c r="N701" s="5">
        <f>VLOOKUP(DATOS[[#This Row],[ID_PRODUCTO]],PRODUCTOS[#All],8,FALSE)</f>
        <v>600</v>
      </c>
    </row>
    <row r="702" spans="1:14" x14ac:dyDescent="0.25">
      <c r="A702" s="1">
        <v>45271</v>
      </c>
      <c r="B702">
        <v>701</v>
      </c>
      <c r="C702">
        <v>1002</v>
      </c>
      <c r="D702" t="str">
        <f>VLOOKUP(DATOS[[#This Row],[ID_VENDEDOR]],VENDEDOR[#All],2,FALSE)</f>
        <v>SiMon BArreRa</v>
      </c>
      <c r="E702" t="str">
        <f>VLOOKUP(DATOS[[#This Row],[ID_VENDEDOR]],VENDEDOR[#All],5,FALSE)</f>
        <v>NORTE</v>
      </c>
      <c r="F702">
        <v>100025</v>
      </c>
      <c r="G702" t="s">
        <v>71</v>
      </c>
      <c r="H702">
        <v>19</v>
      </c>
      <c r="I702" t="str">
        <f>VLOOKUP(DATOS[[#This Row],[ID_PRODUCTO]],PRODUCTOS[#All],2,FALSE)</f>
        <v>Cables de Acelerador</v>
      </c>
      <c r="J702">
        <f>VLOOKUP(DATOS[[#This Row],[ID_PRODUCTO]],PRODUCTOS[#All],3,FALSE)</f>
        <v>11</v>
      </c>
      <c r="K702" t="str">
        <f>VLOOKUP(DATOS[[#This Row],[ID_CATEGORIA2]],PRODUCTOS[#All],4,FALSE)</f>
        <v>Partes del Chasis</v>
      </c>
      <c r="L702">
        <v>8</v>
      </c>
      <c r="M702" s="4">
        <f>VLOOKUP(DATOS[[#This Row],[ID_PRODUCTO]],PRODUCTOS[#All],6,FALSE)</f>
        <v>600</v>
      </c>
      <c r="N702" s="5">
        <f>VLOOKUP(DATOS[[#This Row],[ID_PRODUCTO]],PRODUCTOS[#All],8,FALSE)</f>
        <v>700</v>
      </c>
    </row>
    <row r="703" spans="1:14" x14ac:dyDescent="0.25">
      <c r="A703" s="1">
        <v>45272</v>
      </c>
      <c r="B703">
        <v>702</v>
      </c>
      <c r="C703">
        <v>1006</v>
      </c>
      <c r="D703" t="str">
        <f>VLOOKUP(DATOS[[#This Row],[ID_VENDEDOR]],VENDEDOR[#All],2,FALSE)</f>
        <v>AleXanDrO MoRa</v>
      </c>
      <c r="E703" t="str">
        <f>VLOOKUP(DATOS[[#This Row],[ID_VENDEDOR]],VENDEDOR[#All],5,FALSE)</f>
        <v>NORTE</v>
      </c>
      <c r="F703">
        <v>100082</v>
      </c>
      <c r="G703" t="s">
        <v>129</v>
      </c>
      <c r="H703">
        <v>3</v>
      </c>
      <c r="I703" t="str">
        <f>VLOOKUP(DATOS[[#This Row],[ID_PRODUCTO]],PRODUCTOS[#All],2,FALSE)</f>
        <v>Cilindros</v>
      </c>
      <c r="J703">
        <f>VLOOKUP(DATOS[[#This Row],[ID_PRODUCTO]],PRODUCTOS[#All],3,FALSE)</f>
        <v>1</v>
      </c>
      <c r="K703" t="str">
        <f>VLOOKUP(DATOS[[#This Row],[ID_CATEGORIA2]],PRODUCTOS[#All],4,FALSE)</f>
        <v>Componentes del Motor</v>
      </c>
      <c r="L703">
        <v>8</v>
      </c>
      <c r="M703" s="4">
        <f>VLOOKUP(DATOS[[#This Row],[ID_PRODUCTO]],PRODUCTOS[#All],6,FALSE)</f>
        <v>3800</v>
      </c>
      <c r="N703" s="5">
        <f>VLOOKUP(DATOS[[#This Row],[ID_PRODUCTO]],PRODUCTOS[#All],8,FALSE)</f>
        <v>4500</v>
      </c>
    </row>
    <row r="704" spans="1:14" x14ac:dyDescent="0.25">
      <c r="A704" s="1">
        <v>45273</v>
      </c>
      <c r="B704">
        <v>703</v>
      </c>
      <c r="C704">
        <v>1001</v>
      </c>
      <c r="D704" t="str">
        <f>VLOOKUP(DATOS[[#This Row],[ID_VENDEDOR]],VENDEDOR[#All],2,FALSE)</f>
        <v>RaQUel SalAzar</v>
      </c>
      <c r="E704" t="str">
        <f>VLOOKUP(DATOS[[#This Row],[ID_VENDEDOR]],VENDEDOR[#All],5,FALSE)</f>
        <v>ESTE</v>
      </c>
      <c r="F704">
        <v>100015</v>
      </c>
      <c r="G704" t="s">
        <v>50</v>
      </c>
      <c r="H704">
        <v>5</v>
      </c>
      <c r="I704" t="str">
        <f>VLOOKUP(DATOS[[#This Row],[ID_PRODUCTO]],PRODUCTOS[#All],2,FALSE)</f>
        <v>Silenciadores</v>
      </c>
      <c r="J704">
        <f>VLOOKUP(DATOS[[#This Row],[ID_PRODUCTO]],PRODUCTOS[#All],3,FALSE)</f>
        <v>3</v>
      </c>
      <c r="K704" t="str">
        <f>VLOOKUP(DATOS[[#This Row],[ID_CATEGORIA2]],PRODUCTOS[#All],4,FALSE)</f>
        <v>Componentes del Motor</v>
      </c>
      <c r="L704">
        <v>33</v>
      </c>
      <c r="M704" s="4">
        <f>VLOOKUP(DATOS[[#This Row],[ID_PRODUCTO]],PRODUCTOS[#All],6,FALSE)</f>
        <v>1600</v>
      </c>
      <c r="N704" s="5">
        <f>VLOOKUP(DATOS[[#This Row],[ID_PRODUCTO]],PRODUCTOS[#All],8,FALSE)</f>
        <v>2500</v>
      </c>
    </row>
    <row r="705" spans="1:14" x14ac:dyDescent="0.25">
      <c r="A705" s="1">
        <v>45274</v>
      </c>
      <c r="B705">
        <v>704</v>
      </c>
      <c r="C705">
        <v>1003</v>
      </c>
      <c r="D705" t="str">
        <f>VLOOKUP(DATOS[[#This Row],[ID_VENDEDOR]],VENDEDOR[#All],2,FALSE)</f>
        <v>MatEo diAz</v>
      </c>
      <c r="E705" t="str">
        <f>VLOOKUP(DATOS[[#This Row],[ID_VENDEDOR]],VENDEDOR[#All],5,FALSE)</f>
        <v>CIBAO</v>
      </c>
      <c r="F705">
        <v>100084</v>
      </c>
      <c r="G705" t="s">
        <v>131</v>
      </c>
      <c r="H705">
        <v>7</v>
      </c>
      <c r="I705" t="str">
        <f>VLOOKUP(DATOS[[#This Row],[ID_PRODUCTO]],PRODUCTOS[#All],2,FALSE)</f>
        <v>Pastillas de Freno</v>
      </c>
      <c r="J705">
        <f>VLOOKUP(DATOS[[#This Row],[ID_PRODUCTO]],PRODUCTOS[#All],3,FALSE)</f>
        <v>5</v>
      </c>
      <c r="K705" t="str">
        <f>VLOOKUP(DATOS[[#This Row],[ID_CATEGORIA2]],PRODUCTOS[#All],4,FALSE)</f>
        <v>Sistema de Escape</v>
      </c>
      <c r="L705">
        <v>5</v>
      </c>
      <c r="M705" s="4">
        <f>VLOOKUP(DATOS[[#This Row],[ID_PRODUCTO]],PRODUCTOS[#All],6,FALSE)</f>
        <v>900</v>
      </c>
      <c r="N705" s="5">
        <f>VLOOKUP(DATOS[[#This Row],[ID_PRODUCTO]],PRODUCTOS[#All],8,FALSE)</f>
        <v>1200</v>
      </c>
    </row>
    <row r="706" spans="1:14" x14ac:dyDescent="0.25">
      <c r="A706" s="1">
        <v>45275</v>
      </c>
      <c r="B706">
        <v>705</v>
      </c>
      <c r="C706">
        <v>1002</v>
      </c>
      <c r="D706" t="str">
        <f>VLOOKUP(DATOS[[#This Row],[ID_VENDEDOR]],VENDEDOR[#All],2,FALSE)</f>
        <v>SiMon BArreRa</v>
      </c>
      <c r="E706" t="str">
        <f>VLOOKUP(DATOS[[#This Row],[ID_VENDEDOR]],VENDEDOR[#All],5,FALSE)</f>
        <v>NORTE</v>
      </c>
      <c r="F706">
        <v>100030</v>
      </c>
      <c r="G706" t="s">
        <v>77</v>
      </c>
      <c r="H706">
        <v>11</v>
      </c>
      <c r="I706" t="str">
        <f>VLOOKUP(DATOS[[#This Row],[ID_PRODUCTO]],PRODUCTOS[#All],2,FALSE)</f>
        <v>Guardabarros</v>
      </c>
      <c r="J706">
        <f>VLOOKUP(DATOS[[#This Row],[ID_PRODUCTO]],PRODUCTOS[#All],3,FALSE)</f>
        <v>9</v>
      </c>
      <c r="K706" t="str">
        <f>VLOOKUP(DATOS[[#This Row],[ID_CATEGORIA2]],PRODUCTOS[#All],4,FALSE)</f>
        <v>Sistema Eléctrico</v>
      </c>
      <c r="L706">
        <v>7</v>
      </c>
      <c r="M706" s="4">
        <f>VLOOKUP(DATOS[[#This Row],[ID_PRODUCTO]],PRODUCTOS[#All],6,FALSE)</f>
        <v>1700</v>
      </c>
      <c r="N706" s="5">
        <f>VLOOKUP(DATOS[[#This Row],[ID_PRODUCTO]],PRODUCTOS[#All],8,FALSE)</f>
        <v>2000</v>
      </c>
    </row>
    <row r="707" spans="1:14" x14ac:dyDescent="0.25">
      <c r="A707" s="1">
        <v>45276</v>
      </c>
      <c r="B707">
        <v>706</v>
      </c>
      <c r="C707">
        <v>1003</v>
      </c>
      <c r="D707" t="str">
        <f>VLOOKUP(DATOS[[#This Row],[ID_VENDEDOR]],VENDEDOR[#All],2,FALSE)</f>
        <v>MatEo diAz</v>
      </c>
      <c r="E707" t="str">
        <f>VLOOKUP(DATOS[[#This Row],[ID_VENDEDOR]],VENDEDOR[#All],5,FALSE)</f>
        <v>CIBAO</v>
      </c>
      <c r="F707">
        <v>100045</v>
      </c>
      <c r="G707" t="s">
        <v>92</v>
      </c>
      <c r="H707">
        <v>12</v>
      </c>
      <c r="I707" t="str">
        <f>VLOOKUP(DATOS[[#This Row],[ID_PRODUCTO]],PRODUCTOS[#All],2,FALSE)</f>
        <v>Asientos</v>
      </c>
      <c r="J707">
        <f>VLOOKUP(DATOS[[#This Row],[ID_PRODUCTO]],PRODUCTOS[#All],3,FALSE)</f>
        <v>9</v>
      </c>
      <c r="K707" t="str">
        <f>VLOOKUP(DATOS[[#This Row],[ID_CATEGORIA2]],PRODUCTOS[#All],4,FALSE)</f>
        <v>Sistema Eléctrico</v>
      </c>
      <c r="L707">
        <v>17</v>
      </c>
      <c r="M707" s="4">
        <f>VLOOKUP(DATOS[[#This Row],[ID_PRODUCTO]],PRODUCTOS[#All],6,FALSE)</f>
        <v>3150</v>
      </c>
      <c r="N707" s="5">
        <f>VLOOKUP(DATOS[[#This Row],[ID_PRODUCTO]],PRODUCTOS[#All],8,FALSE)</f>
        <v>3500</v>
      </c>
    </row>
    <row r="708" spans="1:14" x14ac:dyDescent="0.25">
      <c r="A708" s="1">
        <v>45277</v>
      </c>
      <c r="B708">
        <v>707</v>
      </c>
      <c r="C708">
        <v>1002</v>
      </c>
      <c r="D708" t="str">
        <f>VLOOKUP(DATOS[[#This Row],[ID_VENDEDOR]],VENDEDOR[#All],2,FALSE)</f>
        <v>SiMon BArreRa</v>
      </c>
      <c r="E708" t="str">
        <f>VLOOKUP(DATOS[[#This Row],[ID_VENDEDOR]],VENDEDOR[#All],5,FALSE)</f>
        <v>NORTE</v>
      </c>
      <c r="F708">
        <v>100018</v>
      </c>
      <c r="G708" t="s">
        <v>57</v>
      </c>
      <c r="H708">
        <v>24</v>
      </c>
      <c r="I708" t="str">
        <f>VLOOKUP(DATOS[[#This Row],[ID_PRODUCTO]],PRODUCTOS[#All],2,FALSE)</f>
        <v>Discos de Freno</v>
      </c>
      <c r="J708">
        <f>VLOOKUP(DATOS[[#This Row],[ID_PRODUCTO]],PRODUCTOS[#All],3,FALSE)</f>
        <v>5</v>
      </c>
      <c r="K708" t="str">
        <f>VLOOKUP(DATOS[[#This Row],[ID_CATEGORIA2]],PRODUCTOS[#All],4,FALSE)</f>
        <v>Sistema de Escape</v>
      </c>
      <c r="L708">
        <v>7</v>
      </c>
      <c r="M708" s="4">
        <f>VLOOKUP(DATOS[[#This Row],[ID_PRODUCTO]],PRODUCTOS[#All],6,FALSE)</f>
        <v>2630</v>
      </c>
      <c r="N708" s="5">
        <f>VLOOKUP(DATOS[[#This Row],[ID_PRODUCTO]],PRODUCTOS[#All],8,FALSE)</f>
        <v>3000</v>
      </c>
    </row>
    <row r="709" spans="1:14" x14ac:dyDescent="0.25">
      <c r="A709" s="1">
        <v>45278</v>
      </c>
      <c r="B709">
        <v>708</v>
      </c>
      <c r="C709">
        <v>1005</v>
      </c>
      <c r="D709" t="str">
        <f>VLOOKUP(DATOS[[#This Row],[ID_VENDEDOR]],VENDEDOR[#All],2,FALSE)</f>
        <v>CrIstina ValEnCia</v>
      </c>
      <c r="E709" t="str">
        <f>VLOOKUP(DATOS[[#This Row],[ID_VENDEDOR]],VENDEDOR[#All],5,FALSE)</f>
        <v>ESTE</v>
      </c>
      <c r="F709">
        <v>100065</v>
      </c>
      <c r="G709" t="s">
        <v>112</v>
      </c>
      <c r="H709">
        <v>5</v>
      </c>
      <c r="I709" t="str">
        <f>VLOOKUP(DATOS[[#This Row],[ID_PRODUCTO]],PRODUCTOS[#All],2,FALSE)</f>
        <v>Silenciadores</v>
      </c>
      <c r="J709">
        <f>VLOOKUP(DATOS[[#This Row],[ID_PRODUCTO]],PRODUCTOS[#All],3,FALSE)</f>
        <v>3</v>
      </c>
      <c r="K709" t="str">
        <f>VLOOKUP(DATOS[[#This Row],[ID_CATEGORIA2]],PRODUCTOS[#All],4,FALSE)</f>
        <v>Componentes del Motor</v>
      </c>
      <c r="L709">
        <v>11</v>
      </c>
      <c r="M709" s="4">
        <f>VLOOKUP(DATOS[[#This Row],[ID_PRODUCTO]],PRODUCTOS[#All],6,FALSE)</f>
        <v>1600</v>
      </c>
      <c r="N709" s="5">
        <f>VLOOKUP(DATOS[[#This Row],[ID_PRODUCTO]],PRODUCTOS[#All],8,FALSE)</f>
        <v>2500</v>
      </c>
    </row>
    <row r="710" spans="1:14" x14ac:dyDescent="0.25">
      <c r="A710" s="1">
        <v>45279</v>
      </c>
      <c r="B710">
        <v>709</v>
      </c>
      <c r="C710">
        <v>1008</v>
      </c>
      <c r="D710" t="str">
        <f>VLOOKUP(DATOS[[#This Row],[ID_VENDEDOR]],VENDEDOR[#All],2,FALSE)</f>
        <v>JaVIer ArAujo</v>
      </c>
      <c r="E710" t="str">
        <f>VLOOKUP(DATOS[[#This Row],[ID_VENDEDOR]],VENDEDOR[#All],5,FALSE)</f>
        <v>SUR</v>
      </c>
      <c r="F710">
        <v>100025</v>
      </c>
      <c r="G710" t="s">
        <v>71</v>
      </c>
      <c r="H710">
        <v>1</v>
      </c>
      <c r="I710" t="str">
        <f>VLOOKUP(DATOS[[#This Row],[ID_PRODUCTO]],PRODUCTOS[#All],2,FALSE)</f>
        <v>Bujías</v>
      </c>
      <c r="J710">
        <f>VLOOKUP(DATOS[[#This Row],[ID_PRODUCTO]],PRODUCTOS[#All],3,FALSE)</f>
        <v>1</v>
      </c>
      <c r="K710" t="str">
        <f>VLOOKUP(DATOS[[#This Row],[ID_CATEGORIA2]],PRODUCTOS[#All],4,FALSE)</f>
        <v>Componentes del Motor</v>
      </c>
      <c r="L710">
        <v>23</v>
      </c>
      <c r="M710" s="4">
        <f>VLOOKUP(DATOS[[#This Row],[ID_PRODUCTO]],PRODUCTOS[#All],6,FALSE)</f>
        <v>421</v>
      </c>
      <c r="N710" s="5">
        <f>VLOOKUP(DATOS[[#This Row],[ID_PRODUCTO]],PRODUCTOS[#All],8,FALSE)</f>
        <v>600</v>
      </c>
    </row>
    <row r="711" spans="1:14" x14ac:dyDescent="0.25">
      <c r="A711" s="1">
        <v>45280</v>
      </c>
      <c r="B711">
        <v>710</v>
      </c>
      <c r="C711">
        <v>1012</v>
      </c>
      <c r="D711" t="str">
        <f>VLOOKUP(DATOS[[#This Row],[ID_VENDEDOR]],VENDEDOR[#All],2,FALSE)</f>
        <v>HuGo SAndoval</v>
      </c>
      <c r="E711" t="str">
        <f>VLOOKUP(DATOS[[#This Row],[ID_VENDEDOR]],VENDEDOR[#All],5,FALSE)</f>
        <v>SUR</v>
      </c>
      <c r="F711">
        <v>100008</v>
      </c>
      <c r="G711" t="s">
        <v>29</v>
      </c>
      <c r="H711">
        <v>19</v>
      </c>
      <c r="I711" t="str">
        <f>VLOOKUP(DATOS[[#This Row],[ID_PRODUCTO]],PRODUCTOS[#All],2,FALSE)</f>
        <v>Cables de Acelerador</v>
      </c>
      <c r="J711">
        <f>VLOOKUP(DATOS[[#This Row],[ID_PRODUCTO]],PRODUCTOS[#All],3,FALSE)</f>
        <v>11</v>
      </c>
      <c r="K711" t="str">
        <f>VLOOKUP(DATOS[[#This Row],[ID_CATEGORIA2]],PRODUCTOS[#All],4,FALSE)</f>
        <v>Partes del Chasis</v>
      </c>
      <c r="L711">
        <v>27</v>
      </c>
      <c r="M711" s="4">
        <f>VLOOKUP(DATOS[[#This Row],[ID_PRODUCTO]],PRODUCTOS[#All],6,FALSE)</f>
        <v>600</v>
      </c>
      <c r="N711" s="5">
        <f>VLOOKUP(DATOS[[#This Row],[ID_PRODUCTO]],PRODUCTOS[#All],8,FALSE)</f>
        <v>700</v>
      </c>
    </row>
    <row r="712" spans="1:14" x14ac:dyDescent="0.25">
      <c r="A712" s="1">
        <v>45281</v>
      </c>
      <c r="B712">
        <v>711</v>
      </c>
      <c r="C712">
        <v>1004</v>
      </c>
      <c r="D712" t="str">
        <f>VLOOKUP(DATOS[[#This Row],[ID_VENDEDOR]],VENDEDOR[#All],2,FALSE)</f>
        <v>FaBiAn VasQuez</v>
      </c>
      <c r="E712" t="str">
        <f>VLOOKUP(DATOS[[#This Row],[ID_VENDEDOR]],VENDEDOR[#All],5,FALSE)</f>
        <v>SUR</v>
      </c>
      <c r="F712">
        <v>100092</v>
      </c>
      <c r="G712" t="s">
        <v>139</v>
      </c>
      <c r="H712">
        <v>7</v>
      </c>
      <c r="I712" t="str">
        <f>VLOOKUP(DATOS[[#This Row],[ID_PRODUCTO]],PRODUCTOS[#All],2,FALSE)</f>
        <v>Pastillas de Freno</v>
      </c>
      <c r="J712">
        <f>VLOOKUP(DATOS[[#This Row],[ID_PRODUCTO]],PRODUCTOS[#All],3,FALSE)</f>
        <v>5</v>
      </c>
      <c r="K712" t="str">
        <f>VLOOKUP(DATOS[[#This Row],[ID_CATEGORIA2]],PRODUCTOS[#All],4,FALSE)</f>
        <v>Sistema de Escape</v>
      </c>
      <c r="L712">
        <v>9</v>
      </c>
      <c r="M712" s="4">
        <f>VLOOKUP(DATOS[[#This Row],[ID_PRODUCTO]],PRODUCTOS[#All],6,FALSE)</f>
        <v>900</v>
      </c>
      <c r="N712" s="5">
        <f>VLOOKUP(DATOS[[#This Row],[ID_PRODUCTO]],PRODUCTOS[#All],8,FALSE)</f>
        <v>1200</v>
      </c>
    </row>
    <row r="713" spans="1:14" x14ac:dyDescent="0.25">
      <c r="A713" s="1">
        <v>45282</v>
      </c>
      <c r="B713">
        <v>712</v>
      </c>
      <c r="C713">
        <v>1010</v>
      </c>
      <c r="D713" t="str">
        <f>VLOOKUP(DATOS[[#This Row],[ID_VENDEDOR]],VENDEDOR[#All],2,FALSE)</f>
        <v>AnDrEs MeNDoza</v>
      </c>
      <c r="E713" t="str">
        <f>VLOOKUP(DATOS[[#This Row],[ID_VENDEDOR]],VENDEDOR[#All],5,FALSE)</f>
        <v>NORTE</v>
      </c>
      <c r="F713">
        <v>100031</v>
      </c>
      <c r="G713" t="s">
        <v>78</v>
      </c>
      <c r="H713">
        <v>5</v>
      </c>
      <c r="I713" t="str">
        <f>VLOOKUP(DATOS[[#This Row],[ID_PRODUCTO]],PRODUCTOS[#All],2,FALSE)</f>
        <v>Silenciadores</v>
      </c>
      <c r="J713">
        <f>VLOOKUP(DATOS[[#This Row],[ID_PRODUCTO]],PRODUCTOS[#All],3,FALSE)</f>
        <v>3</v>
      </c>
      <c r="K713" t="str">
        <f>VLOOKUP(DATOS[[#This Row],[ID_CATEGORIA2]],PRODUCTOS[#All],4,FALSE)</f>
        <v>Componentes del Motor</v>
      </c>
      <c r="L713">
        <v>26</v>
      </c>
      <c r="M713" s="4">
        <f>VLOOKUP(DATOS[[#This Row],[ID_PRODUCTO]],PRODUCTOS[#All],6,FALSE)</f>
        <v>1600</v>
      </c>
      <c r="N713" s="5">
        <f>VLOOKUP(DATOS[[#This Row],[ID_PRODUCTO]],PRODUCTOS[#All],8,FALSE)</f>
        <v>2500</v>
      </c>
    </row>
    <row r="714" spans="1:14" x14ac:dyDescent="0.25">
      <c r="A714" s="1">
        <v>45283</v>
      </c>
      <c r="B714">
        <v>713</v>
      </c>
      <c r="C714">
        <v>1013</v>
      </c>
      <c r="D714" t="str">
        <f>VLOOKUP(DATOS[[#This Row],[ID_VENDEDOR]],VENDEDOR[#All],2,FALSE)</f>
        <v>MoNiCA AlVarez</v>
      </c>
      <c r="E714" t="str">
        <f>VLOOKUP(DATOS[[#This Row],[ID_VENDEDOR]],VENDEDOR[#All],5,FALSE)</f>
        <v>ESTE</v>
      </c>
      <c r="F714">
        <v>100029</v>
      </c>
      <c r="G714" t="s">
        <v>76</v>
      </c>
      <c r="H714">
        <v>19</v>
      </c>
      <c r="I714" t="str">
        <f>VLOOKUP(DATOS[[#This Row],[ID_PRODUCTO]],PRODUCTOS[#All],2,FALSE)</f>
        <v>Cables de Acelerador</v>
      </c>
      <c r="J714">
        <f>VLOOKUP(DATOS[[#This Row],[ID_PRODUCTO]],PRODUCTOS[#All],3,FALSE)</f>
        <v>11</v>
      </c>
      <c r="K714" t="str">
        <f>VLOOKUP(DATOS[[#This Row],[ID_CATEGORIA2]],PRODUCTOS[#All],4,FALSE)</f>
        <v>Partes del Chasis</v>
      </c>
      <c r="L714">
        <v>14</v>
      </c>
      <c r="M714" s="4">
        <f>VLOOKUP(DATOS[[#This Row],[ID_PRODUCTO]],PRODUCTOS[#All],6,FALSE)</f>
        <v>600</v>
      </c>
      <c r="N714" s="5">
        <f>VLOOKUP(DATOS[[#This Row],[ID_PRODUCTO]],PRODUCTOS[#All],8,FALSE)</f>
        <v>700</v>
      </c>
    </row>
    <row r="715" spans="1:14" x14ac:dyDescent="0.25">
      <c r="A715" s="1">
        <v>45284</v>
      </c>
      <c r="B715">
        <v>714</v>
      </c>
      <c r="C715">
        <v>1004</v>
      </c>
      <c r="D715" t="str">
        <f>VLOOKUP(DATOS[[#This Row],[ID_VENDEDOR]],VENDEDOR[#All],2,FALSE)</f>
        <v>FaBiAn VasQuez</v>
      </c>
      <c r="E715" t="str">
        <f>VLOOKUP(DATOS[[#This Row],[ID_VENDEDOR]],VENDEDOR[#All],5,FALSE)</f>
        <v>SUR</v>
      </c>
      <c r="F715">
        <v>100014</v>
      </c>
      <c r="G715" t="s">
        <v>47</v>
      </c>
      <c r="H715">
        <v>6</v>
      </c>
      <c r="I715" t="str">
        <f>VLOOKUP(DATOS[[#This Row],[ID_PRODUCTO]],PRODUCTOS[#All],2,FALSE)</f>
        <v>Cadenas</v>
      </c>
      <c r="J715">
        <f>VLOOKUP(DATOS[[#This Row],[ID_PRODUCTO]],PRODUCTOS[#All],3,FALSE)</f>
        <v>4</v>
      </c>
      <c r="K715" t="str">
        <f>VLOOKUP(DATOS[[#This Row],[ID_CATEGORIA2]],PRODUCTOS[#All],4,FALSE)</f>
        <v>Filtros</v>
      </c>
      <c r="L715">
        <v>5</v>
      </c>
      <c r="M715" s="4">
        <f>VLOOKUP(DATOS[[#This Row],[ID_PRODUCTO]],PRODUCTOS[#All],6,FALSE)</f>
        <v>1800</v>
      </c>
      <c r="N715" s="5">
        <f>VLOOKUP(DATOS[[#This Row],[ID_PRODUCTO]],PRODUCTOS[#All],8,FALSE)</f>
        <v>2000</v>
      </c>
    </row>
    <row r="716" spans="1:14" x14ac:dyDescent="0.25">
      <c r="A716" s="1">
        <v>45285</v>
      </c>
      <c r="B716">
        <v>715</v>
      </c>
      <c r="C716">
        <v>1013</v>
      </c>
      <c r="D716" t="str">
        <f>VLOOKUP(DATOS[[#This Row],[ID_VENDEDOR]],VENDEDOR[#All],2,FALSE)</f>
        <v>MoNiCA AlVarez</v>
      </c>
      <c r="E716" t="str">
        <f>VLOOKUP(DATOS[[#This Row],[ID_VENDEDOR]],VENDEDOR[#All],5,FALSE)</f>
        <v>ESTE</v>
      </c>
      <c r="F716">
        <v>100029</v>
      </c>
      <c r="G716" t="s">
        <v>76</v>
      </c>
      <c r="H716">
        <v>4</v>
      </c>
      <c r="I716" t="str">
        <f>VLOOKUP(DATOS[[#This Row],[ID_PRODUCTO]],PRODUCTOS[#All],2,FALSE)</f>
        <v>Filtros de Aceite</v>
      </c>
      <c r="J716">
        <f>VLOOKUP(DATOS[[#This Row],[ID_PRODUCTO]],PRODUCTOS[#All],3,FALSE)</f>
        <v>2</v>
      </c>
      <c r="K716" t="str">
        <f>VLOOKUP(DATOS[[#This Row],[ID_CATEGORIA2]],PRODUCTOS[#All],4,FALSE)</f>
        <v>Componentes del Motor</v>
      </c>
      <c r="L716">
        <v>8</v>
      </c>
      <c r="M716" s="4">
        <f>VLOOKUP(DATOS[[#This Row],[ID_PRODUCTO]],PRODUCTOS[#All],6,FALSE)</f>
        <v>600</v>
      </c>
      <c r="N716" s="5">
        <f>VLOOKUP(DATOS[[#This Row],[ID_PRODUCTO]],PRODUCTOS[#All],8,FALSE)</f>
        <v>800</v>
      </c>
    </row>
    <row r="717" spans="1:14" x14ac:dyDescent="0.25">
      <c r="A717" s="1">
        <v>45286</v>
      </c>
      <c r="B717">
        <v>716</v>
      </c>
      <c r="C717">
        <v>1003</v>
      </c>
      <c r="D717" t="str">
        <f>VLOOKUP(DATOS[[#This Row],[ID_VENDEDOR]],VENDEDOR[#All],2,FALSE)</f>
        <v>MatEo diAz</v>
      </c>
      <c r="E717" t="str">
        <f>VLOOKUP(DATOS[[#This Row],[ID_VENDEDOR]],VENDEDOR[#All],5,FALSE)</f>
        <v>CIBAO</v>
      </c>
      <c r="F717">
        <v>100087</v>
      </c>
      <c r="G717" t="s">
        <v>134</v>
      </c>
      <c r="H717">
        <v>4</v>
      </c>
      <c r="I717" t="str">
        <f>VLOOKUP(DATOS[[#This Row],[ID_PRODUCTO]],PRODUCTOS[#All],2,FALSE)</f>
        <v>Filtros de Aceite</v>
      </c>
      <c r="J717">
        <f>VLOOKUP(DATOS[[#This Row],[ID_PRODUCTO]],PRODUCTOS[#All],3,FALSE)</f>
        <v>2</v>
      </c>
      <c r="K717" t="str">
        <f>VLOOKUP(DATOS[[#This Row],[ID_CATEGORIA2]],PRODUCTOS[#All],4,FALSE)</f>
        <v>Componentes del Motor</v>
      </c>
      <c r="L717">
        <v>5</v>
      </c>
      <c r="M717" s="4">
        <f>VLOOKUP(DATOS[[#This Row],[ID_PRODUCTO]],PRODUCTOS[#All],6,FALSE)</f>
        <v>600</v>
      </c>
      <c r="N717" s="5">
        <f>VLOOKUP(DATOS[[#This Row],[ID_PRODUCTO]],PRODUCTOS[#All],8,FALSE)</f>
        <v>800</v>
      </c>
    </row>
    <row r="718" spans="1:14" x14ac:dyDescent="0.25">
      <c r="A718" s="1">
        <v>45287</v>
      </c>
      <c r="B718">
        <v>717</v>
      </c>
      <c r="C718">
        <v>1006</v>
      </c>
      <c r="D718" t="str">
        <f>VLOOKUP(DATOS[[#This Row],[ID_VENDEDOR]],VENDEDOR[#All],2,FALSE)</f>
        <v>AleXanDrO MoRa</v>
      </c>
      <c r="E718" t="str">
        <f>VLOOKUP(DATOS[[#This Row],[ID_VENDEDOR]],VENDEDOR[#All],5,FALSE)</f>
        <v>NORTE</v>
      </c>
      <c r="F718">
        <v>100039</v>
      </c>
      <c r="G718" t="s">
        <v>86</v>
      </c>
      <c r="H718">
        <v>17</v>
      </c>
      <c r="I718" t="str">
        <f>VLOOKUP(DATOS[[#This Row],[ID_PRODUCTO]],PRODUCTOS[#All],2,FALSE)</f>
        <v>Chaquetas de Protección</v>
      </c>
      <c r="J718">
        <f>VLOOKUP(DATOS[[#This Row],[ID_PRODUCTO]],PRODUCTOS[#All],3,FALSE)</f>
        <v>10</v>
      </c>
      <c r="K718" t="str">
        <f>VLOOKUP(DATOS[[#This Row],[ID_CATEGORIA2]],PRODUCTOS[#All],4,FALSE)</f>
        <v>Neumáticos</v>
      </c>
      <c r="L718">
        <v>17</v>
      </c>
      <c r="M718" s="4">
        <f>VLOOKUP(DATOS[[#This Row],[ID_PRODUCTO]],PRODUCTOS[#All],6,FALSE)</f>
        <v>1117</v>
      </c>
      <c r="N718" s="5">
        <f>VLOOKUP(DATOS[[#This Row],[ID_PRODUCTO]],PRODUCTOS[#All],8,FALSE)</f>
        <v>3500</v>
      </c>
    </row>
    <row r="719" spans="1:14" x14ac:dyDescent="0.25">
      <c r="A719" s="1">
        <v>45288</v>
      </c>
      <c r="B719">
        <v>718</v>
      </c>
      <c r="C719">
        <v>1007</v>
      </c>
      <c r="D719" t="str">
        <f>VLOOKUP(DATOS[[#This Row],[ID_VENDEDOR]],VENDEDOR[#All],2,FALSE)</f>
        <v>RoSa UrIbe</v>
      </c>
      <c r="E719" t="str">
        <f>VLOOKUP(DATOS[[#This Row],[ID_VENDEDOR]],VENDEDOR[#All],5,FALSE)</f>
        <v>CIBAO</v>
      </c>
      <c r="F719">
        <v>100037</v>
      </c>
      <c r="G719" t="s">
        <v>84</v>
      </c>
      <c r="H719">
        <v>10</v>
      </c>
      <c r="I719" t="str">
        <f>VLOOKUP(DATOS[[#This Row],[ID_PRODUCTO]],PRODUCTOS[#All],2,FALSE)</f>
        <v>Neumáticos</v>
      </c>
      <c r="J719">
        <f>VLOOKUP(DATOS[[#This Row],[ID_PRODUCTO]],PRODUCTOS[#All],3,FALSE)</f>
        <v>8</v>
      </c>
      <c r="K719" t="str">
        <f>VLOOKUP(DATOS[[#This Row],[ID_CATEGORIA2]],PRODUCTOS[#All],4,FALSE)</f>
        <v>Sistema de Suspensión</v>
      </c>
      <c r="L719">
        <v>16</v>
      </c>
      <c r="M719" s="4">
        <f>VLOOKUP(DATOS[[#This Row],[ID_PRODUCTO]],PRODUCTOS[#All],6,FALSE)</f>
        <v>4420</v>
      </c>
      <c r="N719" s="5">
        <f>VLOOKUP(DATOS[[#This Row],[ID_PRODUCTO]],PRODUCTOS[#All],8,FALSE)</f>
        <v>5000</v>
      </c>
    </row>
    <row r="720" spans="1:14" x14ac:dyDescent="0.25">
      <c r="A720" s="1">
        <v>45289</v>
      </c>
      <c r="B720">
        <v>719</v>
      </c>
      <c r="C720">
        <v>1003</v>
      </c>
      <c r="D720" t="str">
        <f>VLOOKUP(DATOS[[#This Row],[ID_VENDEDOR]],VENDEDOR[#All],2,FALSE)</f>
        <v>MatEo diAz</v>
      </c>
      <c r="E720" t="str">
        <f>VLOOKUP(DATOS[[#This Row],[ID_VENDEDOR]],VENDEDOR[#All],5,FALSE)</f>
        <v>CIBAO</v>
      </c>
      <c r="F720">
        <v>100012</v>
      </c>
      <c r="G720" t="s">
        <v>41</v>
      </c>
      <c r="H720">
        <v>12</v>
      </c>
      <c r="I720" t="str">
        <f>VLOOKUP(DATOS[[#This Row],[ID_PRODUCTO]],PRODUCTOS[#All],2,FALSE)</f>
        <v>Asientos</v>
      </c>
      <c r="J720">
        <f>VLOOKUP(DATOS[[#This Row],[ID_PRODUCTO]],PRODUCTOS[#All],3,FALSE)</f>
        <v>9</v>
      </c>
      <c r="K720" t="str">
        <f>VLOOKUP(DATOS[[#This Row],[ID_CATEGORIA2]],PRODUCTOS[#All],4,FALSE)</f>
        <v>Sistema Eléctrico</v>
      </c>
      <c r="L720">
        <v>33</v>
      </c>
      <c r="M720" s="4">
        <f>VLOOKUP(DATOS[[#This Row],[ID_PRODUCTO]],PRODUCTOS[#All],6,FALSE)</f>
        <v>3150</v>
      </c>
      <c r="N720" s="5">
        <f>VLOOKUP(DATOS[[#This Row],[ID_PRODUCTO]],PRODUCTOS[#All],8,FALSE)</f>
        <v>3500</v>
      </c>
    </row>
    <row r="721" spans="1:14" x14ac:dyDescent="0.25">
      <c r="A721" s="1">
        <v>45290</v>
      </c>
      <c r="B721">
        <v>720</v>
      </c>
      <c r="C721">
        <v>1014</v>
      </c>
      <c r="D721" t="str">
        <f>VLOOKUP(DATOS[[#This Row],[ID_VENDEDOR]],VENDEDOR[#All],2,FALSE)</f>
        <v>DAnieLa RaMiRez</v>
      </c>
      <c r="E721" t="str">
        <f>VLOOKUP(DATOS[[#This Row],[ID_VENDEDOR]],VENDEDOR[#All],5,FALSE)</f>
        <v>NORTE</v>
      </c>
      <c r="F721">
        <v>100048</v>
      </c>
      <c r="G721" t="s">
        <v>95</v>
      </c>
      <c r="H721">
        <v>25</v>
      </c>
      <c r="I721" t="str">
        <f>VLOOKUP(DATOS[[#This Row],[ID_PRODUCTO]],PRODUCTOS[#All],2,FALSE)</f>
        <v>Horquillas</v>
      </c>
      <c r="J721">
        <f>VLOOKUP(DATOS[[#This Row],[ID_PRODUCTO]],PRODUCTOS[#All],3,FALSE)</f>
        <v>6</v>
      </c>
      <c r="K721" t="str">
        <f>VLOOKUP(DATOS[[#This Row],[ID_CATEGORIA2]],PRODUCTOS[#All],4,FALSE)</f>
        <v>Sistema de Transmisión</v>
      </c>
      <c r="L721">
        <v>5</v>
      </c>
      <c r="M721" s="4">
        <f>VLOOKUP(DATOS[[#This Row],[ID_PRODUCTO]],PRODUCTOS[#All],6,FALSE)</f>
        <v>5100</v>
      </c>
      <c r="N721" s="5">
        <f>VLOOKUP(DATOS[[#This Row],[ID_PRODUCTO]],PRODUCTOS[#All],8,FALSE)</f>
        <v>6000</v>
      </c>
    </row>
    <row r="722" spans="1:14" x14ac:dyDescent="0.25">
      <c r="A722" s="1">
        <v>45291</v>
      </c>
      <c r="B722">
        <v>721</v>
      </c>
      <c r="C722">
        <v>1003</v>
      </c>
      <c r="D722" t="str">
        <f>VLOOKUP(DATOS[[#This Row],[ID_VENDEDOR]],VENDEDOR[#All],2,FALSE)</f>
        <v>MatEo diAz</v>
      </c>
      <c r="E722" t="str">
        <f>VLOOKUP(DATOS[[#This Row],[ID_VENDEDOR]],VENDEDOR[#All],5,FALSE)</f>
        <v>CIBAO</v>
      </c>
      <c r="F722">
        <v>100041</v>
      </c>
      <c r="G722" t="s">
        <v>88</v>
      </c>
      <c r="H722">
        <v>4</v>
      </c>
      <c r="I722" t="str">
        <f>VLOOKUP(DATOS[[#This Row],[ID_PRODUCTO]],PRODUCTOS[#All],2,FALSE)</f>
        <v>Filtros de Aceite</v>
      </c>
      <c r="J722">
        <f>VLOOKUP(DATOS[[#This Row],[ID_PRODUCTO]],PRODUCTOS[#All],3,FALSE)</f>
        <v>2</v>
      </c>
      <c r="K722" t="str">
        <f>VLOOKUP(DATOS[[#This Row],[ID_CATEGORIA2]],PRODUCTOS[#All],4,FALSE)</f>
        <v>Componentes del Motor</v>
      </c>
      <c r="L722">
        <v>22</v>
      </c>
      <c r="M722" s="4">
        <f>VLOOKUP(DATOS[[#This Row],[ID_PRODUCTO]],PRODUCTOS[#All],6,FALSE)</f>
        <v>600</v>
      </c>
      <c r="N722" s="5">
        <f>VLOOKUP(DATOS[[#This Row],[ID_PRODUCTO]],PRODUCTOS[#All],8,FALSE)</f>
        <v>800</v>
      </c>
    </row>
    <row r="723" spans="1:14" x14ac:dyDescent="0.25">
      <c r="A723" s="1">
        <v>45292</v>
      </c>
      <c r="B723">
        <v>722</v>
      </c>
      <c r="C723">
        <v>1005</v>
      </c>
      <c r="D723" t="str">
        <f>VLOOKUP(DATOS[[#This Row],[ID_VENDEDOR]],VENDEDOR[#All],2,FALSE)</f>
        <v>CrIstina ValEnCia</v>
      </c>
      <c r="E723" t="str">
        <f>VLOOKUP(DATOS[[#This Row],[ID_VENDEDOR]],VENDEDOR[#All],5,FALSE)</f>
        <v>ESTE</v>
      </c>
      <c r="F723">
        <v>100038</v>
      </c>
      <c r="G723" t="s">
        <v>85</v>
      </c>
      <c r="H723">
        <v>24</v>
      </c>
      <c r="I723" t="str">
        <f>VLOOKUP(DATOS[[#This Row],[ID_PRODUCTO]],PRODUCTOS[#All],2,FALSE)</f>
        <v>Discos de Freno</v>
      </c>
      <c r="J723">
        <f>VLOOKUP(DATOS[[#This Row],[ID_PRODUCTO]],PRODUCTOS[#All],3,FALSE)</f>
        <v>5</v>
      </c>
      <c r="K723" t="str">
        <f>VLOOKUP(DATOS[[#This Row],[ID_CATEGORIA2]],PRODUCTOS[#All],4,FALSE)</f>
        <v>Sistema de Escape</v>
      </c>
      <c r="L723">
        <v>27</v>
      </c>
      <c r="M723" s="4">
        <f>VLOOKUP(DATOS[[#This Row],[ID_PRODUCTO]],PRODUCTOS[#All],6,FALSE)</f>
        <v>2630</v>
      </c>
      <c r="N723" s="5">
        <f>VLOOKUP(DATOS[[#This Row],[ID_PRODUCTO]],PRODUCTOS[#All],8,FALSE)</f>
        <v>3000</v>
      </c>
    </row>
    <row r="724" spans="1:14" x14ac:dyDescent="0.25">
      <c r="A724" s="1">
        <v>45293</v>
      </c>
      <c r="B724">
        <v>723</v>
      </c>
      <c r="C724">
        <v>1003</v>
      </c>
      <c r="D724" t="str">
        <f>VLOOKUP(DATOS[[#This Row],[ID_VENDEDOR]],VENDEDOR[#All],2,FALSE)</f>
        <v>MatEo diAz</v>
      </c>
      <c r="E724" t="str">
        <f>VLOOKUP(DATOS[[#This Row],[ID_VENDEDOR]],VENDEDOR[#All],5,FALSE)</f>
        <v>CIBAO</v>
      </c>
      <c r="F724">
        <v>100097</v>
      </c>
      <c r="G724" t="s">
        <v>144</v>
      </c>
      <c r="H724">
        <v>12</v>
      </c>
      <c r="I724" t="str">
        <f>VLOOKUP(DATOS[[#This Row],[ID_PRODUCTO]],PRODUCTOS[#All],2,FALSE)</f>
        <v>Asientos</v>
      </c>
      <c r="J724">
        <f>VLOOKUP(DATOS[[#This Row],[ID_PRODUCTO]],PRODUCTOS[#All],3,FALSE)</f>
        <v>9</v>
      </c>
      <c r="K724" t="str">
        <f>VLOOKUP(DATOS[[#This Row],[ID_CATEGORIA2]],PRODUCTOS[#All],4,FALSE)</f>
        <v>Sistema Eléctrico</v>
      </c>
      <c r="L724">
        <v>8</v>
      </c>
      <c r="M724" s="4">
        <f>VLOOKUP(DATOS[[#This Row],[ID_PRODUCTO]],PRODUCTOS[#All],6,FALSE)</f>
        <v>3150</v>
      </c>
      <c r="N724" s="5">
        <f>VLOOKUP(DATOS[[#This Row],[ID_PRODUCTO]],PRODUCTOS[#All],8,FALSE)</f>
        <v>3500</v>
      </c>
    </row>
    <row r="725" spans="1:14" x14ac:dyDescent="0.25">
      <c r="A725" s="1">
        <v>45294</v>
      </c>
      <c r="B725">
        <v>724</v>
      </c>
      <c r="C725">
        <v>1004</v>
      </c>
      <c r="D725" t="str">
        <f>VLOOKUP(DATOS[[#This Row],[ID_VENDEDOR]],VENDEDOR[#All],2,FALSE)</f>
        <v>FaBiAn VasQuez</v>
      </c>
      <c r="E725" t="str">
        <f>VLOOKUP(DATOS[[#This Row],[ID_VENDEDOR]],VENDEDOR[#All],5,FALSE)</f>
        <v>SUR</v>
      </c>
      <c r="F725">
        <v>100044</v>
      </c>
      <c r="G725" t="s">
        <v>91</v>
      </c>
      <c r="H725">
        <v>4</v>
      </c>
      <c r="I725" t="str">
        <f>VLOOKUP(DATOS[[#This Row],[ID_PRODUCTO]],PRODUCTOS[#All],2,FALSE)</f>
        <v>Filtros de Aceite</v>
      </c>
      <c r="J725">
        <f>VLOOKUP(DATOS[[#This Row],[ID_PRODUCTO]],PRODUCTOS[#All],3,FALSE)</f>
        <v>2</v>
      </c>
      <c r="K725" t="str">
        <f>VLOOKUP(DATOS[[#This Row],[ID_CATEGORIA2]],PRODUCTOS[#All],4,FALSE)</f>
        <v>Componentes del Motor</v>
      </c>
      <c r="L725">
        <v>23</v>
      </c>
      <c r="M725" s="4">
        <f>VLOOKUP(DATOS[[#This Row],[ID_PRODUCTO]],PRODUCTOS[#All],6,FALSE)</f>
        <v>600</v>
      </c>
      <c r="N725" s="5">
        <f>VLOOKUP(DATOS[[#This Row],[ID_PRODUCTO]],PRODUCTOS[#All],8,FALSE)</f>
        <v>800</v>
      </c>
    </row>
    <row r="726" spans="1:14" x14ac:dyDescent="0.25">
      <c r="A726" s="1">
        <v>45295</v>
      </c>
      <c r="B726">
        <v>725</v>
      </c>
      <c r="C726">
        <v>1000</v>
      </c>
      <c r="D726" t="str">
        <f>VLOOKUP(DATOS[[#This Row],[ID_VENDEDOR]],VENDEDOR[#All],2,FALSE)</f>
        <v>JuLiO torReS</v>
      </c>
      <c r="E726" t="str">
        <f>VLOOKUP(DATOS[[#This Row],[ID_VENDEDOR]],VENDEDOR[#All],5,FALSE)</f>
        <v>SUR</v>
      </c>
      <c r="F726">
        <v>100097</v>
      </c>
      <c r="G726" t="s">
        <v>144</v>
      </c>
      <c r="H726">
        <v>4</v>
      </c>
      <c r="I726" t="str">
        <f>VLOOKUP(DATOS[[#This Row],[ID_PRODUCTO]],PRODUCTOS[#All],2,FALSE)</f>
        <v>Filtros de Aceite</v>
      </c>
      <c r="J726">
        <f>VLOOKUP(DATOS[[#This Row],[ID_PRODUCTO]],PRODUCTOS[#All],3,FALSE)</f>
        <v>2</v>
      </c>
      <c r="K726" t="str">
        <f>VLOOKUP(DATOS[[#This Row],[ID_CATEGORIA2]],PRODUCTOS[#All],4,FALSE)</f>
        <v>Componentes del Motor</v>
      </c>
      <c r="L726">
        <v>9</v>
      </c>
      <c r="M726" s="4">
        <f>VLOOKUP(DATOS[[#This Row],[ID_PRODUCTO]],PRODUCTOS[#All],6,FALSE)</f>
        <v>600</v>
      </c>
      <c r="N726" s="5">
        <f>VLOOKUP(DATOS[[#This Row],[ID_PRODUCTO]],PRODUCTOS[#All],8,FALSE)</f>
        <v>800</v>
      </c>
    </row>
    <row r="727" spans="1:14" x14ac:dyDescent="0.25">
      <c r="A727" s="1">
        <v>45296</v>
      </c>
      <c r="B727">
        <v>726</v>
      </c>
      <c r="C727">
        <v>1012</v>
      </c>
      <c r="D727" t="str">
        <f>VLOOKUP(DATOS[[#This Row],[ID_VENDEDOR]],VENDEDOR[#All],2,FALSE)</f>
        <v>HuGo SAndoval</v>
      </c>
      <c r="E727" t="str">
        <f>VLOOKUP(DATOS[[#This Row],[ID_VENDEDOR]],VENDEDOR[#All],5,FALSE)</f>
        <v>SUR</v>
      </c>
      <c r="F727">
        <v>100031</v>
      </c>
      <c r="G727" t="s">
        <v>78</v>
      </c>
      <c r="H727">
        <v>7</v>
      </c>
      <c r="I727" t="str">
        <f>VLOOKUP(DATOS[[#This Row],[ID_PRODUCTO]],PRODUCTOS[#All],2,FALSE)</f>
        <v>Pastillas de Freno</v>
      </c>
      <c r="J727">
        <f>VLOOKUP(DATOS[[#This Row],[ID_PRODUCTO]],PRODUCTOS[#All],3,FALSE)</f>
        <v>5</v>
      </c>
      <c r="K727" t="str">
        <f>VLOOKUP(DATOS[[#This Row],[ID_CATEGORIA2]],PRODUCTOS[#All],4,FALSE)</f>
        <v>Sistema de Escape</v>
      </c>
      <c r="L727">
        <v>30</v>
      </c>
      <c r="M727" s="4">
        <f>VLOOKUP(DATOS[[#This Row],[ID_PRODUCTO]],PRODUCTOS[#All],6,FALSE)</f>
        <v>900</v>
      </c>
      <c r="N727" s="5">
        <f>VLOOKUP(DATOS[[#This Row],[ID_PRODUCTO]],PRODUCTOS[#All],8,FALSE)</f>
        <v>1200</v>
      </c>
    </row>
    <row r="728" spans="1:14" x14ac:dyDescent="0.25">
      <c r="A728" s="1">
        <v>45297</v>
      </c>
      <c r="B728">
        <v>727</v>
      </c>
      <c r="C728">
        <v>1011</v>
      </c>
      <c r="D728" t="str">
        <f>VLOOKUP(DATOS[[#This Row],[ID_VENDEDOR]],VENDEDOR[#All],2,FALSE)</f>
        <v>SoNia ToRReS</v>
      </c>
      <c r="E728" t="str">
        <f>VLOOKUP(DATOS[[#This Row],[ID_VENDEDOR]],VENDEDOR[#All],5,FALSE)</f>
        <v>CIBAO</v>
      </c>
      <c r="F728">
        <v>100038</v>
      </c>
      <c r="G728" t="s">
        <v>85</v>
      </c>
      <c r="H728">
        <v>15</v>
      </c>
      <c r="I728" t="str">
        <f>VLOOKUP(DATOS[[#This Row],[ID_PRODUCTO]],PRODUCTOS[#All],2,FALSE)</f>
        <v>Casco</v>
      </c>
      <c r="J728">
        <f>VLOOKUP(DATOS[[#This Row],[ID_PRODUCTO]],PRODUCTOS[#All],3,FALSE)</f>
        <v>10</v>
      </c>
      <c r="K728" t="str">
        <f>VLOOKUP(DATOS[[#This Row],[ID_CATEGORIA2]],PRODUCTOS[#All],4,FALSE)</f>
        <v>Neumáticos</v>
      </c>
      <c r="L728">
        <v>27</v>
      </c>
      <c r="M728" s="4">
        <f>VLOOKUP(DATOS[[#This Row],[ID_PRODUCTO]],PRODUCTOS[#All],6,FALSE)</f>
        <v>2240</v>
      </c>
      <c r="N728" s="5">
        <f>VLOOKUP(DATOS[[#This Row],[ID_PRODUCTO]],PRODUCTOS[#All],8,FALSE)</f>
        <v>2500</v>
      </c>
    </row>
    <row r="729" spans="1:14" x14ac:dyDescent="0.25">
      <c r="A729" s="1">
        <v>45298</v>
      </c>
      <c r="B729">
        <v>728</v>
      </c>
      <c r="C729">
        <v>1009</v>
      </c>
      <c r="D729" t="str">
        <f>VLOOKUP(DATOS[[#This Row],[ID_VENDEDOR]],VENDEDOR[#All],2,FALSE)</f>
        <v>PAtriciA mOreno</v>
      </c>
      <c r="E729" t="str">
        <f>VLOOKUP(DATOS[[#This Row],[ID_VENDEDOR]],VENDEDOR[#All],5,FALSE)</f>
        <v>ESTE</v>
      </c>
      <c r="F729">
        <v>100080</v>
      </c>
      <c r="G729" t="s">
        <v>127</v>
      </c>
      <c r="H729">
        <v>1</v>
      </c>
      <c r="I729" t="str">
        <f>VLOOKUP(DATOS[[#This Row],[ID_PRODUCTO]],PRODUCTOS[#All],2,FALSE)</f>
        <v>Bujías</v>
      </c>
      <c r="J729">
        <f>VLOOKUP(DATOS[[#This Row],[ID_PRODUCTO]],PRODUCTOS[#All],3,FALSE)</f>
        <v>1</v>
      </c>
      <c r="K729" t="str">
        <f>VLOOKUP(DATOS[[#This Row],[ID_CATEGORIA2]],PRODUCTOS[#All],4,FALSE)</f>
        <v>Componentes del Motor</v>
      </c>
      <c r="L729">
        <v>6</v>
      </c>
      <c r="M729" s="4">
        <f>VLOOKUP(DATOS[[#This Row],[ID_PRODUCTO]],PRODUCTOS[#All],6,FALSE)</f>
        <v>421</v>
      </c>
      <c r="N729" s="5">
        <f>VLOOKUP(DATOS[[#This Row],[ID_PRODUCTO]],PRODUCTOS[#All],8,FALSE)</f>
        <v>600</v>
      </c>
    </row>
    <row r="730" spans="1:14" x14ac:dyDescent="0.25">
      <c r="A730" s="1">
        <v>45299</v>
      </c>
      <c r="B730">
        <v>729</v>
      </c>
      <c r="C730">
        <v>1015</v>
      </c>
      <c r="D730" t="str">
        <f>VLOOKUP(DATOS[[#This Row],[ID_VENDEDOR]],VENDEDOR[#All],2,FALSE)</f>
        <v>HeCTOr MuñoZ</v>
      </c>
      <c r="E730" t="str">
        <f>VLOOKUP(DATOS[[#This Row],[ID_VENDEDOR]],VENDEDOR[#All],5,FALSE)</f>
        <v>CIBAO</v>
      </c>
      <c r="F730">
        <v>100063</v>
      </c>
      <c r="G730" t="s">
        <v>110</v>
      </c>
      <c r="H730">
        <v>5</v>
      </c>
      <c r="I730" t="str">
        <f>VLOOKUP(DATOS[[#This Row],[ID_PRODUCTO]],PRODUCTOS[#All],2,FALSE)</f>
        <v>Silenciadores</v>
      </c>
      <c r="J730">
        <f>VLOOKUP(DATOS[[#This Row],[ID_PRODUCTO]],PRODUCTOS[#All],3,FALSE)</f>
        <v>3</v>
      </c>
      <c r="K730" t="str">
        <f>VLOOKUP(DATOS[[#This Row],[ID_CATEGORIA2]],PRODUCTOS[#All],4,FALSE)</f>
        <v>Componentes del Motor</v>
      </c>
      <c r="L730">
        <v>32</v>
      </c>
      <c r="M730" s="4">
        <f>VLOOKUP(DATOS[[#This Row],[ID_PRODUCTO]],PRODUCTOS[#All],6,FALSE)</f>
        <v>1600</v>
      </c>
      <c r="N730" s="5">
        <f>VLOOKUP(DATOS[[#This Row],[ID_PRODUCTO]],PRODUCTOS[#All],8,FALSE)</f>
        <v>2500</v>
      </c>
    </row>
    <row r="731" spans="1:14" x14ac:dyDescent="0.25">
      <c r="A731" s="1">
        <v>45300</v>
      </c>
      <c r="B731">
        <v>730</v>
      </c>
      <c r="C731">
        <v>1005</v>
      </c>
      <c r="D731" t="str">
        <f>VLOOKUP(DATOS[[#This Row],[ID_VENDEDOR]],VENDEDOR[#All],2,FALSE)</f>
        <v>CrIstina ValEnCia</v>
      </c>
      <c r="E731" t="str">
        <f>VLOOKUP(DATOS[[#This Row],[ID_VENDEDOR]],VENDEDOR[#All],5,FALSE)</f>
        <v>ESTE</v>
      </c>
      <c r="F731">
        <v>100048</v>
      </c>
      <c r="G731" t="s">
        <v>95</v>
      </c>
      <c r="H731">
        <v>14</v>
      </c>
      <c r="I731" t="str">
        <f>VLOOKUP(DATOS[[#This Row],[ID_PRODUCTO]],PRODUCTOS[#All],2,FALSE)</f>
        <v>Espejos Retrovisores</v>
      </c>
      <c r="J731">
        <f>VLOOKUP(DATOS[[#This Row],[ID_PRODUCTO]],PRODUCTOS[#All],3,FALSE)</f>
        <v>9</v>
      </c>
      <c r="K731" t="str">
        <f>VLOOKUP(DATOS[[#This Row],[ID_CATEGORIA2]],PRODUCTOS[#All],4,FALSE)</f>
        <v>Sistema Eléctrico</v>
      </c>
      <c r="L731">
        <v>24</v>
      </c>
      <c r="M731" s="4">
        <f>VLOOKUP(DATOS[[#This Row],[ID_PRODUCTO]],PRODUCTOS[#All],6,FALSE)</f>
        <v>700</v>
      </c>
      <c r="N731" s="5">
        <f>VLOOKUP(DATOS[[#This Row],[ID_PRODUCTO]],PRODUCTOS[#All],8,FALSE)</f>
        <v>800</v>
      </c>
    </row>
    <row r="732" spans="1:14" x14ac:dyDescent="0.25">
      <c r="A732" s="1">
        <v>45301</v>
      </c>
      <c r="B732">
        <v>731</v>
      </c>
      <c r="C732">
        <v>1003</v>
      </c>
      <c r="D732" t="str">
        <f>VLOOKUP(DATOS[[#This Row],[ID_VENDEDOR]],VENDEDOR[#All],2,FALSE)</f>
        <v>MatEo diAz</v>
      </c>
      <c r="E732" t="str">
        <f>VLOOKUP(DATOS[[#This Row],[ID_VENDEDOR]],VENDEDOR[#All],5,FALSE)</f>
        <v>CIBAO</v>
      </c>
      <c r="F732">
        <v>100096</v>
      </c>
      <c r="G732" t="s">
        <v>143</v>
      </c>
      <c r="H732">
        <v>5</v>
      </c>
      <c r="I732" t="str">
        <f>VLOOKUP(DATOS[[#This Row],[ID_PRODUCTO]],PRODUCTOS[#All],2,FALSE)</f>
        <v>Silenciadores</v>
      </c>
      <c r="J732">
        <f>VLOOKUP(DATOS[[#This Row],[ID_PRODUCTO]],PRODUCTOS[#All],3,FALSE)</f>
        <v>3</v>
      </c>
      <c r="K732" t="str">
        <f>VLOOKUP(DATOS[[#This Row],[ID_CATEGORIA2]],PRODUCTOS[#All],4,FALSE)</f>
        <v>Componentes del Motor</v>
      </c>
      <c r="L732">
        <v>16</v>
      </c>
      <c r="M732" s="4">
        <f>VLOOKUP(DATOS[[#This Row],[ID_PRODUCTO]],PRODUCTOS[#All],6,FALSE)</f>
        <v>1600</v>
      </c>
      <c r="N732" s="5">
        <f>VLOOKUP(DATOS[[#This Row],[ID_PRODUCTO]],PRODUCTOS[#All],8,FALSE)</f>
        <v>2500</v>
      </c>
    </row>
    <row r="733" spans="1:14" x14ac:dyDescent="0.25">
      <c r="A733" s="1">
        <v>45302</v>
      </c>
      <c r="B733">
        <v>732</v>
      </c>
      <c r="C733">
        <v>1009</v>
      </c>
      <c r="D733" t="str">
        <f>VLOOKUP(DATOS[[#This Row],[ID_VENDEDOR]],VENDEDOR[#All],2,FALSE)</f>
        <v>PAtriciA mOreno</v>
      </c>
      <c r="E733" t="str">
        <f>VLOOKUP(DATOS[[#This Row],[ID_VENDEDOR]],VENDEDOR[#All],5,FALSE)</f>
        <v>ESTE</v>
      </c>
      <c r="F733">
        <v>100078</v>
      </c>
      <c r="G733" t="s">
        <v>125</v>
      </c>
      <c r="H733">
        <v>19</v>
      </c>
      <c r="I733" t="str">
        <f>VLOOKUP(DATOS[[#This Row],[ID_PRODUCTO]],PRODUCTOS[#All],2,FALSE)</f>
        <v>Cables de Acelerador</v>
      </c>
      <c r="J733">
        <f>VLOOKUP(DATOS[[#This Row],[ID_PRODUCTO]],PRODUCTOS[#All],3,FALSE)</f>
        <v>11</v>
      </c>
      <c r="K733" t="str">
        <f>VLOOKUP(DATOS[[#This Row],[ID_CATEGORIA2]],PRODUCTOS[#All],4,FALSE)</f>
        <v>Partes del Chasis</v>
      </c>
      <c r="L733">
        <v>23</v>
      </c>
      <c r="M733" s="4">
        <f>VLOOKUP(DATOS[[#This Row],[ID_PRODUCTO]],PRODUCTOS[#All],6,FALSE)</f>
        <v>600</v>
      </c>
      <c r="N733" s="5">
        <f>VLOOKUP(DATOS[[#This Row],[ID_PRODUCTO]],PRODUCTOS[#All],8,FALSE)</f>
        <v>700</v>
      </c>
    </row>
    <row r="734" spans="1:14" x14ac:dyDescent="0.25">
      <c r="A734" s="1">
        <v>45303</v>
      </c>
      <c r="B734">
        <v>733</v>
      </c>
      <c r="C734">
        <v>1001</v>
      </c>
      <c r="D734" t="str">
        <f>VLOOKUP(DATOS[[#This Row],[ID_VENDEDOR]],VENDEDOR[#All],2,FALSE)</f>
        <v>RaQUel SalAzar</v>
      </c>
      <c r="E734" t="str">
        <f>VLOOKUP(DATOS[[#This Row],[ID_VENDEDOR]],VENDEDOR[#All],5,FALSE)</f>
        <v>ESTE</v>
      </c>
      <c r="F734">
        <v>100051</v>
      </c>
      <c r="G734" t="s">
        <v>98</v>
      </c>
      <c r="H734">
        <v>25</v>
      </c>
      <c r="I734" t="str">
        <f>VLOOKUP(DATOS[[#This Row],[ID_PRODUCTO]],PRODUCTOS[#All],2,FALSE)</f>
        <v>Horquillas</v>
      </c>
      <c r="J734">
        <f>VLOOKUP(DATOS[[#This Row],[ID_PRODUCTO]],PRODUCTOS[#All],3,FALSE)</f>
        <v>6</v>
      </c>
      <c r="K734" t="str">
        <f>VLOOKUP(DATOS[[#This Row],[ID_CATEGORIA2]],PRODUCTOS[#All],4,FALSE)</f>
        <v>Sistema de Transmisión</v>
      </c>
      <c r="L734">
        <v>28</v>
      </c>
      <c r="M734" s="4">
        <f>VLOOKUP(DATOS[[#This Row],[ID_PRODUCTO]],PRODUCTOS[#All],6,FALSE)</f>
        <v>5100</v>
      </c>
      <c r="N734" s="5">
        <f>VLOOKUP(DATOS[[#This Row],[ID_PRODUCTO]],PRODUCTOS[#All],8,FALSE)</f>
        <v>6000</v>
      </c>
    </row>
    <row r="735" spans="1:14" x14ac:dyDescent="0.25">
      <c r="A735" s="1">
        <v>45304</v>
      </c>
      <c r="B735">
        <v>734</v>
      </c>
      <c r="C735">
        <v>1004</v>
      </c>
      <c r="D735" t="str">
        <f>VLOOKUP(DATOS[[#This Row],[ID_VENDEDOR]],VENDEDOR[#All],2,FALSE)</f>
        <v>FaBiAn VasQuez</v>
      </c>
      <c r="E735" t="str">
        <f>VLOOKUP(DATOS[[#This Row],[ID_VENDEDOR]],VENDEDOR[#All],5,FALSE)</f>
        <v>SUR</v>
      </c>
      <c r="F735">
        <v>100068</v>
      </c>
      <c r="G735" t="s">
        <v>115</v>
      </c>
      <c r="H735">
        <v>1</v>
      </c>
      <c r="I735" t="str">
        <f>VLOOKUP(DATOS[[#This Row],[ID_PRODUCTO]],PRODUCTOS[#All],2,FALSE)</f>
        <v>Bujías</v>
      </c>
      <c r="J735">
        <f>VLOOKUP(DATOS[[#This Row],[ID_PRODUCTO]],PRODUCTOS[#All],3,FALSE)</f>
        <v>1</v>
      </c>
      <c r="K735" t="str">
        <f>VLOOKUP(DATOS[[#This Row],[ID_CATEGORIA2]],PRODUCTOS[#All],4,FALSE)</f>
        <v>Componentes del Motor</v>
      </c>
      <c r="L735">
        <v>34</v>
      </c>
      <c r="M735" s="4">
        <f>VLOOKUP(DATOS[[#This Row],[ID_PRODUCTO]],PRODUCTOS[#All],6,FALSE)</f>
        <v>421</v>
      </c>
      <c r="N735" s="5">
        <f>VLOOKUP(DATOS[[#This Row],[ID_PRODUCTO]],PRODUCTOS[#All],8,FALSE)</f>
        <v>600</v>
      </c>
    </row>
    <row r="736" spans="1:14" x14ac:dyDescent="0.25">
      <c r="A736" s="1">
        <v>45305</v>
      </c>
      <c r="B736">
        <v>735</v>
      </c>
      <c r="C736">
        <v>1014</v>
      </c>
      <c r="D736" t="str">
        <f>VLOOKUP(DATOS[[#This Row],[ID_VENDEDOR]],VENDEDOR[#All],2,FALSE)</f>
        <v>DAnieLa RaMiRez</v>
      </c>
      <c r="E736" t="str">
        <f>VLOOKUP(DATOS[[#This Row],[ID_VENDEDOR]],VENDEDOR[#All],5,FALSE)</f>
        <v>NORTE</v>
      </c>
      <c r="F736">
        <v>100097</v>
      </c>
      <c r="G736" t="s">
        <v>144</v>
      </c>
      <c r="H736">
        <v>9</v>
      </c>
      <c r="I736" t="str">
        <f>VLOOKUP(DATOS[[#This Row],[ID_PRODUCTO]],PRODUCTOS[#All],2,FALSE)</f>
        <v>Baterías</v>
      </c>
      <c r="J736">
        <f>VLOOKUP(DATOS[[#This Row],[ID_PRODUCTO]],PRODUCTOS[#All],3,FALSE)</f>
        <v>7</v>
      </c>
      <c r="K736" t="str">
        <f>VLOOKUP(DATOS[[#This Row],[ID_CATEGORIA2]],PRODUCTOS[#All],4,FALSE)</f>
        <v>Sistema de Frenos</v>
      </c>
      <c r="L736">
        <v>18</v>
      </c>
      <c r="M736" s="4">
        <f>VLOOKUP(DATOS[[#This Row],[ID_PRODUCTO]],PRODUCTOS[#All],6,FALSE)</f>
        <v>4800</v>
      </c>
      <c r="N736" s="5">
        <f>VLOOKUP(DATOS[[#This Row],[ID_PRODUCTO]],PRODUCTOS[#All],8,FALSE)</f>
        <v>6000</v>
      </c>
    </row>
    <row r="737" spans="1:14" x14ac:dyDescent="0.25">
      <c r="A737" s="1">
        <v>45306</v>
      </c>
      <c r="B737">
        <v>736</v>
      </c>
      <c r="C737">
        <v>1006</v>
      </c>
      <c r="D737" t="str">
        <f>VLOOKUP(DATOS[[#This Row],[ID_VENDEDOR]],VENDEDOR[#All],2,FALSE)</f>
        <v>AleXanDrO MoRa</v>
      </c>
      <c r="E737" t="str">
        <f>VLOOKUP(DATOS[[#This Row],[ID_VENDEDOR]],VENDEDOR[#All],5,FALSE)</f>
        <v>NORTE</v>
      </c>
      <c r="F737">
        <v>100075</v>
      </c>
      <c r="G737" t="s">
        <v>122</v>
      </c>
      <c r="H737">
        <v>13</v>
      </c>
      <c r="I737" t="str">
        <f>VLOOKUP(DATOS[[#This Row],[ID_PRODUCTO]],PRODUCTOS[#All],2,FALSE)</f>
        <v>Manillares</v>
      </c>
      <c r="J737">
        <f>VLOOKUP(DATOS[[#This Row],[ID_PRODUCTO]],PRODUCTOS[#All],3,FALSE)</f>
        <v>9</v>
      </c>
      <c r="K737" t="str">
        <f>VLOOKUP(DATOS[[#This Row],[ID_CATEGORIA2]],PRODUCTOS[#All],4,FALSE)</f>
        <v>Sistema Eléctrico</v>
      </c>
      <c r="L737">
        <v>25</v>
      </c>
      <c r="M737" s="4">
        <f>VLOOKUP(DATOS[[#This Row],[ID_PRODUCTO]],PRODUCTOS[#All],6,FALSE)</f>
        <v>1310</v>
      </c>
      <c r="N737" s="5">
        <f>VLOOKUP(DATOS[[#This Row],[ID_PRODUCTO]],PRODUCTOS[#All],8,FALSE)</f>
        <v>1500</v>
      </c>
    </row>
    <row r="738" spans="1:14" x14ac:dyDescent="0.25">
      <c r="A738" s="1">
        <v>45307</v>
      </c>
      <c r="B738">
        <v>737</v>
      </c>
      <c r="C738">
        <v>1012</v>
      </c>
      <c r="D738" t="str">
        <f>VLOOKUP(DATOS[[#This Row],[ID_VENDEDOR]],VENDEDOR[#All],2,FALSE)</f>
        <v>HuGo SAndoval</v>
      </c>
      <c r="E738" t="str">
        <f>VLOOKUP(DATOS[[#This Row],[ID_VENDEDOR]],VENDEDOR[#All],5,FALSE)</f>
        <v>SUR</v>
      </c>
      <c r="F738">
        <v>100074</v>
      </c>
      <c r="G738" t="s">
        <v>121</v>
      </c>
      <c r="H738">
        <v>6</v>
      </c>
      <c r="I738" t="str">
        <f>VLOOKUP(DATOS[[#This Row],[ID_PRODUCTO]],PRODUCTOS[#All],2,FALSE)</f>
        <v>Cadenas</v>
      </c>
      <c r="J738">
        <f>VLOOKUP(DATOS[[#This Row],[ID_PRODUCTO]],PRODUCTOS[#All],3,FALSE)</f>
        <v>4</v>
      </c>
      <c r="K738" t="str">
        <f>VLOOKUP(DATOS[[#This Row],[ID_CATEGORIA2]],PRODUCTOS[#All],4,FALSE)</f>
        <v>Filtros</v>
      </c>
      <c r="L738">
        <v>14</v>
      </c>
      <c r="M738" s="4">
        <f>VLOOKUP(DATOS[[#This Row],[ID_PRODUCTO]],PRODUCTOS[#All],6,FALSE)</f>
        <v>1800</v>
      </c>
      <c r="N738" s="5">
        <f>VLOOKUP(DATOS[[#This Row],[ID_PRODUCTO]],PRODUCTOS[#All],8,FALSE)</f>
        <v>2000</v>
      </c>
    </row>
    <row r="739" spans="1:14" x14ac:dyDescent="0.25">
      <c r="A739" s="1">
        <v>45308</v>
      </c>
      <c r="B739">
        <v>738</v>
      </c>
      <c r="C739">
        <v>1003</v>
      </c>
      <c r="D739" t="str">
        <f>VLOOKUP(DATOS[[#This Row],[ID_VENDEDOR]],VENDEDOR[#All],2,FALSE)</f>
        <v>MatEo diAz</v>
      </c>
      <c r="E739" t="str">
        <f>VLOOKUP(DATOS[[#This Row],[ID_VENDEDOR]],VENDEDOR[#All],5,FALSE)</f>
        <v>CIBAO</v>
      </c>
      <c r="F739">
        <v>100060</v>
      </c>
      <c r="G739" t="s">
        <v>107</v>
      </c>
      <c r="H739">
        <v>19</v>
      </c>
      <c r="I739" t="str">
        <f>VLOOKUP(DATOS[[#This Row],[ID_PRODUCTO]],PRODUCTOS[#All],2,FALSE)</f>
        <v>Cables de Acelerador</v>
      </c>
      <c r="J739">
        <f>VLOOKUP(DATOS[[#This Row],[ID_PRODUCTO]],PRODUCTOS[#All],3,FALSE)</f>
        <v>11</v>
      </c>
      <c r="K739" t="str">
        <f>VLOOKUP(DATOS[[#This Row],[ID_CATEGORIA2]],PRODUCTOS[#All],4,FALSE)</f>
        <v>Partes del Chasis</v>
      </c>
      <c r="L739">
        <v>29</v>
      </c>
      <c r="M739" s="4">
        <f>VLOOKUP(DATOS[[#This Row],[ID_PRODUCTO]],PRODUCTOS[#All],6,FALSE)</f>
        <v>600</v>
      </c>
      <c r="N739" s="5">
        <f>VLOOKUP(DATOS[[#This Row],[ID_PRODUCTO]],PRODUCTOS[#All],8,FALSE)</f>
        <v>700</v>
      </c>
    </row>
    <row r="740" spans="1:14" x14ac:dyDescent="0.25">
      <c r="A740" s="1">
        <v>45309</v>
      </c>
      <c r="B740">
        <v>739</v>
      </c>
      <c r="C740">
        <v>1006</v>
      </c>
      <c r="D740" t="str">
        <f>VLOOKUP(DATOS[[#This Row],[ID_VENDEDOR]],VENDEDOR[#All],2,FALSE)</f>
        <v>AleXanDrO MoRa</v>
      </c>
      <c r="E740" t="str">
        <f>VLOOKUP(DATOS[[#This Row],[ID_VENDEDOR]],VENDEDOR[#All],5,FALSE)</f>
        <v>NORTE</v>
      </c>
      <c r="F740">
        <v>100030</v>
      </c>
      <c r="G740" t="s">
        <v>77</v>
      </c>
      <c r="H740">
        <v>17</v>
      </c>
      <c r="I740" t="str">
        <f>VLOOKUP(DATOS[[#This Row],[ID_PRODUCTO]],PRODUCTOS[#All],2,FALSE)</f>
        <v>Chaquetas de Protección</v>
      </c>
      <c r="J740">
        <f>VLOOKUP(DATOS[[#This Row],[ID_PRODUCTO]],PRODUCTOS[#All],3,FALSE)</f>
        <v>10</v>
      </c>
      <c r="K740" t="str">
        <f>VLOOKUP(DATOS[[#This Row],[ID_CATEGORIA2]],PRODUCTOS[#All],4,FALSE)</f>
        <v>Neumáticos</v>
      </c>
      <c r="L740">
        <v>28</v>
      </c>
      <c r="M740" s="4">
        <f>VLOOKUP(DATOS[[#This Row],[ID_PRODUCTO]],PRODUCTOS[#All],6,FALSE)</f>
        <v>1117</v>
      </c>
      <c r="N740" s="5">
        <f>VLOOKUP(DATOS[[#This Row],[ID_PRODUCTO]],PRODUCTOS[#All],8,FALSE)</f>
        <v>3500</v>
      </c>
    </row>
    <row r="741" spans="1:14" x14ac:dyDescent="0.25">
      <c r="A741" s="1">
        <v>45310</v>
      </c>
      <c r="B741">
        <v>740</v>
      </c>
      <c r="C741">
        <v>1013</v>
      </c>
      <c r="D741" t="str">
        <f>VLOOKUP(DATOS[[#This Row],[ID_VENDEDOR]],VENDEDOR[#All],2,FALSE)</f>
        <v>MoNiCA AlVarez</v>
      </c>
      <c r="E741" t="str">
        <f>VLOOKUP(DATOS[[#This Row],[ID_VENDEDOR]],VENDEDOR[#All],5,FALSE)</f>
        <v>ESTE</v>
      </c>
      <c r="F741">
        <v>100040</v>
      </c>
      <c r="G741" t="s">
        <v>87</v>
      </c>
      <c r="H741">
        <v>16</v>
      </c>
      <c r="I741" t="str">
        <f>VLOOKUP(DATOS[[#This Row],[ID_PRODUCTO]],PRODUCTOS[#All],2,FALSE)</f>
        <v>Guantes</v>
      </c>
      <c r="J741">
        <f>VLOOKUP(DATOS[[#This Row],[ID_PRODUCTO]],PRODUCTOS[#All],3,FALSE)</f>
        <v>10</v>
      </c>
      <c r="K741" t="str">
        <f>VLOOKUP(DATOS[[#This Row],[ID_CATEGORIA2]],PRODUCTOS[#All],4,FALSE)</f>
        <v>Neumáticos</v>
      </c>
      <c r="L741">
        <v>12</v>
      </c>
      <c r="M741" s="4">
        <f>VLOOKUP(DATOS[[#This Row],[ID_PRODUCTO]],PRODUCTOS[#All],6,FALSE)</f>
        <v>820</v>
      </c>
      <c r="N741" s="5">
        <f>VLOOKUP(DATOS[[#This Row],[ID_PRODUCTO]],PRODUCTOS[#All],8,FALSE)</f>
        <v>1000</v>
      </c>
    </row>
    <row r="742" spans="1:14" x14ac:dyDescent="0.25">
      <c r="A742" s="1">
        <v>45311</v>
      </c>
      <c r="B742">
        <v>741</v>
      </c>
      <c r="C742">
        <v>1007</v>
      </c>
      <c r="D742" t="str">
        <f>VLOOKUP(DATOS[[#This Row],[ID_VENDEDOR]],VENDEDOR[#All],2,FALSE)</f>
        <v>RoSa UrIbe</v>
      </c>
      <c r="E742" t="str">
        <f>VLOOKUP(DATOS[[#This Row],[ID_VENDEDOR]],VENDEDOR[#All],5,FALSE)</f>
        <v>CIBAO</v>
      </c>
      <c r="F742">
        <v>100009</v>
      </c>
      <c r="G742" t="s">
        <v>32</v>
      </c>
      <c r="H742">
        <v>16</v>
      </c>
      <c r="I742" t="str">
        <f>VLOOKUP(DATOS[[#This Row],[ID_PRODUCTO]],PRODUCTOS[#All],2,FALSE)</f>
        <v>Guantes</v>
      </c>
      <c r="J742">
        <f>VLOOKUP(DATOS[[#This Row],[ID_PRODUCTO]],PRODUCTOS[#All],3,FALSE)</f>
        <v>10</v>
      </c>
      <c r="K742" t="str">
        <f>VLOOKUP(DATOS[[#This Row],[ID_CATEGORIA2]],PRODUCTOS[#All],4,FALSE)</f>
        <v>Neumáticos</v>
      </c>
      <c r="L742">
        <v>23</v>
      </c>
      <c r="M742" s="4">
        <f>VLOOKUP(DATOS[[#This Row],[ID_PRODUCTO]],PRODUCTOS[#All],6,FALSE)</f>
        <v>820</v>
      </c>
      <c r="N742" s="5">
        <f>VLOOKUP(DATOS[[#This Row],[ID_PRODUCTO]],PRODUCTOS[#All],8,FALSE)</f>
        <v>1000</v>
      </c>
    </row>
    <row r="743" spans="1:14" x14ac:dyDescent="0.25">
      <c r="A743" s="1">
        <v>45312</v>
      </c>
      <c r="B743">
        <v>742</v>
      </c>
      <c r="C743">
        <v>1008</v>
      </c>
      <c r="D743" t="str">
        <f>VLOOKUP(DATOS[[#This Row],[ID_VENDEDOR]],VENDEDOR[#All],2,FALSE)</f>
        <v>JaVIer ArAujo</v>
      </c>
      <c r="E743" t="str">
        <f>VLOOKUP(DATOS[[#This Row],[ID_VENDEDOR]],VENDEDOR[#All],5,FALSE)</f>
        <v>SUR</v>
      </c>
      <c r="F743">
        <v>100018</v>
      </c>
      <c r="G743" t="s">
        <v>57</v>
      </c>
      <c r="H743">
        <v>11</v>
      </c>
      <c r="I743" t="str">
        <f>VLOOKUP(DATOS[[#This Row],[ID_PRODUCTO]],PRODUCTOS[#All],2,FALSE)</f>
        <v>Guardabarros</v>
      </c>
      <c r="J743">
        <f>VLOOKUP(DATOS[[#This Row],[ID_PRODUCTO]],PRODUCTOS[#All],3,FALSE)</f>
        <v>9</v>
      </c>
      <c r="K743" t="str">
        <f>VLOOKUP(DATOS[[#This Row],[ID_CATEGORIA2]],PRODUCTOS[#All],4,FALSE)</f>
        <v>Sistema Eléctrico</v>
      </c>
      <c r="L743">
        <v>18</v>
      </c>
      <c r="M743" s="4">
        <f>VLOOKUP(DATOS[[#This Row],[ID_PRODUCTO]],PRODUCTOS[#All],6,FALSE)</f>
        <v>1700</v>
      </c>
      <c r="N743" s="5">
        <f>VLOOKUP(DATOS[[#This Row],[ID_PRODUCTO]],PRODUCTOS[#All],8,FALSE)</f>
        <v>2000</v>
      </c>
    </row>
    <row r="744" spans="1:14" x14ac:dyDescent="0.25">
      <c r="A744" s="1">
        <v>45313</v>
      </c>
      <c r="B744">
        <v>743</v>
      </c>
      <c r="C744">
        <v>1003</v>
      </c>
      <c r="D744" t="str">
        <f>VLOOKUP(DATOS[[#This Row],[ID_VENDEDOR]],VENDEDOR[#All],2,FALSE)</f>
        <v>MatEo diAz</v>
      </c>
      <c r="E744" t="str">
        <f>VLOOKUP(DATOS[[#This Row],[ID_VENDEDOR]],VENDEDOR[#All],5,FALSE)</f>
        <v>CIBAO</v>
      </c>
      <c r="F744">
        <v>100072</v>
      </c>
      <c r="G744" t="s">
        <v>119</v>
      </c>
      <c r="H744">
        <v>22</v>
      </c>
      <c r="I744" t="str">
        <f>VLOOKUP(DATOS[[#This Row],[ID_PRODUCTO]],PRODUCTOS[#All],2,FALSE)</f>
        <v>Protectores de Motor</v>
      </c>
      <c r="J744">
        <f>VLOOKUP(DATOS[[#This Row],[ID_PRODUCTO]],PRODUCTOS[#All],3,FALSE)</f>
        <v>9</v>
      </c>
      <c r="K744" t="str">
        <f>VLOOKUP(DATOS[[#This Row],[ID_CATEGORIA2]],PRODUCTOS[#All],4,FALSE)</f>
        <v>Sistema Eléctrico</v>
      </c>
      <c r="L744">
        <v>27</v>
      </c>
      <c r="M744" s="4">
        <f>VLOOKUP(DATOS[[#This Row],[ID_PRODUCTO]],PRODUCTOS[#All],6,FALSE)</f>
        <v>3011</v>
      </c>
      <c r="N744" s="5">
        <f>VLOOKUP(DATOS[[#This Row],[ID_PRODUCTO]],PRODUCTOS[#All],8,FALSE)</f>
        <v>3500</v>
      </c>
    </row>
    <row r="745" spans="1:14" x14ac:dyDescent="0.25">
      <c r="A745" s="1">
        <v>45314</v>
      </c>
      <c r="B745">
        <v>744</v>
      </c>
      <c r="C745">
        <v>1002</v>
      </c>
      <c r="D745" t="str">
        <f>VLOOKUP(DATOS[[#This Row],[ID_VENDEDOR]],VENDEDOR[#All],2,FALSE)</f>
        <v>SiMon BArreRa</v>
      </c>
      <c r="E745" t="str">
        <f>VLOOKUP(DATOS[[#This Row],[ID_VENDEDOR]],VENDEDOR[#All],5,FALSE)</f>
        <v>NORTE</v>
      </c>
      <c r="F745">
        <v>100098</v>
      </c>
      <c r="G745" t="s">
        <v>145</v>
      </c>
      <c r="H745">
        <v>21</v>
      </c>
      <c r="I745" t="str">
        <f>VLOOKUP(DATOS[[#This Row],[ID_PRODUCTO]],PRODUCTOS[#All],2,FALSE)</f>
        <v>Tensores de Cadena</v>
      </c>
      <c r="J745">
        <f>VLOOKUP(DATOS[[#This Row],[ID_PRODUCTO]],PRODUCTOS[#All],3,FALSE)</f>
        <v>4</v>
      </c>
      <c r="K745" t="str">
        <f>VLOOKUP(DATOS[[#This Row],[ID_CATEGORIA2]],PRODUCTOS[#All],4,FALSE)</f>
        <v>Filtros</v>
      </c>
      <c r="L745">
        <v>31</v>
      </c>
      <c r="M745" s="4">
        <f>VLOOKUP(DATOS[[#This Row],[ID_PRODUCTO]],PRODUCTOS[#All],6,FALSE)</f>
        <v>880</v>
      </c>
      <c r="N745" s="5">
        <f>VLOOKUP(DATOS[[#This Row],[ID_PRODUCTO]],PRODUCTOS[#All],8,FALSE)</f>
        <v>1000</v>
      </c>
    </row>
    <row r="746" spans="1:14" x14ac:dyDescent="0.25">
      <c r="A746" s="1">
        <v>45315</v>
      </c>
      <c r="B746">
        <v>745</v>
      </c>
      <c r="C746">
        <v>1014</v>
      </c>
      <c r="D746" t="str">
        <f>VLOOKUP(DATOS[[#This Row],[ID_VENDEDOR]],VENDEDOR[#All],2,FALSE)</f>
        <v>DAnieLa RaMiRez</v>
      </c>
      <c r="E746" t="str">
        <f>VLOOKUP(DATOS[[#This Row],[ID_VENDEDOR]],VENDEDOR[#All],5,FALSE)</f>
        <v>NORTE</v>
      </c>
      <c r="F746">
        <v>100009</v>
      </c>
      <c r="G746" t="s">
        <v>32</v>
      </c>
      <c r="H746">
        <v>14</v>
      </c>
      <c r="I746" t="str">
        <f>VLOOKUP(DATOS[[#This Row],[ID_PRODUCTO]],PRODUCTOS[#All],2,FALSE)</f>
        <v>Espejos Retrovisores</v>
      </c>
      <c r="J746">
        <f>VLOOKUP(DATOS[[#This Row],[ID_PRODUCTO]],PRODUCTOS[#All],3,FALSE)</f>
        <v>9</v>
      </c>
      <c r="K746" t="str">
        <f>VLOOKUP(DATOS[[#This Row],[ID_CATEGORIA2]],PRODUCTOS[#All],4,FALSE)</f>
        <v>Sistema Eléctrico</v>
      </c>
      <c r="L746">
        <v>24</v>
      </c>
      <c r="M746" s="4">
        <f>VLOOKUP(DATOS[[#This Row],[ID_PRODUCTO]],PRODUCTOS[#All],6,FALSE)</f>
        <v>700</v>
      </c>
      <c r="N746" s="5">
        <f>VLOOKUP(DATOS[[#This Row],[ID_PRODUCTO]],PRODUCTOS[#All],8,FALSE)</f>
        <v>800</v>
      </c>
    </row>
    <row r="747" spans="1:14" x14ac:dyDescent="0.25">
      <c r="A747" s="1">
        <v>45316</v>
      </c>
      <c r="B747">
        <v>746</v>
      </c>
      <c r="C747">
        <v>1011</v>
      </c>
      <c r="D747" t="str">
        <f>VLOOKUP(DATOS[[#This Row],[ID_VENDEDOR]],VENDEDOR[#All],2,FALSE)</f>
        <v>SoNia ToRReS</v>
      </c>
      <c r="E747" t="str">
        <f>VLOOKUP(DATOS[[#This Row],[ID_VENDEDOR]],VENDEDOR[#All],5,FALSE)</f>
        <v>CIBAO</v>
      </c>
      <c r="F747">
        <v>100094</v>
      </c>
      <c r="G747" t="s">
        <v>141</v>
      </c>
      <c r="H747">
        <v>9</v>
      </c>
      <c r="I747" t="str">
        <f>VLOOKUP(DATOS[[#This Row],[ID_PRODUCTO]],PRODUCTOS[#All],2,FALSE)</f>
        <v>Baterías</v>
      </c>
      <c r="J747">
        <f>VLOOKUP(DATOS[[#This Row],[ID_PRODUCTO]],PRODUCTOS[#All],3,FALSE)</f>
        <v>7</v>
      </c>
      <c r="K747" t="str">
        <f>VLOOKUP(DATOS[[#This Row],[ID_CATEGORIA2]],PRODUCTOS[#All],4,FALSE)</f>
        <v>Sistema de Frenos</v>
      </c>
      <c r="L747">
        <v>26</v>
      </c>
      <c r="M747" s="4">
        <f>VLOOKUP(DATOS[[#This Row],[ID_PRODUCTO]],PRODUCTOS[#All],6,FALSE)</f>
        <v>4800</v>
      </c>
      <c r="N747" s="5">
        <f>VLOOKUP(DATOS[[#This Row],[ID_PRODUCTO]],PRODUCTOS[#All],8,FALSE)</f>
        <v>6000</v>
      </c>
    </row>
    <row r="748" spans="1:14" x14ac:dyDescent="0.25">
      <c r="A748" s="1">
        <v>45317</v>
      </c>
      <c r="B748">
        <v>747</v>
      </c>
      <c r="C748">
        <v>1003</v>
      </c>
      <c r="D748" t="str">
        <f>VLOOKUP(DATOS[[#This Row],[ID_VENDEDOR]],VENDEDOR[#All],2,FALSE)</f>
        <v>MatEo diAz</v>
      </c>
      <c r="E748" t="str">
        <f>VLOOKUP(DATOS[[#This Row],[ID_VENDEDOR]],VENDEDOR[#All],5,FALSE)</f>
        <v>CIBAO</v>
      </c>
      <c r="F748">
        <v>100059</v>
      </c>
      <c r="G748" t="s">
        <v>106</v>
      </c>
      <c r="H748">
        <v>17</v>
      </c>
      <c r="I748" t="str">
        <f>VLOOKUP(DATOS[[#This Row],[ID_PRODUCTO]],PRODUCTOS[#All],2,FALSE)</f>
        <v>Chaquetas de Protección</v>
      </c>
      <c r="J748">
        <f>VLOOKUP(DATOS[[#This Row],[ID_PRODUCTO]],PRODUCTOS[#All],3,FALSE)</f>
        <v>10</v>
      </c>
      <c r="K748" t="str">
        <f>VLOOKUP(DATOS[[#This Row],[ID_CATEGORIA2]],PRODUCTOS[#All],4,FALSE)</f>
        <v>Neumáticos</v>
      </c>
      <c r="L748">
        <v>11</v>
      </c>
      <c r="M748" s="4">
        <f>VLOOKUP(DATOS[[#This Row],[ID_PRODUCTO]],PRODUCTOS[#All],6,FALSE)</f>
        <v>1117</v>
      </c>
      <c r="N748" s="5">
        <f>VLOOKUP(DATOS[[#This Row],[ID_PRODUCTO]],PRODUCTOS[#All],8,FALSE)</f>
        <v>3500</v>
      </c>
    </row>
    <row r="749" spans="1:14" x14ac:dyDescent="0.25">
      <c r="A749" s="1">
        <v>45318</v>
      </c>
      <c r="B749">
        <v>748</v>
      </c>
      <c r="C749">
        <v>1011</v>
      </c>
      <c r="D749" t="str">
        <f>VLOOKUP(DATOS[[#This Row],[ID_VENDEDOR]],VENDEDOR[#All],2,FALSE)</f>
        <v>SoNia ToRReS</v>
      </c>
      <c r="E749" t="str">
        <f>VLOOKUP(DATOS[[#This Row],[ID_VENDEDOR]],VENDEDOR[#All],5,FALSE)</f>
        <v>CIBAO</v>
      </c>
      <c r="F749">
        <v>100002</v>
      </c>
      <c r="G749" t="s">
        <v>11</v>
      </c>
      <c r="H749">
        <v>7</v>
      </c>
      <c r="I749" t="str">
        <f>VLOOKUP(DATOS[[#This Row],[ID_PRODUCTO]],PRODUCTOS[#All],2,FALSE)</f>
        <v>Pastillas de Freno</v>
      </c>
      <c r="J749">
        <f>VLOOKUP(DATOS[[#This Row],[ID_PRODUCTO]],PRODUCTOS[#All],3,FALSE)</f>
        <v>5</v>
      </c>
      <c r="K749" t="str">
        <f>VLOOKUP(DATOS[[#This Row],[ID_CATEGORIA2]],PRODUCTOS[#All],4,FALSE)</f>
        <v>Sistema de Escape</v>
      </c>
      <c r="L749">
        <v>11</v>
      </c>
      <c r="M749" s="4">
        <f>VLOOKUP(DATOS[[#This Row],[ID_PRODUCTO]],PRODUCTOS[#All],6,FALSE)</f>
        <v>900</v>
      </c>
      <c r="N749" s="5">
        <f>VLOOKUP(DATOS[[#This Row],[ID_PRODUCTO]],PRODUCTOS[#All],8,FALSE)</f>
        <v>1200</v>
      </c>
    </row>
    <row r="750" spans="1:14" x14ac:dyDescent="0.25">
      <c r="A750" s="1">
        <v>45319</v>
      </c>
      <c r="B750">
        <v>749</v>
      </c>
      <c r="C750">
        <v>1009</v>
      </c>
      <c r="D750" t="str">
        <f>VLOOKUP(DATOS[[#This Row],[ID_VENDEDOR]],VENDEDOR[#All],2,FALSE)</f>
        <v>PAtriciA mOreno</v>
      </c>
      <c r="E750" t="str">
        <f>VLOOKUP(DATOS[[#This Row],[ID_VENDEDOR]],VENDEDOR[#All],5,FALSE)</f>
        <v>ESTE</v>
      </c>
      <c r="F750">
        <v>100045</v>
      </c>
      <c r="G750" t="s">
        <v>92</v>
      </c>
      <c r="H750">
        <v>3</v>
      </c>
      <c r="I750" t="str">
        <f>VLOOKUP(DATOS[[#This Row],[ID_PRODUCTO]],PRODUCTOS[#All],2,FALSE)</f>
        <v>Cilindros</v>
      </c>
      <c r="J750">
        <f>VLOOKUP(DATOS[[#This Row],[ID_PRODUCTO]],PRODUCTOS[#All],3,FALSE)</f>
        <v>1</v>
      </c>
      <c r="K750" t="str">
        <f>VLOOKUP(DATOS[[#This Row],[ID_CATEGORIA2]],PRODUCTOS[#All],4,FALSE)</f>
        <v>Componentes del Motor</v>
      </c>
      <c r="L750">
        <v>6</v>
      </c>
      <c r="M750" s="4">
        <f>VLOOKUP(DATOS[[#This Row],[ID_PRODUCTO]],PRODUCTOS[#All],6,FALSE)</f>
        <v>3800</v>
      </c>
      <c r="N750" s="5">
        <f>VLOOKUP(DATOS[[#This Row],[ID_PRODUCTO]],PRODUCTOS[#All],8,FALSE)</f>
        <v>4500</v>
      </c>
    </row>
    <row r="751" spans="1:14" x14ac:dyDescent="0.25">
      <c r="A751" s="1">
        <v>45320</v>
      </c>
      <c r="B751">
        <v>750</v>
      </c>
      <c r="C751">
        <v>1015</v>
      </c>
      <c r="D751" t="str">
        <f>VLOOKUP(DATOS[[#This Row],[ID_VENDEDOR]],VENDEDOR[#All],2,FALSE)</f>
        <v>HeCTOr MuñoZ</v>
      </c>
      <c r="E751" t="str">
        <f>VLOOKUP(DATOS[[#This Row],[ID_VENDEDOR]],VENDEDOR[#All],5,FALSE)</f>
        <v>CIBAO</v>
      </c>
      <c r="F751">
        <v>100075</v>
      </c>
      <c r="G751" t="s">
        <v>122</v>
      </c>
      <c r="H751">
        <v>19</v>
      </c>
      <c r="I751" t="str">
        <f>VLOOKUP(DATOS[[#This Row],[ID_PRODUCTO]],PRODUCTOS[#All],2,FALSE)</f>
        <v>Cables de Acelerador</v>
      </c>
      <c r="J751">
        <f>VLOOKUP(DATOS[[#This Row],[ID_PRODUCTO]],PRODUCTOS[#All],3,FALSE)</f>
        <v>11</v>
      </c>
      <c r="K751" t="str">
        <f>VLOOKUP(DATOS[[#This Row],[ID_CATEGORIA2]],PRODUCTOS[#All],4,FALSE)</f>
        <v>Partes del Chasis</v>
      </c>
      <c r="L751">
        <v>16</v>
      </c>
      <c r="M751" s="4">
        <f>VLOOKUP(DATOS[[#This Row],[ID_PRODUCTO]],PRODUCTOS[#All],6,FALSE)</f>
        <v>600</v>
      </c>
      <c r="N751" s="5">
        <f>VLOOKUP(DATOS[[#This Row],[ID_PRODUCTO]],PRODUCTOS[#All],8,FALSE)</f>
        <v>700</v>
      </c>
    </row>
    <row r="752" spans="1:14" x14ac:dyDescent="0.25">
      <c r="A752" s="1">
        <v>45321</v>
      </c>
      <c r="B752">
        <v>691</v>
      </c>
      <c r="C752">
        <v>1001</v>
      </c>
      <c r="D752" t="str">
        <f>VLOOKUP(DATOS[[#This Row],[ID_VENDEDOR]],VENDEDOR[#All],2,FALSE)</f>
        <v>RaQUel SalAzar</v>
      </c>
      <c r="E752" t="str">
        <f>VLOOKUP(DATOS[[#This Row],[ID_VENDEDOR]],VENDEDOR[#All],5,FALSE)</f>
        <v>ESTE</v>
      </c>
      <c r="F752">
        <v>100075</v>
      </c>
      <c r="G752" t="s">
        <v>122</v>
      </c>
      <c r="H752">
        <v>16</v>
      </c>
      <c r="I752" t="str">
        <f>VLOOKUP(DATOS[[#This Row],[ID_PRODUCTO]],PRODUCTOS[#All],2,FALSE)</f>
        <v>Guantes</v>
      </c>
      <c r="J752">
        <f>VLOOKUP(DATOS[[#This Row],[ID_PRODUCTO]],PRODUCTOS[#All],3,FALSE)</f>
        <v>10</v>
      </c>
      <c r="K752" t="str">
        <f>VLOOKUP(DATOS[[#This Row],[ID_CATEGORIA2]],PRODUCTOS[#All],4,FALSE)</f>
        <v>Neumáticos</v>
      </c>
      <c r="L752">
        <v>6</v>
      </c>
      <c r="M752" s="4">
        <f>VLOOKUP(DATOS[[#This Row],[ID_PRODUCTO]],PRODUCTOS[#All],6,FALSE)</f>
        <v>820</v>
      </c>
      <c r="N752" s="5">
        <f>VLOOKUP(DATOS[[#This Row],[ID_PRODUCTO]],PRODUCTOS[#All],8,FALSE)</f>
        <v>1000</v>
      </c>
    </row>
    <row r="753" spans="1:14" x14ac:dyDescent="0.25">
      <c r="A753" s="1">
        <v>45322</v>
      </c>
      <c r="B753">
        <v>692</v>
      </c>
      <c r="C753">
        <v>1004</v>
      </c>
      <c r="D753" t="str">
        <f>VLOOKUP(DATOS[[#This Row],[ID_VENDEDOR]],VENDEDOR[#All],2,FALSE)</f>
        <v>FaBiAn VasQuez</v>
      </c>
      <c r="E753" t="str">
        <f>VLOOKUP(DATOS[[#This Row],[ID_VENDEDOR]],VENDEDOR[#All],5,FALSE)</f>
        <v>SUR</v>
      </c>
      <c r="F753">
        <v>100079</v>
      </c>
      <c r="G753" t="s">
        <v>126</v>
      </c>
      <c r="H753">
        <v>3</v>
      </c>
      <c r="I753" t="str">
        <f>VLOOKUP(DATOS[[#This Row],[ID_PRODUCTO]],PRODUCTOS[#All],2,FALSE)</f>
        <v>Cilindros</v>
      </c>
      <c r="J753">
        <f>VLOOKUP(DATOS[[#This Row],[ID_PRODUCTO]],PRODUCTOS[#All],3,FALSE)</f>
        <v>1</v>
      </c>
      <c r="K753" t="str">
        <f>VLOOKUP(DATOS[[#This Row],[ID_CATEGORIA2]],PRODUCTOS[#All],4,FALSE)</f>
        <v>Componentes del Motor</v>
      </c>
      <c r="L753">
        <v>9</v>
      </c>
      <c r="M753" s="4">
        <f>VLOOKUP(DATOS[[#This Row],[ID_PRODUCTO]],PRODUCTOS[#All],6,FALSE)</f>
        <v>3800</v>
      </c>
      <c r="N753" s="5">
        <f>VLOOKUP(DATOS[[#This Row],[ID_PRODUCTO]],PRODUCTOS[#All],8,FALSE)</f>
        <v>4500</v>
      </c>
    </row>
    <row r="754" spans="1:14" x14ac:dyDescent="0.25">
      <c r="A754" s="1">
        <v>45323</v>
      </c>
      <c r="B754">
        <v>693</v>
      </c>
      <c r="C754">
        <v>1010</v>
      </c>
      <c r="D754" t="str">
        <f>VLOOKUP(DATOS[[#This Row],[ID_VENDEDOR]],VENDEDOR[#All],2,FALSE)</f>
        <v>AnDrEs MeNDoza</v>
      </c>
      <c r="E754" t="str">
        <f>VLOOKUP(DATOS[[#This Row],[ID_VENDEDOR]],VENDEDOR[#All],5,FALSE)</f>
        <v>NORTE</v>
      </c>
      <c r="F754">
        <v>100058</v>
      </c>
      <c r="G754" t="s">
        <v>105</v>
      </c>
      <c r="H754">
        <v>22</v>
      </c>
      <c r="I754" t="str">
        <f>VLOOKUP(DATOS[[#This Row],[ID_PRODUCTO]],PRODUCTOS[#All],2,FALSE)</f>
        <v>Protectores de Motor</v>
      </c>
      <c r="J754">
        <f>VLOOKUP(DATOS[[#This Row],[ID_PRODUCTO]],PRODUCTOS[#All],3,FALSE)</f>
        <v>9</v>
      </c>
      <c r="K754" t="str">
        <f>VLOOKUP(DATOS[[#This Row],[ID_CATEGORIA2]],PRODUCTOS[#All],4,FALSE)</f>
        <v>Sistema Eléctrico</v>
      </c>
      <c r="L754">
        <v>11</v>
      </c>
      <c r="M754" s="4">
        <f>VLOOKUP(DATOS[[#This Row],[ID_PRODUCTO]],PRODUCTOS[#All],6,FALSE)</f>
        <v>3011</v>
      </c>
      <c r="N754" s="5">
        <f>VLOOKUP(DATOS[[#This Row],[ID_PRODUCTO]],PRODUCTOS[#All],8,FALSE)</f>
        <v>3500</v>
      </c>
    </row>
    <row r="755" spans="1:14" x14ac:dyDescent="0.25">
      <c r="A755" s="1">
        <v>45324</v>
      </c>
      <c r="B755">
        <v>694</v>
      </c>
      <c r="C755">
        <v>1005</v>
      </c>
      <c r="D755" t="str">
        <f>VLOOKUP(DATOS[[#This Row],[ID_VENDEDOR]],VENDEDOR[#All],2,FALSE)</f>
        <v>CrIstina ValEnCia</v>
      </c>
      <c r="E755" t="str">
        <f>VLOOKUP(DATOS[[#This Row],[ID_VENDEDOR]],VENDEDOR[#All],5,FALSE)</f>
        <v>ESTE</v>
      </c>
      <c r="F755">
        <v>100043</v>
      </c>
      <c r="G755" t="s">
        <v>90</v>
      </c>
      <c r="H755">
        <v>19</v>
      </c>
      <c r="I755" t="str">
        <f>VLOOKUP(DATOS[[#This Row],[ID_PRODUCTO]],PRODUCTOS[#All],2,FALSE)</f>
        <v>Cables de Acelerador</v>
      </c>
      <c r="J755">
        <f>VLOOKUP(DATOS[[#This Row],[ID_PRODUCTO]],PRODUCTOS[#All],3,FALSE)</f>
        <v>11</v>
      </c>
      <c r="K755" t="str">
        <f>VLOOKUP(DATOS[[#This Row],[ID_CATEGORIA2]],PRODUCTOS[#All],4,FALSE)</f>
        <v>Partes del Chasis</v>
      </c>
      <c r="L755">
        <v>4</v>
      </c>
      <c r="M755" s="4">
        <f>VLOOKUP(DATOS[[#This Row],[ID_PRODUCTO]],PRODUCTOS[#All],6,FALSE)</f>
        <v>600</v>
      </c>
      <c r="N755" s="5">
        <f>VLOOKUP(DATOS[[#This Row],[ID_PRODUCTO]],PRODUCTOS[#All],8,FALSE)</f>
        <v>700</v>
      </c>
    </row>
    <row r="756" spans="1:14" x14ac:dyDescent="0.25">
      <c r="A756" s="1">
        <v>45325</v>
      </c>
      <c r="B756">
        <v>695</v>
      </c>
      <c r="C756">
        <v>1006</v>
      </c>
      <c r="D756" t="str">
        <f>VLOOKUP(DATOS[[#This Row],[ID_VENDEDOR]],VENDEDOR[#All],2,FALSE)</f>
        <v>AleXanDrO MoRa</v>
      </c>
      <c r="E756" t="str">
        <f>VLOOKUP(DATOS[[#This Row],[ID_VENDEDOR]],VENDEDOR[#All],5,FALSE)</f>
        <v>NORTE</v>
      </c>
      <c r="F756">
        <v>100033</v>
      </c>
      <c r="G756" t="s">
        <v>80</v>
      </c>
      <c r="H756">
        <v>11</v>
      </c>
      <c r="I756" t="str">
        <f>VLOOKUP(DATOS[[#This Row],[ID_PRODUCTO]],PRODUCTOS[#All],2,FALSE)</f>
        <v>Guardabarros</v>
      </c>
      <c r="J756">
        <f>VLOOKUP(DATOS[[#This Row],[ID_PRODUCTO]],PRODUCTOS[#All],3,FALSE)</f>
        <v>9</v>
      </c>
      <c r="K756" t="str">
        <f>VLOOKUP(DATOS[[#This Row],[ID_CATEGORIA2]],PRODUCTOS[#All],4,FALSE)</f>
        <v>Sistema Eléctrico</v>
      </c>
      <c r="L756">
        <v>3</v>
      </c>
      <c r="M756" s="4">
        <f>VLOOKUP(DATOS[[#This Row],[ID_PRODUCTO]],PRODUCTOS[#All],6,FALSE)</f>
        <v>1700</v>
      </c>
      <c r="N756" s="5">
        <f>VLOOKUP(DATOS[[#This Row],[ID_PRODUCTO]],PRODUCTOS[#All],8,FALSE)</f>
        <v>2000</v>
      </c>
    </row>
    <row r="757" spans="1:14" x14ac:dyDescent="0.25">
      <c r="A757" s="1">
        <v>45326</v>
      </c>
      <c r="B757">
        <v>696</v>
      </c>
      <c r="C757">
        <v>1007</v>
      </c>
      <c r="D757" t="str">
        <f>VLOOKUP(DATOS[[#This Row],[ID_VENDEDOR]],VENDEDOR[#All],2,FALSE)</f>
        <v>RoSa UrIbe</v>
      </c>
      <c r="E757" t="str">
        <f>VLOOKUP(DATOS[[#This Row],[ID_VENDEDOR]],VENDEDOR[#All],5,FALSE)</f>
        <v>CIBAO</v>
      </c>
      <c r="F757">
        <v>100053</v>
      </c>
      <c r="G757" t="s">
        <v>100</v>
      </c>
      <c r="H757">
        <v>20</v>
      </c>
      <c r="I757" t="str">
        <f>VLOOKUP(DATOS[[#This Row],[ID_PRODUCTO]],PRODUCTOS[#All],2,FALSE)</f>
        <v>Controles de Puños Calefactables</v>
      </c>
      <c r="J757">
        <f>VLOOKUP(DATOS[[#This Row],[ID_PRODUCTO]],PRODUCTOS[#All],3,FALSE)</f>
        <v>10</v>
      </c>
      <c r="K757" t="str">
        <f>VLOOKUP(DATOS[[#This Row],[ID_CATEGORIA2]],PRODUCTOS[#All],4,FALSE)</f>
        <v>Neumáticos</v>
      </c>
      <c r="L757">
        <v>5</v>
      </c>
      <c r="M757" s="4">
        <f>VLOOKUP(DATOS[[#This Row],[ID_PRODUCTO]],PRODUCTOS[#All],6,FALSE)</f>
        <v>4500</v>
      </c>
      <c r="N757" s="5">
        <f>VLOOKUP(DATOS[[#This Row],[ID_PRODUCTO]],PRODUCTOS[#All],8,FALSE)</f>
        <v>5000</v>
      </c>
    </row>
    <row r="758" spans="1:14" x14ac:dyDescent="0.25">
      <c r="A758" s="1">
        <v>45327</v>
      </c>
      <c r="B758">
        <v>697</v>
      </c>
      <c r="C758">
        <v>1006</v>
      </c>
      <c r="D758" t="str">
        <f>VLOOKUP(DATOS[[#This Row],[ID_VENDEDOR]],VENDEDOR[#All],2,FALSE)</f>
        <v>AleXanDrO MoRa</v>
      </c>
      <c r="E758" t="str">
        <f>VLOOKUP(DATOS[[#This Row],[ID_VENDEDOR]],VENDEDOR[#All],5,FALSE)</f>
        <v>NORTE</v>
      </c>
      <c r="F758">
        <v>100080</v>
      </c>
      <c r="G758" t="s">
        <v>127</v>
      </c>
      <c r="H758">
        <v>14</v>
      </c>
      <c r="I758" t="str">
        <f>VLOOKUP(DATOS[[#This Row],[ID_PRODUCTO]],PRODUCTOS[#All],2,FALSE)</f>
        <v>Espejos Retrovisores</v>
      </c>
      <c r="J758">
        <f>VLOOKUP(DATOS[[#This Row],[ID_PRODUCTO]],PRODUCTOS[#All],3,FALSE)</f>
        <v>9</v>
      </c>
      <c r="K758" t="str">
        <f>VLOOKUP(DATOS[[#This Row],[ID_CATEGORIA2]],PRODUCTOS[#All],4,FALSE)</f>
        <v>Sistema Eléctrico</v>
      </c>
      <c r="L758">
        <v>7</v>
      </c>
      <c r="M758" s="4">
        <f>VLOOKUP(DATOS[[#This Row],[ID_PRODUCTO]],PRODUCTOS[#All],6,FALSE)</f>
        <v>700</v>
      </c>
      <c r="N758" s="5">
        <f>VLOOKUP(DATOS[[#This Row],[ID_PRODUCTO]],PRODUCTOS[#All],8,FALSE)</f>
        <v>800</v>
      </c>
    </row>
    <row r="759" spans="1:14" x14ac:dyDescent="0.25">
      <c r="A759" s="1">
        <v>45328</v>
      </c>
      <c r="B759">
        <v>698</v>
      </c>
      <c r="C759">
        <v>1015</v>
      </c>
      <c r="D759" t="str">
        <f>VLOOKUP(DATOS[[#This Row],[ID_VENDEDOR]],VENDEDOR[#All],2,FALSE)</f>
        <v>HeCTOr MuñoZ</v>
      </c>
      <c r="E759" t="str">
        <f>VLOOKUP(DATOS[[#This Row],[ID_VENDEDOR]],VENDEDOR[#All],5,FALSE)</f>
        <v>CIBAO</v>
      </c>
      <c r="F759">
        <v>100061</v>
      </c>
      <c r="G759" t="s">
        <v>108</v>
      </c>
      <c r="H759">
        <v>11</v>
      </c>
      <c r="I759" t="str">
        <f>VLOOKUP(DATOS[[#This Row],[ID_PRODUCTO]],PRODUCTOS[#All],2,FALSE)</f>
        <v>Guardabarros</v>
      </c>
      <c r="J759">
        <f>VLOOKUP(DATOS[[#This Row],[ID_PRODUCTO]],PRODUCTOS[#All],3,FALSE)</f>
        <v>9</v>
      </c>
      <c r="K759" t="str">
        <f>VLOOKUP(DATOS[[#This Row],[ID_CATEGORIA2]],PRODUCTOS[#All],4,FALSE)</f>
        <v>Sistema Eléctrico</v>
      </c>
      <c r="L759">
        <v>6</v>
      </c>
      <c r="M759" s="4">
        <f>VLOOKUP(DATOS[[#This Row],[ID_PRODUCTO]],PRODUCTOS[#All],6,FALSE)</f>
        <v>1700</v>
      </c>
      <c r="N759" s="5">
        <f>VLOOKUP(DATOS[[#This Row],[ID_PRODUCTO]],PRODUCTOS[#All],8,FALSE)</f>
        <v>2000</v>
      </c>
    </row>
    <row r="760" spans="1:14" x14ac:dyDescent="0.25">
      <c r="A760" s="1">
        <v>45329</v>
      </c>
      <c r="B760">
        <v>699</v>
      </c>
      <c r="C760">
        <v>1011</v>
      </c>
      <c r="D760" t="str">
        <f>VLOOKUP(DATOS[[#This Row],[ID_VENDEDOR]],VENDEDOR[#All],2,FALSE)</f>
        <v>SoNia ToRReS</v>
      </c>
      <c r="E760" t="str">
        <f>VLOOKUP(DATOS[[#This Row],[ID_VENDEDOR]],VENDEDOR[#All],5,FALSE)</f>
        <v>CIBAO</v>
      </c>
      <c r="F760">
        <v>100078</v>
      </c>
      <c r="G760" t="s">
        <v>125</v>
      </c>
      <c r="H760">
        <v>14</v>
      </c>
      <c r="I760" t="str">
        <f>VLOOKUP(DATOS[[#This Row],[ID_PRODUCTO]],PRODUCTOS[#All],2,FALSE)</f>
        <v>Espejos Retrovisores</v>
      </c>
      <c r="J760">
        <f>VLOOKUP(DATOS[[#This Row],[ID_PRODUCTO]],PRODUCTOS[#All],3,FALSE)</f>
        <v>9</v>
      </c>
      <c r="K760" t="str">
        <f>VLOOKUP(DATOS[[#This Row],[ID_CATEGORIA2]],PRODUCTOS[#All],4,FALSE)</f>
        <v>Sistema Eléctrico</v>
      </c>
      <c r="L760">
        <v>9</v>
      </c>
      <c r="M760" s="4">
        <f>VLOOKUP(DATOS[[#This Row],[ID_PRODUCTO]],PRODUCTOS[#All],6,FALSE)</f>
        <v>700</v>
      </c>
      <c r="N760" s="5">
        <f>VLOOKUP(DATOS[[#This Row],[ID_PRODUCTO]],PRODUCTOS[#All],8,FALSE)</f>
        <v>800</v>
      </c>
    </row>
    <row r="761" spans="1:14" x14ac:dyDescent="0.25">
      <c r="A761" s="1">
        <v>45330</v>
      </c>
      <c r="B761">
        <v>700</v>
      </c>
      <c r="C761">
        <v>1015</v>
      </c>
      <c r="D761" t="str">
        <f>VLOOKUP(DATOS[[#This Row],[ID_VENDEDOR]],VENDEDOR[#All],2,FALSE)</f>
        <v>HeCTOr MuñoZ</v>
      </c>
      <c r="E761" t="str">
        <f>VLOOKUP(DATOS[[#This Row],[ID_VENDEDOR]],VENDEDOR[#All],5,FALSE)</f>
        <v>CIBAO</v>
      </c>
      <c r="F761">
        <v>100054</v>
      </c>
      <c r="G761" t="s">
        <v>101</v>
      </c>
      <c r="H761">
        <v>6</v>
      </c>
      <c r="I761" t="str">
        <f>VLOOKUP(DATOS[[#This Row],[ID_PRODUCTO]],PRODUCTOS[#All],2,FALSE)</f>
        <v>Cadenas</v>
      </c>
      <c r="J761">
        <f>VLOOKUP(DATOS[[#This Row],[ID_PRODUCTO]],PRODUCTOS[#All],3,FALSE)</f>
        <v>4</v>
      </c>
      <c r="K761" t="str">
        <f>VLOOKUP(DATOS[[#This Row],[ID_CATEGORIA2]],PRODUCTOS[#All],4,FALSE)</f>
        <v>Filtros</v>
      </c>
      <c r="L761">
        <v>12</v>
      </c>
      <c r="M761" s="4">
        <f>VLOOKUP(DATOS[[#This Row],[ID_PRODUCTO]],PRODUCTOS[#All],6,FALSE)</f>
        <v>1800</v>
      </c>
      <c r="N761" s="5">
        <f>VLOOKUP(DATOS[[#This Row],[ID_PRODUCTO]],PRODUCTOS[#All],8,FALSE)</f>
        <v>2000</v>
      </c>
    </row>
    <row r="762" spans="1:14" x14ac:dyDescent="0.25">
      <c r="A762" s="1">
        <v>45331</v>
      </c>
      <c r="B762">
        <v>701</v>
      </c>
      <c r="C762">
        <v>1011</v>
      </c>
      <c r="D762" t="str">
        <f>VLOOKUP(DATOS[[#This Row],[ID_VENDEDOR]],VENDEDOR[#All],2,FALSE)</f>
        <v>SoNia ToRReS</v>
      </c>
      <c r="E762" t="str">
        <f>VLOOKUP(DATOS[[#This Row],[ID_VENDEDOR]],VENDEDOR[#All],5,FALSE)</f>
        <v>CIBAO</v>
      </c>
      <c r="F762">
        <v>100054</v>
      </c>
      <c r="G762" t="s">
        <v>101</v>
      </c>
      <c r="H762">
        <v>21</v>
      </c>
      <c r="I762" t="str">
        <f>VLOOKUP(DATOS[[#This Row],[ID_PRODUCTO]],PRODUCTOS[#All],2,FALSE)</f>
        <v>Tensores de Cadena</v>
      </c>
      <c r="J762">
        <f>VLOOKUP(DATOS[[#This Row],[ID_PRODUCTO]],PRODUCTOS[#All],3,FALSE)</f>
        <v>4</v>
      </c>
      <c r="K762" t="str">
        <f>VLOOKUP(DATOS[[#This Row],[ID_CATEGORIA2]],PRODUCTOS[#All],4,FALSE)</f>
        <v>Filtros</v>
      </c>
      <c r="L762">
        <v>8</v>
      </c>
      <c r="M762" s="4">
        <f>VLOOKUP(DATOS[[#This Row],[ID_PRODUCTO]],PRODUCTOS[#All],6,FALSE)</f>
        <v>880</v>
      </c>
      <c r="N762" s="5">
        <f>VLOOKUP(DATOS[[#This Row],[ID_PRODUCTO]],PRODUCTOS[#All],8,FALSE)</f>
        <v>1000</v>
      </c>
    </row>
    <row r="763" spans="1:14" x14ac:dyDescent="0.25">
      <c r="A763" s="1">
        <v>45332</v>
      </c>
      <c r="B763">
        <v>702</v>
      </c>
      <c r="C763">
        <v>1009</v>
      </c>
      <c r="D763" t="str">
        <f>VLOOKUP(DATOS[[#This Row],[ID_VENDEDOR]],VENDEDOR[#All],2,FALSE)</f>
        <v>PAtriciA mOreno</v>
      </c>
      <c r="E763" t="str">
        <f>VLOOKUP(DATOS[[#This Row],[ID_VENDEDOR]],VENDEDOR[#All],5,FALSE)</f>
        <v>ESTE</v>
      </c>
      <c r="F763">
        <v>100056</v>
      </c>
      <c r="G763" t="s">
        <v>103</v>
      </c>
      <c r="H763">
        <v>21</v>
      </c>
      <c r="I763" t="str">
        <f>VLOOKUP(DATOS[[#This Row],[ID_PRODUCTO]],PRODUCTOS[#All],2,FALSE)</f>
        <v>Tensores de Cadena</v>
      </c>
      <c r="J763">
        <f>VLOOKUP(DATOS[[#This Row],[ID_PRODUCTO]],PRODUCTOS[#All],3,FALSE)</f>
        <v>4</v>
      </c>
      <c r="K763" t="str">
        <f>VLOOKUP(DATOS[[#This Row],[ID_CATEGORIA2]],PRODUCTOS[#All],4,FALSE)</f>
        <v>Filtros</v>
      </c>
      <c r="L763">
        <v>8</v>
      </c>
      <c r="M763" s="4">
        <f>VLOOKUP(DATOS[[#This Row],[ID_PRODUCTO]],PRODUCTOS[#All],6,FALSE)</f>
        <v>880</v>
      </c>
      <c r="N763" s="5">
        <f>VLOOKUP(DATOS[[#This Row],[ID_PRODUCTO]],PRODUCTOS[#All],8,FALSE)</f>
        <v>1000</v>
      </c>
    </row>
    <row r="764" spans="1:14" x14ac:dyDescent="0.25">
      <c r="A764" s="1">
        <v>45333</v>
      </c>
      <c r="B764">
        <v>703</v>
      </c>
      <c r="C764">
        <v>1010</v>
      </c>
      <c r="D764" t="str">
        <f>VLOOKUP(DATOS[[#This Row],[ID_VENDEDOR]],VENDEDOR[#All],2,FALSE)</f>
        <v>AnDrEs MeNDoza</v>
      </c>
      <c r="E764" t="str">
        <f>VLOOKUP(DATOS[[#This Row],[ID_VENDEDOR]],VENDEDOR[#All],5,FALSE)</f>
        <v>NORTE</v>
      </c>
      <c r="F764">
        <v>100063</v>
      </c>
      <c r="G764" t="s">
        <v>110</v>
      </c>
      <c r="H764">
        <v>8</v>
      </c>
      <c r="I764" t="str">
        <f>VLOOKUP(DATOS[[#This Row],[ID_PRODUCTO]],PRODUCTOS[#All],2,FALSE)</f>
        <v>Amortiguadores</v>
      </c>
      <c r="J764">
        <f>VLOOKUP(DATOS[[#This Row],[ID_PRODUCTO]],PRODUCTOS[#All],3,FALSE)</f>
        <v>6</v>
      </c>
      <c r="K764" t="str">
        <f>VLOOKUP(DATOS[[#This Row],[ID_CATEGORIA2]],PRODUCTOS[#All],4,FALSE)</f>
        <v>Sistema de Transmisión</v>
      </c>
      <c r="L764">
        <v>33</v>
      </c>
      <c r="M764" s="4">
        <f>VLOOKUP(DATOS[[#This Row],[ID_PRODUCTO]],PRODUCTOS[#All],6,FALSE)</f>
        <v>4010</v>
      </c>
      <c r="N764" s="5">
        <f>VLOOKUP(DATOS[[#This Row],[ID_PRODUCTO]],PRODUCTOS[#All],8,FALSE)</f>
        <v>4500</v>
      </c>
    </row>
    <row r="765" spans="1:14" x14ac:dyDescent="0.25">
      <c r="A765" s="1">
        <v>45334</v>
      </c>
      <c r="B765">
        <v>704</v>
      </c>
      <c r="C765">
        <v>1005</v>
      </c>
      <c r="D765" t="str">
        <f>VLOOKUP(DATOS[[#This Row],[ID_VENDEDOR]],VENDEDOR[#All],2,FALSE)</f>
        <v>CrIstina ValEnCia</v>
      </c>
      <c r="E765" t="str">
        <f>VLOOKUP(DATOS[[#This Row],[ID_VENDEDOR]],VENDEDOR[#All],5,FALSE)</f>
        <v>ESTE</v>
      </c>
      <c r="F765">
        <v>100036</v>
      </c>
      <c r="G765" t="s">
        <v>83</v>
      </c>
      <c r="H765">
        <v>11</v>
      </c>
      <c r="I765" t="str">
        <f>VLOOKUP(DATOS[[#This Row],[ID_PRODUCTO]],PRODUCTOS[#All],2,FALSE)</f>
        <v>Guardabarros</v>
      </c>
      <c r="J765">
        <f>VLOOKUP(DATOS[[#This Row],[ID_PRODUCTO]],PRODUCTOS[#All],3,FALSE)</f>
        <v>9</v>
      </c>
      <c r="K765" t="str">
        <f>VLOOKUP(DATOS[[#This Row],[ID_CATEGORIA2]],PRODUCTOS[#All],4,FALSE)</f>
        <v>Sistema Eléctrico</v>
      </c>
      <c r="L765">
        <v>5</v>
      </c>
      <c r="M765" s="4">
        <f>VLOOKUP(DATOS[[#This Row],[ID_PRODUCTO]],PRODUCTOS[#All],6,FALSE)</f>
        <v>1700</v>
      </c>
      <c r="N765" s="5">
        <f>VLOOKUP(DATOS[[#This Row],[ID_PRODUCTO]],PRODUCTOS[#All],8,FALSE)</f>
        <v>2000</v>
      </c>
    </row>
    <row r="766" spans="1:14" x14ac:dyDescent="0.25">
      <c r="A766" s="1">
        <v>45335</v>
      </c>
      <c r="B766">
        <v>705</v>
      </c>
      <c r="C766">
        <v>1008</v>
      </c>
      <c r="D766" t="str">
        <f>VLOOKUP(DATOS[[#This Row],[ID_VENDEDOR]],VENDEDOR[#All],2,FALSE)</f>
        <v>JaVIer ArAujo</v>
      </c>
      <c r="E766" t="str">
        <f>VLOOKUP(DATOS[[#This Row],[ID_VENDEDOR]],VENDEDOR[#All],5,FALSE)</f>
        <v>SUR</v>
      </c>
      <c r="F766">
        <v>100017</v>
      </c>
      <c r="G766" t="s">
        <v>55</v>
      </c>
      <c r="H766">
        <v>12</v>
      </c>
      <c r="I766" t="str">
        <f>VLOOKUP(DATOS[[#This Row],[ID_PRODUCTO]],PRODUCTOS[#All],2,FALSE)</f>
        <v>Asientos</v>
      </c>
      <c r="J766">
        <f>VLOOKUP(DATOS[[#This Row],[ID_PRODUCTO]],PRODUCTOS[#All],3,FALSE)</f>
        <v>9</v>
      </c>
      <c r="K766" t="str">
        <f>VLOOKUP(DATOS[[#This Row],[ID_CATEGORIA2]],PRODUCTOS[#All],4,FALSE)</f>
        <v>Sistema Eléctrico</v>
      </c>
      <c r="L766">
        <v>7</v>
      </c>
      <c r="M766" s="4">
        <f>VLOOKUP(DATOS[[#This Row],[ID_PRODUCTO]],PRODUCTOS[#All],6,FALSE)</f>
        <v>3150</v>
      </c>
      <c r="N766" s="5">
        <f>VLOOKUP(DATOS[[#This Row],[ID_PRODUCTO]],PRODUCTOS[#All],8,FALSE)</f>
        <v>3500</v>
      </c>
    </row>
    <row r="767" spans="1:14" x14ac:dyDescent="0.25">
      <c r="A767" s="1">
        <v>45336</v>
      </c>
      <c r="B767">
        <v>706</v>
      </c>
      <c r="C767">
        <v>1009</v>
      </c>
      <c r="D767" t="str">
        <f>VLOOKUP(DATOS[[#This Row],[ID_VENDEDOR]],VENDEDOR[#All],2,FALSE)</f>
        <v>PAtriciA mOreno</v>
      </c>
      <c r="E767" t="str">
        <f>VLOOKUP(DATOS[[#This Row],[ID_VENDEDOR]],VENDEDOR[#All],5,FALSE)</f>
        <v>ESTE</v>
      </c>
      <c r="F767">
        <v>100021</v>
      </c>
      <c r="G767" t="s">
        <v>63</v>
      </c>
      <c r="H767">
        <v>5</v>
      </c>
      <c r="I767" t="str">
        <f>VLOOKUP(DATOS[[#This Row],[ID_PRODUCTO]],PRODUCTOS[#All],2,FALSE)</f>
        <v>Silenciadores</v>
      </c>
      <c r="J767">
        <f>VLOOKUP(DATOS[[#This Row],[ID_PRODUCTO]],PRODUCTOS[#All],3,FALSE)</f>
        <v>3</v>
      </c>
      <c r="K767" t="str">
        <f>VLOOKUP(DATOS[[#This Row],[ID_CATEGORIA2]],PRODUCTOS[#All],4,FALSE)</f>
        <v>Componentes del Motor</v>
      </c>
      <c r="L767">
        <v>17</v>
      </c>
      <c r="M767" s="4">
        <f>VLOOKUP(DATOS[[#This Row],[ID_PRODUCTO]],PRODUCTOS[#All],6,FALSE)</f>
        <v>1600</v>
      </c>
      <c r="N767" s="5">
        <f>VLOOKUP(DATOS[[#This Row],[ID_PRODUCTO]],PRODUCTOS[#All],8,FALSE)</f>
        <v>2500</v>
      </c>
    </row>
    <row r="768" spans="1:14" x14ac:dyDescent="0.25">
      <c r="A768" s="1">
        <v>45337</v>
      </c>
      <c r="B768">
        <v>707</v>
      </c>
      <c r="C768">
        <v>1015</v>
      </c>
      <c r="D768" t="str">
        <f>VLOOKUP(DATOS[[#This Row],[ID_VENDEDOR]],VENDEDOR[#All],2,FALSE)</f>
        <v>HeCTOr MuñoZ</v>
      </c>
      <c r="E768" t="str">
        <f>VLOOKUP(DATOS[[#This Row],[ID_VENDEDOR]],VENDEDOR[#All],5,FALSE)</f>
        <v>CIBAO</v>
      </c>
      <c r="F768">
        <v>100097</v>
      </c>
      <c r="G768" t="s">
        <v>144</v>
      </c>
      <c r="H768">
        <v>24</v>
      </c>
      <c r="I768" t="str">
        <f>VLOOKUP(DATOS[[#This Row],[ID_PRODUCTO]],PRODUCTOS[#All],2,FALSE)</f>
        <v>Discos de Freno</v>
      </c>
      <c r="J768">
        <f>VLOOKUP(DATOS[[#This Row],[ID_PRODUCTO]],PRODUCTOS[#All],3,FALSE)</f>
        <v>5</v>
      </c>
      <c r="K768" t="str">
        <f>VLOOKUP(DATOS[[#This Row],[ID_CATEGORIA2]],PRODUCTOS[#All],4,FALSE)</f>
        <v>Sistema de Escape</v>
      </c>
      <c r="L768">
        <v>7</v>
      </c>
      <c r="M768" s="4">
        <f>VLOOKUP(DATOS[[#This Row],[ID_PRODUCTO]],PRODUCTOS[#All],6,FALSE)</f>
        <v>2630</v>
      </c>
      <c r="N768" s="5">
        <f>VLOOKUP(DATOS[[#This Row],[ID_PRODUCTO]],PRODUCTOS[#All],8,FALSE)</f>
        <v>3000</v>
      </c>
    </row>
    <row r="769" spans="1:14" x14ac:dyDescent="0.25">
      <c r="A769" s="1">
        <v>45338</v>
      </c>
      <c r="B769">
        <v>708</v>
      </c>
      <c r="C769">
        <v>1002</v>
      </c>
      <c r="D769" t="str">
        <f>VLOOKUP(DATOS[[#This Row],[ID_VENDEDOR]],VENDEDOR[#All],2,FALSE)</f>
        <v>SiMon BArreRa</v>
      </c>
      <c r="E769" t="str">
        <f>VLOOKUP(DATOS[[#This Row],[ID_VENDEDOR]],VENDEDOR[#All],5,FALSE)</f>
        <v>NORTE</v>
      </c>
      <c r="F769">
        <v>100034</v>
      </c>
      <c r="G769" t="s">
        <v>81</v>
      </c>
      <c r="H769">
        <v>23</v>
      </c>
      <c r="I769" t="str">
        <f>VLOOKUP(DATOS[[#This Row],[ID_PRODUCTO]],PRODUCTOS[#All],2,FALSE)</f>
        <v>Carburadores</v>
      </c>
      <c r="J769">
        <f>VLOOKUP(DATOS[[#This Row],[ID_PRODUCTO]],PRODUCTOS[#All],3,FALSE)</f>
        <v>1</v>
      </c>
      <c r="K769" t="str">
        <f>VLOOKUP(DATOS[[#This Row],[ID_CATEGORIA2]],PRODUCTOS[#All],4,FALSE)</f>
        <v>Componentes del Motor</v>
      </c>
      <c r="L769">
        <v>11</v>
      </c>
      <c r="M769" s="4">
        <f>VLOOKUP(DATOS[[#This Row],[ID_PRODUCTO]],PRODUCTOS[#All],6,FALSE)</f>
        <v>3550</v>
      </c>
      <c r="N769" s="5">
        <f>VLOOKUP(DATOS[[#This Row],[ID_PRODUCTO]],PRODUCTOS[#All],8,FALSE)</f>
        <v>4000</v>
      </c>
    </row>
    <row r="770" spans="1:14" x14ac:dyDescent="0.25">
      <c r="A770" s="1">
        <v>45339</v>
      </c>
      <c r="B770">
        <v>709</v>
      </c>
      <c r="C770">
        <v>1001</v>
      </c>
      <c r="D770" t="str">
        <f>VLOOKUP(DATOS[[#This Row],[ID_VENDEDOR]],VENDEDOR[#All],2,FALSE)</f>
        <v>RaQUel SalAzar</v>
      </c>
      <c r="E770" t="str">
        <f>VLOOKUP(DATOS[[#This Row],[ID_VENDEDOR]],VENDEDOR[#All],5,FALSE)</f>
        <v>ESTE</v>
      </c>
      <c r="F770">
        <v>100002</v>
      </c>
      <c r="G770" t="s">
        <v>11</v>
      </c>
      <c r="H770">
        <v>1</v>
      </c>
      <c r="I770" t="str">
        <f>VLOOKUP(DATOS[[#This Row],[ID_PRODUCTO]],PRODUCTOS[#All],2,FALSE)</f>
        <v>Bujías</v>
      </c>
      <c r="J770">
        <f>VLOOKUP(DATOS[[#This Row],[ID_PRODUCTO]],PRODUCTOS[#All],3,FALSE)</f>
        <v>1</v>
      </c>
      <c r="K770" t="str">
        <f>VLOOKUP(DATOS[[#This Row],[ID_CATEGORIA2]],PRODUCTOS[#All],4,FALSE)</f>
        <v>Componentes del Motor</v>
      </c>
      <c r="L770">
        <v>23</v>
      </c>
      <c r="M770" s="4">
        <f>VLOOKUP(DATOS[[#This Row],[ID_PRODUCTO]],PRODUCTOS[#All],6,FALSE)</f>
        <v>421</v>
      </c>
      <c r="N770" s="5">
        <f>VLOOKUP(DATOS[[#This Row],[ID_PRODUCTO]],PRODUCTOS[#All],8,FALSE)</f>
        <v>600</v>
      </c>
    </row>
    <row r="771" spans="1:14" x14ac:dyDescent="0.25">
      <c r="A771" s="1">
        <v>45340</v>
      </c>
      <c r="B771">
        <v>710</v>
      </c>
      <c r="C771">
        <v>1010</v>
      </c>
      <c r="D771" t="str">
        <f>VLOOKUP(DATOS[[#This Row],[ID_VENDEDOR]],VENDEDOR[#All],2,FALSE)</f>
        <v>AnDrEs MeNDoza</v>
      </c>
      <c r="E771" t="str">
        <f>VLOOKUP(DATOS[[#This Row],[ID_VENDEDOR]],VENDEDOR[#All],5,FALSE)</f>
        <v>NORTE</v>
      </c>
      <c r="F771">
        <v>100078</v>
      </c>
      <c r="G771" t="s">
        <v>125</v>
      </c>
      <c r="H771">
        <v>11</v>
      </c>
      <c r="I771" t="str">
        <f>VLOOKUP(DATOS[[#This Row],[ID_PRODUCTO]],PRODUCTOS[#All],2,FALSE)</f>
        <v>Guardabarros</v>
      </c>
      <c r="J771">
        <f>VLOOKUP(DATOS[[#This Row],[ID_PRODUCTO]],PRODUCTOS[#All],3,FALSE)</f>
        <v>9</v>
      </c>
      <c r="K771" t="str">
        <f>VLOOKUP(DATOS[[#This Row],[ID_CATEGORIA2]],PRODUCTOS[#All],4,FALSE)</f>
        <v>Sistema Eléctrico</v>
      </c>
      <c r="L771">
        <v>27</v>
      </c>
      <c r="M771" s="4">
        <f>VLOOKUP(DATOS[[#This Row],[ID_PRODUCTO]],PRODUCTOS[#All],6,FALSE)</f>
        <v>1700</v>
      </c>
      <c r="N771" s="5">
        <f>VLOOKUP(DATOS[[#This Row],[ID_PRODUCTO]],PRODUCTOS[#All],8,FALSE)</f>
        <v>2000</v>
      </c>
    </row>
    <row r="772" spans="1:14" x14ac:dyDescent="0.25">
      <c r="A772" s="1">
        <v>45341</v>
      </c>
      <c r="B772">
        <v>711</v>
      </c>
      <c r="C772">
        <v>1001</v>
      </c>
      <c r="D772" t="str">
        <f>VLOOKUP(DATOS[[#This Row],[ID_VENDEDOR]],VENDEDOR[#All],2,FALSE)</f>
        <v>RaQUel SalAzar</v>
      </c>
      <c r="E772" t="str">
        <f>VLOOKUP(DATOS[[#This Row],[ID_VENDEDOR]],VENDEDOR[#All],5,FALSE)</f>
        <v>ESTE</v>
      </c>
      <c r="F772">
        <v>100095</v>
      </c>
      <c r="G772" t="s">
        <v>142</v>
      </c>
      <c r="H772">
        <v>24</v>
      </c>
      <c r="I772" t="str">
        <f>VLOOKUP(DATOS[[#This Row],[ID_PRODUCTO]],PRODUCTOS[#All],2,FALSE)</f>
        <v>Discos de Freno</v>
      </c>
      <c r="J772">
        <f>VLOOKUP(DATOS[[#This Row],[ID_PRODUCTO]],PRODUCTOS[#All],3,FALSE)</f>
        <v>5</v>
      </c>
      <c r="K772" t="str">
        <f>VLOOKUP(DATOS[[#This Row],[ID_CATEGORIA2]],PRODUCTOS[#All],4,FALSE)</f>
        <v>Sistema de Escape</v>
      </c>
      <c r="L772">
        <v>9</v>
      </c>
      <c r="M772" s="4">
        <f>VLOOKUP(DATOS[[#This Row],[ID_PRODUCTO]],PRODUCTOS[#All],6,FALSE)</f>
        <v>2630</v>
      </c>
      <c r="N772" s="5">
        <f>VLOOKUP(DATOS[[#This Row],[ID_PRODUCTO]],PRODUCTOS[#All],8,FALSE)</f>
        <v>3000</v>
      </c>
    </row>
    <row r="773" spans="1:14" x14ac:dyDescent="0.25">
      <c r="A773" s="1">
        <v>45342</v>
      </c>
      <c r="B773">
        <v>712</v>
      </c>
      <c r="C773">
        <v>1012</v>
      </c>
      <c r="D773" t="str">
        <f>VLOOKUP(DATOS[[#This Row],[ID_VENDEDOR]],VENDEDOR[#All],2,FALSE)</f>
        <v>HuGo SAndoval</v>
      </c>
      <c r="E773" t="str">
        <f>VLOOKUP(DATOS[[#This Row],[ID_VENDEDOR]],VENDEDOR[#All],5,FALSE)</f>
        <v>SUR</v>
      </c>
      <c r="F773">
        <v>100085</v>
      </c>
      <c r="G773" t="s">
        <v>132</v>
      </c>
      <c r="H773">
        <v>12</v>
      </c>
      <c r="I773" t="str">
        <f>VLOOKUP(DATOS[[#This Row],[ID_PRODUCTO]],PRODUCTOS[#All],2,FALSE)</f>
        <v>Asientos</v>
      </c>
      <c r="J773">
        <f>VLOOKUP(DATOS[[#This Row],[ID_PRODUCTO]],PRODUCTOS[#All],3,FALSE)</f>
        <v>9</v>
      </c>
      <c r="K773" t="str">
        <f>VLOOKUP(DATOS[[#This Row],[ID_CATEGORIA2]],PRODUCTOS[#All],4,FALSE)</f>
        <v>Sistema Eléctrico</v>
      </c>
      <c r="L773">
        <v>26</v>
      </c>
      <c r="M773" s="4">
        <f>VLOOKUP(DATOS[[#This Row],[ID_PRODUCTO]],PRODUCTOS[#All],6,FALSE)</f>
        <v>3150</v>
      </c>
      <c r="N773" s="5">
        <f>VLOOKUP(DATOS[[#This Row],[ID_PRODUCTO]],PRODUCTOS[#All],8,FALSE)</f>
        <v>3500</v>
      </c>
    </row>
    <row r="774" spans="1:14" x14ac:dyDescent="0.25">
      <c r="A774" s="1">
        <v>45343</v>
      </c>
      <c r="B774">
        <v>713</v>
      </c>
      <c r="C774">
        <v>1004</v>
      </c>
      <c r="D774" t="str">
        <f>VLOOKUP(DATOS[[#This Row],[ID_VENDEDOR]],VENDEDOR[#All],2,FALSE)</f>
        <v>FaBiAn VasQuez</v>
      </c>
      <c r="E774" t="str">
        <f>VLOOKUP(DATOS[[#This Row],[ID_VENDEDOR]],VENDEDOR[#All],5,FALSE)</f>
        <v>SUR</v>
      </c>
      <c r="F774">
        <v>100054</v>
      </c>
      <c r="G774" t="s">
        <v>101</v>
      </c>
      <c r="H774">
        <v>15</v>
      </c>
      <c r="I774" t="str">
        <f>VLOOKUP(DATOS[[#This Row],[ID_PRODUCTO]],PRODUCTOS[#All],2,FALSE)</f>
        <v>Casco</v>
      </c>
      <c r="J774">
        <f>VLOOKUP(DATOS[[#This Row],[ID_PRODUCTO]],PRODUCTOS[#All],3,FALSE)</f>
        <v>10</v>
      </c>
      <c r="K774" t="str">
        <f>VLOOKUP(DATOS[[#This Row],[ID_CATEGORIA2]],PRODUCTOS[#All],4,FALSE)</f>
        <v>Neumáticos</v>
      </c>
      <c r="L774">
        <v>14</v>
      </c>
      <c r="M774" s="4">
        <f>VLOOKUP(DATOS[[#This Row],[ID_PRODUCTO]],PRODUCTOS[#All],6,FALSE)</f>
        <v>2240</v>
      </c>
      <c r="N774" s="5">
        <f>VLOOKUP(DATOS[[#This Row],[ID_PRODUCTO]],PRODUCTOS[#All],8,FALSE)</f>
        <v>2500</v>
      </c>
    </row>
    <row r="775" spans="1:14" x14ac:dyDescent="0.25">
      <c r="A775" s="1">
        <v>45344</v>
      </c>
      <c r="B775">
        <v>714</v>
      </c>
      <c r="C775">
        <v>1012</v>
      </c>
      <c r="D775" t="str">
        <f>VLOOKUP(DATOS[[#This Row],[ID_VENDEDOR]],VENDEDOR[#All],2,FALSE)</f>
        <v>HuGo SAndoval</v>
      </c>
      <c r="E775" t="str">
        <f>VLOOKUP(DATOS[[#This Row],[ID_VENDEDOR]],VENDEDOR[#All],5,FALSE)</f>
        <v>SUR</v>
      </c>
      <c r="F775">
        <v>100024</v>
      </c>
      <c r="G775" t="s">
        <v>69</v>
      </c>
      <c r="H775">
        <v>20</v>
      </c>
      <c r="I775" t="str">
        <f>VLOOKUP(DATOS[[#This Row],[ID_PRODUCTO]],PRODUCTOS[#All],2,FALSE)</f>
        <v>Controles de Puños Calefactables</v>
      </c>
      <c r="J775">
        <f>VLOOKUP(DATOS[[#This Row],[ID_PRODUCTO]],PRODUCTOS[#All],3,FALSE)</f>
        <v>10</v>
      </c>
      <c r="K775" t="str">
        <f>VLOOKUP(DATOS[[#This Row],[ID_CATEGORIA2]],PRODUCTOS[#All],4,FALSE)</f>
        <v>Neumáticos</v>
      </c>
      <c r="L775">
        <v>5</v>
      </c>
      <c r="M775" s="4">
        <f>VLOOKUP(DATOS[[#This Row],[ID_PRODUCTO]],PRODUCTOS[#All],6,FALSE)</f>
        <v>4500</v>
      </c>
      <c r="N775" s="5">
        <f>VLOOKUP(DATOS[[#This Row],[ID_PRODUCTO]],PRODUCTOS[#All],8,FALSE)</f>
        <v>5000</v>
      </c>
    </row>
    <row r="776" spans="1:14" x14ac:dyDescent="0.25">
      <c r="A776" s="1">
        <v>45345</v>
      </c>
      <c r="B776">
        <v>715</v>
      </c>
      <c r="C776">
        <v>1013</v>
      </c>
      <c r="D776" t="str">
        <f>VLOOKUP(DATOS[[#This Row],[ID_VENDEDOR]],VENDEDOR[#All],2,FALSE)</f>
        <v>MoNiCA AlVarez</v>
      </c>
      <c r="E776" t="str">
        <f>VLOOKUP(DATOS[[#This Row],[ID_VENDEDOR]],VENDEDOR[#All],5,FALSE)</f>
        <v>ESTE</v>
      </c>
      <c r="F776">
        <v>100036</v>
      </c>
      <c r="G776" t="s">
        <v>83</v>
      </c>
      <c r="H776">
        <v>20</v>
      </c>
      <c r="I776" t="str">
        <f>VLOOKUP(DATOS[[#This Row],[ID_PRODUCTO]],PRODUCTOS[#All],2,FALSE)</f>
        <v>Controles de Puños Calefactables</v>
      </c>
      <c r="J776">
        <f>VLOOKUP(DATOS[[#This Row],[ID_PRODUCTO]],PRODUCTOS[#All],3,FALSE)</f>
        <v>10</v>
      </c>
      <c r="K776" t="str">
        <f>VLOOKUP(DATOS[[#This Row],[ID_CATEGORIA2]],PRODUCTOS[#All],4,FALSE)</f>
        <v>Neumáticos</v>
      </c>
      <c r="L776">
        <v>8</v>
      </c>
      <c r="M776" s="4">
        <f>VLOOKUP(DATOS[[#This Row],[ID_PRODUCTO]],PRODUCTOS[#All],6,FALSE)</f>
        <v>4500</v>
      </c>
      <c r="N776" s="5">
        <f>VLOOKUP(DATOS[[#This Row],[ID_PRODUCTO]],PRODUCTOS[#All],8,FALSE)</f>
        <v>5000</v>
      </c>
    </row>
    <row r="777" spans="1:14" x14ac:dyDescent="0.25">
      <c r="A777" s="1">
        <v>45346</v>
      </c>
      <c r="B777">
        <v>716</v>
      </c>
      <c r="C777">
        <v>1003</v>
      </c>
      <c r="D777" t="str">
        <f>VLOOKUP(DATOS[[#This Row],[ID_VENDEDOR]],VENDEDOR[#All],2,FALSE)</f>
        <v>MatEo diAz</v>
      </c>
      <c r="E777" t="str">
        <f>VLOOKUP(DATOS[[#This Row],[ID_VENDEDOR]],VENDEDOR[#All],5,FALSE)</f>
        <v>CIBAO</v>
      </c>
      <c r="F777">
        <v>100052</v>
      </c>
      <c r="G777" t="s">
        <v>99</v>
      </c>
      <c r="H777">
        <v>16</v>
      </c>
      <c r="I777" t="str">
        <f>VLOOKUP(DATOS[[#This Row],[ID_PRODUCTO]],PRODUCTOS[#All],2,FALSE)</f>
        <v>Guantes</v>
      </c>
      <c r="J777">
        <f>VLOOKUP(DATOS[[#This Row],[ID_PRODUCTO]],PRODUCTOS[#All],3,FALSE)</f>
        <v>10</v>
      </c>
      <c r="K777" t="str">
        <f>VLOOKUP(DATOS[[#This Row],[ID_CATEGORIA2]],PRODUCTOS[#All],4,FALSE)</f>
        <v>Neumáticos</v>
      </c>
      <c r="L777">
        <v>5</v>
      </c>
      <c r="M777" s="4">
        <f>VLOOKUP(DATOS[[#This Row],[ID_PRODUCTO]],PRODUCTOS[#All],6,FALSE)</f>
        <v>820</v>
      </c>
      <c r="N777" s="5">
        <f>VLOOKUP(DATOS[[#This Row],[ID_PRODUCTO]],PRODUCTOS[#All],8,FALSE)</f>
        <v>1000</v>
      </c>
    </row>
    <row r="778" spans="1:14" x14ac:dyDescent="0.25">
      <c r="A778" s="1">
        <v>45347</v>
      </c>
      <c r="B778">
        <v>717</v>
      </c>
      <c r="C778">
        <v>1007</v>
      </c>
      <c r="D778" t="str">
        <f>VLOOKUP(DATOS[[#This Row],[ID_VENDEDOR]],VENDEDOR[#All],2,FALSE)</f>
        <v>RoSa UrIbe</v>
      </c>
      <c r="E778" t="str">
        <f>VLOOKUP(DATOS[[#This Row],[ID_VENDEDOR]],VENDEDOR[#All],5,FALSE)</f>
        <v>CIBAO</v>
      </c>
      <c r="F778">
        <v>100101</v>
      </c>
      <c r="G778" t="s">
        <v>148</v>
      </c>
      <c r="H778">
        <v>16</v>
      </c>
      <c r="I778" t="str">
        <f>VLOOKUP(DATOS[[#This Row],[ID_PRODUCTO]],PRODUCTOS[#All],2,FALSE)</f>
        <v>Guantes</v>
      </c>
      <c r="J778">
        <f>VLOOKUP(DATOS[[#This Row],[ID_PRODUCTO]],PRODUCTOS[#All],3,FALSE)</f>
        <v>10</v>
      </c>
      <c r="K778" t="str">
        <f>VLOOKUP(DATOS[[#This Row],[ID_CATEGORIA2]],PRODUCTOS[#All],4,FALSE)</f>
        <v>Neumáticos</v>
      </c>
      <c r="L778">
        <v>17</v>
      </c>
      <c r="M778" s="4">
        <f>VLOOKUP(DATOS[[#This Row],[ID_PRODUCTO]],PRODUCTOS[#All],6,FALSE)</f>
        <v>820</v>
      </c>
      <c r="N778" s="5">
        <f>VLOOKUP(DATOS[[#This Row],[ID_PRODUCTO]],PRODUCTOS[#All],8,FALSE)</f>
        <v>1000</v>
      </c>
    </row>
    <row r="779" spans="1:14" x14ac:dyDescent="0.25">
      <c r="A779" s="1">
        <v>45348</v>
      </c>
      <c r="B779">
        <v>718</v>
      </c>
      <c r="C779">
        <v>1000</v>
      </c>
      <c r="D779" t="str">
        <f>VLOOKUP(DATOS[[#This Row],[ID_VENDEDOR]],VENDEDOR[#All],2,FALSE)</f>
        <v>JuLiO torReS</v>
      </c>
      <c r="E779" t="str">
        <f>VLOOKUP(DATOS[[#This Row],[ID_VENDEDOR]],VENDEDOR[#All],5,FALSE)</f>
        <v>SUR</v>
      </c>
      <c r="F779">
        <v>100049</v>
      </c>
      <c r="G779" t="s">
        <v>96</v>
      </c>
      <c r="H779">
        <v>15</v>
      </c>
      <c r="I779" t="str">
        <f>VLOOKUP(DATOS[[#This Row],[ID_PRODUCTO]],PRODUCTOS[#All],2,FALSE)</f>
        <v>Casco</v>
      </c>
      <c r="J779">
        <f>VLOOKUP(DATOS[[#This Row],[ID_PRODUCTO]],PRODUCTOS[#All],3,FALSE)</f>
        <v>10</v>
      </c>
      <c r="K779" t="str">
        <f>VLOOKUP(DATOS[[#This Row],[ID_CATEGORIA2]],PRODUCTOS[#All],4,FALSE)</f>
        <v>Neumáticos</v>
      </c>
      <c r="L779">
        <v>16</v>
      </c>
      <c r="M779" s="4">
        <f>VLOOKUP(DATOS[[#This Row],[ID_PRODUCTO]],PRODUCTOS[#All],6,FALSE)</f>
        <v>2240</v>
      </c>
      <c r="N779" s="5">
        <f>VLOOKUP(DATOS[[#This Row],[ID_PRODUCTO]],PRODUCTOS[#All],8,FALSE)</f>
        <v>2500</v>
      </c>
    </row>
    <row r="780" spans="1:14" x14ac:dyDescent="0.25">
      <c r="A780" s="1">
        <v>45349</v>
      </c>
      <c r="B780">
        <v>719</v>
      </c>
      <c r="C780">
        <v>1011</v>
      </c>
      <c r="D780" t="str">
        <f>VLOOKUP(DATOS[[#This Row],[ID_VENDEDOR]],VENDEDOR[#All],2,FALSE)</f>
        <v>SoNia ToRReS</v>
      </c>
      <c r="E780" t="str">
        <f>VLOOKUP(DATOS[[#This Row],[ID_VENDEDOR]],VENDEDOR[#All],5,FALSE)</f>
        <v>CIBAO</v>
      </c>
      <c r="F780">
        <v>100087</v>
      </c>
      <c r="G780" t="s">
        <v>134</v>
      </c>
      <c r="H780">
        <v>23</v>
      </c>
      <c r="I780" t="str">
        <f>VLOOKUP(DATOS[[#This Row],[ID_PRODUCTO]],PRODUCTOS[#All],2,FALSE)</f>
        <v>Carburadores</v>
      </c>
      <c r="J780">
        <f>VLOOKUP(DATOS[[#This Row],[ID_PRODUCTO]],PRODUCTOS[#All],3,FALSE)</f>
        <v>1</v>
      </c>
      <c r="K780" t="str">
        <f>VLOOKUP(DATOS[[#This Row],[ID_CATEGORIA2]],PRODUCTOS[#All],4,FALSE)</f>
        <v>Componentes del Motor</v>
      </c>
      <c r="L780">
        <v>33</v>
      </c>
      <c r="M780" s="4">
        <f>VLOOKUP(DATOS[[#This Row],[ID_PRODUCTO]],PRODUCTOS[#All],6,FALSE)</f>
        <v>3550</v>
      </c>
      <c r="N780" s="5">
        <f>VLOOKUP(DATOS[[#This Row],[ID_PRODUCTO]],PRODUCTOS[#All],8,FALSE)</f>
        <v>4000</v>
      </c>
    </row>
    <row r="781" spans="1:14" x14ac:dyDescent="0.25">
      <c r="A781" s="1">
        <v>45350</v>
      </c>
      <c r="B781">
        <v>720</v>
      </c>
      <c r="C781">
        <v>1007</v>
      </c>
      <c r="D781" t="str">
        <f>VLOOKUP(DATOS[[#This Row],[ID_VENDEDOR]],VENDEDOR[#All],2,FALSE)</f>
        <v>RoSa UrIbe</v>
      </c>
      <c r="E781" t="str">
        <f>VLOOKUP(DATOS[[#This Row],[ID_VENDEDOR]],VENDEDOR[#All],5,FALSE)</f>
        <v>CIBAO</v>
      </c>
      <c r="F781">
        <v>100029</v>
      </c>
      <c r="G781" t="s">
        <v>76</v>
      </c>
      <c r="H781">
        <v>17</v>
      </c>
      <c r="I781" t="str">
        <f>VLOOKUP(DATOS[[#This Row],[ID_PRODUCTO]],PRODUCTOS[#All],2,FALSE)</f>
        <v>Chaquetas de Protección</v>
      </c>
      <c r="J781">
        <f>VLOOKUP(DATOS[[#This Row],[ID_PRODUCTO]],PRODUCTOS[#All],3,FALSE)</f>
        <v>10</v>
      </c>
      <c r="K781" t="str">
        <f>VLOOKUP(DATOS[[#This Row],[ID_CATEGORIA2]],PRODUCTOS[#All],4,FALSE)</f>
        <v>Neumáticos</v>
      </c>
      <c r="L781">
        <v>5</v>
      </c>
      <c r="M781" s="4">
        <f>VLOOKUP(DATOS[[#This Row],[ID_PRODUCTO]],PRODUCTOS[#All],6,FALSE)</f>
        <v>1117</v>
      </c>
      <c r="N781" s="5">
        <f>VLOOKUP(DATOS[[#This Row],[ID_PRODUCTO]],PRODUCTOS[#All],8,FALSE)</f>
        <v>3500</v>
      </c>
    </row>
    <row r="782" spans="1:14" x14ac:dyDescent="0.25">
      <c r="A782" s="1">
        <v>45351</v>
      </c>
      <c r="B782">
        <v>721</v>
      </c>
      <c r="C782">
        <v>1012</v>
      </c>
      <c r="D782" t="str">
        <f>VLOOKUP(DATOS[[#This Row],[ID_VENDEDOR]],VENDEDOR[#All],2,FALSE)</f>
        <v>HuGo SAndoval</v>
      </c>
      <c r="E782" t="str">
        <f>VLOOKUP(DATOS[[#This Row],[ID_VENDEDOR]],VENDEDOR[#All],5,FALSE)</f>
        <v>SUR</v>
      </c>
      <c r="F782">
        <v>100056</v>
      </c>
      <c r="G782" t="s">
        <v>103</v>
      </c>
      <c r="H782">
        <v>13</v>
      </c>
      <c r="I782" t="str">
        <f>VLOOKUP(DATOS[[#This Row],[ID_PRODUCTO]],PRODUCTOS[#All],2,FALSE)</f>
        <v>Manillares</v>
      </c>
      <c r="J782">
        <f>VLOOKUP(DATOS[[#This Row],[ID_PRODUCTO]],PRODUCTOS[#All],3,FALSE)</f>
        <v>9</v>
      </c>
      <c r="K782" t="str">
        <f>VLOOKUP(DATOS[[#This Row],[ID_CATEGORIA2]],PRODUCTOS[#All],4,FALSE)</f>
        <v>Sistema Eléctrico</v>
      </c>
      <c r="L782">
        <v>22</v>
      </c>
      <c r="M782" s="4">
        <f>VLOOKUP(DATOS[[#This Row],[ID_PRODUCTO]],PRODUCTOS[#All],6,FALSE)</f>
        <v>1310</v>
      </c>
      <c r="N782" s="5">
        <f>VLOOKUP(DATOS[[#This Row],[ID_PRODUCTO]],PRODUCTOS[#All],8,FALSE)</f>
        <v>1500</v>
      </c>
    </row>
    <row r="783" spans="1:14" x14ac:dyDescent="0.25">
      <c r="A783" s="1">
        <v>45352</v>
      </c>
      <c r="B783">
        <v>722</v>
      </c>
      <c r="C783">
        <v>1010</v>
      </c>
      <c r="D783" t="str">
        <f>VLOOKUP(DATOS[[#This Row],[ID_VENDEDOR]],VENDEDOR[#All],2,FALSE)</f>
        <v>AnDrEs MeNDoza</v>
      </c>
      <c r="E783" t="str">
        <f>VLOOKUP(DATOS[[#This Row],[ID_VENDEDOR]],VENDEDOR[#All],5,FALSE)</f>
        <v>NORTE</v>
      </c>
      <c r="F783">
        <v>100037</v>
      </c>
      <c r="G783" t="s">
        <v>84</v>
      </c>
      <c r="H783">
        <v>22</v>
      </c>
      <c r="I783" t="str">
        <f>VLOOKUP(DATOS[[#This Row],[ID_PRODUCTO]],PRODUCTOS[#All],2,FALSE)</f>
        <v>Protectores de Motor</v>
      </c>
      <c r="J783">
        <f>VLOOKUP(DATOS[[#This Row],[ID_PRODUCTO]],PRODUCTOS[#All],3,FALSE)</f>
        <v>9</v>
      </c>
      <c r="K783" t="str">
        <f>VLOOKUP(DATOS[[#This Row],[ID_CATEGORIA2]],PRODUCTOS[#All],4,FALSE)</f>
        <v>Sistema Eléctrico</v>
      </c>
      <c r="L783">
        <v>27</v>
      </c>
      <c r="M783" s="4">
        <f>VLOOKUP(DATOS[[#This Row],[ID_PRODUCTO]],PRODUCTOS[#All],6,FALSE)</f>
        <v>3011</v>
      </c>
      <c r="N783" s="5">
        <f>VLOOKUP(DATOS[[#This Row],[ID_PRODUCTO]],PRODUCTOS[#All],8,FALSE)</f>
        <v>3500</v>
      </c>
    </row>
    <row r="784" spans="1:14" x14ac:dyDescent="0.25">
      <c r="A784" s="1">
        <v>45353</v>
      </c>
      <c r="B784">
        <v>723</v>
      </c>
      <c r="C784">
        <v>1000</v>
      </c>
      <c r="D784" t="str">
        <f>VLOOKUP(DATOS[[#This Row],[ID_VENDEDOR]],VENDEDOR[#All],2,FALSE)</f>
        <v>JuLiO torReS</v>
      </c>
      <c r="E784" t="str">
        <f>VLOOKUP(DATOS[[#This Row],[ID_VENDEDOR]],VENDEDOR[#All],5,FALSE)</f>
        <v>SUR</v>
      </c>
      <c r="F784">
        <v>100011</v>
      </c>
      <c r="G784" t="s">
        <v>38</v>
      </c>
      <c r="H784">
        <v>23</v>
      </c>
      <c r="I784" t="str">
        <f>VLOOKUP(DATOS[[#This Row],[ID_PRODUCTO]],PRODUCTOS[#All],2,FALSE)</f>
        <v>Carburadores</v>
      </c>
      <c r="J784">
        <f>VLOOKUP(DATOS[[#This Row],[ID_PRODUCTO]],PRODUCTOS[#All],3,FALSE)</f>
        <v>1</v>
      </c>
      <c r="K784" t="str">
        <f>VLOOKUP(DATOS[[#This Row],[ID_CATEGORIA2]],PRODUCTOS[#All],4,FALSE)</f>
        <v>Componentes del Motor</v>
      </c>
      <c r="L784">
        <v>8</v>
      </c>
      <c r="M784" s="4">
        <f>VLOOKUP(DATOS[[#This Row],[ID_PRODUCTO]],PRODUCTOS[#All],6,FALSE)</f>
        <v>3550</v>
      </c>
      <c r="N784" s="5">
        <f>VLOOKUP(DATOS[[#This Row],[ID_PRODUCTO]],PRODUCTOS[#All],8,FALSE)</f>
        <v>4000</v>
      </c>
    </row>
    <row r="785" spans="1:14" x14ac:dyDescent="0.25">
      <c r="A785" s="1">
        <v>45354</v>
      </c>
      <c r="B785">
        <v>724</v>
      </c>
      <c r="C785">
        <v>1009</v>
      </c>
      <c r="D785" t="str">
        <f>VLOOKUP(DATOS[[#This Row],[ID_VENDEDOR]],VENDEDOR[#All],2,FALSE)</f>
        <v>PAtriciA mOreno</v>
      </c>
      <c r="E785" t="str">
        <f>VLOOKUP(DATOS[[#This Row],[ID_VENDEDOR]],VENDEDOR[#All],5,FALSE)</f>
        <v>ESTE</v>
      </c>
      <c r="F785">
        <v>100072</v>
      </c>
      <c r="G785" t="s">
        <v>119</v>
      </c>
      <c r="H785">
        <v>21</v>
      </c>
      <c r="I785" t="str">
        <f>VLOOKUP(DATOS[[#This Row],[ID_PRODUCTO]],PRODUCTOS[#All],2,FALSE)</f>
        <v>Tensores de Cadena</v>
      </c>
      <c r="J785">
        <f>VLOOKUP(DATOS[[#This Row],[ID_PRODUCTO]],PRODUCTOS[#All],3,FALSE)</f>
        <v>4</v>
      </c>
      <c r="K785" t="str">
        <f>VLOOKUP(DATOS[[#This Row],[ID_CATEGORIA2]],PRODUCTOS[#All],4,FALSE)</f>
        <v>Filtros</v>
      </c>
      <c r="L785">
        <v>23</v>
      </c>
      <c r="M785" s="4">
        <f>VLOOKUP(DATOS[[#This Row],[ID_PRODUCTO]],PRODUCTOS[#All],6,FALSE)</f>
        <v>880</v>
      </c>
      <c r="N785" s="5">
        <f>VLOOKUP(DATOS[[#This Row],[ID_PRODUCTO]],PRODUCTOS[#All],8,FALSE)</f>
        <v>1000</v>
      </c>
    </row>
    <row r="786" spans="1:14" x14ac:dyDescent="0.25">
      <c r="A786" s="1">
        <v>45355</v>
      </c>
      <c r="B786">
        <v>725</v>
      </c>
      <c r="C786">
        <v>1011</v>
      </c>
      <c r="D786" t="str">
        <f>VLOOKUP(DATOS[[#This Row],[ID_VENDEDOR]],VENDEDOR[#All],2,FALSE)</f>
        <v>SoNia ToRReS</v>
      </c>
      <c r="E786" t="str">
        <f>VLOOKUP(DATOS[[#This Row],[ID_VENDEDOR]],VENDEDOR[#All],5,FALSE)</f>
        <v>CIBAO</v>
      </c>
      <c r="F786">
        <v>100072</v>
      </c>
      <c r="G786" t="s">
        <v>119</v>
      </c>
      <c r="H786">
        <v>7</v>
      </c>
      <c r="I786" t="str">
        <f>VLOOKUP(DATOS[[#This Row],[ID_PRODUCTO]],PRODUCTOS[#All],2,FALSE)</f>
        <v>Pastillas de Freno</v>
      </c>
      <c r="J786">
        <f>VLOOKUP(DATOS[[#This Row],[ID_PRODUCTO]],PRODUCTOS[#All],3,FALSE)</f>
        <v>5</v>
      </c>
      <c r="K786" t="str">
        <f>VLOOKUP(DATOS[[#This Row],[ID_CATEGORIA2]],PRODUCTOS[#All],4,FALSE)</f>
        <v>Sistema de Escape</v>
      </c>
      <c r="L786">
        <v>9</v>
      </c>
      <c r="M786" s="4">
        <f>VLOOKUP(DATOS[[#This Row],[ID_PRODUCTO]],PRODUCTOS[#All],6,FALSE)</f>
        <v>900</v>
      </c>
      <c r="N786" s="5">
        <f>VLOOKUP(DATOS[[#This Row],[ID_PRODUCTO]],PRODUCTOS[#All],8,FALSE)</f>
        <v>1200</v>
      </c>
    </row>
    <row r="787" spans="1:14" x14ac:dyDescent="0.25">
      <c r="A787" s="1">
        <v>45356</v>
      </c>
      <c r="B787">
        <v>726</v>
      </c>
      <c r="C787">
        <v>1005</v>
      </c>
      <c r="D787" t="str">
        <f>VLOOKUP(DATOS[[#This Row],[ID_VENDEDOR]],VENDEDOR[#All],2,FALSE)</f>
        <v>CrIstina ValEnCia</v>
      </c>
      <c r="E787" t="str">
        <f>VLOOKUP(DATOS[[#This Row],[ID_VENDEDOR]],VENDEDOR[#All],5,FALSE)</f>
        <v>ESTE</v>
      </c>
      <c r="F787">
        <v>100075</v>
      </c>
      <c r="G787" t="s">
        <v>122</v>
      </c>
      <c r="H787">
        <v>7</v>
      </c>
      <c r="I787" t="str">
        <f>VLOOKUP(DATOS[[#This Row],[ID_PRODUCTO]],PRODUCTOS[#All],2,FALSE)</f>
        <v>Pastillas de Freno</v>
      </c>
      <c r="J787">
        <f>VLOOKUP(DATOS[[#This Row],[ID_PRODUCTO]],PRODUCTOS[#All],3,FALSE)</f>
        <v>5</v>
      </c>
      <c r="K787" t="str">
        <f>VLOOKUP(DATOS[[#This Row],[ID_CATEGORIA2]],PRODUCTOS[#All],4,FALSE)</f>
        <v>Sistema de Escape</v>
      </c>
      <c r="L787">
        <v>30</v>
      </c>
      <c r="M787" s="4">
        <f>VLOOKUP(DATOS[[#This Row],[ID_PRODUCTO]],PRODUCTOS[#All],6,FALSE)</f>
        <v>900</v>
      </c>
      <c r="N787" s="5">
        <f>VLOOKUP(DATOS[[#This Row],[ID_PRODUCTO]],PRODUCTOS[#All],8,FALSE)</f>
        <v>1200</v>
      </c>
    </row>
    <row r="788" spans="1:14" x14ac:dyDescent="0.25">
      <c r="A788" s="1">
        <v>45357</v>
      </c>
      <c r="B788">
        <v>727</v>
      </c>
      <c r="C788">
        <v>1000</v>
      </c>
      <c r="D788" t="str">
        <f>VLOOKUP(DATOS[[#This Row],[ID_VENDEDOR]],VENDEDOR[#All],2,FALSE)</f>
        <v>JuLiO torReS</v>
      </c>
      <c r="E788" t="str">
        <f>VLOOKUP(DATOS[[#This Row],[ID_VENDEDOR]],VENDEDOR[#All],5,FALSE)</f>
        <v>SUR</v>
      </c>
      <c r="F788">
        <v>100038</v>
      </c>
      <c r="G788" t="s">
        <v>85</v>
      </c>
      <c r="H788">
        <v>20</v>
      </c>
      <c r="I788" t="str">
        <f>VLOOKUP(DATOS[[#This Row],[ID_PRODUCTO]],PRODUCTOS[#All],2,FALSE)</f>
        <v>Controles de Puños Calefactables</v>
      </c>
      <c r="J788">
        <f>VLOOKUP(DATOS[[#This Row],[ID_PRODUCTO]],PRODUCTOS[#All],3,FALSE)</f>
        <v>10</v>
      </c>
      <c r="K788" t="str">
        <f>VLOOKUP(DATOS[[#This Row],[ID_CATEGORIA2]],PRODUCTOS[#All],4,FALSE)</f>
        <v>Neumáticos</v>
      </c>
      <c r="L788">
        <v>27</v>
      </c>
      <c r="M788" s="4">
        <f>VLOOKUP(DATOS[[#This Row],[ID_PRODUCTO]],PRODUCTOS[#All],6,FALSE)</f>
        <v>4500</v>
      </c>
      <c r="N788" s="5">
        <f>VLOOKUP(DATOS[[#This Row],[ID_PRODUCTO]],PRODUCTOS[#All],8,FALSE)</f>
        <v>5000</v>
      </c>
    </row>
    <row r="789" spans="1:14" x14ac:dyDescent="0.25">
      <c r="A789" s="1">
        <v>45358</v>
      </c>
      <c r="B789">
        <v>728</v>
      </c>
      <c r="C789">
        <v>1015</v>
      </c>
      <c r="D789" t="str">
        <f>VLOOKUP(DATOS[[#This Row],[ID_VENDEDOR]],VENDEDOR[#All],2,FALSE)</f>
        <v>HeCTOr MuñoZ</v>
      </c>
      <c r="E789" t="str">
        <f>VLOOKUP(DATOS[[#This Row],[ID_VENDEDOR]],VENDEDOR[#All],5,FALSE)</f>
        <v>CIBAO</v>
      </c>
      <c r="F789">
        <v>100022</v>
      </c>
      <c r="G789" t="s">
        <v>65</v>
      </c>
      <c r="H789">
        <v>24</v>
      </c>
      <c r="I789" t="str">
        <f>VLOOKUP(DATOS[[#This Row],[ID_PRODUCTO]],PRODUCTOS[#All],2,FALSE)</f>
        <v>Discos de Freno</v>
      </c>
      <c r="J789">
        <f>VLOOKUP(DATOS[[#This Row],[ID_PRODUCTO]],PRODUCTOS[#All],3,FALSE)</f>
        <v>5</v>
      </c>
      <c r="K789" t="str">
        <f>VLOOKUP(DATOS[[#This Row],[ID_CATEGORIA2]],PRODUCTOS[#All],4,FALSE)</f>
        <v>Sistema de Escape</v>
      </c>
      <c r="L789">
        <v>6</v>
      </c>
      <c r="M789" s="4">
        <f>VLOOKUP(DATOS[[#This Row],[ID_PRODUCTO]],PRODUCTOS[#All],6,FALSE)</f>
        <v>2630</v>
      </c>
      <c r="N789" s="5">
        <f>VLOOKUP(DATOS[[#This Row],[ID_PRODUCTO]],PRODUCTOS[#All],8,FALSE)</f>
        <v>3000</v>
      </c>
    </row>
    <row r="790" spans="1:14" x14ac:dyDescent="0.25">
      <c r="A790" s="1">
        <v>45359</v>
      </c>
      <c r="B790">
        <v>729</v>
      </c>
      <c r="C790">
        <v>1012</v>
      </c>
      <c r="D790" t="str">
        <f>VLOOKUP(DATOS[[#This Row],[ID_VENDEDOR]],VENDEDOR[#All],2,FALSE)</f>
        <v>HuGo SAndoval</v>
      </c>
      <c r="E790" t="str">
        <f>VLOOKUP(DATOS[[#This Row],[ID_VENDEDOR]],VENDEDOR[#All],5,FALSE)</f>
        <v>SUR</v>
      </c>
      <c r="F790">
        <v>100015</v>
      </c>
      <c r="G790" t="s">
        <v>50</v>
      </c>
      <c r="H790">
        <v>10</v>
      </c>
      <c r="I790" t="str">
        <f>VLOOKUP(DATOS[[#This Row],[ID_PRODUCTO]],PRODUCTOS[#All],2,FALSE)</f>
        <v>Neumáticos</v>
      </c>
      <c r="J790">
        <f>VLOOKUP(DATOS[[#This Row],[ID_PRODUCTO]],PRODUCTOS[#All],3,FALSE)</f>
        <v>8</v>
      </c>
      <c r="K790" t="str">
        <f>VLOOKUP(DATOS[[#This Row],[ID_CATEGORIA2]],PRODUCTOS[#All],4,FALSE)</f>
        <v>Sistema de Suspensión</v>
      </c>
      <c r="L790">
        <v>32</v>
      </c>
      <c r="M790" s="4">
        <f>VLOOKUP(DATOS[[#This Row],[ID_PRODUCTO]],PRODUCTOS[#All],6,FALSE)</f>
        <v>4420</v>
      </c>
      <c r="N790" s="5">
        <f>VLOOKUP(DATOS[[#This Row],[ID_PRODUCTO]],PRODUCTOS[#All],8,FALSE)</f>
        <v>5000</v>
      </c>
    </row>
    <row r="791" spans="1:14" x14ac:dyDescent="0.25">
      <c r="A791" s="1">
        <v>45360</v>
      </c>
      <c r="B791">
        <v>730</v>
      </c>
      <c r="C791">
        <v>1004</v>
      </c>
      <c r="D791" t="str">
        <f>VLOOKUP(DATOS[[#This Row],[ID_VENDEDOR]],VENDEDOR[#All],2,FALSE)</f>
        <v>FaBiAn VasQuez</v>
      </c>
      <c r="E791" t="str">
        <f>VLOOKUP(DATOS[[#This Row],[ID_VENDEDOR]],VENDEDOR[#All],5,FALSE)</f>
        <v>SUR</v>
      </c>
      <c r="F791">
        <v>100025</v>
      </c>
      <c r="G791" t="s">
        <v>71</v>
      </c>
      <c r="H791">
        <v>21</v>
      </c>
      <c r="I791" t="str">
        <f>VLOOKUP(DATOS[[#This Row],[ID_PRODUCTO]],PRODUCTOS[#All],2,FALSE)</f>
        <v>Tensores de Cadena</v>
      </c>
      <c r="J791">
        <f>VLOOKUP(DATOS[[#This Row],[ID_PRODUCTO]],PRODUCTOS[#All],3,FALSE)</f>
        <v>4</v>
      </c>
      <c r="K791" t="str">
        <f>VLOOKUP(DATOS[[#This Row],[ID_CATEGORIA2]],PRODUCTOS[#All],4,FALSE)</f>
        <v>Filtros</v>
      </c>
      <c r="L791">
        <v>24</v>
      </c>
      <c r="M791" s="4">
        <f>VLOOKUP(DATOS[[#This Row],[ID_PRODUCTO]],PRODUCTOS[#All],6,FALSE)</f>
        <v>880</v>
      </c>
      <c r="N791" s="5">
        <f>VLOOKUP(DATOS[[#This Row],[ID_PRODUCTO]],PRODUCTOS[#All],8,FALSE)</f>
        <v>1000</v>
      </c>
    </row>
    <row r="792" spans="1:14" x14ac:dyDescent="0.25">
      <c r="A792" s="1">
        <v>45361</v>
      </c>
      <c r="B792">
        <v>731</v>
      </c>
      <c r="C792">
        <v>1005</v>
      </c>
      <c r="D792" t="str">
        <f>VLOOKUP(DATOS[[#This Row],[ID_VENDEDOR]],VENDEDOR[#All],2,FALSE)</f>
        <v>CrIstina ValEnCia</v>
      </c>
      <c r="E792" t="str">
        <f>VLOOKUP(DATOS[[#This Row],[ID_VENDEDOR]],VENDEDOR[#All],5,FALSE)</f>
        <v>ESTE</v>
      </c>
      <c r="F792">
        <v>100039</v>
      </c>
      <c r="G792" t="s">
        <v>86</v>
      </c>
      <c r="H792">
        <v>23</v>
      </c>
      <c r="I792" t="str">
        <f>VLOOKUP(DATOS[[#This Row],[ID_PRODUCTO]],PRODUCTOS[#All],2,FALSE)</f>
        <v>Carburadores</v>
      </c>
      <c r="J792">
        <f>VLOOKUP(DATOS[[#This Row],[ID_PRODUCTO]],PRODUCTOS[#All],3,FALSE)</f>
        <v>1</v>
      </c>
      <c r="K792" t="str">
        <f>VLOOKUP(DATOS[[#This Row],[ID_CATEGORIA2]],PRODUCTOS[#All],4,FALSE)</f>
        <v>Componentes del Motor</v>
      </c>
      <c r="L792">
        <v>16</v>
      </c>
      <c r="M792" s="4">
        <f>VLOOKUP(DATOS[[#This Row],[ID_PRODUCTO]],PRODUCTOS[#All],6,FALSE)</f>
        <v>3550</v>
      </c>
      <c r="N792" s="5">
        <f>VLOOKUP(DATOS[[#This Row],[ID_PRODUCTO]],PRODUCTOS[#All],8,FALSE)</f>
        <v>4000</v>
      </c>
    </row>
    <row r="793" spans="1:14" x14ac:dyDescent="0.25">
      <c r="A793" s="1">
        <v>45362</v>
      </c>
      <c r="B793">
        <v>732</v>
      </c>
      <c r="C793">
        <v>1011</v>
      </c>
      <c r="D793" t="str">
        <f>VLOOKUP(DATOS[[#This Row],[ID_VENDEDOR]],VENDEDOR[#All],2,FALSE)</f>
        <v>SoNia ToRReS</v>
      </c>
      <c r="E793" t="str">
        <f>VLOOKUP(DATOS[[#This Row],[ID_VENDEDOR]],VENDEDOR[#All],5,FALSE)</f>
        <v>CIBAO</v>
      </c>
      <c r="F793">
        <v>100009</v>
      </c>
      <c r="G793" t="s">
        <v>32</v>
      </c>
      <c r="H793">
        <v>5</v>
      </c>
      <c r="I793" t="str">
        <f>VLOOKUP(DATOS[[#This Row],[ID_PRODUCTO]],PRODUCTOS[#All],2,FALSE)</f>
        <v>Silenciadores</v>
      </c>
      <c r="J793">
        <f>VLOOKUP(DATOS[[#This Row],[ID_PRODUCTO]],PRODUCTOS[#All],3,FALSE)</f>
        <v>3</v>
      </c>
      <c r="K793" t="str">
        <f>VLOOKUP(DATOS[[#This Row],[ID_CATEGORIA2]],PRODUCTOS[#All],4,FALSE)</f>
        <v>Componentes del Motor</v>
      </c>
      <c r="L793">
        <v>23</v>
      </c>
      <c r="M793" s="4">
        <f>VLOOKUP(DATOS[[#This Row],[ID_PRODUCTO]],PRODUCTOS[#All],6,FALSE)</f>
        <v>1600</v>
      </c>
      <c r="N793" s="5">
        <f>VLOOKUP(DATOS[[#This Row],[ID_PRODUCTO]],PRODUCTOS[#All],8,FALSE)</f>
        <v>2500</v>
      </c>
    </row>
    <row r="794" spans="1:14" x14ac:dyDescent="0.25">
      <c r="A794" s="1">
        <v>45363</v>
      </c>
      <c r="B794">
        <v>733</v>
      </c>
      <c r="C794">
        <v>1004</v>
      </c>
      <c r="D794" t="str">
        <f>VLOOKUP(DATOS[[#This Row],[ID_VENDEDOR]],VENDEDOR[#All],2,FALSE)</f>
        <v>FaBiAn VasQuez</v>
      </c>
      <c r="E794" t="str">
        <f>VLOOKUP(DATOS[[#This Row],[ID_VENDEDOR]],VENDEDOR[#All],5,FALSE)</f>
        <v>SUR</v>
      </c>
      <c r="F794">
        <v>100053</v>
      </c>
      <c r="G794" t="s">
        <v>100</v>
      </c>
      <c r="H794">
        <v>25</v>
      </c>
      <c r="I794" t="str">
        <f>VLOOKUP(DATOS[[#This Row],[ID_PRODUCTO]],PRODUCTOS[#All],2,FALSE)</f>
        <v>Horquillas</v>
      </c>
      <c r="J794">
        <f>VLOOKUP(DATOS[[#This Row],[ID_PRODUCTO]],PRODUCTOS[#All],3,FALSE)</f>
        <v>6</v>
      </c>
      <c r="K794" t="str">
        <f>VLOOKUP(DATOS[[#This Row],[ID_CATEGORIA2]],PRODUCTOS[#All],4,FALSE)</f>
        <v>Sistema de Transmisión</v>
      </c>
      <c r="L794">
        <v>28</v>
      </c>
      <c r="M794" s="4">
        <f>VLOOKUP(DATOS[[#This Row],[ID_PRODUCTO]],PRODUCTOS[#All],6,FALSE)</f>
        <v>5100</v>
      </c>
      <c r="N794" s="5">
        <f>VLOOKUP(DATOS[[#This Row],[ID_PRODUCTO]],PRODUCTOS[#All],8,FALSE)</f>
        <v>6000</v>
      </c>
    </row>
    <row r="795" spans="1:14" x14ac:dyDescent="0.25">
      <c r="A795" s="1">
        <v>45364</v>
      </c>
      <c r="B795">
        <v>734</v>
      </c>
      <c r="C795">
        <v>1011</v>
      </c>
      <c r="D795" t="str">
        <f>VLOOKUP(DATOS[[#This Row],[ID_VENDEDOR]],VENDEDOR[#All],2,FALSE)</f>
        <v>SoNia ToRReS</v>
      </c>
      <c r="E795" t="str">
        <f>VLOOKUP(DATOS[[#This Row],[ID_VENDEDOR]],VENDEDOR[#All],5,FALSE)</f>
        <v>CIBAO</v>
      </c>
      <c r="F795">
        <v>100092</v>
      </c>
      <c r="G795" t="s">
        <v>139</v>
      </c>
      <c r="H795">
        <v>20</v>
      </c>
      <c r="I795" t="str">
        <f>VLOOKUP(DATOS[[#This Row],[ID_PRODUCTO]],PRODUCTOS[#All],2,FALSE)</f>
        <v>Controles de Puños Calefactables</v>
      </c>
      <c r="J795">
        <f>VLOOKUP(DATOS[[#This Row],[ID_PRODUCTO]],PRODUCTOS[#All],3,FALSE)</f>
        <v>10</v>
      </c>
      <c r="K795" t="str">
        <f>VLOOKUP(DATOS[[#This Row],[ID_CATEGORIA2]],PRODUCTOS[#All],4,FALSE)</f>
        <v>Neumáticos</v>
      </c>
      <c r="L795">
        <v>34</v>
      </c>
      <c r="M795" s="4">
        <f>VLOOKUP(DATOS[[#This Row],[ID_PRODUCTO]],PRODUCTOS[#All],6,FALSE)</f>
        <v>4500</v>
      </c>
      <c r="N795" s="5">
        <f>VLOOKUP(DATOS[[#This Row],[ID_PRODUCTO]],PRODUCTOS[#All],8,FALSE)</f>
        <v>5000</v>
      </c>
    </row>
    <row r="796" spans="1:14" x14ac:dyDescent="0.25">
      <c r="A796" s="1">
        <v>45365</v>
      </c>
      <c r="B796">
        <v>735</v>
      </c>
      <c r="C796">
        <v>1015</v>
      </c>
      <c r="D796" t="str">
        <f>VLOOKUP(DATOS[[#This Row],[ID_VENDEDOR]],VENDEDOR[#All],2,FALSE)</f>
        <v>HeCTOr MuñoZ</v>
      </c>
      <c r="E796" t="str">
        <f>VLOOKUP(DATOS[[#This Row],[ID_VENDEDOR]],VENDEDOR[#All],5,FALSE)</f>
        <v>CIBAO</v>
      </c>
      <c r="F796">
        <v>100008</v>
      </c>
      <c r="G796" t="s">
        <v>29</v>
      </c>
      <c r="H796">
        <v>24</v>
      </c>
      <c r="I796" t="str">
        <f>VLOOKUP(DATOS[[#This Row],[ID_PRODUCTO]],PRODUCTOS[#All],2,FALSE)</f>
        <v>Discos de Freno</v>
      </c>
      <c r="J796">
        <f>VLOOKUP(DATOS[[#This Row],[ID_PRODUCTO]],PRODUCTOS[#All],3,FALSE)</f>
        <v>5</v>
      </c>
      <c r="K796" t="str">
        <f>VLOOKUP(DATOS[[#This Row],[ID_CATEGORIA2]],PRODUCTOS[#All],4,FALSE)</f>
        <v>Sistema de Escape</v>
      </c>
      <c r="L796">
        <v>18</v>
      </c>
      <c r="M796" s="4">
        <f>VLOOKUP(DATOS[[#This Row],[ID_PRODUCTO]],PRODUCTOS[#All],6,FALSE)</f>
        <v>2630</v>
      </c>
      <c r="N796" s="5">
        <f>VLOOKUP(DATOS[[#This Row],[ID_PRODUCTO]],PRODUCTOS[#All],8,FALSE)</f>
        <v>3000</v>
      </c>
    </row>
    <row r="797" spans="1:14" x14ac:dyDescent="0.25">
      <c r="A797" s="1">
        <v>45366</v>
      </c>
      <c r="B797">
        <v>736</v>
      </c>
      <c r="C797">
        <v>1014</v>
      </c>
      <c r="D797" t="str">
        <f>VLOOKUP(DATOS[[#This Row],[ID_VENDEDOR]],VENDEDOR[#All],2,FALSE)</f>
        <v>DAnieLa RaMiRez</v>
      </c>
      <c r="E797" t="str">
        <f>VLOOKUP(DATOS[[#This Row],[ID_VENDEDOR]],VENDEDOR[#All],5,FALSE)</f>
        <v>NORTE</v>
      </c>
      <c r="F797">
        <v>100036</v>
      </c>
      <c r="G797" t="s">
        <v>83</v>
      </c>
      <c r="H797">
        <v>9</v>
      </c>
      <c r="I797" t="str">
        <f>VLOOKUP(DATOS[[#This Row],[ID_PRODUCTO]],PRODUCTOS[#All],2,FALSE)</f>
        <v>Baterías</v>
      </c>
      <c r="J797">
        <f>VLOOKUP(DATOS[[#This Row],[ID_PRODUCTO]],PRODUCTOS[#All],3,FALSE)</f>
        <v>7</v>
      </c>
      <c r="K797" t="str">
        <f>VLOOKUP(DATOS[[#This Row],[ID_CATEGORIA2]],PRODUCTOS[#All],4,FALSE)</f>
        <v>Sistema de Frenos</v>
      </c>
      <c r="L797">
        <v>25</v>
      </c>
      <c r="M797" s="4">
        <f>VLOOKUP(DATOS[[#This Row],[ID_PRODUCTO]],PRODUCTOS[#All],6,FALSE)</f>
        <v>4800</v>
      </c>
      <c r="N797" s="5">
        <f>VLOOKUP(DATOS[[#This Row],[ID_PRODUCTO]],PRODUCTOS[#All],8,FALSE)</f>
        <v>6000</v>
      </c>
    </row>
    <row r="798" spans="1:14" x14ac:dyDescent="0.25">
      <c r="A798" s="1">
        <v>45367</v>
      </c>
      <c r="B798">
        <v>737</v>
      </c>
      <c r="C798">
        <v>1007</v>
      </c>
      <c r="D798" t="str">
        <f>VLOOKUP(DATOS[[#This Row],[ID_VENDEDOR]],VENDEDOR[#All],2,FALSE)</f>
        <v>RoSa UrIbe</v>
      </c>
      <c r="E798" t="str">
        <f>VLOOKUP(DATOS[[#This Row],[ID_VENDEDOR]],VENDEDOR[#All],5,FALSE)</f>
        <v>CIBAO</v>
      </c>
      <c r="F798">
        <v>100089</v>
      </c>
      <c r="G798" t="s">
        <v>136</v>
      </c>
      <c r="H798">
        <v>10</v>
      </c>
      <c r="I798" t="str">
        <f>VLOOKUP(DATOS[[#This Row],[ID_PRODUCTO]],PRODUCTOS[#All],2,FALSE)</f>
        <v>Neumáticos</v>
      </c>
      <c r="J798">
        <f>VLOOKUP(DATOS[[#This Row],[ID_PRODUCTO]],PRODUCTOS[#All],3,FALSE)</f>
        <v>8</v>
      </c>
      <c r="K798" t="str">
        <f>VLOOKUP(DATOS[[#This Row],[ID_CATEGORIA2]],PRODUCTOS[#All],4,FALSE)</f>
        <v>Sistema de Suspensión</v>
      </c>
      <c r="L798">
        <v>14</v>
      </c>
      <c r="M798" s="4">
        <f>VLOOKUP(DATOS[[#This Row],[ID_PRODUCTO]],PRODUCTOS[#All],6,FALSE)</f>
        <v>4420</v>
      </c>
      <c r="N798" s="5">
        <f>VLOOKUP(DATOS[[#This Row],[ID_PRODUCTO]],PRODUCTOS[#All],8,FALSE)</f>
        <v>5000</v>
      </c>
    </row>
    <row r="799" spans="1:14" x14ac:dyDescent="0.25">
      <c r="A799" s="1">
        <v>45368</v>
      </c>
      <c r="B799">
        <v>738</v>
      </c>
      <c r="C799">
        <v>1001</v>
      </c>
      <c r="D799" t="str">
        <f>VLOOKUP(DATOS[[#This Row],[ID_VENDEDOR]],VENDEDOR[#All],2,FALSE)</f>
        <v>RaQUel SalAzar</v>
      </c>
      <c r="E799" t="str">
        <f>VLOOKUP(DATOS[[#This Row],[ID_VENDEDOR]],VENDEDOR[#All],5,FALSE)</f>
        <v>ESTE</v>
      </c>
      <c r="F799">
        <v>100091</v>
      </c>
      <c r="G799" t="s">
        <v>138</v>
      </c>
      <c r="H799">
        <v>24</v>
      </c>
      <c r="I799" t="str">
        <f>VLOOKUP(DATOS[[#This Row],[ID_PRODUCTO]],PRODUCTOS[#All],2,FALSE)</f>
        <v>Discos de Freno</v>
      </c>
      <c r="J799">
        <f>VLOOKUP(DATOS[[#This Row],[ID_PRODUCTO]],PRODUCTOS[#All],3,FALSE)</f>
        <v>5</v>
      </c>
      <c r="K799" t="str">
        <f>VLOOKUP(DATOS[[#This Row],[ID_CATEGORIA2]],PRODUCTOS[#All],4,FALSE)</f>
        <v>Sistema de Escape</v>
      </c>
      <c r="L799">
        <v>29</v>
      </c>
      <c r="M799" s="4">
        <f>VLOOKUP(DATOS[[#This Row],[ID_PRODUCTO]],PRODUCTOS[#All],6,FALSE)</f>
        <v>2630</v>
      </c>
      <c r="N799" s="5">
        <f>VLOOKUP(DATOS[[#This Row],[ID_PRODUCTO]],PRODUCTOS[#All],8,FALSE)</f>
        <v>3000</v>
      </c>
    </row>
    <row r="800" spans="1:14" x14ac:dyDescent="0.25">
      <c r="A800" s="1">
        <v>45369</v>
      </c>
      <c r="B800">
        <v>739</v>
      </c>
      <c r="C800">
        <v>1011</v>
      </c>
      <c r="D800" t="str">
        <f>VLOOKUP(DATOS[[#This Row],[ID_VENDEDOR]],VENDEDOR[#All],2,FALSE)</f>
        <v>SoNia ToRReS</v>
      </c>
      <c r="E800" t="str">
        <f>VLOOKUP(DATOS[[#This Row],[ID_VENDEDOR]],VENDEDOR[#All],5,FALSE)</f>
        <v>CIBAO</v>
      </c>
      <c r="F800">
        <v>100028</v>
      </c>
      <c r="G800" t="s">
        <v>75</v>
      </c>
      <c r="H800">
        <v>23</v>
      </c>
      <c r="I800" t="str">
        <f>VLOOKUP(DATOS[[#This Row],[ID_PRODUCTO]],PRODUCTOS[#All],2,FALSE)</f>
        <v>Carburadores</v>
      </c>
      <c r="J800">
        <f>VLOOKUP(DATOS[[#This Row],[ID_PRODUCTO]],PRODUCTOS[#All],3,FALSE)</f>
        <v>1</v>
      </c>
      <c r="K800" t="str">
        <f>VLOOKUP(DATOS[[#This Row],[ID_CATEGORIA2]],PRODUCTOS[#All],4,FALSE)</f>
        <v>Componentes del Motor</v>
      </c>
      <c r="L800">
        <v>28</v>
      </c>
      <c r="M800" s="4">
        <f>VLOOKUP(DATOS[[#This Row],[ID_PRODUCTO]],PRODUCTOS[#All],6,FALSE)</f>
        <v>3550</v>
      </c>
      <c r="N800" s="5">
        <f>VLOOKUP(DATOS[[#This Row],[ID_PRODUCTO]],PRODUCTOS[#All],8,FALSE)</f>
        <v>4000</v>
      </c>
    </row>
    <row r="801" spans="1:14" x14ac:dyDescent="0.25">
      <c r="A801" s="1">
        <v>45370</v>
      </c>
      <c r="B801">
        <v>740</v>
      </c>
      <c r="C801">
        <v>1007</v>
      </c>
      <c r="D801" t="str">
        <f>VLOOKUP(DATOS[[#This Row],[ID_VENDEDOR]],VENDEDOR[#All],2,FALSE)</f>
        <v>RoSa UrIbe</v>
      </c>
      <c r="E801" t="str">
        <f>VLOOKUP(DATOS[[#This Row],[ID_VENDEDOR]],VENDEDOR[#All],5,FALSE)</f>
        <v>CIBAO</v>
      </c>
      <c r="F801">
        <v>100019</v>
      </c>
      <c r="G801" t="s">
        <v>59</v>
      </c>
      <c r="H801">
        <v>18</v>
      </c>
      <c r="I801" t="str">
        <f>VLOOKUP(DATOS[[#This Row],[ID_PRODUCTO]],PRODUCTOS[#All],2,FALSE)</f>
        <v>Palancas de Freno</v>
      </c>
      <c r="J801">
        <f>VLOOKUP(DATOS[[#This Row],[ID_PRODUCTO]],PRODUCTOS[#All],3,FALSE)</f>
        <v>5</v>
      </c>
      <c r="K801" t="str">
        <f>VLOOKUP(DATOS[[#This Row],[ID_CATEGORIA2]],PRODUCTOS[#All],4,FALSE)</f>
        <v>Sistema de Escape</v>
      </c>
      <c r="L801">
        <v>12</v>
      </c>
      <c r="M801" s="4">
        <f>VLOOKUP(DATOS[[#This Row],[ID_PRODUCTO]],PRODUCTOS[#All],6,FALSE)</f>
        <v>1000</v>
      </c>
      <c r="N801" s="5">
        <f>VLOOKUP(DATOS[[#This Row],[ID_PRODUCTO]],PRODUCTOS[#All],8,FALSE)</f>
        <v>1200</v>
      </c>
    </row>
    <row r="802" spans="1:14" x14ac:dyDescent="0.25">
      <c r="A802" s="1">
        <v>45371</v>
      </c>
      <c r="B802">
        <v>741</v>
      </c>
      <c r="C802">
        <v>1011</v>
      </c>
      <c r="D802" t="str">
        <f>VLOOKUP(DATOS[[#This Row],[ID_VENDEDOR]],VENDEDOR[#All],2,FALSE)</f>
        <v>SoNia ToRReS</v>
      </c>
      <c r="E802" t="str">
        <f>VLOOKUP(DATOS[[#This Row],[ID_VENDEDOR]],VENDEDOR[#All],5,FALSE)</f>
        <v>CIBAO</v>
      </c>
      <c r="F802">
        <v>100069</v>
      </c>
      <c r="G802" t="s">
        <v>116</v>
      </c>
      <c r="H802">
        <v>7</v>
      </c>
      <c r="I802" t="str">
        <f>VLOOKUP(DATOS[[#This Row],[ID_PRODUCTO]],PRODUCTOS[#All],2,FALSE)</f>
        <v>Pastillas de Freno</v>
      </c>
      <c r="J802">
        <f>VLOOKUP(DATOS[[#This Row],[ID_PRODUCTO]],PRODUCTOS[#All],3,FALSE)</f>
        <v>5</v>
      </c>
      <c r="K802" t="str">
        <f>VLOOKUP(DATOS[[#This Row],[ID_CATEGORIA2]],PRODUCTOS[#All],4,FALSE)</f>
        <v>Sistema de Escape</v>
      </c>
      <c r="L802">
        <v>23</v>
      </c>
      <c r="M802" s="4">
        <f>VLOOKUP(DATOS[[#This Row],[ID_PRODUCTO]],PRODUCTOS[#All],6,FALSE)</f>
        <v>900</v>
      </c>
      <c r="N802" s="5">
        <f>VLOOKUP(DATOS[[#This Row],[ID_PRODUCTO]],PRODUCTOS[#All],8,FALSE)</f>
        <v>1200</v>
      </c>
    </row>
    <row r="803" spans="1:14" x14ac:dyDescent="0.25">
      <c r="A803" s="1">
        <v>45372</v>
      </c>
      <c r="B803">
        <v>742</v>
      </c>
      <c r="C803">
        <v>1010</v>
      </c>
      <c r="D803" t="str">
        <f>VLOOKUP(DATOS[[#This Row],[ID_VENDEDOR]],VENDEDOR[#All],2,FALSE)</f>
        <v>AnDrEs MeNDoza</v>
      </c>
      <c r="E803" t="str">
        <f>VLOOKUP(DATOS[[#This Row],[ID_VENDEDOR]],VENDEDOR[#All],5,FALSE)</f>
        <v>NORTE</v>
      </c>
      <c r="F803">
        <v>100026</v>
      </c>
      <c r="G803" t="s">
        <v>73</v>
      </c>
      <c r="H803">
        <v>15</v>
      </c>
      <c r="I803" t="str">
        <f>VLOOKUP(DATOS[[#This Row],[ID_PRODUCTO]],PRODUCTOS[#All],2,FALSE)</f>
        <v>Casco</v>
      </c>
      <c r="J803">
        <f>VLOOKUP(DATOS[[#This Row],[ID_PRODUCTO]],PRODUCTOS[#All],3,FALSE)</f>
        <v>10</v>
      </c>
      <c r="K803" t="str">
        <f>VLOOKUP(DATOS[[#This Row],[ID_CATEGORIA2]],PRODUCTOS[#All],4,FALSE)</f>
        <v>Neumáticos</v>
      </c>
      <c r="L803">
        <v>18</v>
      </c>
      <c r="M803" s="4">
        <f>VLOOKUP(DATOS[[#This Row],[ID_PRODUCTO]],PRODUCTOS[#All],6,FALSE)</f>
        <v>2240</v>
      </c>
      <c r="N803" s="5">
        <f>VLOOKUP(DATOS[[#This Row],[ID_PRODUCTO]],PRODUCTOS[#All],8,FALSE)</f>
        <v>2500</v>
      </c>
    </row>
    <row r="804" spans="1:14" x14ac:dyDescent="0.25">
      <c r="A804" s="1">
        <v>45373</v>
      </c>
      <c r="B804">
        <v>743</v>
      </c>
      <c r="C804">
        <v>1012</v>
      </c>
      <c r="D804" t="str">
        <f>VLOOKUP(DATOS[[#This Row],[ID_VENDEDOR]],VENDEDOR[#All],2,FALSE)</f>
        <v>HuGo SAndoval</v>
      </c>
      <c r="E804" t="str">
        <f>VLOOKUP(DATOS[[#This Row],[ID_VENDEDOR]],VENDEDOR[#All],5,FALSE)</f>
        <v>SUR</v>
      </c>
      <c r="F804">
        <v>100087</v>
      </c>
      <c r="G804" t="s">
        <v>134</v>
      </c>
      <c r="H804">
        <v>2</v>
      </c>
      <c r="I804" t="str">
        <f>VLOOKUP(DATOS[[#This Row],[ID_PRODUCTO]],PRODUCTOS[#All],2,FALSE)</f>
        <v>Pistones</v>
      </c>
      <c r="J804">
        <f>VLOOKUP(DATOS[[#This Row],[ID_PRODUCTO]],PRODUCTOS[#All],3,FALSE)</f>
        <v>1</v>
      </c>
      <c r="K804" t="str">
        <f>VLOOKUP(DATOS[[#This Row],[ID_CATEGORIA2]],PRODUCTOS[#All],4,FALSE)</f>
        <v>Componentes del Motor</v>
      </c>
      <c r="L804">
        <v>27</v>
      </c>
      <c r="M804" s="4">
        <f>VLOOKUP(DATOS[[#This Row],[ID_PRODUCTO]],PRODUCTOS[#All],6,FALSE)</f>
        <v>2920</v>
      </c>
      <c r="N804" s="5">
        <f>VLOOKUP(DATOS[[#This Row],[ID_PRODUCTO]],PRODUCTOS[#All],8,FALSE)</f>
        <v>3500</v>
      </c>
    </row>
    <row r="805" spans="1:14" x14ac:dyDescent="0.25">
      <c r="A805" s="1">
        <v>45374</v>
      </c>
      <c r="B805">
        <v>744</v>
      </c>
      <c r="C805">
        <v>1012</v>
      </c>
      <c r="D805" t="str">
        <f>VLOOKUP(DATOS[[#This Row],[ID_VENDEDOR]],VENDEDOR[#All],2,FALSE)</f>
        <v>HuGo SAndoval</v>
      </c>
      <c r="E805" t="str">
        <f>VLOOKUP(DATOS[[#This Row],[ID_VENDEDOR]],VENDEDOR[#All],5,FALSE)</f>
        <v>SUR</v>
      </c>
      <c r="F805">
        <v>100053</v>
      </c>
      <c r="G805" t="s">
        <v>100</v>
      </c>
      <c r="H805">
        <v>7</v>
      </c>
      <c r="I805" t="str">
        <f>VLOOKUP(DATOS[[#This Row],[ID_PRODUCTO]],PRODUCTOS[#All],2,FALSE)</f>
        <v>Pastillas de Freno</v>
      </c>
      <c r="J805">
        <f>VLOOKUP(DATOS[[#This Row],[ID_PRODUCTO]],PRODUCTOS[#All],3,FALSE)</f>
        <v>5</v>
      </c>
      <c r="K805" t="str">
        <f>VLOOKUP(DATOS[[#This Row],[ID_CATEGORIA2]],PRODUCTOS[#All],4,FALSE)</f>
        <v>Sistema de Escape</v>
      </c>
      <c r="L805">
        <v>31</v>
      </c>
      <c r="M805" s="4">
        <f>VLOOKUP(DATOS[[#This Row],[ID_PRODUCTO]],PRODUCTOS[#All],6,FALSE)</f>
        <v>900</v>
      </c>
      <c r="N805" s="5">
        <f>VLOOKUP(DATOS[[#This Row],[ID_PRODUCTO]],PRODUCTOS[#All],8,FALSE)</f>
        <v>1200</v>
      </c>
    </row>
    <row r="806" spans="1:14" x14ac:dyDescent="0.25">
      <c r="A806" s="1">
        <v>45375</v>
      </c>
      <c r="B806">
        <v>745</v>
      </c>
      <c r="C806">
        <v>1006</v>
      </c>
      <c r="D806" t="str">
        <f>VLOOKUP(DATOS[[#This Row],[ID_VENDEDOR]],VENDEDOR[#All],2,FALSE)</f>
        <v>AleXanDrO MoRa</v>
      </c>
      <c r="E806" t="str">
        <f>VLOOKUP(DATOS[[#This Row],[ID_VENDEDOR]],VENDEDOR[#All],5,FALSE)</f>
        <v>NORTE</v>
      </c>
      <c r="F806">
        <v>100077</v>
      </c>
      <c r="G806" t="s">
        <v>124</v>
      </c>
      <c r="H806">
        <v>2</v>
      </c>
      <c r="I806" t="str">
        <f>VLOOKUP(DATOS[[#This Row],[ID_PRODUCTO]],PRODUCTOS[#All],2,FALSE)</f>
        <v>Pistones</v>
      </c>
      <c r="J806">
        <f>VLOOKUP(DATOS[[#This Row],[ID_PRODUCTO]],PRODUCTOS[#All],3,FALSE)</f>
        <v>1</v>
      </c>
      <c r="K806" t="str">
        <f>VLOOKUP(DATOS[[#This Row],[ID_CATEGORIA2]],PRODUCTOS[#All],4,FALSE)</f>
        <v>Componentes del Motor</v>
      </c>
      <c r="L806">
        <v>24</v>
      </c>
      <c r="M806" s="4">
        <f>VLOOKUP(DATOS[[#This Row],[ID_PRODUCTO]],PRODUCTOS[#All],6,FALSE)</f>
        <v>2920</v>
      </c>
      <c r="N806" s="5">
        <f>VLOOKUP(DATOS[[#This Row],[ID_PRODUCTO]],PRODUCTOS[#All],8,FALSE)</f>
        <v>3500</v>
      </c>
    </row>
    <row r="807" spans="1:14" x14ac:dyDescent="0.25">
      <c r="A807" s="1">
        <v>45376</v>
      </c>
      <c r="B807">
        <v>746</v>
      </c>
      <c r="C807">
        <v>1010</v>
      </c>
      <c r="D807" t="str">
        <f>VLOOKUP(DATOS[[#This Row],[ID_VENDEDOR]],VENDEDOR[#All],2,FALSE)</f>
        <v>AnDrEs MeNDoza</v>
      </c>
      <c r="E807" t="str">
        <f>VLOOKUP(DATOS[[#This Row],[ID_VENDEDOR]],VENDEDOR[#All],5,FALSE)</f>
        <v>NORTE</v>
      </c>
      <c r="F807">
        <v>100068</v>
      </c>
      <c r="G807" t="s">
        <v>115</v>
      </c>
      <c r="H807">
        <v>24</v>
      </c>
      <c r="I807" t="str">
        <f>VLOOKUP(DATOS[[#This Row],[ID_PRODUCTO]],PRODUCTOS[#All],2,FALSE)</f>
        <v>Discos de Freno</v>
      </c>
      <c r="J807">
        <f>VLOOKUP(DATOS[[#This Row],[ID_PRODUCTO]],PRODUCTOS[#All],3,FALSE)</f>
        <v>5</v>
      </c>
      <c r="K807" t="str">
        <f>VLOOKUP(DATOS[[#This Row],[ID_CATEGORIA2]],PRODUCTOS[#All],4,FALSE)</f>
        <v>Sistema de Escape</v>
      </c>
      <c r="L807">
        <v>26</v>
      </c>
      <c r="M807" s="4">
        <f>VLOOKUP(DATOS[[#This Row],[ID_PRODUCTO]],PRODUCTOS[#All],6,FALSE)</f>
        <v>2630</v>
      </c>
      <c r="N807" s="5">
        <f>VLOOKUP(DATOS[[#This Row],[ID_PRODUCTO]],PRODUCTOS[#All],8,FALSE)</f>
        <v>3000</v>
      </c>
    </row>
    <row r="808" spans="1:14" x14ac:dyDescent="0.25">
      <c r="A808" s="1">
        <v>45377</v>
      </c>
      <c r="B808">
        <v>747</v>
      </c>
      <c r="C808">
        <v>1014</v>
      </c>
      <c r="D808" t="str">
        <f>VLOOKUP(DATOS[[#This Row],[ID_VENDEDOR]],VENDEDOR[#All],2,FALSE)</f>
        <v>DAnieLa RaMiRez</v>
      </c>
      <c r="E808" t="str">
        <f>VLOOKUP(DATOS[[#This Row],[ID_VENDEDOR]],VENDEDOR[#All],5,FALSE)</f>
        <v>NORTE</v>
      </c>
      <c r="F808">
        <v>100005</v>
      </c>
      <c r="G808" t="s">
        <v>20</v>
      </c>
      <c r="H808">
        <v>2</v>
      </c>
      <c r="I808" t="str">
        <f>VLOOKUP(DATOS[[#This Row],[ID_PRODUCTO]],PRODUCTOS[#All],2,FALSE)</f>
        <v>Pistones</v>
      </c>
      <c r="J808">
        <f>VLOOKUP(DATOS[[#This Row],[ID_PRODUCTO]],PRODUCTOS[#All],3,FALSE)</f>
        <v>1</v>
      </c>
      <c r="K808" t="str">
        <f>VLOOKUP(DATOS[[#This Row],[ID_CATEGORIA2]],PRODUCTOS[#All],4,FALSE)</f>
        <v>Componentes del Motor</v>
      </c>
      <c r="L808">
        <v>11</v>
      </c>
      <c r="M808" s="4">
        <f>VLOOKUP(DATOS[[#This Row],[ID_PRODUCTO]],PRODUCTOS[#All],6,FALSE)</f>
        <v>2920</v>
      </c>
      <c r="N808" s="5">
        <f>VLOOKUP(DATOS[[#This Row],[ID_PRODUCTO]],PRODUCTOS[#All],8,FALSE)</f>
        <v>3500</v>
      </c>
    </row>
    <row r="809" spans="1:14" x14ac:dyDescent="0.25">
      <c r="A809" s="1">
        <v>45378</v>
      </c>
      <c r="B809">
        <v>748</v>
      </c>
      <c r="C809">
        <v>1003</v>
      </c>
      <c r="D809" t="str">
        <f>VLOOKUP(DATOS[[#This Row],[ID_VENDEDOR]],VENDEDOR[#All],2,FALSE)</f>
        <v>MatEo diAz</v>
      </c>
      <c r="E809" t="str">
        <f>VLOOKUP(DATOS[[#This Row],[ID_VENDEDOR]],VENDEDOR[#All],5,FALSE)</f>
        <v>CIBAO</v>
      </c>
      <c r="F809">
        <v>100017</v>
      </c>
      <c r="G809" t="s">
        <v>55</v>
      </c>
      <c r="H809">
        <v>1</v>
      </c>
      <c r="I809" t="str">
        <f>VLOOKUP(DATOS[[#This Row],[ID_PRODUCTO]],PRODUCTOS[#All],2,FALSE)</f>
        <v>Bujías</v>
      </c>
      <c r="J809">
        <f>VLOOKUP(DATOS[[#This Row],[ID_PRODUCTO]],PRODUCTOS[#All],3,FALSE)</f>
        <v>1</v>
      </c>
      <c r="K809" t="str">
        <f>VLOOKUP(DATOS[[#This Row],[ID_CATEGORIA2]],PRODUCTOS[#All],4,FALSE)</f>
        <v>Componentes del Motor</v>
      </c>
      <c r="L809">
        <v>11</v>
      </c>
      <c r="M809" s="4">
        <f>VLOOKUP(DATOS[[#This Row],[ID_PRODUCTO]],PRODUCTOS[#All],6,FALSE)</f>
        <v>421</v>
      </c>
      <c r="N809" s="5">
        <f>VLOOKUP(DATOS[[#This Row],[ID_PRODUCTO]],PRODUCTOS[#All],8,FALSE)</f>
        <v>600</v>
      </c>
    </row>
    <row r="810" spans="1:14" x14ac:dyDescent="0.25">
      <c r="A810" s="1">
        <v>45379</v>
      </c>
      <c r="B810">
        <v>749</v>
      </c>
      <c r="C810">
        <v>1014</v>
      </c>
      <c r="D810" t="str">
        <f>VLOOKUP(DATOS[[#This Row],[ID_VENDEDOR]],VENDEDOR[#All],2,FALSE)</f>
        <v>DAnieLa RaMiRez</v>
      </c>
      <c r="E810" t="str">
        <f>VLOOKUP(DATOS[[#This Row],[ID_VENDEDOR]],VENDEDOR[#All],5,FALSE)</f>
        <v>NORTE</v>
      </c>
      <c r="F810">
        <v>100047</v>
      </c>
      <c r="G810" t="s">
        <v>94</v>
      </c>
      <c r="H810">
        <v>5</v>
      </c>
      <c r="I810" t="str">
        <f>VLOOKUP(DATOS[[#This Row],[ID_PRODUCTO]],PRODUCTOS[#All],2,FALSE)</f>
        <v>Silenciadores</v>
      </c>
      <c r="J810">
        <f>VLOOKUP(DATOS[[#This Row],[ID_PRODUCTO]],PRODUCTOS[#All],3,FALSE)</f>
        <v>3</v>
      </c>
      <c r="K810" t="str">
        <f>VLOOKUP(DATOS[[#This Row],[ID_CATEGORIA2]],PRODUCTOS[#All],4,FALSE)</f>
        <v>Componentes del Motor</v>
      </c>
      <c r="L810">
        <v>6</v>
      </c>
      <c r="M810" s="4">
        <f>VLOOKUP(DATOS[[#This Row],[ID_PRODUCTO]],PRODUCTOS[#All],6,FALSE)</f>
        <v>1600</v>
      </c>
      <c r="N810" s="5">
        <f>VLOOKUP(DATOS[[#This Row],[ID_PRODUCTO]],PRODUCTOS[#All],8,FALSE)</f>
        <v>2500</v>
      </c>
    </row>
    <row r="811" spans="1:14" x14ac:dyDescent="0.25">
      <c r="A811" s="1">
        <v>45380</v>
      </c>
      <c r="B811">
        <v>750</v>
      </c>
      <c r="C811">
        <v>1003</v>
      </c>
      <c r="D811" t="str">
        <f>VLOOKUP(DATOS[[#This Row],[ID_VENDEDOR]],VENDEDOR[#All],2,FALSE)</f>
        <v>MatEo diAz</v>
      </c>
      <c r="E811" t="str">
        <f>VLOOKUP(DATOS[[#This Row],[ID_VENDEDOR]],VENDEDOR[#All],5,FALSE)</f>
        <v>CIBAO</v>
      </c>
      <c r="F811">
        <v>100028</v>
      </c>
      <c r="G811" t="s">
        <v>75</v>
      </c>
      <c r="H811">
        <v>18</v>
      </c>
      <c r="I811" t="str">
        <f>VLOOKUP(DATOS[[#This Row],[ID_PRODUCTO]],PRODUCTOS[#All],2,FALSE)</f>
        <v>Palancas de Freno</v>
      </c>
      <c r="J811">
        <f>VLOOKUP(DATOS[[#This Row],[ID_PRODUCTO]],PRODUCTOS[#All],3,FALSE)</f>
        <v>5</v>
      </c>
      <c r="K811" t="str">
        <f>VLOOKUP(DATOS[[#This Row],[ID_CATEGORIA2]],PRODUCTOS[#All],4,FALSE)</f>
        <v>Sistema de Escape</v>
      </c>
      <c r="L811">
        <v>16</v>
      </c>
      <c r="M811" s="4">
        <f>VLOOKUP(DATOS[[#This Row],[ID_PRODUCTO]],PRODUCTOS[#All],6,FALSE)</f>
        <v>1000</v>
      </c>
      <c r="N811" s="5">
        <f>VLOOKUP(DATOS[[#This Row],[ID_PRODUCTO]],PRODUCTOS[#All],8,FALSE)</f>
        <v>1200</v>
      </c>
    </row>
    <row r="812" spans="1:14" x14ac:dyDescent="0.25">
      <c r="A812" s="1">
        <v>45381</v>
      </c>
      <c r="B812">
        <v>751</v>
      </c>
      <c r="C812">
        <v>1010</v>
      </c>
      <c r="D812" t="str">
        <f>VLOOKUP(DATOS[[#This Row],[ID_VENDEDOR]],VENDEDOR[#All],2,FALSE)</f>
        <v>AnDrEs MeNDoza</v>
      </c>
      <c r="E812" t="str">
        <f>VLOOKUP(DATOS[[#This Row],[ID_VENDEDOR]],VENDEDOR[#All],5,FALSE)</f>
        <v>NORTE</v>
      </c>
      <c r="F812">
        <v>100037</v>
      </c>
      <c r="G812" t="s">
        <v>84</v>
      </c>
      <c r="H812">
        <v>25</v>
      </c>
      <c r="I812" t="str">
        <f>VLOOKUP(DATOS[[#This Row],[ID_PRODUCTO]],PRODUCTOS[#All],2,FALSE)</f>
        <v>Horquillas</v>
      </c>
      <c r="J812">
        <f>VLOOKUP(DATOS[[#This Row],[ID_PRODUCTO]],PRODUCTOS[#All],3,FALSE)</f>
        <v>6</v>
      </c>
      <c r="K812" t="str">
        <f>VLOOKUP(DATOS[[#This Row],[ID_CATEGORIA2]],PRODUCTOS[#All],4,FALSE)</f>
        <v>Sistema de Transmisión</v>
      </c>
      <c r="L812">
        <v>6</v>
      </c>
      <c r="M812" s="4">
        <f>VLOOKUP(DATOS[[#This Row],[ID_PRODUCTO]],PRODUCTOS[#All],6,FALSE)</f>
        <v>5100</v>
      </c>
      <c r="N812" s="5">
        <f>VLOOKUP(DATOS[[#This Row],[ID_PRODUCTO]],PRODUCTOS[#All],8,FALSE)</f>
        <v>6000</v>
      </c>
    </row>
    <row r="813" spans="1:14" x14ac:dyDescent="0.25">
      <c r="A813" s="1">
        <v>45382</v>
      </c>
      <c r="B813">
        <v>752</v>
      </c>
      <c r="C813">
        <v>1008</v>
      </c>
      <c r="D813" t="str">
        <f>VLOOKUP(DATOS[[#This Row],[ID_VENDEDOR]],VENDEDOR[#All],2,FALSE)</f>
        <v>JaVIer ArAujo</v>
      </c>
      <c r="E813" t="str">
        <f>VLOOKUP(DATOS[[#This Row],[ID_VENDEDOR]],VENDEDOR[#All],5,FALSE)</f>
        <v>SUR</v>
      </c>
      <c r="F813">
        <v>100010</v>
      </c>
      <c r="G813" t="s">
        <v>35</v>
      </c>
      <c r="H813">
        <v>24</v>
      </c>
      <c r="I813" t="str">
        <f>VLOOKUP(DATOS[[#This Row],[ID_PRODUCTO]],PRODUCTOS[#All],2,FALSE)</f>
        <v>Discos de Freno</v>
      </c>
      <c r="J813">
        <f>VLOOKUP(DATOS[[#This Row],[ID_PRODUCTO]],PRODUCTOS[#All],3,FALSE)</f>
        <v>5</v>
      </c>
      <c r="K813" t="str">
        <f>VLOOKUP(DATOS[[#This Row],[ID_CATEGORIA2]],PRODUCTOS[#All],4,FALSE)</f>
        <v>Sistema de Escape</v>
      </c>
      <c r="L813">
        <v>9</v>
      </c>
      <c r="M813" s="4">
        <f>VLOOKUP(DATOS[[#This Row],[ID_PRODUCTO]],PRODUCTOS[#All],6,FALSE)</f>
        <v>2630</v>
      </c>
      <c r="N813" s="5">
        <f>VLOOKUP(DATOS[[#This Row],[ID_PRODUCTO]],PRODUCTOS[#All],8,FALSE)</f>
        <v>3000</v>
      </c>
    </row>
    <row r="814" spans="1:14" x14ac:dyDescent="0.25">
      <c r="A814" s="1">
        <v>45383</v>
      </c>
      <c r="B814">
        <v>753</v>
      </c>
      <c r="C814">
        <v>1001</v>
      </c>
      <c r="D814" t="str">
        <f>VLOOKUP(DATOS[[#This Row],[ID_VENDEDOR]],VENDEDOR[#All],2,FALSE)</f>
        <v>RaQUel SalAzar</v>
      </c>
      <c r="E814" t="str">
        <f>VLOOKUP(DATOS[[#This Row],[ID_VENDEDOR]],VENDEDOR[#All],5,FALSE)</f>
        <v>ESTE</v>
      </c>
      <c r="F814">
        <v>100060</v>
      </c>
      <c r="G814" t="s">
        <v>107</v>
      </c>
      <c r="H814">
        <v>13</v>
      </c>
      <c r="I814" t="str">
        <f>VLOOKUP(DATOS[[#This Row],[ID_PRODUCTO]],PRODUCTOS[#All],2,FALSE)</f>
        <v>Manillares</v>
      </c>
      <c r="J814">
        <f>VLOOKUP(DATOS[[#This Row],[ID_PRODUCTO]],PRODUCTOS[#All],3,FALSE)</f>
        <v>9</v>
      </c>
      <c r="K814" t="str">
        <f>VLOOKUP(DATOS[[#This Row],[ID_CATEGORIA2]],PRODUCTOS[#All],4,FALSE)</f>
        <v>Sistema Eléctrico</v>
      </c>
      <c r="L814">
        <v>11</v>
      </c>
      <c r="M814" s="4">
        <f>VLOOKUP(DATOS[[#This Row],[ID_PRODUCTO]],PRODUCTOS[#All],6,FALSE)</f>
        <v>1310</v>
      </c>
      <c r="N814" s="5">
        <f>VLOOKUP(DATOS[[#This Row],[ID_PRODUCTO]],PRODUCTOS[#All],8,FALSE)</f>
        <v>1500</v>
      </c>
    </row>
    <row r="815" spans="1:14" x14ac:dyDescent="0.25">
      <c r="A815" s="1">
        <v>45384</v>
      </c>
      <c r="B815">
        <v>754</v>
      </c>
      <c r="C815">
        <v>1002</v>
      </c>
      <c r="D815" t="str">
        <f>VLOOKUP(DATOS[[#This Row],[ID_VENDEDOR]],VENDEDOR[#All],2,FALSE)</f>
        <v>SiMon BArreRa</v>
      </c>
      <c r="E815" t="str">
        <f>VLOOKUP(DATOS[[#This Row],[ID_VENDEDOR]],VENDEDOR[#All],5,FALSE)</f>
        <v>NORTE</v>
      </c>
      <c r="F815">
        <v>100076</v>
      </c>
      <c r="G815" t="s">
        <v>123</v>
      </c>
      <c r="H815">
        <v>21</v>
      </c>
      <c r="I815" t="str">
        <f>VLOOKUP(DATOS[[#This Row],[ID_PRODUCTO]],PRODUCTOS[#All],2,FALSE)</f>
        <v>Tensores de Cadena</v>
      </c>
      <c r="J815">
        <f>VLOOKUP(DATOS[[#This Row],[ID_PRODUCTO]],PRODUCTOS[#All],3,FALSE)</f>
        <v>4</v>
      </c>
      <c r="K815" t="str">
        <f>VLOOKUP(DATOS[[#This Row],[ID_CATEGORIA2]],PRODUCTOS[#All],4,FALSE)</f>
        <v>Filtros</v>
      </c>
      <c r="L815">
        <v>4</v>
      </c>
      <c r="M815" s="4">
        <f>VLOOKUP(DATOS[[#This Row],[ID_PRODUCTO]],PRODUCTOS[#All],6,FALSE)</f>
        <v>880</v>
      </c>
      <c r="N815" s="5">
        <f>VLOOKUP(DATOS[[#This Row],[ID_PRODUCTO]],PRODUCTOS[#All],8,FALSE)</f>
        <v>1000</v>
      </c>
    </row>
    <row r="816" spans="1:14" x14ac:dyDescent="0.25">
      <c r="A816" s="1">
        <v>45385</v>
      </c>
      <c r="B816">
        <v>755</v>
      </c>
      <c r="C816">
        <v>1009</v>
      </c>
      <c r="D816" t="str">
        <f>VLOOKUP(DATOS[[#This Row],[ID_VENDEDOR]],VENDEDOR[#All],2,FALSE)</f>
        <v>PAtriciA mOreno</v>
      </c>
      <c r="E816" t="str">
        <f>VLOOKUP(DATOS[[#This Row],[ID_VENDEDOR]],VENDEDOR[#All],5,FALSE)</f>
        <v>ESTE</v>
      </c>
      <c r="F816">
        <v>100007</v>
      </c>
      <c r="G816" t="s">
        <v>26</v>
      </c>
      <c r="H816">
        <v>5</v>
      </c>
      <c r="I816" t="str">
        <f>VLOOKUP(DATOS[[#This Row],[ID_PRODUCTO]],PRODUCTOS[#All],2,FALSE)</f>
        <v>Silenciadores</v>
      </c>
      <c r="J816">
        <f>VLOOKUP(DATOS[[#This Row],[ID_PRODUCTO]],PRODUCTOS[#All],3,FALSE)</f>
        <v>3</v>
      </c>
      <c r="K816" t="str">
        <f>VLOOKUP(DATOS[[#This Row],[ID_CATEGORIA2]],PRODUCTOS[#All],4,FALSE)</f>
        <v>Componentes del Motor</v>
      </c>
      <c r="L816">
        <v>3</v>
      </c>
      <c r="M816" s="4">
        <f>VLOOKUP(DATOS[[#This Row],[ID_PRODUCTO]],PRODUCTOS[#All],6,FALSE)</f>
        <v>1600</v>
      </c>
      <c r="N816" s="5">
        <f>VLOOKUP(DATOS[[#This Row],[ID_PRODUCTO]],PRODUCTOS[#All],8,FALSE)</f>
        <v>2500</v>
      </c>
    </row>
    <row r="817" spans="1:14" x14ac:dyDescent="0.25">
      <c r="A817" s="1">
        <v>45386</v>
      </c>
      <c r="B817">
        <v>756</v>
      </c>
      <c r="C817">
        <v>1011</v>
      </c>
      <c r="D817" t="str">
        <f>VLOOKUP(DATOS[[#This Row],[ID_VENDEDOR]],VENDEDOR[#All],2,FALSE)</f>
        <v>SoNia ToRReS</v>
      </c>
      <c r="E817" t="str">
        <f>VLOOKUP(DATOS[[#This Row],[ID_VENDEDOR]],VENDEDOR[#All],5,FALSE)</f>
        <v>CIBAO</v>
      </c>
      <c r="F817">
        <v>100099</v>
      </c>
      <c r="G817" t="s">
        <v>146</v>
      </c>
      <c r="H817">
        <v>1</v>
      </c>
      <c r="I817" t="str">
        <f>VLOOKUP(DATOS[[#This Row],[ID_PRODUCTO]],PRODUCTOS[#All],2,FALSE)</f>
        <v>Bujías</v>
      </c>
      <c r="J817">
        <f>VLOOKUP(DATOS[[#This Row],[ID_PRODUCTO]],PRODUCTOS[#All],3,FALSE)</f>
        <v>1</v>
      </c>
      <c r="K817" t="str">
        <f>VLOOKUP(DATOS[[#This Row],[ID_CATEGORIA2]],PRODUCTOS[#All],4,FALSE)</f>
        <v>Componentes del Motor</v>
      </c>
      <c r="L817">
        <v>5</v>
      </c>
      <c r="M817" s="4">
        <f>VLOOKUP(DATOS[[#This Row],[ID_PRODUCTO]],PRODUCTOS[#All],6,FALSE)</f>
        <v>421</v>
      </c>
      <c r="N817" s="5">
        <f>VLOOKUP(DATOS[[#This Row],[ID_PRODUCTO]],PRODUCTOS[#All],8,FALSE)</f>
        <v>600</v>
      </c>
    </row>
    <row r="818" spans="1:14" x14ac:dyDescent="0.25">
      <c r="A818" s="1">
        <v>45387</v>
      </c>
      <c r="B818">
        <v>757</v>
      </c>
      <c r="C818">
        <v>1011</v>
      </c>
      <c r="D818" t="str">
        <f>VLOOKUP(DATOS[[#This Row],[ID_VENDEDOR]],VENDEDOR[#All],2,FALSE)</f>
        <v>SoNia ToRReS</v>
      </c>
      <c r="E818" t="str">
        <f>VLOOKUP(DATOS[[#This Row],[ID_VENDEDOR]],VENDEDOR[#All],5,FALSE)</f>
        <v>CIBAO</v>
      </c>
      <c r="F818">
        <v>100036</v>
      </c>
      <c r="G818" t="s">
        <v>83</v>
      </c>
      <c r="H818">
        <v>23</v>
      </c>
      <c r="I818" t="str">
        <f>VLOOKUP(DATOS[[#This Row],[ID_PRODUCTO]],PRODUCTOS[#All],2,FALSE)</f>
        <v>Carburadores</v>
      </c>
      <c r="J818">
        <f>VLOOKUP(DATOS[[#This Row],[ID_PRODUCTO]],PRODUCTOS[#All],3,FALSE)</f>
        <v>1</v>
      </c>
      <c r="K818" t="str">
        <f>VLOOKUP(DATOS[[#This Row],[ID_CATEGORIA2]],PRODUCTOS[#All],4,FALSE)</f>
        <v>Componentes del Motor</v>
      </c>
      <c r="L818">
        <v>7</v>
      </c>
      <c r="M818" s="4">
        <f>VLOOKUP(DATOS[[#This Row],[ID_PRODUCTO]],PRODUCTOS[#All],6,FALSE)</f>
        <v>3550</v>
      </c>
      <c r="N818" s="5">
        <f>VLOOKUP(DATOS[[#This Row],[ID_PRODUCTO]],PRODUCTOS[#All],8,FALSE)</f>
        <v>4000</v>
      </c>
    </row>
    <row r="819" spans="1:14" x14ac:dyDescent="0.25">
      <c r="A819" s="1">
        <v>45388</v>
      </c>
      <c r="B819">
        <v>758</v>
      </c>
      <c r="C819">
        <v>1004</v>
      </c>
      <c r="D819" t="str">
        <f>VLOOKUP(DATOS[[#This Row],[ID_VENDEDOR]],VENDEDOR[#All],2,FALSE)</f>
        <v>FaBiAn VasQuez</v>
      </c>
      <c r="E819" t="str">
        <f>VLOOKUP(DATOS[[#This Row],[ID_VENDEDOR]],VENDEDOR[#All],5,FALSE)</f>
        <v>SUR</v>
      </c>
      <c r="F819">
        <v>100014</v>
      </c>
      <c r="G819" t="s">
        <v>47</v>
      </c>
      <c r="H819">
        <v>10</v>
      </c>
      <c r="I819" t="str">
        <f>VLOOKUP(DATOS[[#This Row],[ID_PRODUCTO]],PRODUCTOS[#All],2,FALSE)</f>
        <v>Neumáticos</v>
      </c>
      <c r="J819">
        <f>VLOOKUP(DATOS[[#This Row],[ID_PRODUCTO]],PRODUCTOS[#All],3,FALSE)</f>
        <v>8</v>
      </c>
      <c r="K819" t="str">
        <f>VLOOKUP(DATOS[[#This Row],[ID_CATEGORIA2]],PRODUCTOS[#All],4,FALSE)</f>
        <v>Sistema de Suspensión</v>
      </c>
      <c r="L819">
        <v>6</v>
      </c>
      <c r="M819" s="4">
        <f>VLOOKUP(DATOS[[#This Row],[ID_PRODUCTO]],PRODUCTOS[#All],6,FALSE)</f>
        <v>4420</v>
      </c>
      <c r="N819" s="5">
        <f>VLOOKUP(DATOS[[#This Row],[ID_PRODUCTO]],PRODUCTOS[#All],8,FALSE)</f>
        <v>5000</v>
      </c>
    </row>
    <row r="820" spans="1:14" x14ac:dyDescent="0.25">
      <c r="A820" s="1">
        <v>45389</v>
      </c>
      <c r="B820">
        <v>759</v>
      </c>
      <c r="C820">
        <v>1015</v>
      </c>
      <c r="D820" t="str">
        <f>VLOOKUP(DATOS[[#This Row],[ID_VENDEDOR]],VENDEDOR[#All],2,FALSE)</f>
        <v>HeCTOr MuñoZ</v>
      </c>
      <c r="E820" t="str">
        <f>VLOOKUP(DATOS[[#This Row],[ID_VENDEDOR]],VENDEDOR[#All],5,FALSE)</f>
        <v>CIBAO</v>
      </c>
      <c r="F820">
        <v>100003</v>
      </c>
      <c r="G820" t="s">
        <v>14</v>
      </c>
      <c r="H820">
        <v>24</v>
      </c>
      <c r="I820" t="str">
        <f>VLOOKUP(DATOS[[#This Row],[ID_PRODUCTO]],PRODUCTOS[#All],2,FALSE)</f>
        <v>Discos de Freno</v>
      </c>
      <c r="J820">
        <f>VLOOKUP(DATOS[[#This Row],[ID_PRODUCTO]],PRODUCTOS[#All],3,FALSE)</f>
        <v>5</v>
      </c>
      <c r="K820" t="str">
        <f>VLOOKUP(DATOS[[#This Row],[ID_CATEGORIA2]],PRODUCTOS[#All],4,FALSE)</f>
        <v>Sistema de Escape</v>
      </c>
      <c r="L820">
        <v>9</v>
      </c>
      <c r="M820" s="4">
        <f>VLOOKUP(DATOS[[#This Row],[ID_PRODUCTO]],PRODUCTOS[#All],6,FALSE)</f>
        <v>2630</v>
      </c>
      <c r="N820" s="5">
        <f>VLOOKUP(DATOS[[#This Row],[ID_PRODUCTO]],PRODUCTOS[#All],8,FALSE)</f>
        <v>3000</v>
      </c>
    </row>
    <row r="821" spans="1:14" x14ac:dyDescent="0.25">
      <c r="A821" s="1">
        <v>45390</v>
      </c>
      <c r="B821">
        <v>760</v>
      </c>
      <c r="C821">
        <v>1004</v>
      </c>
      <c r="D821" t="str">
        <f>VLOOKUP(DATOS[[#This Row],[ID_VENDEDOR]],VENDEDOR[#All],2,FALSE)</f>
        <v>FaBiAn VasQuez</v>
      </c>
      <c r="E821" t="str">
        <f>VLOOKUP(DATOS[[#This Row],[ID_VENDEDOR]],VENDEDOR[#All],5,FALSE)</f>
        <v>SUR</v>
      </c>
      <c r="F821">
        <v>100032</v>
      </c>
      <c r="G821" t="s">
        <v>79</v>
      </c>
      <c r="H821">
        <v>18</v>
      </c>
      <c r="I821" t="str">
        <f>VLOOKUP(DATOS[[#This Row],[ID_PRODUCTO]],PRODUCTOS[#All],2,FALSE)</f>
        <v>Palancas de Freno</v>
      </c>
      <c r="J821">
        <f>VLOOKUP(DATOS[[#This Row],[ID_PRODUCTO]],PRODUCTOS[#All],3,FALSE)</f>
        <v>5</v>
      </c>
      <c r="K821" t="str">
        <f>VLOOKUP(DATOS[[#This Row],[ID_CATEGORIA2]],PRODUCTOS[#All],4,FALSE)</f>
        <v>Sistema de Escape</v>
      </c>
      <c r="L821">
        <v>12</v>
      </c>
      <c r="M821" s="4">
        <f>VLOOKUP(DATOS[[#This Row],[ID_PRODUCTO]],PRODUCTOS[#All],6,FALSE)</f>
        <v>1000</v>
      </c>
      <c r="N821" s="5">
        <f>VLOOKUP(DATOS[[#This Row],[ID_PRODUCTO]],PRODUCTOS[#All],8,FALSE)</f>
        <v>1200</v>
      </c>
    </row>
    <row r="822" spans="1:14" x14ac:dyDescent="0.25">
      <c r="A822" s="1">
        <v>45391</v>
      </c>
      <c r="B822">
        <v>761</v>
      </c>
      <c r="C822">
        <v>1005</v>
      </c>
      <c r="D822" t="str">
        <f>VLOOKUP(DATOS[[#This Row],[ID_VENDEDOR]],VENDEDOR[#All],2,FALSE)</f>
        <v>CrIstina ValEnCia</v>
      </c>
      <c r="E822" t="str">
        <f>VLOOKUP(DATOS[[#This Row],[ID_VENDEDOR]],VENDEDOR[#All],5,FALSE)</f>
        <v>ESTE</v>
      </c>
      <c r="F822">
        <v>100081</v>
      </c>
      <c r="G822" t="s">
        <v>128</v>
      </c>
      <c r="H822">
        <v>15</v>
      </c>
      <c r="I822" t="str">
        <f>VLOOKUP(DATOS[[#This Row],[ID_PRODUCTO]],PRODUCTOS[#All],2,FALSE)</f>
        <v>Casco</v>
      </c>
      <c r="J822">
        <f>VLOOKUP(DATOS[[#This Row],[ID_PRODUCTO]],PRODUCTOS[#All],3,FALSE)</f>
        <v>10</v>
      </c>
      <c r="K822" t="str">
        <f>VLOOKUP(DATOS[[#This Row],[ID_CATEGORIA2]],PRODUCTOS[#All],4,FALSE)</f>
        <v>Neumáticos</v>
      </c>
      <c r="L822">
        <v>8</v>
      </c>
      <c r="M822" s="4">
        <f>VLOOKUP(DATOS[[#This Row],[ID_PRODUCTO]],PRODUCTOS[#All],6,FALSE)</f>
        <v>2240</v>
      </c>
      <c r="N822" s="5">
        <f>VLOOKUP(DATOS[[#This Row],[ID_PRODUCTO]],PRODUCTOS[#All],8,FALSE)</f>
        <v>2500</v>
      </c>
    </row>
    <row r="823" spans="1:14" x14ac:dyDescent="0.25">
      <c r="A823" s="1">
        <v>45392</v>
      </c>
      <c r="B823">
        <v>762</v>
      </c>
      <c r="C823">
        <v>1009</v>
      </c>
      <c r="D823" t="str">
        <f>VLOOKUP(DATOS[[#This Row],[ID_VENDEDOR]],VENDEDOR[#All],2,FALSE)</f>
        <v>PAtriciA mOreno</v>
      </c>
      <c r="E823" t="str">
        <f>VLOOKUP(DATOS[[#This Row],[ID_VENDEDOR]],VENDEDOR[#All],5,FALSE)</f>
        <v>ESTE</v>
      </c>
      <c r="F823">
        <v>100070</v>
      </c>
      <c r="G823" t="s">
        <v>117</v>
      </c>
      <c r="H823">
        <v>19</v>
      </c>
      <c r="I823" t="str">
        <f>VLOOKUP(DATOS[[#This Row],[ID_PRODUCTO]],PRODUCTOS[#All],2,FALSE)</f>
        <v>Cables de Acelerador</v>
      </c>
      <c r="J823">
        <f>VLOOKUP(DATOS[[#This Row],[ID_PRODUCTO]],PRODUCTOS[#All],3,FALSE)</f>
        <v>11</v>
      </c>
      <c r="K823" t="str">
        <f>VLOOKUP(DATOS[[#This Row],[ID_CATEGORIA2]],PRODUCTOS[#All],4,FALSE)</f>
        <v>Partes del Chasis</v>
      </c>
      <c r="L823">
        <v>8</v>
      </c>
      <c r="M823" s="4">
        <f>VLOOKUP(DATOS[[#This Row],[ID_PRODUCTO]],PRODUCTOS[#All],6,FALSE)</f>
        <v>600</v>
      </c>
      <c r="N823" s="5">
        <f>VLOOKUP(DATOS[[#This Row],[ID_PRODUCTO]],PRODUCTOS[#All],8,FALSE)</f>
        <v>700</v>
      </c>
    </row>
    <row r="824" spans="1:14" x14ac:dyDescent="0.25">
      <c r="A824" s="1">
        <v>45393</v>
      </c>
      <c r="B824">
        <v>763</v>
      </c>
      <c r="C824">
        <v>1000</v>
      </c>
      <c r="D824" t="str">
        <f>VLOOKUP(DATOS[[#This Row],[ID_VENDEDOR]],VENDEDOR[#All],2,FALSE)</f>
        <v>JuLiO torReS</v>
      </c>
      <c r="E824" t="str">
        <f>VLOOKUP(DATOS[[#This Row],[ID_VENDEDOR]],VENDEDOR[#All],5,FALSE)</f>
        <v>SUR</v>
      </c>
      <c r="F824">
        <v>100089</v>
      </c>
      <c r="G824" t="s">
        <v>136</v>
      </c>
      <c r="H824">
        <v>11</v>
      </c>
      <c r="I824" t="str">
        <f>VLOOKUP(DATOS[[#This Row],[ID_PRODUCTO]],PRODUCTOS[#All],2,FALSE)</f>
        <v>Guardabarros</v>
      </c>
      <c r="J824">
        <f>VLOOKUP(DATOS[[#This Row],[ID_PRODUCTO]],PRODUCTOS[#All],3,FALSE)</f>
        <v>9</v>
      </c>
      <c r="K824" t="str">
        <f>VLOOKUP(DATOS[[#This Row],[ID_CATEGORIA2]],PRODUCTOS[#All],4,FALSE)</f>
        <v>Sistema Eléctrico</v>
      </c>
      <c r="L824">
        <v>33</v>
      </c>
      <c r="M824" s="4">
        <f>VLOOKUP(DATOS[[#This Row],[ID_PRODUCTO]],PRODUCTOS[#All],6,FALSE)</f>
        <v>1700</v>
      </c>
      <c r="N824" s="5">
        <f>VLOOKUP(DATOS[[#This Row],[ID_PRODUCTO]],PRODUCTOS[#All],8,FALSE)</f>
        <v>2000</v>
      </c>
    </row>
    <row r="825" spans="1:14" x14ac:dyDescent="0.25">
      <c r="A825" s="1">
        <v>45394</v>
      </c>
      <c r="B825">
        <v>764</v>
      </c>
      <c r="C825">
        <v>1004</v>
      </c>
      <c r="D825" t="str">
        <f>VLOOKUP(DATOS[[#This Row],[ID_VENDEDOR]],VENDEDOR[#All],2,FALSE)</f>
        <v>FaBiAn VasQuez</v>
      </c>
      <c r="E825" t="str">
        <f>VLOOKUP(DATOS[[#This Row],[ID_VENDEDOR]],VENDEDOR[#All],5,FALSE)</f>
        <v>SUR</v>
      </c>
      <c r="F825">
        <v>100018</v>
      </c>
      <c r="G825" t="s">
        <v>57</v>
      </c>
      <c r="H825">
        <v>14</v>
      </c>
      <c r="I825" t="str">
        <f>VLOOKUP(DATOS[[#This Row],[ID_PRODUCTO]],PRODUCTOS[#All],2,FALSE)</f>
        <v>Espejos Retrovisores</v>
      </c>
      <c r="J825">
        <f>VLOOKUP(DATOS[[#This Row],[ID_PRODUCTO]],PRODUCTOS[#All],3,FALSE)</f>
        <v>9</v>
      </c>
      <c r="K825" t="str">
        <f>VLOOKUP(DATOS[[#This Row],[ID_CATEGORIA2]],PRODUCTOS[#All],4,FALSE)</f>
        <v>Sistema Eléctrico</v>
      </c>
      <c r="L825">
        <v>5</v>
      </c>
      <c r="M825" s="4">
        <f>VLOOKUP(DATOS[[#This Row],[ID_PRODUCTO]],PRODUCTOS[#All],6,FALSE)</f>
        <v>700</v>
      </c>
      <c r="N825" s="5">
        <f>VLOOKUP(DATOS[[#This Row],[ID_PRODUCTO]],PRODUCTOS[#All],8,FALSE)</f>
        <v>800</v>
      </c>
    </row>
    <row r="826" spans="1:14" x14ac:dyDescent="0.25">
      <c r="A826" s="1">
        <v>45395</v>
      </c>
      <c r="B826">
        <v>765</v>
      </c>
      <c r="C826">
        <v>1005</v>
      </c>
      <c r="D826" t="str">
        <f>VLOOKUP(DATOS[[#This Row],[ID_VENDEDOR]],VENDEDOR[#All],2,FALSE)</f>
        <v>CrIstina ValEnCia</v>
      </c>
      <c r="E826" t="str">
        <f>VLOOKUP(DATOS[[#This Row],[ID_VENDEDOR]],VENDEDOR[#All],5,FALSE)</f>
        <v>ESTE</v>
      </c>
      <c r="F826">
        <v>100022</v>
      </c>
      <c r="G826" t="s">
        <v>65</v>
      </c>
      <c r="H826">
        <v>3</v>
      </c>
      <c r="I826" t="str">
        <f>VLOOKUP(DATOS[[#This Row],[ID_PRODUCTO]],PRODUCTOS[#All],2,FALSE)</f>
        <v>Cilindros</v>
      </c>
      <c r="J826">
        <f>VLOOKUP(DATOS[[#This Row],[ID_PRODUCTO]],PRODUCTOS[#All],3,FALSE)</f>
        <v>1</v>
      </c>
      <c r="K826" t="str">
        <f>VLOOKUP(DATOS[[#This Row],[ID_CATEGORIA2]],PRODUCTOS[#All],4,FALSE)</f>
        <v>Componentes del Motor</v>
      </c>
      <c r="L826">
        <v>7</v>
      </c>
      <c r="M826" s="4">
        <f>VLOOKUP(DATOS[[#This Row],[ID_PRODUCTO]],PRODUCTOS[#All],6,FALSE)</f>
        <v>3800</v>
      </c>
      <c r="N826" s="5">
        <f>VLOOKUP(DATOS[[#This Row],[ID_PRODUCTO]],PRODUCTOS[#All],8,FALSE)</f>
        <v>4500</v>
      </c>
    </row>
    <row r="827" spans="1:14" x14ac:dyDescent="0.25">
      <c r="A827" s="1">
        <v>45396</v>
      </c>
      <c r="B827">
        <v>766</v>
      </c>
      <c r="C827">
        <v>1008</v>
      </c>
      <c r="D827" t="str">
        <f>VLOOKUP(DATOS[[#This Row],[ID_VENDEDOR]],VENDEDOR[#All],2,FALSE)</f>
        <v>JaVIer ArAujo</v>
      </c>
      <c r="E827" t="str">
        <f>VLOOKUP(DATOS[[#This Row],[ID_VENDEDOR]],VENDEDOR[#All],5,FALSE)</f>
        <v>SUR</v>
      </c>
      <c r="F827">
        <v>100040</v>
      </c>
      <c r="G827" t="s">
        <v>87</v>
      </c>
      <c r="H827">
        <v>22</v>
      </c>
      <c r="I827" t="str">
        <f>VLOOKUP(DATOS[[#This Row],[ID_PRODUCTO]],PRODUCTOS[#All],2,FALSE)</f>
        <v>Protectores de Motor</v>
      </c>
      <c r="J827">
        <f>VLOOKUP(DATOS[[#This Row],[ID_PRODUCTO]],PRODUCTOS[#All],3,FALSE)</f>
        <v>9</v>
      </c>
      <c r="K827" t="str">
        <f>VLOOKUP(DATOS[[#This Row],[ID_CATEGORIA2]],PRODUCTOS[#All],4,FALSE)</f>
        <v>Sistema Eléctrico</v>
      </c>
      <c r="L827">
        <v>17</v>
      </c>
      <c r="M827" s="4">
        <f>VLOOKUP(DATOS[[#This Row],[ID_PRODUCTO]],PRODUCTOS[#All],6,FALSE)</f>
        <v>3011</v>
      </c>
      <c r="N827" s="5">
        <f>VLOOKUP(DATOS[[#This Row],[ID_PRODUCTO]],PRODUCTOS[#All],8,FALSE)</f>
        <v>3500</v>
      </c>
    </row>
    <row r="828" spans="1:14" x14ac:dyDescent="0.25">
      <c r="A828" s="1">
        <v>45397</v>
      </c>
      <c r="B828">
        <v>767</v>
      </c>
      <c r="C828">
        <v>1013</v>
      </c>
      <c r="D828" t="str">
        <f>VLOOKUP(DATOS[[#This Row],[ID_VENDEDOR]],VENDEDOR[#All],2,FALSE)</f>
        <v>MoNiCA AlVarez</v>
      </c>
      <c r="E828" t="str">
        <f>VLOOKUP(DATOS[[#This Row],[ID_VENDEDOR]],VENDEDOR[#All],5,FALSE)</f>
        <v>ESTE</v>
      </c>
      <c r="F828">
        <v>100098</v>
      </c>
      <c r="G828" t="s">
        <v>145</v>
      </c>
      <c r="H828">
        <v>13</v>
      </c>
      <c r="I828" t="str">
        <f>VLOOKUP(DATOS[[#This Row],[ID_PRODUCTO]],PRODUCTOS[#All],2,FALSE)</f>
        <v>Manillares</v>
      </c>
      <c r="J828">
        <f>VLOOKUP(DATOS[[#This Row],[ID_PRODUCTO]],PRODUCTOS[#All],3,FALSE)</f>
        <v>9</v>
      </c>
      <c r="K828" t="str">
        <f>VLOOKUP(DATOS[[#This Row],[ID_CATEGORIA2]],PRODUCTOS[#All],4,FALSE)</f>
        <v>Sistema Eléctrico</v>
      </c>
      <c r="L828">
        <v>7</v>
      </c>
      <c r="M828" s="4">
        <f>VLOOKUP(DATOS[[#This Row],[ID_PRODUCTO]],PRODUCTOS[#All],6,FALSE)</f>
        <v>1310</v>
      </c>
      <c r="N828" s="5">
        <f>VLOOKUP(DATOS[[#This Row],[ID_PRODUCTO]],PRODUCTOS[#All],8,FALSE)</f>
        <v>1500</v>
      </c>
    </row>
    <row r="829" spans="1:14" x14ac:dyDescent="0.25">
      <c r="A829" s="1">
        <v>45398</v>
      </c>
      <c r="B829">
        <v>768</v>
      </c>
      <c r="C829">
        <v>1011</v>
      </c>
      <c r="D829" t="str">
        <f>VLOOKUP(DATOS[[#This Row],[ID_VENDEDOR]],VENDEDOR[#All],2,FALSE)</f>
        <v>SoNia ToRReS</v>
      </c>
      <c r="E829" t="str">
        <f>VLOOKUP(DATOS[[#This Row],[ID_VENDEDOR]],VENDEDOR[#All],5,FALSE)</f>
        <v>CIBAO</v>
      </c>
      <c r="F829">
        <v>100059</v>
      </c>
      <c r="G829" t="s">
        <v>106</v>
      </c>
      <c r="H829">
        <v>7</v>
      </c>
      <c r="I829" t="str">
        <f>VLOOKUP(DATOS[[#This Row],[ID_PRODUCTO]],PRODUCTOS[#All],2,FALSE)</f>
        <v>Pastillas de Freno</v>
      </c>
      <c r="J829">
        <f>VLOOKUP(DATOS[[#This Row],[ID_PRODUCTO]],PRODUCTOS[#All],3,FALSE)</f>
        <v>5</v>
      </c>
      <c r="K829" t="str">
        <f>VLOOKUP(DATOS[[#This Row],[ID_CATEGORIA2]],PRODUCTOS[#All],4,FALSE)</f>
        <v>Sistema de Escape</v>
      </c>
      <c r="L829">
        <v>11</v>
      </c>
      <c r="M829" s="4">
        <f>VLOOKUP(DATOS[[#This Row],[ID_PRODUCTO]],PRODUCTOS[#All],6,FALSE)</f>
        <v>900</v>
      </c>
      <c r="N829" s="5">
        <f>VLOOKUP(DATOS[[#This Row],[ID_PRODUCTO]],PRODUCTOS[#All],8,FALSE)</f>
        <v>1200</v>
      </c>
    </row>
    <row r="830" spans="1:14" x14ac:dyDescent="0.25">
      <c r="A830" s="1">
        <v>45399</v>
      </c>
      <c r="B830">
        <v>769</v>
      </c>
      <c r="C830">
        <v>1000</v>
      </c>
      <c r="D830" t="str">
        <f>VLOOKUP(DATOS[[#This Row],[ID_VENDEDOR]],VENDEDOR[#All],2,FALSE)</f>
        <v>JuLiO torReS</v>
      </c>
      <c r="E830" t="str">
        <f>VLOOKUP(DATOS[[#This Row],[ID_VENDEDOR]],VENDEDOR[#All],5,FALSE)</f>
        <v>SUR</v>
      </c>
      <c r="F830">
        <v>100046</v>
      </c>
      <c r="G830" t="s">
        <v>93</v>
      </c>
      <c r="H830">
        <v>9</v>
      </c>
      <c r="I830" t="str">
        <f>VLOOKUP(DATOS[[#This Row],[ID_PRODUCTO]],PRODUCTOS[#All],2,FALSE)</f>
        <v>Baterías</v>
      </c>
      <c r="J830">
        <f>VLOOKUP(DATOS[[#This Row],[ID_PRODUCTO]],PRODUCTOS[#All],3,FALSE)</f>
        <v>7</v>
      </c>
      <c r="K830" t="str">
        <f>VLOOKUP(DATOS[[#This Row],[ID_CATEGORIA2]],PRODUCTOS[#All],4,FALSE)</f>
        <v>Sistema de Frenos</v>
      </c>
      <c r="L830">
        <v>23</v>
      </c>
      <c r="M830" s="4">
        <f>VLOOKUP(DATOS[[#This Row],[ID_PRODUCTO]],PRODUCTOS[#All],6,FALSE)</f>
        <v>4800</v>
      </c>
      <c r="N830" s="5">
        <f>VLOOKUP(DATOS[[#This Row],[ID_PRODUCTO]],PRODUCTOS[#All],8,FALSE)</f>
        <v>6000</v>
      </c>
    </row>
    <row r="831" spans="1:14" x14ac:dyDescent="0.25">
      <c r="A831" s="1">
        <v>45400</v>
      </c>
      <c r="B831">
        <v>770</v>
      </c>
      <c r="C831">
        <v>1001</v>
      </c>
      <c r="D831" t="str">
        <f>VLOOKUP(DATOS[[#This Row],[ID_VENDEDOR]],VENDEDOR[#All],2,FALSE)</f>
        <v>RaQUel SalAzar</v>
      </c>
      <c r="E831" t="str">
        <f>VLOOKUP(DATOS[[#This Row],[ID_VENDEDOR]],VENDEDOR[#All],5,FALSE)</f>
        <v>ESTE</v>
      </c>
      <c r="F831">
        <v>100072</v>
      </c>
      <c r="G831" t="s">
        <v>119</v>
      </c>
      <c r="H831">
        <v>10</v>
      </c>
      <c r="I831" t="str">
        <f>VLOOKUP(DATOS[[#This Row],[ID_PRODUCTO]],PRODUCTOS[#All],2,FALSE)</f>
        <v>Neumáticos</v>
      </c>
      <c r="J831">
        <f>VLOOKUP(DATOS[[#This Row],[ID_PRODUCTO]],PRODUCTOS[#All],3,FALSE)</f>
        <v>8</v>
      </c>
      <c r="K831" t="str">
        <f>VLOOKUP(DATOS[[#This Row],[ID_CATEGORIA2]],PRODUCTOS[#All],4,FALSE)</f>
        <v>Sistema de Suspensión</v>
      </c>
      <c r="L831">
        <v>27</v>
      </c>
      <c r="M831" s="4">
        <f>VLOOKUP(DATOS[[#This Row],[ID_PRODUCTO]],PRODUCTOS[#All],6,FALSE)</f>
        <v>4420</v>
      </c>
      <c r="N831" s="5">
        <f>VLOOKUP(DATOS[[#This Row],[ID_PRODUCTO]],PRODUCTOS[#All],8,FALSE)</f>
        <v>5000</v>
      </c>
    </row>
    <row r="832" spans="1:14" x14ac:dyDescent="0.25">
      <c r="A832" s="1">
        <v>45401</v>
      </c>
      <c r="B832">
        <v>771</v>
      </c>
      <c r="C832">
        <v>1004</v>
      </c>
      <c r="D832" t="str">
        <f>VLOOKUP(DATOS[[#This Row],[ID_VENDEDOR]],VENDEDOR[#All],2,FALSE)</f>
        <v>FaBiAn VasQuez</v>
      </c>
      <c r="E832" t="str">
        <f>VLOOKUP(DATOS[[#This Row],[ID_VENDEDOR]],VENDEDOR[#All],5,FALSE)</f>
        <v>SUR</v>
      </c>
      <c r="F832">
        <v>100012</v>
      </c>
      <c r="G832" t="s">
        <v>41</v>
      </c>
      <c r="H832">
        <v>8</v>
      </c>
      <c r="I832" t="str">
        <f>VLOOKUP(DATOS[[#This Row],[ID_PRODUCTO]],PRODUCTOS[#All],2,FALSE)</f>
        <v>Amortiguadores</v>
      </c>
      <c r="J832">
        <f>VLOOKUP(DATOS[[#This Row],[ID_PRODUCTO]],PRODUCTOS[#All],3,FALSE)</f>
        <v>6</v>
      </c>
      <c r="K832" t="str">
        <f>VLOOKUP(DATOS[[#This Row],[ID_CATEGORIA2]],PRODUCTOS[#All],4,FALSE)</f>
        <v>Sistema de Transmisión</v>
      </c>
      <c r="L832">
        <v>9</v>
      </c>
      <c r="M832" s="4">
        <f>VLOOKUP(DATOS[[#This Row],[ID_PRODUCTO]],PRODUCTOS[#All],6,FALSE)</f>
        <v>4010</v>
      </c>
      <c r="N832" s="5">
        <f>VLOOKUP(DATOS[[#This Row],[ID_PRODUCTO]],PRODUCTOS[#All],8,FALSE)</f>
        <v>4500</v>
      </c>
    </row>
    <row r="833" spans="1:14" x14ac:dyDescent="0.25">
      <c r="A833" s="1">
        <v>45402</v>
      </c>
      <c r="B833">
        <v>772</v>
      </c>
      <c r="C833">
        <v>1014</v>
      </c>
      <c r="D833" t="str">
        <f>VLOOKUP(DATOS[[#This Row],[ID_VENDEDOR]],VENDEDOR[#All],2,FALSE)</f>
        <v>DAnieLa RaMiRez</v>
      </c>
      <c r="E833" t="str">
        <f>VLOOKUP(DATOS[[#This Row],[ID_VENDEDOR]],VENDEDOR[#All],5,FALSE)</f>
        <v>NORTE</v>
      </c>
      <c r="F833">
        <v>100088</v>
      </c>
      <c r="G833" t="s">
        <v>135</v>
      </c>
      <c r="H833">
        <v>2</v>
      </c>
      <c r="I833" t="str">
        <f>VLOOKUP(DATOS[[#This Row],[ID_PRODUCTO]],PRODUCTOS[#All],2,FALSE)</f>
        <v>Pistones</v>
      </c>
      <c r="J833">
        <f>VLOOKUP(DATOS[[#This Row],[ID_PRODUCTO]],PRODUCTOS[#All],3,FALSE)</f>
        <v>1</v>
      </c>
      <c r="K833" t="str">
        <f>VLOOKUP(DATOS[[#This Row],[ID_CATEGORIA2]],PRODUCTOS[#All],4,FALSE)</f>
        <v>Componentes del Motor</v>
      </c>
      <c r="L833">
        <v>26</v>
      </c>
      <c r="M833" s="4">
        <f>VLOOKUP(DATOS[[#This Row],[ID_PRODUCTO]],PRODUCTOS[#All],6,FALSE)</f>
        <v>2920</v>
      </c>
      <c r="N833" s="5">
        <f>VLOOKUP(DATOS[[#This Row],[ID_PRODUCTO]],PRODUCTOS[#All],8,FALSE)</f>
        <v>3500</v>
      </c>
    </row>
    <row r="834" spans="1:14" x14ac:dyDescent="0.25">
      <c r="A834" s="1">
        <v>45403</v>
      </c>
      <c r="B834">
        <v>773</v>
      </c>
      <c r="C834">
        <v>1015</v>
      </c>
      <c r="D834" t="str">
        <f>VLOOKUP(DATOS[[#This Row],[ID_VENDEDOR]],VENDEDOR[#All],2,FALSE)</f>
        <v>HeCTOr MuñoZ</v>
      </c>
      <c r="E834" t="str">
        <f>VLOOKUP(DATOS[[#This Row],[ID_VENDEDOR]],VENDEDOR[#All],5,FALSE)</f>
        <v>CIBAO</v>
      </c>
      <c r="F834">
        <v>100075</v>
      </c>
      <c r="G834" t="s">
        <v>122</v>
      </c>
      <c r="H834">
        <v>1</v>
      </c>
      <c r="I834" t="str">
        <f>VLOOKUP(DATOS[[#This Row],[ID_PRODUCTO]],PRODUCTOS[#All],2,FALSE)</f>
        <v>Bujías</v>
      </c>
      <c r="J834">
        <f>VLOOKUP(DATOS[[#This Row],[ID_PRODUCTO]],PRODUCTOS[#All],3,FALSE)</f>
        <v>1</v>
      </c>
      <c r="K834" t="str">
        <f>VLOOKUP(DATOS[[#This Row],[ID_CATEGORIA2]],PRODUCTOS[#All],4,FALSE)</f>
        <v>Componentes del Motor</v>
      </c>
      <c r="L834">
        <v>14</v>
      </c>
      <c r="M834" s="4">
        <f>VLOOKUP(DATOS[[#This Row],[ID_PRODUCTO]],PRODUCTOS[#All],6,FALSE)</f>
        <v>421</v>
      </c>
      <c r="N834" s="5">
        <f>VLOOKUP(DATOS[[#This Row],[ID_PRODUCTO]],PRODUCTOS[#All],8,FALSE)</f>
        <v>600</v>
      </c>
    </row>
    <row r="835" spans="1:14" x14ac:dyDescent="0.25">
      <c r="A835" s="1">
        <v>45404</v>
      </c>
      <c r="B835">
        <v>774</v>
      </c>
      <c r="C835">
        <v>1010</v>
      </c>
      <c r="D835" t="str">
        <f>VLOOKUP(DATOS[[#This Row],[ID_VENDEDOR]],VENDEDOR[#All],2,FALSE)</f>
        <v>AnDrEs MeNDoza</v>
      </c>
      <c r="E835" t="str">
        <f>VLOOKUP(DATOS[[#This Row],[ID_VENDEDOR]],VENDEDOR[#All],5,FALSE)</f>
        <v>NORTE</v>
      </c>
      <c r="F835">
        <v>100040</v>
      </c>
      <c r="G835" t="s">
        <v>87</v>
      </c>
      <c r="H835">
        <v>18</v>
      </c>
      <c r="I835" t="str">
        <f>VLOOKUP(DATOS[[#This Row],[ID_PRODUCTO]],PRODUCTOS[#All],2,FALSE)</f>
        <v>Palancas de Freno</v>
      </c>
      <c r="J835">
        <f>VLOOKUP(DATOS[[#This Row],[ID_PRODUCTO]],PRODUCTOS[#All],3,FALSE)</f>
        <v>5</v>
      </c>
      <c r="K835" t="str">
        <f>VLOOKUP(DATOS[[#This Row],[ID_CATEGORIA2]],PRODUCTOS[#All],4,FALSE)</f>
        <v>Sistema de Escape</v>
      </c>
      <c r="L835">
        <v>5</v>
      </c>
      <c r="M835" s="4">
        <f>VLOOKUP(DATOS[[#This Row],[ID_PRODUCTO]],PRODUCTOS[#All],6,FALSE)</f>
        <v>1000</v>
      </c>
      <c r="N835" s="5">
        <f>VLOOKUP(DATOS[[#This Row],[ID_PRODUCTO]],PRODUCTOS[#All],8,FALSE)</f>
        <v>1200</v>
      </c>
    </row>
    <row r="836" spans="1:14" x14ac:dyDescent="0.25">
      <c r="A836" s="1">
        <v>45405</v>
      </c>
      <c r="B836">
        <v>775</v>
      </c>
      <c r="C836">
        <v>1004</v>
      </c>
      <c r="D836" t="str">
        <f>VLOOKUP(DATOS[[#This Row],[ID_VENDEDOR]],VENDEDOR[#All],2,FALSE)</f>
        <v>FaBiAn VasQuez</v>
      </c>
      <c r="E836" t="str">
        <f>VLOOKUP(DATOS[[#This Row],[ID_VENDEDOR]],VENDEDOR[#All],5,FALSE)</f>
        <v>SUR</v>
      </c>
      <c r="F836">
        <v>100100</v>
      </c>
      <c r="G836" t="s">
        <v>147</v>
      </c>
      <c r="H836">
        <v>19</v>
      </c>
      <c r="I836" t="str">
        <f>VLOOKUP(DATOS[[#This Row],[ID_PRODUCTO]],PRODUCTOS[#All],2,FALSE)</f>
        <v>Cables de Acelerador</v>
      </c>
      <c r="J836">
        <f>VLOOKUP(DATOS[[#This Row],[ID_PRODUCTO]],PRODUCTOS[#All],3,FALSE)</f>
        <v>11</v>
      </c>
      <c r="K836" t="str">
        <f>VLOOKUP(DATOS[[#This Row],[ID_CATEGORIA2]],PRODUCTOS[#All],4,FALSE)</f>
        <v>Partes del Chasis</v>
      </c>
      <c r="L836">
        <v>8</v>
      </c>
      <c r="M836" s="4">
        <f>VLOOKUP(DATOS[[#This Row],[ID_PRODUCTO]],PRODUCTOS[#All],6,FALSE)</f>
        <v>600</v>
      </c>
      <c r="N836" s="5">
        <f>VLOOKUP(DATOS[[#This Row],[ID_PRODUCTO]],PRODUCTOS[#All],8,FALSE)</f>
        <v>700</v>
      </c>
    </row>
    <row r="837" spans="1:14" x14ac:dyDescent="0.25">
      <c r="A837" s="1">
        <v>45406</v>
      </c>
      <c r="B837">
        <v>776</v>
      </c>
      <c r="C837">
        <v>1013</v>
      </c>
      <c r="D837" t="str">
        <f>VLOOKUP(DATOS[[#This Row],[ID_VENDEDOR]],VENDEDOR[#All],2,FALSE)</f>
        <v>MoNiCA AlVarez</v>
      </c>
      <c r="E837" t="str">
        <f>VLOOKUP(DATOS[[#This Row],[ID_VENDEDOR]],VENDEDOR[#All],5,FALSE)</f>
        <v>ESTE</v>
      </c>
      <c r="F837">
        <v>100002</v>
      </c>
      <c r="G837" t="s">
        <v>11</v>
      </c>
      <c r="H837">
        <v>19</v>
      </c>
      <c r="I837" t="str">
        <f>VLOOKUP(DATOS[[#This Row],[ID_PRODUCTO]],PRODUCTOS[#All],2,FALSE)</f>
        <v>Cables de Acelerador</v>
      </c>
      <c r="J837">
        <f>VLOOKUP(DATOS[[#This Row],[ID_PRODUCTO]],PRODUCTOS[#All],3,FALSE)</f>
        <v>11</v>
      </c>
      <c r="K837" t="str">
        <f>VLOOKUP(DATOS[[#This Row],[ID_CATEGORIA2]],PRODUCTOS[#All],4,FALSE)</f>
        <v>Partes del Chasis</v>
      </c>
      <c r="L837">
        <v>5</v>
      </c>
      <c r="M837" s="4">
        <f>VLOOKUP(DATOS[[#This Row],[ID_PRODUCTO]],PRODUCTOS[#All],6,FALSE)</f>
        <v>600</v>
      </c>
      <c r="N837" s="5">
        <f>VLOOKUP(DATOS[[#This Row],[ID_PRODUCTO]],PRODUCTOS[#All],8,FALSE)</f>
        <v>700</v>
      </c>
    </row>
    <row r="838" spans="1:14" x14ac:dyDescent="0.25">
      <c r="A838" s="1">
        <v>45407</v>
      </c>
      <c r="B838">
        <v>777</v>
      </c>
      <c r="C838">
        <v>1006</v>
      </c>
      <c r="D838" t="str">
        <f>VLOOKUP(DATOS[[#This Row],[ID_VENDEDOR]],VENDEDOR[#All],2,FALSE)</f>
        <v>AleXanDrO MoRa</v>
      </c>
      <c r="E838" t="str">
        <f>VLOOKUP(DATOS[[#This Row],[ID_VENDEDOR]],VENDEDOR[#All],5,FALSE)</f>
        <v>NORTE</v>
      </c>
      <c r="F838">
        <v>100088</v>
      </c>
      <c r="G838" t="s">
        <v>135</v>
      </c>
      <c r="H838">
        <v>7</v>
      </c>
      <c r="I838" t="str">
        <f>VLOOKUP(DATOS[[#This Row],[ID_PRODUCTO]],PRODUCTOS[#All],2,FALSE)</f>
        <v>Pastillas de Freno</v>
      </c>
      <c r="J838">
        <f>VLOOKUP(DATOS[[#This Row],[ID_PRODUCTO]],PRODUCTOS[#All],3,FALSE)</f>
        <v>5</v>
      </c>
      <c r="K838" t="str">
        <f>VLOOKUP(DATOS[[#This Row],[ID_CATEGORIA2]],PRODUCTOS[#All],4,FALSE)</f>
        <v>Sistema de Escape</v>
      </c>
      <c r="L838">
        <v>17</v>
      </c>
      <c r="M838" s="4">
        <f>VLOOKUP(DATOS[[#This Row],[ID_PRODUCTO]],PRODUCTOS[#All],6,FALSE)</f>
        <v>900</v>
      </c>
      <c r="N838" s="5">
        <f>VLOOKUP(DATOS[[#This Row],[ID_PRODUCTO]],PRODUCTOS[#All],8,FALSE)</f>
        <v>1200</v>
      </c>
    </row>
    <row r="839" spans="1:14" x14ac:dyDescent="0.25">
      <c r="A839" s="1">
        <v>45408</v>
      </c>
      <c r="B839">
        <v>778</v>
      </c>
      <c r="C839">
        <v>1001</v>
      </c>
      <c r="D839" t="str">
        <f>VLOOKUP(DATOS[[#This Row],[ID_VENDEDOR]],VENDEDOR[#All],2,FALSE)</f>
        <v>RaQUel SalAzar</v>
      </c>
      <c r="E839" t="str">
        <f>VLOOKUP(DATOS[[#This Row],[ID_VENDEDOR]],VENDEDOR[#All],5,FALSE)</f>
        <v>ESTE</v>
      </c>
      <c r="F839">
        <v>100098</v>
      </c>
      <c r="G839" t="s">
        <v>145</v>
      </c>
      <c r="H839">
        <v>6</v>
      </c>
      <c r="I839" t="str">
        <f>VLOOKUP(DATOS[[#This Row],[ID_PRODUCTO]],PRODUCTOS[#All],2,FALSE)</f>
        <v>Cadenas</v>
      </c>
      <c r="J839">
        <f>VLOOKUP(DATOS[[#This Row],[ID_PRODUCTO]],PRODUCTOS[#All],3,FALSE)</f>
        <v>4</v>
      </c>
      <c r="K839" t="str">
        <f>VLOOKUP(DATOS[[#This Row],[ID_CATEGORIA2]],PRODUCTOS[#All],4,FALSE)</f>
        <v>Filtros</v>
      </c>
      <c r="L839">
        <v>16</v>
      </c>
      <c r="M839" s="4">
        <f>VLOOKUP(DATOS[[#This Row],[ID_PRODUCTO]],PRODUCTOS[#All],6,FALSE)</f>
        <v>1800</v>
      </c>
      <c r="N839" s="5">
        <f>VLOOKUP(DATOS[[#This Row],[ID_PRODUCTO]],PRODUCTOS[#All],8,FALSE)</f>
        <v>2000</v>
      </c>
    </row>
    <row r="840" spans="1:14" x14ac:dyDescent="0.25">
      <c r="A840" s="1">
        <v>45409</v>
      </c>
      <c r="B840">
        <v>779</v>
      </c>
      <c r="C840">
        <v>1003</v>
      </c>
      <c r="D840" t="str">
        <f>VLOOKUP(DATOS[[#This Row],[ID_VENDEDOR]],VENDEDOR[#All],2,FALSE)</f>
        <v>MatEo diAz</v>
      </c>
      <c r="E840" t="str">
        <f>VLOOKUP(DATOS[[#This Row],[ID_VENDEDOR]],VENDEDOR[#All],5,FALSE)</f>
        <v>CIBAO</v>
      </c>
      <c r="F840">
        <v>100042</v>
      </c>
      <c r="G840" t="s">
        <v>89</v>
      </c>
      <c r="H840">
        <v>21</v>
      </c>
      <c r="I840" t="str">
        <f>VLOOKUP(DATOS[[#This Row],[ID_PRODUCTO]],PRODUCTOS[#All],2,FALSE)</f>
        <v>Tensores de Cadena</v>
      </c>
      <c r="J840">
        <f>VLOOKUP(DATOS[[#This Row],[ID_PRODUCTO]],PRODUCTOS[#All],3,FALSE)</f>
        <v>4</v>
      </c>
      <c r="K840" t="str">
        <f>VLOOKUP(DATOS[[#This Row],[ID_CATEGORIA2]],PRODUCTOS[#All],4,FALSE)</f>
        <v>Filtros</v>
      </c>
      <c r="L840">
        <v>33</v>
      </c>
      <c r="M840" s="4">
        <f>VLOOKUP(DATOS[[#This Row],[ID_PRODUCTO]],PRODUCTOS[#All],6,FALSE)</f>
        <v>880</v>
      </c>
      <c r="N840" s="5">
        <f>VLOOKUP(DATOS[[#This Row],[ID_PRODUCTO]],PRODUCTOS[#All],8,FALSE)</f>
        <v>1000</v>
      </c>
    </row>
    <row r="841" spans="1:14" x14ac:dyDescent="0.25">
      <c r="A841" s="1">
        <v>45410</v>
      </c>
      <c r="B841">
        <v>780</v>
      </c>
      <c r="C841">
        <v>1010</v>
      </c>
      <c r="D841" t="str">
        <f>VLOOKUP(DATOS[[#This Row],[ID_VENDEDOR]],VENDEDOR[#All],2,FALSE)</f>
        <v>AnDrEs MeNDoza</v>
      </c>
      <c r="E841" t="str">
        <f>VLOOKUP(DATOS[[#This Row],[ID_VENDEDOR]],VENDEDOR[#All],5,FALSE)</f>
        <v>NORTE</v>
      </c>
      <c r="F841">
        <v>100034</v>
      </c>
      <c r="G841" t="s">
        <v>81</v>
      </c>
      <c r="H841">
        <v>24</v>
      </c>
      <c r="I841" t="str">
        <f>VLOOKUP(DATOS[[#This Row],[ID_PRODUCTO]],PRODUCTOS[#All],2,FALSE)</f>
        <v>Discos de Freno</v>
      </c>
      <c r="J841">
        <f>VLOOKUP(DATOS[[#This Row],[ID_PRODUCTO]],PRODUCTOS[#All],3,FALSE)</f>
        <v>5</v>
      </c>
      <c r="K841" t="str">
        <f>VLOOKUP(DATOS[[#This Row],[ID_CATEGORIA2]],PRODUCTOS[#All],4,FALSE)</f>
        <v>Sistema de Escape</v>
      </c>
      <c r="L841">
        <v>5</v>
      </c>
      <c r="M841" s="4">
        <f>VLOOKUP(DATOS[[#This Row],[ID_PRODUCTO]],PRODUCTOS[#All],6,FALSE)</f>
        <v>2630</v>
      </c>
      <c r="N841" s="5">
        <f>VLOOKUP(DATOS[[#This Row],[ID_PRODUCTO]],PRODUCTOS[#All],8,FALSE)</f>
        <v>3000</v>
      </c>
    </row>
    <row r="842" spans="1:14" x14ac:dyDescent="0.25">
      <c r="A842" s="1">
        <v>45411</v>
      </c>
      <c r="B842">
        <v>781</v>
      </c>
      <c r="C842">
        <v>1003</v>
      </c>
      <c r="D842" t="str">
        <f>VLOOKUP(DATOS[[#This Row],[ID_VENDEDOR]],VENDEDOR[#All],2,FALSE)</f>
        <v>MatEo diAz</v>
      </c>
      <c r="E842" t="str">
        <f>VLOOKUP(DATOS[[#This Row],[ID_VENDEDOR]],VENDEDOR[#All],5,FALSE)</f>
        <v>CIBAO</v>
      </c>
      <c r="F842">
        <v>100083</v>
      </c>
      <c r="G842" t="s">
        <v>130</v>
      </c>
      <c r="H842">
        <v>18</v>
      </c>
      <c r="I842" t="str">
        <f>VLOOKUP(DATOS[[#This Row],[ID_PRODUCTO]],PRODUCTOS[#All],2,FALSE)</f>
        <v>Palancas de Freno</v>
      </c>
      <c r="J842">
        <f>VLOOKUP(DATOS[[#This Row],[ID_PRODUCTO]],PRODUCTOS[#All],3,FALSE)</f>
        <v>5</v>
      </c>
      <c r="K842" t="str">
        <f>VLOOKUP(DATOS[[#This Row],[ID_CATEGORIA2]],PRODUCTOS[#All],4,FALSE)</f>
        <v>Sistema de Escape</v>
      </c>
      <c r="L842">
        <v>22</v>
      </c>
      <c r="M842" s="4">
        <f>VLOOKUP(DATOS[[#This Row],[ID_PRODUCTO]],PRODUCTOS[#All],6,FALSE)</f>
        <v>1000</v>
      </c>
      <c r="N842" s="5">
        <f>VLOOKUP(DATOS[[#This Row],[ID_PRODUCTO]],PRODUCTOS[#All],8,FALSE)</f>
        <v>1200</v>
      </c>
    </row>
    <row r="843" spans="1:14" x14ac:dyDescent="0.25">
      <c r="A843" s="1">
        <v>45412</v>
      </c>
      <c r="B843">
        <v>782</v>
      </c>
      <c r="C843">
        <v>1008</v>
      </c>
      <c r="D843" t="str">
        <f>VLOOKUP(DATOS[[#This Row],[ID_VENDEDOR]],VENDEDOR[#All],2,FALSE)</f>
        <v>JaVIer ArAujo</v>
      </c>
      <c r="E843" t="str">
        <f>VLOOKUP(DATOS[[#This Row],[ID_VENDEDOR]],VENDEDOR[#All],5,FALSE)</f>
        <v>SUR</v>
      </c>
      <c r="F843">
        <v>100068</v>
      </c>
      <c r="G843" t="s">
        <v>115</v>
      </c>
      <c r="H843">
        <v>16</v>
      </c>
      <c r="I843" t="str">
        <f>VLOOKUP(DATOS[[#This Row],[ID_PRODUCTO]],PRODUCTOS[#All],2,FALSE)</f>
        <v>Guantes</v>
      </c>
      <c r="J843">
        <f>VLOOKUP(DATOS[[#This Row],[ID_PRODUCTO]],PRODUCTOS[#All],3,FALSE)</f>
        <v>10</v>
      </c>
      <c r="K843" t="str">
        <f>VLOOKUP(DATOS[[#This Row],[ID_CATEGORIA2]],PRODUCTOS[#All],4,FALSE)</f>
        <v>Neumáticos</v>
      </c>
      <c r="L843">
        <v>27</v>
      </c>
      <c r="M843" s="4">
        <f>VLOOKUP(DATOS[[#This Row],[ID_PRODUCTO]],PRODUCTOS[#All],6,FALSE)</f>
        <v>820</v>
      </c>
      <c r="N843" s="5">
        <f>VLOOKUP(DATOS[[#This Row],[ID_PRODUCTO]],PRODUCTOS[#All],8,FALSE)</f>
        <v>1000</v>
      </c>
    </row>
    <row r="844" spans="1:14" x14ac:dyDescent="0.25">
      <c r="A844" s="1">
        <v>45413</v>
      </c>
      <c r="B844">
        <v>783</v>
      </c>
      <c r="C844">
        <v>1005</v>
      </c>
      <c r="D844" t="str">
        <f>VLOOKUP(DATOS[[#This Row],[ID_VENDEDOR]],VENDEDOR[#All],2,FALSE)</f>
        <v>CrIstina ValEnCia</v>
      </c>
      <c r="E844" t="str">
        <f>VLOOKUP(DATOS[[#This Row],[ID_VENDEDOR]],VENDEDOR[#All],5,FALSE)</f>
        <v>ESTE</v>
      </c>
      <c r="F844">
        <v>100048</v>
      </c>
      <c r="G844" t="s">
        <v>95</v>
      </c>
      <c r="H844">
        <v>5</v>
      </c>
      <c r="I844" t="str">
        <f>VLOOKUP(DATOS[[#This Row],[ID_PRODUCTO]],PRODUCTOS[#All],2,FALSE)</f>
        <v>Silenciadores</v>
      </c>
      <c r="J844">
        <f>VLOOKUP(DATOS[[#This Row],[ID_PRODUCTO]],PRODUCTOS[#All],3,FALSE)</f>
        <v>3</v>
      </c>
      <c r="K844" t="str">
        <f>VLOOKUP(DATOS[[#This Row],[ID_CATEGORIA2]],PRODUCTOS[#All],4,FALSE)</f>
        <v>Componentes del Motor</v>
      </c>
      <c r="L844">
        <v>8</v>
      </c>
      <c r="M844" s="4">
        <f>VLOOKUP(DATOS[[#This Row],[ID_PRODUCTO]],PRODUCTOS[#All],6,FALSE)</f>
        <v>1600</v>
      </c>
      <c r="N844" s="5">
        <f>VLOOKUP(DATOS[[#This Row],[ID_PRODUCTO]],PRODUCTOS[#All],8,FALSE)</f>
        <v>2500</v>
      </c>
    </row>
    <row r="845" spans="1:14" x14ac:dyDescent="0.25">
      <c r="A845" s="1">
        <v>45414</v>
      </c>
      <c r="B845">
        <v>784</v>
      </c>
      <c r="C845">
        <v>1001</v>
      </c>
      <c r="D845" t="str">
        <f>VLOOKUP(DATOS[[#This Row],[ID_VENDEDOR]],VENDEDOR[#All],2,FALSE)</f>
        <v>RaQUel SalAzar</v>
      </c>
      <c r="E845" t="str">
        <f>VLOOKUP(DATOS[[#This Row],[ID_VENDEDOR]],VENDEDOR[#All],5,FALSE)</f>
        <v>ESTE</v>
      </c>
      <c r="F845">
        <v>100015</v>
      </c>
      <c r="G845" t="s">
        <v>50</v>
      </c>
      <c r="H845">
        <v>9</v>
      </c>
      <c r="I845" t="str">
        <f>VLOOKUP(DATOS[[#This Row],[ID_PRODUCTO]],PRODUCTOS[#All],2,FALSE)</f>
        <v>Baterías</v>
      </c>
      <c r="J845">
        <f>VLOOKUP(DATOS[[#This Row],[ID_PRODUCTO]],PRODUCTOS[#All],3,FALSE)</f>
        <v>7</v>
      </c>
      <c r="K845" t="str">
        <f>VLOOKUP(DATOS[[#This Row],[ID_CATEGORIA2]],PRODUCTOS[#All],4,FALSE)</f>
        <v>Sistema de Frenos</v>
      </c>
      <c r="L845">
        <v>23</v>
      </c>
      <c r="M845" s="4">
        <f>VLOOKUP(DATOS[[#This Row],[ID_PRODUCTO]],PRODUCTOS[#All],6,FALSE)</f>
        <v>4800</v>
      </c>
      <c r="N845" s="5">
        <f>VLOOKUP(DATOS[[#This Row],[ID_PRODUCTO]],PRODUCTOS[#All],8,FALSE)</f>
        <v>6000</v>
      </c>
    </row>
    <row r="846" spans="1:14" x14ac:dyDescent="0.25">
      <c r="A846" s="1">
        <v>45415</v>
      </c>
      <c r="B846">
        <v>785</v>
      </c>
      <c r="C846">
        <v>1009</v>
      </c>
      <c r="D846" t="str">
        <f>VLOOKUP(DATOS[[#This Row],[ID_VENDEDOR]],VENDEDOR[#All],2,FALSE)</f>
        <v>PAtriciA mOreno</v>
      </c>
      <c r="E846" t="str">
        <f>VLOOKUP(DATOS[[#This Row],[ID_VENDEDOR]],VENDEDOR[#All],5,FALSE)</f>
        <v>ESTE</v>
      </c>
      <c r="F846">
        <v>100010</v>
      </c>
      <c r="G846" t="s">
        <v>35</v>
      </c>
      <c r="H846">
        <v>3</v>
      </c>
      <c r="I846" t="str">
        <f>VLOOKUP(DATOS[[#This Row],[ID_PRODUCTO]],PRODUCTOS[#All],2,FALSE)</f>
        <v>Cilindros</v>
      </c>
      <c r="J846">
        <f>VLOOKUP(DATOS[[#This Row],[ID_PRODUCTO]],PRODUCTOS[#All],3,FALSE)</f>
        <v>1</v>
      </c>
      <c r="K846" t="str">
        <f>VLOOKUP(DATOS[[#This Row],[ID_CATEGORIA2]],PRODUCTOS[#All],4,FALSE)</f>
        <v>Componentes del Motor</v>
      </c>
      <c r="L846">
        <v>9</v>
      </c>
      <c r="M846" s="4">
        <f>VLOOKUP(DATOS[[#This Row],[ID_PRODUCTO]],PRODUCTOS[#All],6,FALSE)</f>
        <v>3800</v>
      </c>
      <c r="N846" s="5">
        <f>VLOOKUP(DATOS[[#This Row],[ID_PRODUCTO]],PRODUCTOS[#All],8,FALSE)</f>
        <v>4500</v>
      </c>
    </row>
    <row r="847" spans="1:14" x14ac:dyDescent="0.25">
      <c r="A847" s="1">
        <v>45416</v>
      </c>
      <c r="B847">
        <v>786</v>
      </c>
      <c r="C847">
        <v>1008</v>
      </c>
      <c r="D847" t="str">
        <f>VLOOKUP(DATOS[[#This Row],[ID_VENDEDOR]],VENDEDOR[#All],2,FALSE)</f>
        <v>JaVIer ArAujo</v>
      </c>
      <c r="E847" t="str">
        <f>VLOOKUP(DATOS[[#This Row],[ID_VENDEDOR]],VENDEDOR[#All],5,FALSE)</f>
        <v>SUR</v>
      </c>
      <c r="F847">
        <v>100095</v>
      </c>
      <c r="G847" t="s">
        <v>142</v>
      </c>
      <c r="H847">
        <v>24</v>
      </c>
      <c r="I847" t="str">
        <f>VLOOKUP(DATOS[[#This Row],[ID_PRODUCTO]],PRODUCTOS[#All],2,FALSE)</f>
        <v>Discos de Freno</v>
      </c>
      <c r="J847">
        <f>VLOOKUP(DATOS[[#This Row],[ID_PRODUCTO]],PRODUCTOS[#All],3,FALSE)</f>
        <v>5</v>
      </c>
      <c r="K847" t="str">
        <f>VLOOKUP(DATOS[[#This Row],[ID_CATEGORIA2]],PRODUCTOS[#All],4,FALSE)</f>
        <v>Sistema de Escape</v>
      </c>
      <c r="L847">
        <v>30</v>
      </c>
      <c r="M847" s="4">
        <f>VLOOKUP(DATOS[[#This Row],[ID_PRODUCTO]],PRODUCTOS[#All],6,FALSE)</f>
        <v>2630</v>
      </c>
      <c r="N847" s="5">
        <f>VLOOKUP(DATOS[[#This Row],[ID_PRODUCTO]],PRODUCTOS[#All],8,FALSE)</f>
        <v>3000</v>
      </c>
    </row>
    <row r="848" spans="1:14" x14ac:dyDescent="0.25">
      <c r="A848" s="1">
        <v>45417</v>
      </c>
      <c r="B848">
        <v>787</v>
      </c>
      <c r="C848">
        <v>1007</v>
      </c>
      <c r="D848" t="str">
        <f>VLOOKUP(DATOS[[#This Row],[ID_VENDEDOR]],VENDEDOR[#All],2,FALSE)</f>
        <v>RoSa UrIbe</v>
      </c>
      <c r="E848" t="str">
        <f>VLOOKUP(DATOS[[#This Row],[ID_VENDEDOR]],VENDEDOR[#All],5,FALSE)</f>
        <v>CIBAO</v>
      </c>
      <c r="F848">
        <v>100010</v>
      </c>
      <c r="G848" t="s">
        <v>35</v>
      </c>
      <c r="H848">
        <v>6</v>
      </c>
      <c r="I848" t="str">
        <f>VLOOKUP(DATOS[[#This Row],[ID_PRODUCTO]],PRODUCTOS[#All],2,FALSE)</f>
        <v>Cadenas</v>
      </c>
      <c r="J848">
        <f>VLOOKUP(DATOS[[#This Row],[ID_PRODUCTO]],PRODUCTOS[#All],3,FALSE)</f>
        <v>4</v>
      </c>
      <c r="K848" t="str">
        <f>VLOOKUP(DATOS[[#This Row],[ID_CATEGORIA2]],PRODUCTOS[#All],4,FALSE)</f>
        <v>Filtros</v>
      </c>
      <c r="L848">
        <v>27</v>
      </c>
      <c r="M848" s="4">
        <f>VLOOKUP(DATOS[[#This Row],[ID_PRODUCTO]],PRODUCTOS[#All],6,FALSE)</f>
        <v>1800</v>
      </c>
      <c r="N848" s="5">
        <f>VLOOKUP(DATOS[[#This Row],[ID_PRODUCTO]],PRODUCTOS[#All],8,FALSE)</f>
        <v>2000</v>
      </c>
    </row>
    <row r="849" spans="1:14" x14ac:dyDescent="0.25">
      <c r="A849" s="1">
        <v>45418</v>
      </c>
      <c r="B849">
        <v>788</v>
      </c>
      <c r="C849">
        <v>1013</v>
      </c>
      <c r="D849" t="str">
        <f>VLOOKUP(DATOS[[#This Row],[ID_VENDEDOR]],VENDEDOR[#All],2,FALSE)</f>
        <v>MoNiCA AlVarez</v>
      </c>
      <c r="E849" t="str">
        <f>VLOOKUP(DATOS[[#This Row],[ID_VENDEDOR]],VENDEDOR[#All],5,FALSE)</f>
        <v>ESTE</v>
      </c>
      <c r="F849">
        <v>100080</v>
      </c>
      <c r="G849" t="s">
        <v>127</v>
      </c>
      <c r="H849">
        <v>23</v>
      </c>
      <c r="I849" t="str">
        <f>VLOOKUP(DATOS[[#This Row],[ID_PRODUCTO]],PRODUCTOS[#All],2,FALSE)</f>
        <v>Carburadores</v>
      </c>
      <c r="J849">
        <f>VLOOKUP(DATOS[[#This Row],[ID_PRODUCTO]],PRODUCTOS[#All],3,FALSE)</f>
        <v>1</v>
      </c>
      <c r="K849" t="str">
        <f>VLOOKUP(DATOS[[#This Row],[ID_CATEGORIA2]],PRODUCTOS[#All],4,FALSE)</f>
        <v>Componentes del Motor</v>
      </c>
      <c r="L849">
        <v>6</v>
      </c>
      <c r="M849" s="4">
        <f>VLOOKUP(DATOS[[#This Row],[ID_PRODUCTO]],PRODUCTOS[#All],6,FALSE)</f>
        <v>3550</v>
      </c>
      <c r="N849" s="5">
        <f>VLOOKUP(DATOS[[#This Row],[ID_PRODUCTO]],PRODUCTOS[#All],8,FALSE)</f>
        <v>4000</v>
      </c>
    </row>
    <row r="850" spans="1:14" x14ac:dyDescent="0.25">
      <c r="A850" s="1">
        <v>45419</v>
      </c>
      <c r="B850">
        <v>789</v>
      </c>
      <c r="C850">
        <v>1004</v>
      </c>
      <c r="D850" t="str">
        <f>VLOOKUP(DATOS[[#This Row],[ID_VENDEDOR]],VENDEDOR[#All],2,FALSE)</f>
        <v>FaBiAn VasQuez</v>
      </c>
      <c r="E850" t="str">
        <f>VLOOKUP(DATOS[[#This Row],[ID_VENDEDOR]],VENDEDOR[#All],5,FALSE)</f>
        <v>SUR</v>
      </c>
      <c r="F850">
        <v>100093</v>
      </c>
      <c r="G850" t="s">
        <v>140</v>
      </c>
      <c r="H850">
        <v>21</v>
      </c>
      <c r="I850" t="str">
        <f>VLOOKUP(DATOS[[#This Row],[ID_PRODUCTO]],PRODUCTOS[#All],2,FALSE)</f>
        <v>Tensores de Cadena</v>
      </c>
      <c r="J850">
        <f>VLOOKUP(DATOS[[#This Row],[ID_PRODUCTO]],PRODUCTOS[#All],3,FALSE)</f>
        <v>4</v>
      </c>
      <c r="K850" t="str">
        <f>VLOOKUP(DATOS[[#This Row],[ID_CATEGORIA2]],PRODUCTOS[#All],4,FALSE)</f>
        <v>Filtros</v>
      </c>
      <c r="L850">
        <v>32</v>
      </c>
      <c r="M850" s="4">
        <f>VLOOKUP(DATOS[[#This Row],[ID_PRODUCTO]],PRODUCTOS[#All],6,FALSE)</f>
        <v>880</v>
      </c>
      <c r="N850" s="5">
        <f>VLOOKUP(DATOS[[#This Row],[ID_PRODUCTO]],PRODUCTOS[#All],8,FALSE)</f>
        <v>1000</v>
      </c>
    </row>
    <row r="851" spans="1:14" x14ac:dyDescent="0.25">
      <c r="A851" s="1">
        <v>45420</v>
      </c>
      <c r="B851">
        <v>790</v>
      </c>
      <c r="C851">
        <v>1014</v>
      </c>
      <c r="D851" t="str">
        <f>VLOOKUP(DATOS[[#This Row],[ID_VENDEDOR]],VENDEDOR[#All],2,FALSE)</f>
        <v>DAnieLa RaMiRez</v>
      </c>
      <c r="E851" t="str">
        <f>VLOOKUP(DATOS[[#This Row],[ID_VENDEDOR]],VENDEDOR[#All],5,FALSE)</f>
        <v>NORTE</v>
      </c>
      <c r="F851">
        <v>100087</v>
      </c>
      <c r="G851" t="s">
        <v>134</v>
      </c>
      <c r="H851">
        <v>23</v>
      </c>
      <c r="I851" t="str">
        <f>VLOOKUP(DATOS[[#This Row],[ID_PRODUCTO]],PRODUCTOS[#All],2,FALSE)</f>
        <v>Carburadores</v>
      </c>
      <c r="J851">
        <f>VLOOKUP(DATOS[[#This Row],[ID_PRODUCTO]],PRODUCTOS[#All],3,FALSE)</f>
        <v>1</v>
      </c>
      <c r="K851" t="str">
        <f>VLOOKUP(DATOS[[#This Row],[ID_CATEGORIA2]],PRODUCTOS[#All],4,FALSE)</f>
        <v>Componentes del Motor</v>
      </c>
      <c r="L851">
        <v>24</v>
      </c>
      <c r="M851" s="4">
        <f>VLOOKUP(DATOS[[#This Row],[ID_PRODUCTO]],PRODUCTOS[#All],6,FALSE)</f>
        <v>3550</v>
      </c>
      <c r="N851" s="5">
        <f>VLOOKUP(DATOS[[#This Row],[ID_PRODUCTO]],PRODUCTOS[#All],8,FALSE)</f>
        <v>4000</v>
      </c>
    </row>
    <row r="852" spans="1:14" x14ac:dyDescent="0.25">
      <c r="A852" s="1">
        <v>45421</v>
      </c>
      <c r="B852">
        <v>791</v>
      </c>
      <c r="C852">
        <v>1015</v>
      </c>
      <c r="D852" t="str">
        <f>VLOOKUP(DATOS[[#This Row],[ID_VENDEDOR]],VENDEDOR[#All],2,FALSE)</f>
        <v>HeCTOr MuñoZ</v>
      </c>
      <c r="E852" t="str">
        <f>VLOOKUP(DATOS[[#This Row],[ID_VENDEDOR]],VENDEDOR[#All],5,FALSE)</f>
        <v>CIBAO</v>
      </c>
      <c r="F852">
        <v>100047</v>
      </c>
      <c r="G852" t="s">
        <v>94</v>
      </c>
      <c r="H852">
        <v>21</v>
      </c>
      <c r="I852" t="str">
        <f>VLOOKUP(DATOS[[#This Row],[ID_PRODUCTO]],PRODUCTOS[#All],2,FALSE)</f>
        <v>Tensores de Cadena</v>
      </c>
      <c r="J852">
        <f>VLOOKUP(DATOS[[#This Row],[ID_PRODUCTO]],PRODUCTOS[#All],3,FALSE)</f>
        <v>4</v>
      </c>
      <c r="K852" t="str">
        <f>VLOOKUP(DATOS[[#This Row],[ID_CATEGORIA2]],PRODUCTOS[#All],4,FALSE)</f>
        <v>Filtros</v>
      </c>
      <c r="L852">
        <v>16</v>
      </c>
      <c r="M852" s="4">
        <f>VLOOKUP(DATOS[[#This Row],[ID_PRODUCTO]],PRODUCTOS[#All],6,FALSE)</f>
        <v>880</v>
      </c>
      <c r="N852" s="5">
        <f>VLOOKUP(DATOS[[#This Row],[ID_PRODUCTO]],PRODUCTOS[#All],8,FALSE)</f>
        <v>1000</v>
      </c>
    </row>
    <row r="853" spans="1:14" x14ac:dyDescent="0.25">
      <c r="A853" s="1">
        <v>45422</v>
      </c>
      <c r="B853">
        <v>792</v>
      </c>
      <c r="C853">
        <v>1001</v>
      </c>
      <c r="D853" t="str">
        <f>VLOOKUP(DATOS[[#This Row],[ID_VENDEDOR]],VENDEDOR[#All],2,FALSE)</f>
        <v>RaQUel SalAzar</v>
      </c>
      <c r="E853" t="str">
        <f>VLOOKUP(DATOS[[#This Row],[ID_VENDEDOR]],VENDEDOR[#All],5,FALSE)</f>
        <v>ESTE</v>
      </c>
      <c r="F853">
        <v>100044</v>
      </c>
      <c r="G853" t="s">
        <v>91</v>
      </c>
      <c r="H853">
        <v>10</v>
      </c>
      <c r="I853" t="str">
        <f>VLOOKUP(DATOS[[#This Row],[ID_PRODUCTO]],PRODUCTOS[#All],2,FALSE)</f>
        <v>Neumáticos</v>
      </c>
      <c r="J853">
        <f>VLOOKUP(DATOS[[#This Row],[ID_PRODUCTO]],PRODUCTOS[#All],3,FALSE)</f>
        <v>8</v>
      </c>
      <c r="K853" t="str">
        <f>VLOOKUP(DATOS[[#This Row],[ID_CATEGORIA2]],PRODUCTOS[#All],4,FALSE)</f>
        <v>Sistema de Suspensión</v>
      </c>
      <c r="L853">
        <v>23</v>
      </c>
      <c r="M853" s="4">
        <f>VLOOKUP(DATOS[[#This Row],[ID_PRODUCTO]],PRODUCTOS[#All],6,FALSE)</f>
        <v>4420</v>
      </c>
      <c r="N853" s="5">
        <f>VLOOKUP(DATOS[[#This Row],[ID_PRODUCTO]],PRODUCTOS[#All],8,FALSE)</f>
        <v>5000</v>
      </c>
    </row>
    <row r="854" spans="1:14" x14ac:dyDescent="0.25">
      <c r="A854" s="1">
        <v>45423</v>
      </c>
      <c r="B854">
        <v>793</v>
      </c>
      <c r="C854">
        <v>1012</v>
      </c>
      <c r="D854" t="str">
        <f>VLOOKUP(DATOS[[#This Row],[ID_VENDEDOR]],VENDEDOR[#All],2,FALSE)</f>
        <v>HuGo SAndoval</v>
      </c>
      <c r="E854" t="str">
        <f>VLOOKUP(DATOS[[#This Row],[ID_VENDEDOR]],VENDEDOR[#All],5,FALSE)</f>
        <v>SUR</v>
      </c>
      <c r="F854">
        <v>100068</v>
      </c>
      <c r="G854" t="s">
        <v>115</v>
      </c>
      <c r="H854">
        <v>4</v>
      </c>
      <c r="I854" t="str">
        <f>VLOOKUP(DATOS[[#This Row],[ID_PRODUCTO]],PRODUCTOS[#All],2,FALSE)</f>
        <v>Filtros de Aceite</v>
      </c>
      <c r="J854">
        <f>VLOOKUP(DATOS[[#This Row],[ID_PRODUCTO]],PRODUCTOS[#All],3,FALSE)</f>
        <v>2</v>
      </c>
      <c r="K854" t="str">
        <f>VLOOKUP(DATOS[[#This Row],[ID_CATEGORIA2]],PRODUCTOS[#All],4,FALSE)</f>
        <v>Componentes del Motor</v>
      </c>
      <c r="L854">
        <v>28</v>
      </c>
      <c r="M854" s="4">
        <f>VLOOKUP(DATOS[[#This Row],[ID_PRODUCTO]],PRODUCTOS[#All],6,FALSE)</f>
        <v>600</v>
      </c>
      <c r="N854" s="5">
        <f>VLOOKUP(DATOS[[#This Row],[ID_PRODUCTO]],PRODUCTOS[#All],8,FALSE)</f>
        <v>800</v>
      </c>
    </row>
    <row r="855" spans="1:14" x14ac:dyDescent="0.25">
      <c r="A855" s="1">
        <v>45424</v>
      </c>
      <c r="B855">
        <v>794</v>
      </c>
      <c r="C855">
        <v>1007</v>
      </c>
      <c r="D855" t="str">
        <f>VLOOKUP(DATOS[[#This Row],[ID_VENDEDOR]],VENDEDOR[#All],2,FALSE)</f>
        <v>RoSa UrIbe</v>
      </c>
      <c r="E855" t="str">
        <f>VLOOKUP(DATOS[[#This Row],[ID_VENDEDOR]],VENDEDOR[#All],5,FALSE)</f>
        <v>CIBAO</v>
      </c>
      <c r="F855">
        <v>100030</v>
      </c>
      <c r="G855" t="s">
        <v>77</v>
      </c>
      <c r="H855">
        <v>6</v>
      </c>
      <c r="I855" t="str">
        <f>VLOOKUP(DATOS[[#This Row],[ID_PRODUCTO]],PRODUCTOS[#All],2,FALSE)</f>
        <v>Cadenas</v>
      </c>
      <c r="J855">
        <f>VLOOKUP(DATOS[[#This Row],[ID_PRODUCTO]],PRODUCTOS[#All],3,FALSE)</f>
        <v>4</v>
      </c>
      <c r="K855" t="str">
        <f>VLOOKUP(DATOS[[#This Row],[ID_CATEGORIA2]],PRODUCTOS[#All],4,FALSE)</f>
        <v>Filtros</v>
      </c>
      <c r="L855">
        <v>34</v>
      </c>
      <c r="M855" s="4">
        <f>VLOOKUP(DATOS[[#This Row],[ID_PRODUCTO]],PRODUCTOS[#All],6,FALSE)</f>
        <v>1800</v>
      </c>
      <c r="N855" s="5">
        <f>VLOOKUP(DATOS[[#This Row],[ID_PRODUCTO]],PRODUCTOS[#All],8,FALSE)</f>
        <v>2000</v>
      </c>
    </row>
    <row r="856" spans="1:14" x14ac:dyDescent="0.25">
      <c r="A856" s="1">
        <v>45425</v>
      </c>
      <c r="B856">
        <v>795</v>
      </c>
      <c r="C856">
        <v>1007</v>
      </c>
      <c r="D856" t="str">
        <f>VLOOKUP(DATOS[[#This Row],[ID_VENDEDOR]],VENDEDOR[#All],2,FALSE)</f>
        <v>RoSa UrIbe</v>
      </c>
      <c r="E856" t="str">
        <f>VLOOKUP(DATOS[[#This Row],[ID_VENDEDOR]],VENDEDOR[#All],5,FALSE)</f>
        <v>CIBAO</v>
      </c>
      <c r="F856">
        <v>100094</v>
      </c>
      <c r="G856" t="s">
        <v>141</v>
      </c>
      <c r="H856">
        <v>20</v>
      </c>
      <c r="I856" t="str">
        <f>VLOOKUP(DATOS[[#This Row],[ID_PRODUCTO]],PRODUCTOS[#All],2,FALSE)</f>
        <v>Controles de Puños Calefactables</v>
      </c>
      <c r="J856">
        <f>VLOOKUP(DATOS[[#This Row],[ID_PRODUCTO]],PRODUCTOS[#All],3,FALSE)</f>
        <v>10</v>
      </c>
      <c r="K856" t="str">
        <f>VLOOKUP(DATOS[[#This Row],[ID_CATEGORIA2]],PRODUCTOS[#All],4,FALSE)</f>
        <v>Neumáticos</v>
      </c>
      <c r="L856">
        <v>18</v>
      </c>
      <c r="M856" s="4">
        <f>VLOOKUP(DATOS[[#This Row],[ID_PRODUCTO]],PRODUCTOS[#All],6,FALSE)</f>
        <v>4500</v>
      </c>
      <c r="N856" s="5">
        <f>VLOOKUP(DATOS[[#This Row],[ID_PRODUCTO]],PRODUCTOS[#All],8,FALSE)</f>
        <v>5000</v>
      </c>
    </row>
    <row r="857" spans="1:14" x14ac:dyDescent="0.25">
      <c r="A857" s="1">
        <v>45426</v>
      </c>
      <c r="B857">
        <v>796</v>
      </c>
      <c r="C857">
        <v>1014</v>
      </c>
      <c r="D857" t="str">
        <f>VLOOKUP(DATOS[[#This Row],[ID_VENDEDOR]],VENDEDOR[#All],2,FALSE)</f>
        <v>DAnieLa RaMiRez</v>
      </c>
      <c r="E857" t="str">
        <f>VLOOKUP(DATOS[[#This Row],[ID_VENDEDOR]],VENDEDOR[#All],5,FALSE)</f>
        <v>NORTE</v>
      </c>
      <c r="F857">
        <v>100075</v>
      </c>
      <c r="G857" t="s">
        <v>122</v>
      </c>
      <c r="H857">
        <v>23</v>
      </c>
      <c r="I857" t="str">
        <f>VLOOKUP(DATOS[[#This Row],[ID_PRODUCTO]],PRODUCTOS[#All],2,FALSE)</f>
        <v>Carburadores</v>
      </c>
      <c r="J857">
        <f>VLOOKUP(DATOS[[#This Row],[ID_PRODUCTO]],PRODUCTOS[#All],3,FALSE)</f>
        <v>1</v>
      </c>
      <c r="K857" t="str">
        <f>VLOOKUP(DATOS[[#This Row],[ID_CATEGORIA2]],PRODUCTOS[#All],4,FALSE)</f>
        <v>Componentes del Motor</v>
      </c>
      <c r="L857">
        <v>25</v>
      </c>
      <c r="M857" s="4">
        <f>VLOOKUP(DATOS[[#This Row],[ID_PRODUCTO]],PRODUCTOS[#All],6,FALSE)</f>
        <v>3550</v>
      </c>
      <c r="N857" s="5">
        <f>VLOOKUP(DATOS[[#This Row],[ID_PRODUCTO]],PRODUCTOS[#All],8,FALSE)</f>
        <v>4000</v>
      </c>
    </row>
    <row r="858" spans="1:14" x14ac:dyDescent="0.25">
      <c r="A858" s="1">
        <v>45427</v>
      </c>
      <c r="B858">
        <v>797</v>
      </c>
      <c r="C858">
        <v>1011</v>
      </c>
      <c r="D858" t="str">
        <f>VLOOKUP(DATOS[[#This Row],[ID_VENDEDOR]],VENDEDOR[#All],2,FALSE)</f>
        <v>SoNia ToRReS</v>
      </c>
      <c r="E858" t="str">
        <f>VLOOKUP(DATOS[[#This Row],[ID_VENDEDOR]],VENDEDOR[#All],5,FALSE)</f>
        <v>CIBAO</v>
      </c>
      <c r="F858">
        <v>100070</v>
      </c>
      <c r="G858" t="s">
        <v>117</v>
      </c>
      <c r="H858">
        <v>25</v>
      </c>
      <c r="I858" t="str">
        <f>VLOOKUP(DATOS[[#This Row],[ID_PRODUCTO]],PRODUCTOS[#All],2,FALSE)</f>
        <v>Horquillas</v>
      </c>
      <c r="J858">
        <f>VLOOKUP(DATOS[[#This Row],[ID_PRODUCTO]],PRODUCTOS[#All],3,FALSE)</f>
        <v>6</v>
      </c>
      <c r="K858" t="str">
        <f>VLOOKUP(DATOS[[#This Row],[ID_CATEGORIA2]],PRODUCTOS[#All],4,FALSE)</f>
        <v>Sistema de Transmisión</v>
      </c>
      <c r="L858">
        <v>14</v>
      </c>
      <c r="M858" s="4">
        <f>VLOOKUP(DATOS[[#This Row],[ID_PRODUCTO]],PRODUCTOS[#All],6,FALSE)</f>
        <v>5100</v>
      </c>
      <c r="N858" s="5">
        <f>VLOOKUP(DATOS[[#This Row],[ID_PRODUCTO]],PRODUCTOS[#All],8,FALSE)</f>
        <v>6000</v>
      </c>
    </row>
    <row r="859" spans="1:14" x14ac:dyDescent="0.25">
      <c r="A859" s="1">
        <v>45428</v>
      </c>
      <c r="B859">
        <v>798</v>
      </c>
      <c r="C859">
        <v>1009</v>
      </c>
      <c r="D859" t="str">
        <f>VLOOKUP(DATOS[[#This Row],[ID_VENDEDOR]],VENDEDOR[#All],2,FALSE)</f>
        <v>PAtriciA mOreno</v>
      </c>
      <c r="E859" t="str">
        <f>VLOOKUP(DATOS[[#This Row],[ID_VENDEDOR]],VENDEDOR[#All],5,FALSE)</f>
        <v>ESTE</v>
      </c>
      <c r="F859">
        <v>100003</v>
      </c>
      <c r="G859" t="s">
        <v>14</v>
      </c>
      <c r="H859">
        <v>8</v>
      </c>
      <c r="I859" t="str">
        <f>VLOOKUP(DATOS[[#This Row],[ID_PRODUCTO]],PRODUCTOS[#All],2,FALSE)</f>
        <v>Amortiguadores</v>
      </c>
      <c r="J859">
        <f>VLOOKUP(DATOS[[#This Row],[ID_PRODUCTO]],PRODUCTOS[#All],3,FALSE)</f>
        <v>6</v>
      </c>
      <c r="K859" t="str">
        <f>VLOOKUP(DATOS[[#This Row],[ID_CATEGORIA2]],PRODUCTOS[#All],4,FALSE)</f>
        <v>Sistema de Transmisión</v>
      </c>
      <c r="L859">
        <v>29</v>
      </c>
      <c r="M859" s="4">
        <f>VLOOKUP(DATOS[[#This Row],[ID_PRODUCTO]],PRODUCTOS[#All],6,FALSE)</f>
        <v>4010</v>
      </c>
      <c r="N859" s="5">
        <f>VLOOKUP(DATOS[[#This Row],[ID_PRODUCTO]],PRODUCTOS[#All],8,FALSE)</f>
        <v>4500</v>
      </c>
    </row>
    <row r="860" spans="1:14" x14ac:dyDescent="0.25">
      <c r="A860" s="1">
        <v>45429</v>
      </c>
      <c r="B860">
        <v>799</v>
      </c>
      <c r="C860">
        <v>1012</v>
      </c>
      <c r="D860" t="str">
        <f>VLOOKUP(DATOS[[#This Row],[ID_VENDEDOR]],VENDEDOR[#All],2,FALSE)</f>
        <v>HuGo SAndoval</v>
      </c>
      <c r="E860" t="str">
        <f>VLOOKUP(DATOS[[#This Row],[ID_VENDEDOR]],VENDEDOR[#All],5,FALSE)</f>
        <v>SUR</v>
      </c>
      <c r="F860">
        <v>100017</v>
      </c>
      <c r="G860" t="s">
        <v>55</v>
      </c>
      <c r="H860">
        <v>7</v>
      </c>
      <c r="I860" t="str">
        <f>VLOOKUP(DATOS[[#This Row],[ID_PRODUCTO]],PRODUCTOS[#All],2,FALSE)</f>
        <v>Pastillas de Freno</v>
      </c>
      <c r="J860">
        <f>VLOOKUP(DATOS[[#This Row],[ID_PRODUCTO]],PRODUCTOS[#All],3,FALSE)</f>
        <v>5</v>
      </c>
      <c r="K860" t="str">
        <f>VLOOKUP(DATOS[[#This Row],[ID_CATEGORIA2]],PRODUCTOS[#All],4,FALSE)</f>
        <v>Sistema de Escape</v>
      </c>
      <c r="L860">
        <v>28</v>
      </c>
      <c r="M860" s="4">
        <f>VLOOKUP(DATOS[[#This Row],[ID_PRODUCTO]],PRODUCTOS[#All],6,FALSE)</f>
        <v>900</v>
      </c>
      <c r="N860" s="5">
        <f>VLOOKUP(DATOS[[#This Row],[ID_PRODUCTO]],PRODUCTOS[#All],8,FALSE)</f>
        <v>1200</v>
      </c>
    </row>
    <row r="861" spans="1:14" x14ac:dyDescent="0.25">
      <c r="A861" s="1">
        <v>45430</v>
      </c>
      <c r="B861">
        <v>800</v>
      </c>
      <c r="C861">
        <v>1000</v>
      </c>
      <c r="D861" t="str">
        <f>VLOOKUP(DATOS[[#This Row],[ID_VENDEDOR]],VENDEDOR[#All],2,FALSE)</f>
        <v>JuLiO torReS</v>
      </c>
      <c r="E861" t="str">
        <f>VLOOKUP(DATOS[[#This Row],[ID_VENDEDOR]],VENDEDOR[#All],5,FALSE)</f>
        <v>SUR</v>
      </c>
      <c r="F861">
        <v>100007</v>
      </c>
      <c r="G861" t="s">
        <v>26</v>
      </c>
      <c r="H861">
        <v>13</v>
      </c>
      <c r="I861" t="str">
        <f>VLOOKUP(DATOS[[#This Row],[ID_PRODUCTO]],PRODUCTOS[#All],2,FALSE)</f>
        <v>Manillares</v>
      </c>
      <c r="J861">
        <f>VLOOKUP(DATOS[[#This Row],[ID_PRODUCTO]],PRODUCTOS[#All],3,FALSE)</f>
        <v>9</v>
      </c>
      <c r="K861" t="str">
        <f>VLOOKUP(DATOS[[#This Row],[ID_CATEGORIA2]],PRODUCTOS[#All],4,FALSE)</f>
        <v>Sistema Eléctrico</v>
      </c>
      <c r="L861">
        <v>12</v>
      </c>
      <c r="M861" s="4">
        <f>VLOOKUP(DATOS[[#This Row],[ID_PRODUCTO]],PRODUCTOS[#All],6,FALSE)</f>
        <v>1310</v>
      </c>
      <c r="N861" s="5">
        <f>VLOOKUP(DATOS[[#This Row],[ID_PRODUCTO]],PRODUCTOS[#All],8,FALSE)</f>
        <v>1500</v>
      </c>
    </row>
    <row r="862" spans="1:14" x14ac:dyDescent="0.25">
      <c r="A862" s="1">
        <v>45431</v>
      </c>
      <c r="B862">
        <v>801</v>
      </c>
      <c r="C862">
        <v>1001</v>
      </c>
      <c r="D862" t="str">
        <f>VLOOKUP(DATOS[[#This Row],[ID_VENDEDOR]],VENDEDOR[#All],2,FALSE)</f>
        <v>RaQUel SalAzar</v>
      </c>
      <c r="E862" t="str">
        <f>VLOOKUP(DATOS[[#This Row],[ID_VENDEDOR]],VENDEDOR[#All],5,FALSE)</f>
        <v>ESTE</v>
      </c>
      <c r="F862">
        <v>100017</v>
      </c>
      <c r="G862" t="s">
        <v>55</v>
      </c>
      <c r="H862">
        <v>1</v>
      </c>
      <c r="I862" t="str">
        <f>VLOOKUP(DATOS[[#This Row],[ID_PRODUCTO]],PRODUCTOS[#All],2,FALSE)</f>
        <v>Bujías</v>
      </c>
      <c r="J862">
        <f>VLOOKUP(DATOS[[#This Row],[ID_PRODUCTO]],PRODUCTOS[#All],3,FALSE)</f>
        <v>1</v>
      </c>
      <c r="K862" t="str">
        <f>VLOOKUP(DATOS[[#This Row],[ID_CATEGORIA2]],PRODUCTOS[#All],4,FALSE)</f>
        <v>Componentes del Motor</v>
      </c>
      <c r="L862">
        <v>23</v>
      </c>
      <c r="M862" s="4">
        <f>VLOOKUP(DATOS[[#This Row],[ID_PRODUCTO]],PRODUCTOS[#All],6,FALSE)</f>
        <v>421</v>
      </c>
      <c r="N862" s="5">
        <f>VLOOKUP(DATOS[[#This Row],[ID_PRODUCTO]],PRODUCTOS[#All],8,FALSE)</f>
        <v>600</v>
      </c>
    </row>
    <row r="863" spans="1:14" x14ac:dyDescent="0.25">
      <c r="A863" s="1">
        <v>45432</v>
      </c>
      <c r="B863">
        <v>802</v>
      </c>
      <c r="C863">
        <v>1002</v>
      </c>
      <c r="D863" t="str">
        <f>VLOOKUP(DATOS[[#This Row],[ID_VENDEDOR]],VENDEDOR[#All],2,FALSE)</f>
        <v>SiMon BArreRa</v>
      </c>
      <c r="E863" t="str">
        <f>VLOOKUP(DATOS[[#This Row],[ID_VENDEDOR]],VENDEDOR[#All],5,FALSE)</f>
        <v>NORTE</v>
      </c>
      <c r="F863">
        <v>100032</v>
      </c>
      <c r="G863" t="s">
        <v>79</v>
      </c>
      <c r="H863">
        <v>17</v>
      </c>
      <c r="I863" t="str">
        <f>VLOOKUP(DATOS[[#This Row],[ID_PRODUCTO]],PRODUCTOS[#All],2,FALSE)</f>
        <v>Chaquetas de Protección</v>
      </c>
      <c r="J863">
        <f>VLOOKUP(DATOS[[#This Row],[ID_PRODUCTO]],PRODUCTOS[#All],3,FALSE)</f>
        <v>10</v>
      </c>
      <c r="K863" t="str">
        <f>VLOOKUP(DATOS[[#This Row],[ID_CATEGORIA2]],PRODUCTOS[#All],4,FALSE)</f>
        <v>Neumáticos</v>
      </c>
      <c r="L863">
        <v>18</v>
      </c>
      <c r="M863" s="4">
        <f>VLOOKUP(DATOS[[#This Row],[ID_PRODUCTO]],PRODUCTOS[#All],6,FALSE)</f>
        <v>1117</v>
      </c>
      <c r="N863" s="5">
        <f>VLOOKUP(DATOS[[#This Row],[ID_PRODUCTO]],PRODUCTOS[#All],8,FALSE)</f>
        <v>3500</v>
      </c>
    </row>
    <row r="864" spans="1:14" x14ac:dyDescent="0.25">
      <c r="A864" s="1">
        <v>45433</v>
      </c>
      <c r="B864">
        <v>803</v>
      </c>
      <c r="C864">
        <v>1003</v>
      </c>
      <c r="D864" t="str">
        <f>VLOOKUP(DATOS[[#This Row],[ID_VENDEDOR]],VENDEDOR[#All],2,FALSE)</f>
        <v>MatEo diAz</v>
      </c>
      <c r="E864" t="str">
        <f>VLOOKUP(DATOS[[#This Row],[ID_VENDEDOR]],VENDEDOR[#All],5,FALSE)</f>
        <v>CIBAO</v>
      </c>
      <c r="F864">
        <v>100076</v>
      </c>
      <c r="G864" t="s">
        <v>123</v>
      </c>
      <c r="H864">
        <v>14</v>
      </c>
      <c r="I864" t="str">
        <f>VLOOKUP(DATOS[[#This Row],[ID_PRODUCTO]],PRODUCTOS[#All],2,FALSE)</f>
        <v>Espejos Retrovisores</v>
      </c>
      <c r="J864">
        <f>VLOOKUP(DATOS[[#This Row],[ID_PRODUCTO]],PRODUCTOS[#All],3,FALSE)</f>
        <v>9</v>
      </c>
      <c r="K864" t="str">
        <f>VLOOKUP(DATOS[[#This Row],[ID_CATEGORIA2]],PRODUCTOS[#All],4,FALSE)</f>
        <v>Sistema Eléctrico</v>
      </c>
      <c r="L864">
        <v>27</v>
      </c>
      <c r="M864" s="4">
        <f>VLOOKUP(DATOS[[#This Row],[ID_PRODUCTO]],PRODUCTOS[#All],6,FALSE)</f>
        <v>700</v>
      </c>
      <c r="N864" s="5">
        <f>VLOOKUP(DATOS[[#This Row],[ID_PRODUCTO]],PRODUCTOS[#All],8,FALSE)</f>
        <v>800</v>
      </c>
    </row>
    <row r="865" spans="1:14" x14ac:dyDescent="0.25">
      <c r="A865" s="1">
        <v>45434</v>
      </c>
      <c r="B865">
        <v>804</v>
      </c>
      <c r="C865">
        <v>1002</v>
      </c>
      <c r="D865" t="str">
        <f>VLOOKUP(DATOS[[#This Row],[ID_VENDEDOR]],VENDEDOR[#All],2,FALSE)</f>
        <v>SiMon BArreRa</v>
      </c>
      <c r="E865" t="str">
        <f>VLOOKUP(DATOS[[#This Row],[ID_VENDEDOR]],VENDEDOR[#All],5,FALSE)</f>
        <v>NORTE</v>
      </c>
      <c r="F865">
        <v>100007</v>
      </c>
      <c r="G865" t="s">
        <v>26</v>
      </c>
      <c r="H865">
        <v>10</v>
      </c>
      <c r="I865" t="str">
        <f>VLOOKUP(DATOS[[#This Row],[ID_PRODUCTO]],PRODUCTOS[#All],2,FALSE)</f>
        <v>Neumáticos</v>
      </c>
      <c r="J865">
        <f>VLOOKUP(DATOS[[#This Row],[ID_PRODUCTO]],PRODUCTOS[#All],3,FALSE)</f>
        <v>8</v>
      </c>
      <c r="K865" t="str">
        <f>VLOOKUP(DATOS[[#This Row],[ID_CATEGORIA2]],PRODUCTOS[#All],4,FALSE)</f>
        <v>Sistema de Suspensión</v>
      </c>
      <c r="L865">
        <v>31</v>
      </c>
      <c r="M865" s="4">
        <f>VLOOKUP(DATOS[[#This Row],[ID_PRODUCTO]],PRODUCTOS[#All],6,FALSE)</f>
        <v>4420</v>
      </c>
      <c r="N865" s="5">
        <f>VLOOKUP(DATOS[[#This Row],[ID_PRODUCTO]],PRODUCTOS[#All],8,FALSE)</f>
        <v>5000</v>
      </c>
    </row>
    <row r="866" spans="1:14" x14ac:dyDescent="0.25">
      <c r="A866" s="1">
        <v>45435</v>
      </c>
      <c r="B866">
        <v>805</v>
      </c>
      <c r="C866">
        <v>1015</v>
      </c>
      <c r="D866" t="str">
        <f>VLOOKUP(DATOS[[#This Row],[ID_VENDEDOR]],VENDEDOR[#All],2,FALSE)</f>
        <v>HeCTOr MuñoZ</v>
      </c>
      <c r="E866" t="str">
        <f>VLOOKUP(DATOS[[#This Row],[ID_VENDEDOR]],VENDEDOR[#All],5,FALSE)</f>
        <v>CIBAO</v>
      </c>
      <c r="F866">
        <v>100025</v>
      </c>
      <c r="G866" t="s">
        <v>71</v>
      </c>
      <c r="H866">
        <v>20</v>
      </c>
      <c r="I866" t="str">
        <f>VLOOKUP(DATOS[[#This Row],[ID_PRODUCTO]],PRODUCTOS[#All],2,FALSE)</f>
        <v>Controles de Puños Calefactables</v>
      </c>
      <c r="J866">
        <f>VLOOKUP(DATOS[[#This Row],[ID_PRODUCTO]],PRODUCTOS[#All],3,FALSE)</f>
        <v>10</v>
      </c>
      <c r="K866" t="str">
        <f>VLOOKUP(DATOS[[#This Row],[ID_CATEGORIA2]],PRODUCTOS[#All],4,FALSE)</f>
        <v>Neumáticos</v>
      </c>
      <c r="L866">
        <v>24</v>
      </c>
      <c r="M866" s="4">
        <f>VLOOKUP(DATOS[[#This Row],[ID_PRODUCTO]],PRODUCTOS[#All],6,FALSE)</f>
        <v>4500</v>
      </c>
      <c r="N866" s="5">
        <f>VLOOKUP(DATOS[[#This Row],[ID_PRODUCTO]],PRODUCTOS[#All],8,FALSE)</f>
        <v>5000</v>
      </c>
    </row>
    <row r="867" spans="1:14" x14ac:dyDescent="0.25">
      <c r="A867" s="1">
        <v>45436</v>
      </c>
      <c r="B867">
        <v>806</v>
      </c>
      <c r="C867">
        <v>1001</v>
      </c>
      <c r="D867" t="str">
        <f>VLOOKUP(DATOS[[#This Row],[ID_VENDEDOR]],VENDEDOR[#All],2,FALSE)</f>
        <v>RaQUel SalAzar</v>
      </c>
      <c r="E867" t="str">
        <f>VLOOKUP(DATOS[[#This Row],[ID_VENDEDOR]],VENDEDOR[#All],5,FALSE)</f>
        <v>ESTE</v>
      </c>
      <c r="F867">
        <v>100093</v>
      </c>
      <c r="G867" t="s">
        <v>140</v>
      </c>
      <c r="H867">
        <v>4</v>
      </c>
      <c r="I867" t="str">
        <f>VLOOKUP(DATOS[[#This Row],[ID_PRODUCTO]],PRODUCTOS[#All],2,FALSE)</f>
        <v>Filtros de Aceite</v>
      </c>
      <c r="J867">
        <f>VLOOKUP(DATOS[[#This Row],[ID_PRODUCTO]],PRODUCTOS[#All],3,FALSE)</f>
        <v>2</v>
      </c>
      <c r="K867" t="str">
        <f>VLOOKUP(DATOS[[#This Row],[ID_CATEGORIA2]],PRODUCTOS[#All],4,FALSE)</f>
        <v>Componentes del Motor</v>
      </c>
      <c r="L867">
        <v>26</v>
      </c>
      <c r="M867" s="4">
        <f>VLOOKUP(DATOS[[#This Row],[ID_PRODUCTO]],PRODUCTOS[#All],6,FALSE)</f>
        <v>600</v>
      </c>
      <c r="N867" s="5">
        <f>VLOOKUP(DATOS[[#This Row],[ID_PRODUCTO]],PRODUCTOS[#All],8,FALSE)</f>
        <v>800</v>
      </c>
    </row>
    <row r="868" spans="1:14" x14ac:dyDescent="0.25">
      <c r="A868" s="1">
        <v>45437</v>
      </c>
      <c r="B868">
        <v>807</v>
      </c>
      <c r="C868">
        <v>1008</v>
      </c>
      <c r="D868" t="str">
        <f>VLOOKUP(DATOS[[#This Row],[ID_VENDEDOR]],VENDEDOR[#All],2,FALSE)</f>
        <v>JaVIer ArAujo</v>
      </c>
      <c r="E868" t="str">
        <f>VLOOKUP(DATOS[[#This Row],[ID_VENDEDOR]],VENDEDOR[#All],5,FALSE)</f>
        <v>SUR</v>
      </c>
      <c r="F868">
        <v>100090</v>
      </c>
      <c r="G868" t="s">
        <v>137</v>
      </c>
      <c r="H868">
        <v>1</v>
      </c>
      <c r="I868" t="str">
        <f>VLOOKUP(DATOS[[#This Row],[ID_PRODUCTO]],PRODUCTOS[#All],2,FALSE)</f>
        <v>Bujías</v>
      </c>
      <c r="J868">
        <f>VLOOKUP(DATOS[[#This Row],[ID_PRODUCTO]],PRODUCTOS[#All],3,FALSE)</f>
        <v>1</v>
      </c>
      <c r="K868" t="str">
        <f>VLOOKUP(DATOS[[#This Row],[ID_CATEGORIA2]],PRODUCTOS[#All],4,FALSE)</f>
        <v>Componentes del Motor</v>
      </c>
      <c r="L868">
        <v>11</v>
      </c>
      <c r="M868" s="4">
        <f>VLOOKUP(DATOS[[#This Row],[ID_PRODUCTO]],PRODUCTOS[#All],6,FALSE)</f>
        <v>421</v>
      </c>
      <c r="N868" s="5">
        <f>VLOOKUP(DATOS[[#This Row],[ID_PRODUCTO]],PRODUCTOS[#All],8,FALSE)</f>
        <v>600</v>
      </c>
    </row>
    <row r="869" spans="1:14" x14ac:dyDescent="0.25">
      <c r="A869" s="1">
        <v>45438</v>
      </c>
      <c r="B869">
        <v>808</v>
      </c>
      <c r="C869">
        <v>1002</v>
      </c>
      <c r="D869" t="str">
        <f>VLOOKUP(DATOS[[#This Row],[ID_VENDEDOR]],VENDEDOR[#All],2,FALSE)</f>
        <v>SiMon BArreRa</v>
      </c>
      <c r="E869" t="str">
        <f>VLOOKUP(DATOS[[#This Row],[ID_VENDEDOR]],VENDEDOR[#All],5,FALSE)</f>
        <v>NORTE</v>
      </c>
      <c r="F869">
        <v>100069</v>
      </c>
      <c r="G869" t="s">
        <v>116</v>
      </c>
      <c r="H869">
        <v>16</v>
      </c>
      <c r="I869" t="str">
        <f>VLOOKUP(DATOS[[#This Row],[ID_PRODUCTO]],PRODUCTOS[#All],2,FALSE)</f>
        <v>Guantes</v>
      </c>
      <c r="J869">
        <f>VLOOKUP(DATOS[[#This Row],[ID_PRODUCTO]],PRODUCTOS[#All],3,FALSE)</f>
        <v>10</v>
      </c>
      <c r="K869" t="str">
        <f>VLOOKUP(DATOS[[#This Row],[ID_CATEGORIA2]],PRODUCTOS[#All],4,FALSE)</f>
        <v>Neumáticos</v>
      </c>
      <c r="L869">
        <v>11</v>
      </c>
      <c r="M869" s="4">
        <f>VLOOKUP(DATOS[[#This Row],[ID_PRODUCTO]],PRODUCTOS[#All],6,FALSE)</f>
        <v>820</v>
      </c>
      <c r="N869" s="5">
        <f>VLOOKUP(DATOS[[#This Row],[ID_PRODUCTO]],PRODUCTOS[#All],8,FALSE)</f>
        <v>1000</v>
      </c>
    </row>
    <row r="870" spans="1:14" x14ac:dyDescent="0.25">
      <c r="A870" s="1">
        <v>45439</v>
      </c>
      <c r="B870">
        <v>809</v>
      </c>
      <c r="C870">
        <v>1014</v>
      </c>
      <c r="D870" t="str">
        <f>VLOOKUP(DATOS[[#This Row],[ID_VENDEDOR]],VENDEDOR[#All],2,FALSE)</f>
        <v>DAnieLa RaMiRez</v>
      </c>
      <c r="E870" t="str">
        <f>VLOOKUP(DATOS[[#This Row],[ID_VENDEDOR]],VENDEDOR[#All],5,FALSE)</f>
        <v>NORTE</v>
      </c>
      <c r="F870">
        <v>100064</v>
      </c>
      <c r="G870" t="s">
        <v>111</v>
      </c>
      <c r="H870">
        <v>1</v>
      </c>
      <c r="I870" t="str">
        <f>VLOOKUP(DATOS[[#This Row],[ID_PRODUCTO]],PRODUCTOS[#All],2,FALSE)</f>
        <v>Bujías</v>
      </c>
      <c r="J870">
        <f>VLOOKUP(DATOS[[#This Row],[ID_PRODUCTO]],PRODUCTOS[#All],3,FALSE)</f>
        <v>1</v>
      </c>
      <c r="K870" t="str">
        <f>VLOOKUP(DATOS[[#This Row],[ID_CATEGORIA2]],PRODUCTOS[#All],4,FALSE)</f>
        <v>Componentes del Motor</v>
      </c>
      <c r="L870">
        <v>6</v>
      </c>
      <c r="M870" s="4">
        <f>VLOOKUP(DATOS[[#This Row],[ID_PRODUCTO]],PRODUCTOS[#All],6,FALSE)</f>
        <v>421</v>
      </c>
      <c r="N870" s="5">
        <f>VLOOKUP(DATOS[[#This Row],[ID_PRODUCTO]],PRODUCTOS[#All],8,FALSE)</f>
        <v>600</v>
      </c>
    </row>
    <row r="871" spans="1:14" x14ac:dyDescent="0.25">
      <c r="A871" s="1">
        <v>45440</v>
      </c>
      <c r="B871">
        <v>810</v>
      </c>
      <c r="C871">
        <v>1010</v>
      </c>
      <c r="D871" t="str">
        <f>VLOOKUP(DATOS[[#This Row],[ID_VENDEDOR]],VENDEDOR[#All],2,FALSE)</f>
        <v>AnDrEs MeNDoza</v>
      </c>
      <c r="E871" t="str">
        <f>VLOOKUP(DATOS[[#This Row],[ID_VENDEDOR]],VENDEDOR[#All],5,FALSE)</f>
        <v>NORTE</v>
      </c>
      <c r="F871">
        <v>100089</v>
      </c>
      <c r="G871" t="s">
        <v>136</v>
      </c>
      <c r="H871">
        <v>11</v>
      </c>
      <c r="I871" t="str">
        <f>VLOOKUP(DATOS[[#This Row],[ID_PRODUCTO]],PRODUCTOS[#All],2,FALSE)</f>
        <v>Guardabarros</v>
      </c>
      <c r="J871">
        <f>VLOOKUP(DATOS[[#This Row],[ID_PRODUCTO]],PRODUCTOS[#All],3,FALSE)</f>
        <v>9</v>
      </c>
      <c r="K871" t="str">
        <f>VLOOKUP(DATOS[[#This Row],[ID_CATEGORIA2]],PRODUCTOS[#All],4,FALSE)</f>
        <v>Sistema Eléctrico</v>
      </c>
      <c r="L871">
        <v>16</v>
      </c>
      <c r="M871" s="4">
        <f>VLOOKUP(DATOS[[#This Row],[ID_PRODUCTO]],PRODUCTOS[#All],6,FALSE)</f>
        <v>1700</v>
      </c>
      <c r="N871" s="5">
        <f>VLOOKUP(DATOS[[#This Row],[ID_PRODUCTO]],PRODUCTOS[#All],8,FALSE)</f>
        <v>2000</v>
      </c>
    </row>
    <row r="872" spans="1:14" x14ac:dyDescent="0.25">
      <c r="A872" s="1">
        <v>45441</v>
      </c>
      <c r="B872">
        <v>811</v>
      </c>
      <c r="C872">
        <v>1005</v>
      </c>
      <c r="D872" t="str">
        <f>VLOOKUP(DATOS[[#This Row],[ID_VENDEDOR]],VENDEDOR[#All],2,FALSE)</f>
        <v>CrIstina ValEnCia</v>
      </c>
      <c r="E872" t="str">
        <f>VLOOKUP(DATOS[[#This Row],[ID_VENDEDOR]],VENDEDOR[#All],5,FALSE)</f>
        <v>ESTE</v>
      </c>
      <c r="F872">
        <v>100089</v>
      </c>
      <c r="G872" t="s">
        <v>136</v>
      </c>
      <c r="H872">
        <v>22</v>
      </c>
      <c r="I872" t="str">
        <f>VLOOKUP(DATOS[[#This Row],[ID_PRODUCTO]],PRODUCTOS[#All],2,FALSE)</f>
        <v>Protectores de Motor</v>
      </c>
      <c r="J872">
        <f>VLOOKUP(DATOS[[#This Row],[ID_PRODUCTO]],PRODUCTOS[#All],3,FALSE)</f>
        <v>9</v>
      </c>
      <c r="K872" t="str">
        <f>VLOOKUP(DATOS[[#This Row],[ID_CATEGORIA2]],PRODUCTOS[#All],4,FALSE)</f>
        <v>Sistema Eléctrico</v>
      </c>
      <c r="L872">
        <v>45</v>
      </c>
      <c r="M872" s="4">
        <f>VLOOKUP(DATOS[[#This Row],[ID_PRODUCTO]],PRODUCTOS[#All],6,FALSE)</f>
        <v>3011</v>
      </c>
      <c r="N872" s="5">
        <f>VLOOKUP(DATOS[[#This Row],[ID_PRODUCTO]],PRODUCTOS[#All],8,FALSE)</f>
        <v>3500</v>
      </c>
    </row>
    <row r="873" spans="1:14" x14ac:dyDescent="0.25">
      <c r="A873" s="1">
        <v>45442</v>
      </c>
      <c r="B873">
        <v>812</v>
      </c>
      <c r="C873">
        <v>1014</v>
      </c>
      <c r="D873" t="str">
        <f>VLOOKUP(DATOS[[#This Row],[ID_VENDEDOR]],VENDEDOR[#All],2,FALSE)</f>
        <v>DAnieLa RaMiRez</v>
      </c>
      <c r="E873" t="str">
        <f>VLOOKUP(DATOS[[#This Row],[ID_VENDEDOR]],VENDEDOR[#All],5,FALSE)</f>
        <v>NORTE</v>
      </c>
      <c r="F873">
        <v>100063</v>
      </c>
      <c r="G873" t="s">
        <v>110</v>
      </c>
      <c r="H873">
        <v>18</v>
      </c>
      <c r="I873" t="str">
        <f>VLOOKUP(DATOS[[#This Row],[ID_PRODUCTO]],PRODUCTOS[#All],2,FALSE)</f>
        <v>Palancas de Freno</v>
      </c>
      <c r="J873">
        <f>VLOOKUP(DATOS[[#This Row],[ID_PRODUCTO]],PRODUCTOS[#All],3,FALSE)</f>
        <v>5</v>
      </c>
      <c r="K873" t="str">
        <f>VLOOKUP(DATOS[[#This Row],[ID_CATEGORIA2]],PRODUCTOS[#All],4,FALSE)</f>
        <v>Sistema de Escape</v>
      </c>
      <c r="L873">
        <v>33</v>
      </c>
      <c r="M873" s="4">
        <f>VLOOKUP(DATOS[[#This Row],[ID_PRODUCTO]],PRODUCTOS[#All],6,FALSE)</f>
        <v>1000</v>
      </c>
      <c r="N873" s="5">
        <f>VLOOKUP(DATOS[[#This Row],[ID_PRODUCTO]],PRODUCTOS[#All],8,FALSE)</f>
        <v>1200</v>
      </c>
    </row>
    <row r="874" spans="1:14" x14ac:dyDescent="0.25">
      <c r="A874" s="1">
        <v>45443</v>
      </c>
      <c r="B874">
        <v>813</v>
      </c>
      <c r="C874">
        <v>1015</v>
      </c>
      <c r="D874" t="str">
        <f>VLOOKUP(DATOS[[#This Row],[ID_VENDEDOR]],VENDEDOR[#All],2,FALSE)</f>
        <v>HeCTOr MuñoZ</v>
      </c>
      <c r="E874" t="str">
        <f>VLOOKUP(DATOS[[#This Row],[ID_VENDEDOR]],VENDEDOR[#All],5,FALSE)</f>
        <v>CIBAO</v>
      </c>
      <c r="F874">
        <v>100097</v>
      </c>
      <c r="G874" t="s">
        <v>144</v>
      </c>
      <c r="H874">
        <v>14</v>
      </c>
      <c r="I874" t="str">
        <f>VLOOKUP(DATOS[[#This Row],[ID_PRODUCTO]],PRODUCTOS[#All],2,FALSE)</f>
        <v>Espejos Retrovisores</v>
      </c>
      <c r="J874">
        <f>VLOOKUP(DATOS[[#This Row],[ID_PRODUCTO]],PRODUCTOS[#All],3,FALSE)</f>
        <v>9</v>
      </c>
      <c r="K874" t="str">
        <f>VLOOKUP(DATOS[[#This Row],[ID_CATEGORIA2]],PRODUCTOS[#All],4,FALSE)</f>
        <v>Sistema Eléctrico</v>
      </c>
      <c r="L874">
        <v>30</v>
      </c>
      <c r="M874" s="4">
        <f>VLOOKUP(DATOS[[#This Row],[ID_PRODUCTO]],PRODUCTOS[#All],6,FALSE)</f>
        <v>700</v>
      </c>
      <c r="N874" s="5">
        <f>VLOOKUP(DATOS[[#This Row],[ID_PRODUCTO]],PRODUCTOS[#All],8,FALSE)</f>
        <v>800</v>
      </c>
    </row>
    <row r="875" spans="1:14" x14ac:dyDescent="0.25">
      <c r="A875" s="1">
        <v>45444</v>
      </c>
      <c r="B875">
        <v>814</v>
      </c>
      <c r="C875">
        <v>1007</v>
      </c>
      <c r="D875" t="str">
        <f>VLOOKUP(DATOS[[#This Row],[ID_VENDEDOR]],VENDEDOR[#All],2,FALSE)</f>
        <v>RoSa UrIbe</v>
      </c>
      <c r="E875" t="str">
        <f>VLOOKUP(DATOS[[#This Row],[ID_VENDEDOR]],VENDEDOR[#All],5,FALSE)</f>
        <v>CIBAO</v>
      </c>
      <c r="F875">
        <v>100087</v>
      </c>
      <c r="G875" t="s">
        <v>134</v>
      </c>
      <c r="H875">
        <v>24</v>
      </c>
      <c r="I875" t="str">
        <f>VLOOKUP(DATOS[[#This Row],[ID_PRODUCTO]],PRODUCTOS[#All],2,FALSE)</f>
        <v>Discos de Freno</v>
      </c>
      <c r="J875">
        <f>VLOOKUP(DATOS[[#This Row],[ID_PRODUCTO]],PRODUCTOS[#All],3,FALSE)</f>
        <v>5</v>
      </c>
      <c r="K875" t="str">
        <f>VLOOKUP(DATOS[[#This Row],[ID_CATEGORIA2]],PRODUCTOS[#All],4,FALSE)</f>
        <v>Sistema de Escape</v>
      </c>
      <c r="L875">
        <v>32</v>
      </c>
      <c r="M875" s="4">
        <f>VLOOKUP(DATOS[[#This Row],[ID_PRODUCTO]],PRODUCTOS[#All],6,FALSE)</f>
        <v>2630</v>
      </c>
      <c r="N875" s="5">
        <f>VLOOKUP(DATOS[[#This Row],[ID_PRODUCTO]],PRODUCTOS[#All],8,FALSE)</f>
        <v>3000</v>
      </c>
    </row>
    <row r="876" spans="1:14" x14ac:dyDescent="0.25">
      <c r="A876" s="1">
        <v>45445</v>
      </c>
      <c r="B876">
        <v>815</v>
      </c>
      <c r="C876">
        <v>1005</v>
      </c>
      <c r="D876" t="str">
        <f>VLOOKUP(DATOS[[#This Row],[ID_VENDEDOR]],VENDEDOR[#All],2,FALSE)</f>
        <v>CrIstina ValEnCia</v>
      </c>
      <c r="E876" t="str">
        <f>VLOOKUP(DATOS[[#This Row],[ID_VENDEDOR]],VENDEDOR[#All],5,FALSE)</f>
        <v>ESTE</v>
      </c>
      <c r="F876">
        <v>100088</v>
      </c>
      <c r="G876" t="s">
        <v>135</v>
      </c>
      <c r="H876">
        <v>9</v>
      </c>
      <c r="I876" t="str">
        <f>VLOOKUP(DATOS[[#This Row],[ID_PRODUCTO]],PRODUCTOS[#All],2,FALSE)</f>
        <v>Baterías</v>
      </c>
      <c r="J876">
        <f>VLOOKUP(DATOS[[#This Row],[ID_PRODUCTO]],PRODUCTOS[#All],3,FALSE)</f>
        <v>7</v>
      </c>
      <c r="K876" t="str">
        <f>VLOOKUP(DATOS[[#This Row],[ID_CATEGORIA2]],PRODUCTOS[#All],4,FALSE)</f>
        <v>Sistema de Frenos</v>
      </c>
      <c r="L876">
        <v>36</v>
      </c>
      <c r="M876" s="4">
        <f>VLOOKUP(DATOS[[#This Row],[ID_PRODUCTO]],PRODUCTOS[#All],6,FALSE)</f>
        <v>4800</v>
      </c>
      <c r="N876" s="5">
        <f>VLOOKUP(DATOS[[#This Row],[ID_PRODUCTO]],PRODUCTOS[#All],8,FALSE)</f>
        <v>6000</v>
      </c>
    </row>
    <row r="877" spans="1:14" x14ac:dyDescent="0.25">
      <c r="A877" s="1">
        <v>45446</v>
      </c>
      <c r="B877">
        <v>816</v>
      </c>
      <c r="C877">
        <v>1013</v>
      </c>
      <c r="D877" t="str">
        <f>VLOOKUP(DATOS[[#This Row],[ID_VENDEDOR]],VENDEDOR[#All],2,FALSE)</f>
        <v>MoNiCA AlVarez</v>
      </c>
      <c r="E877" t="str">
        <f>VLOOKUP(DATOS[[#This Row],[ID_VENDEDOR]],VENDEDOR[#All],5,FALSE)</f>
        <v>ESTE</v>
      </c>
      <c r="F877">
        <v>100098</v>
      </c>
      <c r="G877" t="s">
        <v>145</v>
      </c>
      <c r="H877">
        <v>5</v>
      </c>
      <c r="I877" t="str">
        <f>VLOOKUP(DATOS[[#This Row],[ID_PRODUCTO]],PRODUCTOS[#All],2,FALSE)</f>
        <v>Silenciadores</v>
      </c>
      <c r="J877">
        <f>VLOOKUP(DATOS[[#This Row],[ID_PRODUCTO]],PRODUCTOS[#All],3,FALSE)</f>
        <v>3</v>
      </c>
      <c r="K877" t="str">
        <f>VLOOKUP(DATOS[[#This Row],[ID_CATEGORIA2]],PRODUCTOS[#All],4,FALSE)</f>
        <v>Componentes del Motor</v>
      </c>
      <c r="L877">
        <v>41</v>
      </c>
      <c r="M877" s="4">
        <f>VLOOKUP(DATOS[[#This Row],[ID_PRODUCTO]],PRODUCTOS[#All],6,FALSE)</f>
        <v>1600</v>
      </c>
      <c r="N877" s="5">
        <f>VLOOKUP(DATOS[[#This Row],[ID_PRODUCTO]],PRODUCTOS[#All],8,FALSE)</f>
        <v>2500</v>
      </c>
    </row>
    <row r="878" spans="1:14" x14ac:dyDescent="0.25">
      <c r="A878" s="1">
        <v>45447</v>
      </c>
      <c r="B878">
        <v>817</v>
      </c>
      <c r="C878">
        <v>1007</v>
      </c>
      <c r="D878" t="str">
        <f>VLOOKUP(DATOS[[#This Row],[ID_VENDEDOR]],VENDEDOR[#All],2,FALSE)</f>
        <v>RoSa UrIbe</v>
      </c>
      <c r="E878" t="str">
        <f>VLOOKUP(DATOS[[#This Row],[ID_VENDEDOR]],VENDEDOR[#All],5,FALSE)</f>
        <v>CIBAO</v>
      </c>
      <c r="F878">
        <v>100081</v>
      </c>
      <c r="G878" t="s">
        <v>128</v>
      </c>
      <c r="H878">
        <v>10</v>
      </c>
      <c r="I878" t="str">
        <f>VLOOKUP(DATOS[[#This Row],[ID_PRODUCTO]],PRODUCTOS[#All],2,FALSE)</f>
        <v>Neumáticos</v>
      </c>
      <c r="J878">
        <f>VLOOKUP(DATOS[[#This Row],[ID_PRODUCTO]],PRODUCTOS[#All],3,FALSE)</f>
        <v>8</v>
      </c>
      <c r="K878" t="str">
        <f>VLOOKUP(DATOS[[#This Row],[ID_CATEGORIA2]],PRODUCTOS[#All],4,FALSE)</f>
        <v>Sistema de Suspensión</v>
      </c>
      <c r="L878">
        <v>33</v>
      </c>
      <c r="M878" s="4">
        <f>VLOOKUP(DATOS[[#This Row],[ID_PRODUCTO]],PRODUCTOS[#All],6,FALSE)</f>
        <v>4420</v>
      </c>
      <c r="N878" s="5">
        <f>VLOOKUP(DATOS[[#This Row],[ID_PRODUCTO]],PRODUCTOS[#All],8,FALSE)</f>
        <v>5000</v>
      </c>
    </row>
    <row r="879" spans="1:14" x14ac:dyDescent="0.25">
      <c r="A879" s="1">
        <v>45448</v>
      </c>
      <c r="B879">
        <v>818</v>
      </c>
      <c r="C879">
        <v>1005</v>
      </c>
      <c r="D879" t="str">
        <f>VLOOKUP(DATOS[[#This Row],[ID_VENDEDOR]],VENDEDOR[#All],2,FALSE)</f>
        <v>CrIstina ValEnCia</v>
      </c>
      <c r="E879" t="str">
        <f>VLOOKUP(DATOS[[#This Row],[ID_VENDEDOR]],VENDEDOR[#All],5,FALSE)</f>
        <v>ESTE</v>
      </c>
      <c r="F879">
        <v>100068</v>
      </c>
      <c r="G879" t="s">
        <v>115</v>
      </c>
      <c r="H879">
        <v>10</v>
      </c>
      <c r="I879" t="str">
        <f>VLOOKUP(DATOS[[#This Row],[ID_PRODUCTO]],PRODUCTOS[#All],2,FALSE)</f>
        <v>Neumáticos</v>
      </c>
      <c r="J879">
        <f>VLOOKUP(DATOS[[#This Row],[ID_PRODUCTO]],PRODUCTOS[#All],3,FALSE)</f>
        <v>8</v>
      </c>
      <c r="K879" t="str">
        <f>VLOOKUP(DATOS[[#This Row],[ID_CATEGORIA2]],PRODUCTOS[#All],4,FALSE)</f>
        <v>Sistema de Suspensión</v>
      </c>
      <c r="L879">
        <v>43</v>
      </c>
      <c r="M879" s="4">
        <f>VLOOKUP(DATOS[[#This Row],[ID_PRODUCTO]],PRODUCTOS[#All],6,FALSE)</f>
        <v>4420</v>
      </c>
      <c r="N879" s="5">
        <f>VLOOKUP(DATOS[[#This Row],[ID_PRODUCTO]],PRODUCTOS[#All],8,FALSE)</f>
        <v>5000</v>
      </c>
    </row>
    <row r="880" spans="1:14" x14ac:dyDescent="0.25">
      <c r="A880" s="1">
        <v>45449</v>
      </c>
      <c r="B880">
        <v>819</v>
      </c>
      <c r="C880">
        <v>1000</v>
      </c>
      <c r="D880" t="str">
        <f>VLOOKUP(DATOS[[#This Row],[ID_VENDEDOR]],VENDEDOR[#All],2,FALSE)</f>
        <v>JuLiO torReS</v>
      </c>
      <c r="E880" t="str">
        <f>VLOOKUP(DATOS[[#This Row],[ID_VENDEDOR]],VENDEDOR[#All],5,FALSE)</f>
        <v>SUR</v>
      </c>
      <c r="F880">
        <v>100088</v>
      </c>
      <c r="G880" t="s">
        <v>135</v>
      </c>
      <c r="H880">
        <v>24</v>
      </c>
      <c r="I880" t="str">
        <f>VLOOKUP(DATOS[[#This Row],[ID_PRODUCTO]],PRODUCTOS[#All],2,FALSE)</f>
        <v>Discos de Freno</v>
      </c>
      <c r="J880">
        <f>VLOOKUP(DATOS[[#This Row],[ID_PRODUCTO]],PRODUCTOS[#All],3,FALSE)</f>
        <v>5</v>
      </c>
      <c r="K880" t="str">
        <f>VLOOKUP(DATOS[[#This Row],[ID_CATEGORIA2]],PRODUCTOS[#All],4,FALSE)</f>
        <v>Sistema de Escape</v>
      </c>
      <c r="L880">
        <v>32</v>
      </c>
      <c r="M880" s="4">
        <f>VLOOKUP(DATOS[[#This Row],[ID_PRODUCTO]],PRODUCTOS[#All],6,FALSE)</f>
        <v>2630</v>
      </c>
      <c r="N880" s="5">
        <f>VLOOKUP(DATOS[[#This Row],[ID_PRODUCTO]],PRODUCTOS[#All],8,FALSE)</f>
        <v>3000</v>
      </c>
    </row>
    <row r="881" spans="1:14" x14ac:dyDescent="0.25">
      <c r="A881" s="1">
        <v>45450</v>
      </c>
      <c r="B881">
        <v>820</v>
      </c>
      <c r="C881">
        <v>1013</v>
      </c>
      <c r="D881" t="str">
        <f>VLOOKUP(DATOS[[#This Row],[ID_VENDEDOR]],VENDEDOR[#All],2,FALSE)</f>
        <v>MoNiCA AlVarez</v>
      </c>
      <c r="E881" t="str">
        <f>VLOOKUP(DATOS[[#This Row],[ID_VENDEDOR]],VENDEDOR[#All],5,FALSE)</f>
        <v>ESTE</v>
      </c>
      <c r="F881">
        <v>100065</v>
      </c>
      <c r="G881" t="s">
        <v>112</v>
      </c>
      <c r="H881">
        <v>4</v>
      </c>
      <c r="I881" t="str">
        <f>VLOOKUP(DATOS[[#This Row],[ID_PRODUCTO]],PRODUCTOS[#All],2,FALSE)</f>
        <v>Filtros de Aceite</v>
      </c>
      <c r="J881">
        <f>VLOOKUP(DATOS[[#This Row],[ID_PRODUCTO]],PRODUCTOS[#All],3,FALSE)</f>
        <v>2</v>
      </c>
      <c r="K881" t="str">
        <f>VLOOKUP(DATOS[[#This Row],[ID_CATEGORIA2]],PRODUCTOS[#All],4,FALSE)</f>
        <v>Componentes del Motor</v>
      </c>
      <c r="L881">
        <v>32</v>
      </c>
      <c r="M881" s="4">
        <f>VLOOKUP(DATOS[[#This Row],[ID_PRODUCTO]],PRODUCTOS[#All],6,FALSE)</f>
        <v>600</v>
      </c>
      <c r="N881" s="5">
        <f>VLOOKUP(DATOS[[#This Row],[ID_PRODUCTO]],PRODUCTOS[#All],8,FALSE)</f>
        <v>800</v>
      </c>
    </row>
    <row r="882" spans="1:14" x14ac:dyDescent="0.25">
      <c r="A882" s="1">
        <v>45451</v>
      </c>
      <c r="B882">
        <v>821</v>
      </c>
      <c r="C882">
        <v>1003</v>
      </c>
      <c r="D882" t="str">
        <f>VLOOKUP(DATOS[[#This Row],[ID_VENDEDOR]],VENDEDOR[#All],2,FALSE)</f>
        <v>MatEo diAz</v>
      </c>
      <c r="E882" t="str">
        <f>VLOOKUP(DATOS[[#This Row],[ID_VENDEDOR]],VENDEDOR[#All],5,FALSE)</f>
        <v>CIBAO</v>
      </c>
      <c r="F882">
        <v>100034</v>
      </c>
      <c r="G882" t="s">
        <v>81</v>
      </c>
      <c r="H882">
        <v>4</v>
      </c>
      <c r="I882" t="str">
        <f>VLOOKUP(DATOS[[#This Row],[ID_PRODUCTO]],PRODUCTOS[#All],2,FALSE)</f>
        <v>Filtros de Aceite</v>
      </c>
      <c r="J882">
        <f>VLOOKUP(DATOS[[#This Row],[ID_PRODUCTO]],PRODUCTOS[#All],3,FALSE)</f>
        <v>2</v>
      </c>
      <c r="K882" t="str">
        <f>VLOOKUP(DATOS[[#This Row],[ID_CATEGORIA2]],PRODUCTOS[#All],4,FALSE)</f>
        <v>Componentes del Motor</v>
      </c>
      <c r="L882">
        <v>36</v>
      </c>
      <c r="M882" s="4">
        <f>VLOOKUP(DATOS[[#This Row],[ID_PRODUCTO]],PRODUCTOS[#All],6,FALSE)</f>
        <v>600</v>
      </c>
      <c r="N882" s="5">
        <f>VLOOKUP(DATOS[[#This Row],[ID_PRODUCTO]],PRODUCTOS[#All],8,FALSE)</f>
        <v>800</v>
      </c>
    </row>
    <row r="883" spans="1:14" x14ac:dyDescent="0.25">
      <c r="A883" s="1">
        <v>45452</v>
      </c>
      <c r="B883">
        <v>822</v>
      </c>
      <c r="C883">
        <v>1013</v>
      </c>
      <c r="D883" t="str">
        <f>VLOOKUP(DATOS[[#This Row],[ID_VENDEDOR]],VENDEDOR[#All],2,FALSE)</f>
        <v>MoNiCA AlVarez</v>
      </c>
      <c r="E883" t="str">
        <f>VLOOKUP(DATOS[[#This Row],[ID_VENDEDOR]],VENDEDOR[#All],5,FALSE)</f>
        <v>ESTE</v>
      </c>
      <c r="F883">
        <v>100049</v>
      </c>
      <c r="G883" t="s">
        <v>96</v>
      </c>
      <c r="H883">
        <v>14</v>
      </c>
      <c r="I883" t="str">
        <f>VLOOKUP(DATOS[[#This Row],[ID_PRODUCTO]],PRODUCTOS[#All],2,FALSE)</f>
        <v>Espejos Retrovisores</v>
      </c>
      <c r="J883">
        <f>VLOOKUP(DATOS[[#This Row],[ID_PRODUCTO]],PRODUCTOS[#All],3,FALSE)</f>
        <v>9</v>
      </c>
      <c r="K883" t="str">
        <f>VLOOKUP(DATOS[[#This Row],[ID_CATEGORIA2]],PRODUCTOS[#All],4,FALSE)</f>
        <v>Sistema Eléctrico</v>
      </c>
      <c r="L883">
        <v>34</v>
      </c>
      <c r="M883" s="4">
        <f>VLOOKUP(DATOS[[#This Row],[ID_PRODUCTO]],PRODUCTOS[#All],6,FALSE)</f>
        <v>700</v>
      </c>
      <c r="N883" s="5">
        <f>VLOOKUP(DATOS[[#This Row],[ID_PRODUCTO]],PRODUCTOS[#All],8,FALSE)</f>
        <v>800</v>
      </c>
    </row>
    <row r="884" spans="1:14" x14ac:dyDescent="0.25">
      <c r="A884" s="1">
        <v>45453</v>
      </c>
      <c r="B884">
        <v>823</v>
      </c>
      <c r="C884">
        <v>1000</v>
      </c>
      <c r="D884" t="str">
        <f>VLOOKUP(DATOS[[#This Row],[ID_VENDEDOR]],VENDEDOR[#All],2,FALSE)</f>
        <v>JuLiO torReS</v>
      </c>
      <c r="E884" t="str">
        <f>VLOOKUP(DATOS[[#This Row],[ID_VENDEDOR]],VENDEDOR[#All],5,FALSE)</f>
        <v>SUR</v>
      </c>
      <c r="F884">
        <v>100094</v>
      </c>
      <c r="G884" t="s">
        <v>141</v>
      </c>
      <c r="H884">
        <v>15</v>
      </c>
      <c r="I884" t="str">
        <f>VLOOKUP(DATOS[[#This Row],[ID_PRODUCTO]],PRODUCTOS[#All],2,FALSE)</f>
        <v>Casco</v>
      </c>
      <c r="J884">
        <f>VLOOKUP(DATOS[[#This Row],[ID_PRODUCTO]],PRODUCTOS[#All],3,FALSE)</f>
        <v>10</v>
      </c>
      <c r="K884" t="str">
        <f>VLOOKUP(DATOS[[#This Row],[ID_CATEGORIA2]],PRODUCTOS[#All],4,FALSE)</f>
        <v>Neumáticos</v>
      </c>
      <c r="L884">
        <v>34</v>
      </c>
      <c r="M884" s="4">
        <f>VLOOKUP(DATOS[[#This Row],[ID_PRODUCTO]],PRODUCTOS[#All],6,FALSE)</f>
        <v>2240</v>
      </c>
      <c r="N884" s="5">
        <f>VLOOKUP(DATOS[[#This Row],[ID_PRODUCTO]],PRODUCTOS[#All],8,FALSE)</f>
        <v>2500</v>
      </c>
    </row>
    <row r="885" spans="1:14" x14ac:dyDescent="0.25">
      <c r="A885" s="1">
        <v>45454</v>
      </c>
      <c r="B885">
        <v>824</v>
      </c>
      <c r="C885">
        <v>1004</v>
      </c>
      <c r="D885" t="str">
        <f>VLOOKUP(DATOS[[#This Row],[ID_VENDEDOR]],VENDEDOR[#All],2,FALSE)</f>
        <v>FaBiAn VasQuez</v>
      </c>
      <c r="E885" t="str">
        <f>VLOOKUP(DATOS[[#This Row],[ID_VENDEDOR]],VENDEDOR[#All],5,FALSE)</f>
        <v>SUR</v>
      </c>
      <c r="F885">
        <v>100019</v>
      </c>
      <c r="G885" t="s">
        <v>59</v>
      </c>
      <c r="H885">
        <v>18</v>
      </c>
      <c r="I885" t="str">
        <f>VLOOKUP(DATOS[[#This Row],[ID_PRODUCTO]],PRODUCTOS[#All],2,FALSE)</f>
        <v>Palancas de Freno</v>
      </c>
      <c r="J885">
        <f>VLOOKUP(DATOS[[#This Row],[ID_PRODUCTO]],PRODUCTOS[#All],3,FALSE)</f>
        <v>5</v>
      </c>
      <c r="K885" t="str">
        <f>VLOOKUP(DATOS[[#This Row],[ID_CATEGORIA2]],PRODUCTOS[#All],4,FALSE)</f>
        <v>Sistema de Escape</v>
      </c>
      <c r="L885">
        <v>37</v>
      </c>
      <c r="M885" s="4">
        <f>VLOOKUP(DATOS[[#This Row],[ID_PRODUCTO]],PRODUCTOS[#All],6,FALSE)</f>
        <v>1000</v>
      </c>
      <c r="N885" s="5">
        <f>VLOOKUP(DATOS[[#This Row],[ID_PRODUCTO]],PRODUCTOS[#All],8,FALSE)</f>
        <v>1200</v>
      </c>
    </row>
    <row r="886" spans="1:14" x14ac:dyDescent="0.25">
      <c r="A886" s="1">
        <v>45455</v>
      </c>
      <c r="B886">
        <v>825</v>
      </c>
      <c r="C886">
        <v>1014</v>
      </c>
      <c r="D886" t="str">
        <f>VLOOKUP(DATOS[[#This Row],[ID_VENDEDOR]],VENDEDOR[#All],2,FALSE)</f>
        <v>DAnieLa RaMiRez</v>
      </c>
      <c r="E886" t="str">
        <f>VLOOKUP(DATOS[[#This Row],[ID_VENDEDOR]],VENDEDOR[#All],5,FALSE)</f>
        <v>NORTE</v>
      </c>
      <c r="F886">
        <v>100063</v>
      </c>
      <c r="G886" t="s">
        <v>110</v>
      </c>
      <c r="H886">
        <v>4</v>
      </c>
      <c r="I886" t="str">
        <f>VLOOKUP(DATOS[[#This Row],[ID_PRODUCTO]],PRODUCTOS[#All],2,FALSE)</f>
        <v>Filtros de Aceite</v>
      </c>
      <c r="J886">
        <f>VLOOKUP(DATOS[[#This Row],[ID_PRODUCTO]],PRODUCTOS[#All],3,FALSE)</f>
        <v>2</v>
      </c>
      <c r="K886" t="str">
        <f>VLOOKUP(DATOS[[#This Row],[ID_CATEGORIA2]],PRODUCTOS[#All],4,FALSE)</f>
        <v>Componentes del Motor</v>
      </c>
      <c r="L886">
        <v>45</v>
      </c>
      <c r="M886" s="4">
        <f>VLOOKUP(DATOS[[#This Row],[ID_PRODUCTO]],PRODUCTOS[#All],6,FALSE)</f>
        <v>600</v>
      </c>
      <c r="N886" s="5">
        <f>VLOOKUP(DATOS[[#This Row],[ID_PRODUCTO]],PRODUCTOS[#All],8,FALSE)</f>
        <v>800</v>
      </c>
    </row>
    <row r="887" spans="1:14" x14ac:dyDescent="0.25">
      <c r="A887" s="1">
        <v>45456</v>
      </c>
      <c r="B887">
        <v>826</v>
      </c>
      <c r="C887">
        <v>1002</v>
      </c>
      <c r="D887" t="str">
        <f>VLOOKUP(DATOS[[#This Row],[ID_VENDEDOR]],VENDEDOR[#All],2,FALSE)</f>
        <v>SiMon BArreRa</v>
      </c>
      <c r="E887" t="str">
        <f>VLOOKUP(DATOS[[#This Row],[ID_VENDEDOR]],VENDEDOR[#All],5,FALSE)</f>
        <v>NORTE</v>
      </c>
      <c r="F887">
        <v>100048</v>
      </c>
      <c r="G887" t="s">
        <v>95</v>
      </c>
      <c r="H887">
        <v>20</v>
      </c>
      <c r="I887" t="str">
        <f>VLOOKUP(DATOS[[#This Row],[ID_PRODUCTO]],PRODUCTOS[#All],2,FALSE)</f>
        <v>Controles de Puños Calefactables</v>
      </c>
      <c r="J887">
        <f>VLOOKUP(DATOS[[#This Row],[ID_PRODUCTO]],PRODUCTOS[#All],3,FALSE)</f>
        <v>10</v>
      </c>
      <c r="K887" t="str">
        <f>VLOOKUP(DATOS[[#This Row],[ID_CATEGORIA2]],PRODUCTOS[#All],4,FALSE)</f>
        <v>Neumáticos</v>
      </c>
      <c r="L887">
        <v>45</v>
      </c>
      <c r="M887" s="4">
        <f>VLOOKUP(DATOS[[#This Row],[ID_PRODUCTO]],PRODUCTOS[#All],6,FALSE)</f>
        <v>4500</v>
      </c>
      <c r="N887" s="5">
        <f>VLOOKUP(DATOS[[#This Row],[ID_PRODUCTO]],PRODUCTOS[#All],8,FALSE)</f>
        <v>5000</v>
      </c>
    </row>
    <row r="888" spans="1:14" x14ac:dyDescent="0.25">
      <c r="A888" s="1">
        <v>45457</v>
      </c>
      <c r="B888">
        <v>827</v>
      </c>
      <c r="C888">
        <v>1004</v>
      </c>
      <c r="D888" t="str">
        <f>VLOOKUP(DATOS[[#This Row],[ID_VENDEDOR]],VENDEDOR[#All],2,FALSE)</f>
        <v>FaBiAn VasQuez</v>
      </c>
      <c r="E888" t="str">
        <f>VLOOKUP(DATOS[[#This Row],[ID_VENDEDOR]],VENDEDOR[#All],5,FALSE)</f>
        <v>SUR</v>
      </c>
      <c r="F888">
        <v>100096</v>
      </c>
      <c r="G888" t="s">
        <v>143</v>
      </c>
      <c r="H888">
        <v>16</v>
      </c>
      <c r="I888" t="str">
        <f>VLOOKUP(DATOS[[#This Row],[ID_PRODUCTO]],PRODUCTOS[#All],2,FALSE)</f>
        <v>Guantes</v>
      </c>
      <c r="J888">
        <f>VLOOKUP(DATOS[[#This Row],[ID_PRODUCTO]],PRODUCTOS[#All],3,FALSE)</f>
        <v>10</v>
      </c>
      <c r="K888" t="str">
        <f>VLOOKUP(DATOS[[#This Row],[ID_CATEGORIA2]],PRODUCTOS[#All],4,FALSE)</f>
        <v>Neumáticos</v>
      </c>
      <c r="L888">
        <v>40</v>
      </c>
      <c r="M888" s="4">
        <f>VLOOKUP(DATOS[[#This Row],[ID_PRODUCTO]],PRODUCTOS[#All],6,FALSE)</f>
        <v>820</v>
      </c>
      <c r="N888" s="5">
        <f>VLOOKUP(DATOS[[#This Row],[ID_PRODUCTO]],PRODUCTOS[#All],8,FALSE)</f>
        <v>1000</v>
      </c>
    </row>
    <row r="889" spans="1:14" x14ac:dyDescent="0.25">
      <c r="A889" s="1">
        <v>45458</v>
      </c>
      <c r="B889">
        <v>828</v>
      </c>
      <c r="C889">
        <v>1001</v>
      </c>
      <c r="D889" t="str">
        <f>VLOOKUP(DATOS[[#This Row],[ID_VENDEDOR]],VENDEDOR[#All],2,FALSE)</f>
        <v>RaQUel SalAzar</v>
      </c>
      <c r="E889" t="str">
        <f>VLOOKUP(DATOS[[#This Row],[ID_VENDEDOR]],VENDEDOR[#All],5,FALSE)</f>
        <v>ESTE</v>
      </c>
      <c r="F889">
        <v>100015</v>
      </c>
      <c r="G889" t="s">
        <v>50</v>
      </c>
      <c r="H889">
        <v>24</v>
      </c>
      <c r="I889" t="str">
        <f>VLOOKUP(DATOS[[#This Row],[ID_PRODUCTO]],PRODUCTOS[#All],2,FALSE)</f>
        <v>Discos de Freno</v>
      </c>
      <c r="J889">
        <f>VLOOKUP(DATOS[[#This Row],[ID_PRODUCTO]],PRODUCTOS[#All],3,FALSE)</f>
        <v>5</v>
      </c>
      <c r="K889" t="str">
        <f>VLOOKUP(DATOS[[#This Row],[ID_CATEGORIA2]],PRODUCTOS[#All],4,FALSE)</f>
        <v>Sistema de Escape</v>
      </c>
      <c r="L889">
        <v>42</v>
      </c>
      <c r="M889" s="4">
        <f>VLOOKUP(DATOS[[#This Row],[ID_PRODUCTO]],PRODUCTOS[#All],6,FALSE)</f>
        <v>2630</v>
      </c>
      <c r="N889" s="5">
        <f>VLOOKUP(DATOS[[#This Row],[ID_PRODUCTO]],PRODUCTOS[#All],8,FALSE)</f>
        <v>3000</v>
      </c>
    </row>
    <row r="890" spans="1:14" x14ac:dyDescent="0.25">
      <c r="A890" s="1">
        <v>45459</v>
      </c>
      <c r="B890">
        <v>829</v>
      </c>
      <c r="C890">
        <v>1003</v>
      </c>
      <c r="D890" t="str">
        <f>VLOOKUP(DATOS[[#This Row],[ID_VENDEDOR]],VENDEDOR[#All],2,FALSE)</f>
        <v>MatEo diAz</v>
      </c>
      <c r="E890" t="str">
        <f>VLOOKUP(DATOS[[#This Row],[ID_VENDEDOR]],VENDEDOR[#All],5,FALSE)</f>
        <v>CIBAO</v>
      </c>
      <c r="F890">
        <v>100008</v>
      </c>
      <c r="G890" t="s">
        <v>29</v>
      </c>
      <c r="H890">
        <v>12</v>
      </c>
      <c r="I890" t="str">
        <f>VLOOKUP(DATOS[[#This Row],[ID_PRODUCTO]],PRODUCTOS[#All],2,FALSE)</f>
        <v>Asientos</v>
      </c>
      <c r="J890">
        <f>VLOOKUP(DATOS[[#This Row],[ID_PRODUCTO]],PRODUCTOS[#All],3,FALSE)</f>
        <v>9</v>
      </c>
      <c r="K890" t="str">
        <f>VLOOKUP(DATOS[[#This Row],[ID_CATEGORIA2]],PRODUCTOS[#All],4,FALSE)</f>
        <v>Sistema Eléctrico</v>
      </c>
      <c r="L890">
        <v>30</v>
      </c>
      <c r="M890" s="4">
        <f>VLOOKUP(DATOS[[#This Row],[ID_PRODUCTO]],PRODUCTOS[#All],6,FALSE)</f>
        <v>3150</v>
      </c>
      <c r="N890" s="5">
        <f>VLOOKUP(DATOS[[#This Row],[ID_PRODUCTO]],PRODUCTOS[#All],8,FALSE)</f>
        <v>3500</v>
      </c>
    </row>
    <row r="891" spans="1:14" x14ac:dyDescent="0.25">
      <c r="A891" s="1">
        <v>45460</v>
      </c>
      <c r="B891">
        <v>830</v>
      </c>
      <c r="C891">
        <v>1002</v>
      </c>
      <c r="D891" t="str">
        <f>VLOOKUP(DATOS[[#This Row],[ID_VENDEDOR]],VENDEDOR[#All],2,FALSE)</f>
        <v>SiMon BArreRa</v>
      </c>
      <c r="E891" t="str">
        <f>VLOOKUP(DATOS[[#This Row],[ID_VENDEDOR]],VENDEDOR[#All],5,FALSE)</f>
        <v>NORTE</v>
      </c>
      <c r="F891">
        <v>100026</v>
      </c>
      <c r="G891" t="s">
        <v>73</v>
      </c>
      <c r="H891">
        <v>9</v>
      </c>
      <c r="I891" t="str">
        <f>VLOOKUP(DATOS[[#This Row],[ID_PRODUCTO]],PRODUCTOS[#All],2,FALSE)</f>
        <v>Baterías</v>
      </c>
      <c r="J891">
        <f>VLOOKUP(DATOS[[#This Row],[ID_PRODUCTO]],PRODUCTOS[#All],3,FALSE)</f>
        <v>7</v>
      </c>
      <c r="K891" t="str">
        <f>VLOOKUP(DATOS[[#This Row],[ID_CATEGORIA2]],PRODUCTOS[#All],4,FALSE)</f>
        <v>Sistema de Frenos</v>
      </c>
      <c r="L891">
        <v>33</v>
      </c>
      <c r="M891" s="4">
        <f>VLOOKUP(DATOS[[#This Row],[ID_PRODUCTO]],PRODUCTOS[#All],6,FALSE)</f>
        <v>4800</v>
      </c>
      <c r="N891" s="5">
        <f>VLOOKUP(DATOS[[#This Row],[ID_PRODUCTO]],PRODUCTOS[#All],8,FALSE)</f>
        <v>6000</v>
      </c>
    </row>
    <row r="892" spans="1:14" x14ac:dyDescent="0.25">
      <c r="A892" s="1">
        <v>45461</v>
      </c>
      <c r="B892">
        <v>831</v>
      </c>
      <c r="C892">
        <v>1006</v>
      </c>
      <c r="D892" t="str">
        <f>VLOOKUP(DATOS[[#This Row],[ID_VENDEDOR]],VENDEDOR[#All],2,FALSE)</f>
        <v>AleXanDrO MoRa</v>
      </c>
      <c r="E892" t="str">
        <f>VLOOKUP(DATOS[[#This Row],[ID_VENDEDOR]],VENDEDOR[#All],5,FALSE)</f>
        <v>NORTE</v>
      </c>
      <c r="F892">
        <v>100066</v>
      </c>
      <c r="G892" t="s">
        <v>113</v>
      </c>
      <c r="H892">
        <v>14</v>
      </c>
      <c r="I892" t="str">
        <f>VLOOKUP(DATOS[[#This Row],[ID_PRODUCTO]],PRODUCTOS[#All],2,FALSE)</f>
        <v>Espejos Retrovisores</v>
      </c>
      <c r="J892">
        <f>VLOOKUP(DATOS[[#This Row],[ID_PRODUCTO]],PRODUCTOS[#All],3,FALSE)</f>
        <v>9</v>
      </c>
      <c r="K892" t="str">
        <f>VLOOKUP(DATOS[[#This Row],[ID_CATEGORIA2]],PRODUCTOS[#All],4,FALSE)</f>
        <v>Sistema Eléctrico</v>
      </c>
      <c r="L892">
        <v>45</v>
      </c>
      <c r="M892" s="4">
        <f>VLOOKUP(DATOS[[#This Row],[ID_PRODUCTO]],PRODUCTOS[#All],6,FALSE)</f>
        <v>700</v>
      </c>
      <c r="N892" s="5">
        <f>VLOOKUP(DATOS[[#This Row],[ID_PRODUCTO]],PRODUCTOS[#All],8,FALSE)</f>
        <v>800</v>
      </c>
    </row>
    <row r="893" spans="1:14" x14ac:dyDescent="0.25">
      <c r="A893" s="1">
        <v>45462</v>
      </c>
      <c r="B893">
        <v>832</v>
      </c>
      <c r="C893">
        <v>1005</v>
      </c>
      <c r="D893" t="str">
        <f>VLOOKUP(DATOS[[#This Row],[ID_VENDEDOR]],VENDEDOR[#All],2,FALSE)</f>
        <v>CrIstina ValEnCia</v>
      </c>
      <c r="E893" t="str">
        <f>VLOOKUP(DATOS[[#This Row],[ID_VENDEDOR]],VENDEDOR[#All],5,FALSE)</f>
        <v>ESTE</v>
      </c>
      <c r="F893">
        <v>100045</v>
      </c>
      <c r="G893" t="s">
        <v>92</v>
      </c>
      <c r="H893">
        <v>25</v>
      </c>
      <c r="I893" t="str">
        <f>VLOOKUP(DATOS[[#This Row],[ID_PRODUCTO]],PRODUCTOS[#All],2,FALSE)</f>
        <v>Horquillas</v>
      </c>
      <c r="J893">
        <f>VLOOKUP(DATOS[[#This Row],[ID_PRODUCTO]],PRODUCTOS[#All],3,FALSE)</f>
        <v>6</v>
      </c>
      <c r="K893" t="str">
        <f>VLOOKUP(DATOS[[#This Row],[ID_CATEGORIA2]],PRODUCTOS[#All],4,FALSE)</f>
        <v>Sistema de Transmisión</v>
      </c>
      <c r="L893">
        <v>36</v>
      </c>
      <c r="M893" s="4">
        <f>VLOOKUP(DATOS[[#This Row],[ID_PRODUCTO]],PRODUCTOS[#All],6,FALSE)</f>
        <v>5100</v>
      </c>
      <c r="N893" s="5">
        <f>VLOOKUP(DATOS[[#This Row],[ID_PRODUCTO]],PRODUCTOS[#All],8,FALSE)</f>
        <v>6000</v>
      </c>
    </row>
    <row r="894" spans="1:14" x14ac:dyDescent="0.25">
      <c r="A894" s="1">
        <v>45463</v>
      </c>
      <c r="B894">
        <v>833</v>
      </c>
      <c r="C894">
        <v>1006</v>
      </c>
      <c r="D894" t="str">
        <f>VLOOKUP(DATOS[[#This Row],[ID_VENDEDOR]],VENDEDOR[#All],2,FALSE)</f>
        <v>AleXanDrO MoRa</v>
      </c>
      <c r="E894" t="str">
        <f>VLOOKUP(DATOS[[#This Row],[ID_VENDEDOR]],VENDEDOR[#All],5,FALSE)</f>
        <v>NORTE</v>
      </c>
      <c r="F894">
        <v>100031</v>
      </c>
      <c r="G894" t="s">
        <v>78</v>
      </c>
      <c r="H894">
        <v>5</v>
      </c>
      <c r="I894" t="str">
        <f>VLOOKUP(DATOS[[#This Row],[ID_PRODUCTO]],PRODUCTOS[#All],2,FALSE)</f>
        <v>Silenciadores</v>
      </c>
      <c r="J894">
        <f>VLOOKUP(DATOS[[#This Row],[ID_PRODUCTO]],PRODUCTOS[#All],3,FALSE)</f>
        <v>3</v>
      </c>
      <c r="K894" t="str">
        <f>VLOOKUP(DATOS[[#This Row],[ID_CATEGORIA2]],PRODUCTOS[#All],4,FALSE)</f>
        <v>Componentes del Motor</v>
      </c>
      <c r="L894">
        <v>41</v>
      </c>
      <c r="M894" s="4">
        <f>VLOOKUP(DATOS[[#This Row],[ID_PRODUCTO]],PRODUCTOS[#All],6,FALSE)</f>
        <v>1600</v>
      </c>
      <c r="N894" s="5">
        <f>VLOOKUP(DATOS[[#This Row],[ID_PRODUCTO]],PRODUCTOS[#All],8,FALSE)</f>
        <v>2500</v>
      </c>
    </row>
    <row r="895" spans="1:14" x14ac:dyDescent="0.25">
      <c r="A895" s="1">
        <v>45464</v>
      </c>
      <c r="B895">
        <v>834</v>
      </c>
      <c r="C895">
        <v>1007</v>
      </c>
      <c r="D895" t="str">
        <f>VLOOKUP(DATOS[[#This Row],[ID_VENDEDOR]],VENDEDOR[#All],2,FALSE)</f>
        <v>RoSa UrIbe</v>
      </c>
      <c r="E895" t="str">
        <f>VLOOKUP(DATOS[[#This Row],[ID_VENDEDOR]],VENDEDOR[#All],5,FALSE)</f>
        <v>CIBAO</v>
      </c>
      <c r="F895">
        <v>100061</v>
      </c>
      <c r="G895" t="s">
        <v>108</v>
      </c>
      <c r="H895">
        <v>8</v>
      </c>
      <c r="I895" t="str">
        <f>VLOOKUP(DATOS[[#This Row],[ID_PRODUCTO]],PRODUCTOS[#All],2,FALSE)</f>
        <v>Amortiguadores</v>
      </c>
      <c r="J895">
        <f>VLOOKUP(DATOS[[#This Row],[ID_PRODUCTO]],PRODUCTOS[#All],3,FALSE)</f>
        <v>6</v>
      </c>
      <c r="K895" t="str">
        <f>VLOOKUP(DATOS[[#This Row],[ID_CATEGORIA2]],PRODUCTOS[#All],4,FALSE)</f>
        <v>Sistema de Transmisión</v>
      </c>
      <c r="L895">
        <v>32</v>
      </c>
      <c r="M895" s="4">
        <f>VLOOKUP(DATOS[[#This Row],[ID_PRODUCTO]],PRODUCTOS[#All],6,FALSE)</f>
        <v>4010</v>
      </c>
      <c r="N895" s="5">
        <f>VLOOKUP(DATOS[[#This Row],[ID_PRODUCTO]],PRODUCTOS[#All],8,FALSE)</f>
        <v>4500</v>
      </c>
    </row>
    <row r="896" spans="1:14" x14ac:dyDescent="0.25">
      <c r="A896" s="1">
        <v>45465</v>
      </c>
      <c r="B896">
        <v>835</v>
      </c>
      <c r="C896">
        <v>1009</v>
      </c>
      <c r="D896" t="str">
        <f>VLOOKUP(DATOS[[#This Row],[ID_VENDEDOR]],VENDEDOR[#All],2,FALSE)</f>
        <v>PAtriciA mOreno</v>
      </c>
      <c r="E896" t="str">
        <f>VLOOKUP(DATOS[[#This Row],[ID_VENDEDOR]],VENDEDOR[#All],5,FALSE)</f>
        <v>ESTE</v>
      </c>
      <c r="F896">
        <v>100022</v>
      </c>
      <c r="G896" t="s">
        <v>65</v>
      </c>
      <c r="H896">
        <v>5</v>
      </c>
      <c r="I896" t="str">
        <f>VLOOKUP(DATOS[[#This Row],[ID_PRODUCTO]],PRODUCTOS[#All],2,FALSE)</f>
        <v>Silenciadores</v>
      </c>
      <c r="J896">
        <f>VLOOKUP(DATOS[[#This Row],[ID_PRODUCTO]],PRODUCTOS[#All],3,FALSE)</f>
        <v>3</v>
      </c>
      <c r="K896" t="str">
        <f>VLOOKUP(DATOS[[#This Row],[ID_CATEGORIA2]],PRODUCTOS[#All],4,FALSE)</f>
        <v>Componentes del Motor</v>
      </c>
      <c r="L896">
        <v>33</v>
      </c>
      <c r="M896" s="4">
        <f>VLOOKUP(DATOS[[#This Row],[ID_PRODUCTO]],PRODUCTOS[#All],6,FALSE)</f>
        <v>1600</v>
      </c>
      <c r="N896" s="5">
        <f>VLOOKUP(DATOS[[#This Row],[ID_PRODUCTO]],PRODUCTOS[#All],8,FALSE)</f>
        <v>2500</v>
      </c>
    </row>
    <row r="897" spans="1:14" x14ac:dyDescent="0.25">
      <c r="A897" s="1">
        <v>45466</v>
      </c>
      <c r="B897">
        <v>836</v>
      </c>
      <c r="C897">
        <v>1006</v>
      </c>
      <c r="D897" t="str">
        <f>VLOOKUP(DATOS[[#This Row],[ID_VENDEDOR]],VENDEDOR[#All],2,FALSE)</f>
        <v>AleXanDrO MoRa</v>
      </c>
      <c r="E897" t="str">
        <f>VLOOKUP(DATOS[[#This Row],[ID_VENDEDOR]],VENDEDOR[#All],5,FALSE)</f>
        <v>NORTE</v>
      </c>
      <c r="F897">
        <v>100085</v>
      </c>
      <c r="G897" t="s">
        <v>132</v>
      </c>
      <c r="H897">
        <v>20</v>
      </c>
      <c r="I897" t="str">
        <f>VLOOKUP(DATOS[[#This Row],[ID_PRODUCTO]],PRODUCTOS[#All],2,FALSE)</f>
        <v>Controles de Puños Calefactables</v>
      </c>
      <c r="J897">
        <f>VLOOKUP(DATOS[[#This Row],[ID_PRODUCTO]],PRODUCTOS[#All],3,FALSE)</f>
        <v>10</v>
      </c>
      <c r="K897" t="str">
        <f>VLOOKUP(DATOS[[#This Row],[ID_CATEGORIA2]],PRODUCTOS[#All],4,FALSE)</f>
        <v>Neumáticos</v>
      </c>
      <c r="L897">
        <v>42</v>
      </c>
      <c r="M897" s="4">
        <f>VLOOKUP(DATOS[[#This Row],[ID_PRODUCTO]],PRODUCTOS[#All],6,FALSE)</f>
        <v>4500</v>
      </c>
      <c r="N897" s="5">
        <f>VLOOKUP(DATOS[[#This Row],[ID_PRODUCTO]],PRODUCTOS[#All],8,FALSE)</f>
        <v>5000</v>
      </c>
    </row>
    <row r="898" spans="1:14" x14ac:dyDescent="0.25">
      <c r="A898" s="1">
        <v>45467</v>
      </c>
      <c r="B898">
        <v>837</v>
      </c>
      <c r="C898">
        <v>1002</v>
      </c>
      <c r="D898" t="str">
        <f>VLOOKUP(DATOS[[#This Row],[ID_VENDEDOR]],VENDEDOR[#All],2,FALSE)</f>
        <v>SiMon BArreRa</v>
      </c>
      <c r="E898" t="str">
        <f>VLOOKUP(DATOS[[#This Row],[ID_VENDEDOR]],VENDEDOR[#All],5,FALSE)</f>
        <v>NORTE</v>
      </c>
      <c r="F898">
        <v>100091</v>
      </c>
      <c r="G898" t="s">
        <v>138</v>
      </c>
      <c r="H898">
        <v>18</v>
      </c>
      <c r="I898" t="str">
        <f>VLOOKUP(DATOS[[#This Row],[ID_PRODUCTO]],PRODUCTOS[#All],2,FALSE)</f>
        <v>Palancas de Freno</v>
      </c>
      <c r="J898">
        <f>VLOOKUP(DATOS[[#This Row],[ID_PRODUCTO]],PRODUCTOS[#All],3,FALSE)</f>
        <v>5</v>
      </c>
      <c r="K898" t="str">
        <f>VLOOKUP(DATOS[[#This Row],[ID_CATEGORIA2]],PRODUCTOS[#All],4,FALSE)</f>
        <v>Sistema de Escape</v>
      </c>
      <c r="L898">
        <v>39</v>
      </c>
      <c r="M898" s="4">
        <f>VLOOKUP(DATOS[[#This Row],[ID_PRODUCTO]],PRODUCTOS[#All],6,FALSE)</f>
        <v>1000</v>
      </c>
      <c r="N898" s="5">
        <f>VLOOKUP(DATOS[[#This Row],[ID_PRODUCTO]],PRODUCTOS[#All],8,FALSE)</f>
        <v>1200</v>
      </c>
    </row>
    <row r="899" spans="1:14" x14ac:dyDescent="0.25">
      <c r="A899" s="1">
        <v>45468</v>
      </c>
      <c r="B899">
        <v>838</v>
      </c>
      <c r="C899">
        <v>1001</v>
      </c>
      <c r="D899" t="str">
        <f>VLOOKUP(DATOS[[#This Row],[ID_VENDEDOR]],VENDEDOR[#All],2,FALSE)</f>
        <v>RaQUel SalAzar</v>
      </c>
      <c r="E899" t="str">
        <f>VLOOKUP(DATOS[[#This Row],[ID_VENDEDOR]],VENDEDOR[#All],5,FALSE)</f>
        <v>ESTE</v>
      </c>
      <c r="F899">
        <v>100055</v>
      </c>
      <c r="G899" t="s">
        <v>102</v>
      </c>
      <c r="H899">
        <v>17</v>
      </c>
      <c r="I899" t="str">
        <f>VLOOKUP(DATOS[[#This Row],[ID_PRODUCTO]],PRODUCTOS[#All],2,FALSE)</f>
        <v>Chaquetas de Protección</v>
      </c>
      <c r="J899">
        <f>VLOOKUP(DATOS[[#This Row],[ID_PRODUCTO]],PRODUCTOS[#All],3,FALSE)</f>
        <v>10</v>
      </c>
      <c r="K899" t="str">
        <f>VLOOKUP(DATOS[[#This Row],[ID_CATEGORIA2]],PRODUCTOS[#All],4,FALSE)</f>
        <v>Neumáticos</v>
      </c>
      <c r="L899">
        <v>37</v>
      </c>
      <c r="M899" s="4">
        <f>VLOOKUP(DATOS[[#This Row],[ID_PRODUCTO]],PRODUCTOS[#All],6,FALSE)</f>
        <v>1117</v>
      </c>
      <c r="N899" s="5">
        <f>VLOOKUP(DATOS[[#This Row],[ID_PRODUCTO]],PRODUCTOS[#All],8,FALSE)</f>
        <v>3500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2676-1DEE-49CE-906A-6D35A1E44D70}">
  <dimension ref="A1:E17"/>
  <sheetViews>
    <sheetView zoomScale="115" zoomScaleNormal="115" workbookViewId="0">
      <selection activeCell="B7" sqref="B7"/>
    </sheetView>
  </sheetViews>
  <sheetFormatPr baseColWidth="10" defaultRowHeight="15" x14ac:dyDescent="0.25"/>
  <cols>
    <col min="1" max="1" width="15" bestFit="1" customWidth="1"/>
    <col min="2" max="2" width="24.7109375" customWidth="1"/>
    <col min="3" max="3" width="15.140625" bestFit="1" customWidth="1"/>
    <col min="4" max="4" width="39.28515625" customWidth="1"/>
    <col min="5" max="5" width="24.7109375" customWidth="1"/>
  </cols>
  <sheetData>
    <row r="1" spans="1:5" x14ac:dyDescent="0.25">
      <c r="A1" s="6" t="s">
        <v>174</v>
      </c>
      <c r="B1" s="6" t="s">
        <v>175</v>
      </c>
      <c r="C1" s="6" t="s">
        <v>176</v>
      </c>
      <c r="D1" s="6" t="s">
        <v>177</v>
      </c>
      <c r="E1" s="6" t="s">
        <v>178</v>
      </c>
    </row>
    <row r="2" spans="1:5" x14ac:dyDescent="0.25">
      <c r="A2" s="7">
        <v>1000</v>
      </c>
      <c r="B2" s="7" t="s">
        <v>7</v>
      </c>
      <c r="C2" s="7" t="s">
        <v>179</v>
      </c>
      <c r="D2" s="7" t="s">
        <v>180</v>
      </c>
      <c r="E2" s="7" t="s">
        <v>312</v>
      </c>
    </row>
    <row r="3" spans="1:5" x14ac:dyDescent="0.25">
      <c r="A3" s="7">
        <v>1001</v>
      </c>
      <c r="B3" s="7" t="s">
        <v>10</v>
      </c>
      <c r="C3" s="7" t="s">
        <v>181</v>
      </c>
      <c r="D3" s="7" t="s">
        <v>182</v>
      </c>
      <c r="E3" s="7" t="s">
        <v>313</v>
      </c>
    </row>
    <row r="4" spans="1:5" x14ac:dyDescent="0.25">
      <c r="A4" s="7">
        <v>1002</v>
      </c>
      <c r="B4" s="7" t="s">
        <v>13</v>
      </c>
      <c r="C4" s="7" t="s">
        <v>183</v>
      </c>
      <c r="D4" s="7" t="s">
        <v>184</v>
      </c>
      <c r="E4" s="7" t="s">
        <v>314</v>
      </c>
    </row>
    <row r="5" spans="1:5" x14ac:dyDescent="0.25">
      <c r="A5" s="7">
        <v>1003</v>
      </c>
      <c r="B5" s="7" t="s">
        <v>16</v>
      </c>
      <c r="C5" s="7" t="s">
        <v>185</v>
      </c>
      <c r="D5" s="7" t="s">
        <v>186</v>
      </c>
      <c r="E5" s="7" t="s">
        <v>315</v>
      </c>
    </row>
    <row r="6" spans="1:5" x14ac:dyDescent="0.25">
      <c r="A6" s="7">
        <v>1004</v>
      </c>
      <c r="B6" s="7" t="s">
        <v>19</v>
      </c>
      <c r="C6" s="7" t="s">
        <v>187</v>
      </c>
      <c r="D6" s="7" t="s">
        <v>188</v>
      </c>
      <c r="E6" s="7" t="s">
        <v>312</v>
      </c>
    </row>
    <row r="7" spans="1:5" x14ac:dyDescent="0.25">
      <c r="A7" s="7">
        <v>1005</v>
      </c>
      <c r="B7" s="7" t="s">
        <v>22</v>
      </c>
      <c r="C7" s="7" t="s">
        <v>189</v>
      </c>
      <c r="D7" s="7" t="s">
        <v>190</v>
      </c>
      <c r="E7" s="7" t="s">
        <v>313</v>
      </c>
    </row>
    <row r="8" spans="1:5" x14ac:dyDescent="0.25">
      <c r="A8" s="7">
        <v>1006</v>
      </c>
      <c r="B8" s="7" t="s">
        <v>25</v>
      </c>
      <c r="C8" s="7" t="s">
        <v>191</v>
      </c>
      <c r="D8" s="7" t="s">
        <v>192</v>
      </c>
      <c r="E8" s="7" t="s">
        <v>314</v>
      </c>
    </row>
    <row r="9" spans="1:5" x14ac:dyDescent="0.25">
      <c r="A9" s="7">
        <v>1007</v>
      </c>
      <c r="B9" s="7" t="s">
        <v>28</v>
      </c>
      <c r="C9" s="7" t="s">
        <v>193</v>
      </c>
      <c r="D9" s="7" t="s">
        <v>194</v>
      </c>
      <c r="E9" s="7" t="s">
        <v>315</v>
      </c>
    </row>
    <row r="10" spans="1:5" x14ac:dyDescent="0.25">
      <c r="A10" s="7">
        <v>1008</v>
      </c>
      <c r="B10" s="7" t="s">
        <v>31</v>
      </c>
      <c r="C10" s="7" t="s">
        <v>195</v>
      </c>
      <c r="D10" s="7" t="s">
        <v>196</v>
      </c>
      <c r="E10" s="7" t="s">
        <v>312</v>
      </c>
    </row>
    <row r="11" spans="1:5" x14ac:dyDescent="0.25">
      <c r="A11" s="7">
        <v>1009</v>
      </c>
      <c r="B11" s="7" t="s">
        <v>34</v>
      </c>
      <c r="C11" s="7" t="s">
        <v>197</v>
      </c>
      <c r="D11" s="7" t="s">
        <v>198</v>
      </c>
      <c r="E11" s="7" t="s">
        <v>313</v>
      </c>
    </row>
    <row r="12" spans="1:5" x14ac:dyDescent="0.25">
      <c r="A12" s="7">
        <v>1010</v>
      </c>
      <c r="B12" s="7" t="s">
        <v>37</v>
      </c>
      <c r="C12" s="7" t="s">
        <v>199</v>
      </c>
      <c r="D12" s="7" t="s">
        <v>200</v>
      </c>
      <c r="E12" s="7" t="s">
        <v>314</v>
      </c>
    </row>
    <row r="13" spans="1:5" x14ac:dyDescent="0.25">
      <c r="A13" s="7">
        <v>1011</v>
      </c>
      <c r="B13" s="7" t="s">
        <v>40</v>
      </c>
      <c r="C13" s="7" t="s">
        <v>201</v>
      </c>
      <c r="D13" s="7" t="s">
        <v>202</v>
      </c>
      <c r="E13" s="7" t="s">
        <v>315</v>
      </c>
    </row>
    <row r="14" spans="1:5" x14ac:dyDescent="0.25">
      <c r="A14" s="7">
        <v>1012</v>
      </c>
      <c r="B14" s="7" t="s">
        <v>43</v>
      </c>
      <c r="C14" s="7" t="s">
        <v>203</v>
      </c>
      <c r="D14" s="7" t="s">
        <v>204</v>
      </c>
      <c r="E14" s="7" t="s">
        <v>312</v>
      </c>
    </row>
    <row r="15" spans="1:5" x14ac:dyDescent="0.25">
      <c r="A15" s="7">
        <v>1013</v>
      </c>
      <c r="B15" s="7" t="s">
        <v>46</v>
      </c>
      <c r="C15" s="7" t="s">
        <v>205</v>
      </c>
      <c r="D15" s="7" t="s">
        <v>206</v>
      </c>
      <c r="E15" s="7" t="s">
        <v>313</v>
      </c>
    </row>
    <row r="16" spans="1:5" x14ac:dyDescent="0.25">
      <c r="A16" s="7">
        <v>1014</v>
      </c>
      <c r="B16" s="7" t="s">
        <v>49</v>
      </c>
      <c r="C16" s="7" t="s">
        <v>207</v>
      </c>
      <c r="D16" s="7" t="s">
        <v>208</v>
      </c>
      <c r="E16" s="7" t="s">
        <v>314</v>
      </c>
    </row>
    <row r="17" spans="1:5" x14ac:dyDescent="0.25">
      <c r="A17" s="7">
        <v>1015</v>
      </c>
      <c r="B17" s="7" t="s">
        <v>52</v>
      </c>
      <c r="C17" s="7" t="s">
        <v>209</v>
      </c>
      <c r="D17" s="7" t="s">
        <v>210</v>
      </c>
      <c r="E17" s="7" t="s">
        <v>315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9606-1A5F-4814-8809-E48E5AA063C7}">
  <dimension ref="A1:D102"/>
  <sheetViews>
    <sheetView zoomScale="130" zoomScaleNormal="130" workbookViewId="0">
      <selection activeCell="B8" sqref="B8"/>
    </sheetView>
  </sheetViews>
  <sheetFormatPr baseColWidth="10" defaultRowHeight="15" x14ac:dyDescent="0.25"/>
  <cols>
    <col min="1" max="1" width="14.85546875" customWidth="1"/>
    <col min="2" max="2" width="25.5703125" customWidth="1"/>
    <col min="3" max="3" width="22.140625" customWidth="1"/>
    <col min="4" max="4" width="12.85546875" bestFit="1" customWidth="1"/>
  </cols>
  <sheetData>
    <row r="1" spans="1:4" ht="15.75" customHeight="1" x14ac:dyDescent="0.25">
      <c r="A1" s="6" t="s">
        <v>174</v>
      </c>
      <c r="B1" s="6" t="s">
        <v>175</v>
      </c>
      <c r="C1" s="6" t="s">
        <v>176</v>
      </c>
      <c r="D1" s="6" t="s">
        <v>178</v>
      </c>
    </row>
    <row r="2" spans="1:4" x14ac:dyDescent="0.25">
      <c r="A2" s="7">
        <v>100001</v>
      </c>
      <c r="B2" t="s">
        <v>8</v>
      </c>
      <c r="C2" s="7" t="s">
        <v>211</v>
      </c>
      <c r="D2" s="7" t="s">
        <v>312</v>
      </c>
    </row>
    <row r="3" spans="1:4" x14ac:dyDescent="0.25">
      <c r="A3" s="7">
        <v>100002</v>
      </c>
      <c r="B3" t="s">
        <v>11</v>
      </c>
      <c r="C3" s="7" t="s">
        <v>212</v>
      </c>
      <c r="D3" s="7" t="s">
        <v>313</v>
      </c>
    </row>
    <row r="4" spans="1:4" x14ac:dyDescent="0.25">
      <c r="A4" s="7">
        <v>100003</v>
      </c>
      <c r="B4" t="s">
        <v>14</v>
      </c>
      <c r="C4" s="7" t="s">
        <v>213</v>
      </c>
      <c r="D4" s="7" t="s">
        <v>314</v>
      </c>
    </row>
    <row r="5" spans="1:4" x14ac:dyDescent="0.25">
      <c r="A5" s="7">
        <v>100004</v>
      </c>
      <c r="B5" t="s">
        <v>17</v>
      </c>
      <c r="C5" s="7" t="s">
        <v>214</v>
      </c>
      <c r="D5" s="7" t="s">
        <v>315</v>
      </c>
    </row>
    <row r="6" spans="1:4" x14ac:dyDescent="0.25">
      <c r="A6" s="7">
        <v>100005</v>
      </c>
      <c r="B6" t="s">
        <v>20</v>
      </c>
      <c r="C6" s="7" t="s">
        <v>215</v>
      </c>
      <c r="D6" s="7" t="s">
        <v>312</v>
      </c>
    </row>
    <row r="7" spans="1:4" x14ac:dyDescent="0.25">
      <c r="A7" s="7">
        <v>100006</v>
      </c>
      <c r="B7" t="s">
        <v>23</v>
      </c>
      <c r="C7" s="7" t="s">
        <v>216</v>
      </c>
      <c r="D7" s="7" t="s">
        <v>312</v>
      </c>
    </row>
    <row r="8" spans="1:4" x14ac:dyDescent="0.25">
      <c r="A8" s="7">
        <v>100007</v>
      </c>
      <c r="B8" t="s">
        <v>26</v>
      </c>
      <c r="C8" s="7" t="s">
        <v>217</v>
      </c>
      <c r="D8" s="7" t="s">
        <v>313</v>
      </c>
    </row>
    <row r="9" spans="1:4" x14ac:dyDescent="0.25">
      <c r="A9" s="7">
        <v>100008</v>
      </c>
      <c r="B9" t="s">
        <v>29</v>
      </c>
      <c r="C9" s="7" t="s">
        <v>218</v>
      </c>
      <c r="D9" s="7" t="s">
        <v>314</v>
      </c>
    </row>
    <row r="10" spans="1:4" x14ac:dyDescent="0.25">
      <c r="A10" s="7">
        <v>100009</v>
      </c>
      <c r="B10" t="s">
        <v>32</v>
      </c>
      <c r="C10" s="7" t="s">
        <v>219</v>
      </c>
      <c r="D10" s="7" t="s">
        <v>315</v>
      </c>
    </row>
    <row r="11" spans="1:4" x14ac:dyDescent="0.25">
      <c r="A11" s="7">
        <v>100010</v>
      </c>
      <c r="B11" t="s">
        <v>35</v>
      </c>
      <c r="C11" s="7" t="s">
        <v>220</v>
      </c>
      <c r="D11" s="7" t="s">
        <v>312</v>
      </c>
    </row>
    <row r="12" spans="1:4" x14ac:dyDescent="0.25">
      <c r="A12" s="7">
        <v>100011</v>
      </c>
      <c r="B12" t="s">
        <v>38</v>
      </c>
      <c r="C12" s="7" t="s">
        <v>221</v>
      </c>
      <c r="D12" s="7" t="s">
        <v>312</v>
      </c>
    </row>
    <row r="13" spans="1:4" x14ac:dyDescent="0.25">
      <c r="A13" s="7">
        <v>100012</v>
      </c>
      <c r="B13" t="s">
        <v>41</v>
      </c>
      <c r="C13" s="7" t="s">
        <v>222</v>
      </c>
      <c r="D13" s="7" t="s">
        <v>313</v>
      </c>
    </row>
    <row r="14" spans="1:4" x14ac:dyDescent="0.25">
      <c r="A14" s="7">
        <v>100013</v>
      </c>
      <c r="B14" t="s">
        <v>44</v>
      </c>
      <c r="C14" s="7" t="s">
        <v>223</v>
      </c>
      <c r="D14" s="7" t="s">
        <v>314</v>
      </c>
    </row>
    <row r="15" spans="1:4" x14ac:dyDescent="0.25">
      <c r="A15" s="7">
        <v>100014</v>
      </c>
      <c r="B15" t="s">
        <v>47</v>
      </c>
      <c r="C15" s="7" t="s">
        <v>224</v>
      </c>
      <c r="D15" s="7" t="s">
        <v>315</v>
      </c>
    </row>
    <row r="16" spans="1:4" x14ac:dyDescent="0.25">
      <c r="A16" s="7">
        <v>100015</v>
      </c>
      <c r="B16" t="s">
        <v>50</v>
      </c>
      <c r="C16" s="7" t="s">
        <v>225</v>
      </c>
      <c r="D16" s="7" t="s">
        <v>312</v>
      </c>
    </row>
    <row r="17" spans="1:4" x14ac:dyDescent="0.25">
      <c r="A17" s="7">
        <v>100016</v>
      </c>
      <c r="B17" t="s">
        <v>53</v>
      </c>
      <c r="C17" s="7" t="s">
        <v>226</v>
      </c>
      <c r="D17" s="7" t="s">
        <v>312</v>
      </c>
    </row>
    <row r="18" spans="1:4" x14ac:dyDescent="0.25">
      <c r="A18" s="7">
        <v>100017</v>
      </c>
      <c r="B18" t="s">
        <v>55</v>
      </c>
      <c r="C18" s="7" t="s">
        <v>227</v>
      </c>
      <c r="D18" s="7" t="s">
        <v>313</v>
      </c>
    </row>
    <row r="19" spans="1:4" x14ac:dyDescent="0.25">
      <c r="A19" s="7">
        <v>100018</v>
      </c>
      <c r="B19" t="s">
        <v>57</v>
      </c>
      <c r="C19" s="7" t="s">
        <v>228</v>
      </c>
      <c r="D19" s="7" t="s">
        <v>314</v>
      </c>
    </row>
    <row r="20" spans="1:4" x14ac:dyDescent="0.25">
      <c r="A20" s="7">
        <v>100019</v>
      </c>
      <c r="B20" t="s">
        <v>59</v>
      </c>
      <c r="C20" s="7" t="s">
        <v>229</v>
      </c>
      <c r="D20" s="7" t="s">
        <v>315</v>
      </c>
    </row>
    <row r="21" spans="1:4" x14ac:dyDescent="0.25">
      <c r="A21" s="7">
        <v>100020</v>
      </c>
      <c r="B21" t="s">
        <v>61</v>
      </c>
      <c r="C21" s="7" t="s">
        <v>230</v>
      </c>
      <c r="D21" s="7" t="s">
        <v>312</v>
      </c>
    </row>
    <row r="22" spans="1:4" x14ac:dyDescent="0.25">
      <c r="A22" s="7">
        <v>100021</v>
      </c>
      <c r="B22" t="s">
        <v>63</v>
      </c>
      <c r="C22" s="7" t="s">
        <v>231</v>
      </c>
      <c r="D22" s="7" t="s">
        <v>312</v>
      </c>
    </row>
    <row r="23" spans="1:4" x14ac:dyDescent="0.25">
      <c r="A23" s="7">
        <v>100022</v>
      </c>
      <c r="B23" t="s">
        <v>65</v>
      </c>
      <c r="C23" s="7" t="s">
        <v>232</v>
      </c>
      <c r="D23" s="7" t="s">
        <v>313</v>
      </c>
    </row>
    <row r="24" spans="1:4" x14ac:dyDescent="0.25">
      <c r="A24" s="7">
        <v>100023</v>
      </c>
      <c r="B24" t="s">
        <v>67</v>
      </c>
      <c r="C24" s="7" t="s">
        <v>233</v>
      </c>
      <c r="D24" s="7" t="s">
        <v>314</v>
      </c>
    </row>
    <row r="25" spans="1:4" x14ac:dyDescent="0.25">
      <c r="A25" s="7">
        <v>100024</v>
      </c>
      <c r="B25" t="s">
        <v>69</v>
      </c>
      <c r="C25" s="7" t="s">
        <v>234</v>
      </c>
      <c r="D25" s="7" t="s">
        <v>315</v>
      </c>
    </row>
    <row r="26" spans="1:4" x14ac:dyDescent="0.25">
      <c r="A26" s="7">
        <v>100025</v>
      </c>
      <c r="B26" t="s">
        <v>71</v>
      </c>
      <c r="C26" s="7" t="s">
        <v>235</v>
      </c>
      <c r="D26" s="7" t="s">
        <v>312</v>
      </c>
    </row>
    <row r="27" spans="1:4" x14ac:dyDescent="0.25">
      <c r="A27" s="7">
        <v>100026</v>
      </c>
      <c r="B27" t="s">
        <v>73</v>
      </c>
      <c r="C27" s="7" t="s">
        <v>236</v>
      </c>
      <c r="D27" s="7" t="s">
        <v>313</v>
      </c>
    </row>
    <row r="28" spans="1:4" x14ac:dyDescent="0.25">
      <c r="A28" s="7">
        <v>100027</v>
      </c>
      <c r="B28" t="s">
        <v>74</v>
      </c>
      <c r="C28" s="7" t="s">
        <v>237</v>
      </c>
      <c r="D28" s="7" t="s">
        <v>314</v>
      </c>
    </row>
    <row r="29" spans="1:4" x14ac:dyDescent="0.25">
      <c r="A29" s="7">
        <v>100028</v>
      </c>
      <c r="B29" t="s">
        <v>75</v>
      </c>
      <c r="C29" s="7" t="s">
        <v>238</v>
      </c>
      <c r="D29" s="7" t="s">
        <v>315</v>
      </c>
    </row>
    <row r="30" spans="1:4" x14ac:dyDescent="0.25">
      <c r="A30" s="7">
        <v>100029</v>
      </c>
      <c r="B30" t="s">
        <v>76</v>
      </c>
      <c r="C30" s="7" t="s">
        <v>239</v>
      </c>
      <c r="D30" s="7" t="s">
        <v>312</v>
      </c>
    </row>
    <row r="31" spans="1:4" x14ac:dyDescent="0.25">
      <c r="A31" s="7">
        <v>100030</v>
      </c>
      <c r="B31" t="s">
        <v>77</v>
      </c>
      <c r="C31" s="7" t="s">
        <v>240</v>
      </c>
      <c r="D31" s="7" t="s">
        <v>313</v>
      </c>
    </row>
    <row r="32" spans="1:4" x14ac:dyDescent="0.25">
      <c r="A32" s="7">
        <v>100031</v>
      </c>
      <c r="B32" t="s">
        <v>78</v>
      </c>
      <c r="C32" s="7" t="s">
        <v>241</v>
      </c>
      <c r="D32" s="7" t="s">
        <v>314</v>
      </c>
    </row>
    <row r="33" spans="1:4" x14ac:dyDescent="0.25">
      <c r="A33" s="7">
        <v>100032</v>
      </c>
      <c r="B33" t="s">
        <v>79</v>
      </c>
      <c r="C33" s="7" t="s">
        <v>242</v>
      </c>
      <c r="D33" s="7" t="s">
        <v>315</v>
      </c>
    </row>
    <row r="34" spans="1:4" x14ac:dyDescent="0.25">
      <c r="A34" s="7">
        <v>100033</v>
      </c>
      <c r="B34" t="s">
        <v>80</v>
      </c>
      <c r="C34" s="7" t="s">
        <v>243</v>
      </c>
      <c r="D34" s="7" t="s">
        <v>312</v>
      </c>
    </row>
    <row r="35" spans="1:4" x14ac:dyDescent="0.25">
      <c r="A35" s="7">
        <v>100034</v>
      </c>
      <c r="B35" t="s">
        <v>81</v>
      </c>
      <c r="C35" s="7" t="s">
        <v>244</v>
      </c>
      <c r="D35" s="7" t="s">
        <v>313</v>
      </c>
    </row>
    <row r="36" spans="1:4" x14ac:dyDescent="0.25">
      <c r="A36" s="7">
        <v>100035</v>
      </c>
      <c r="B36" t="s">
        <v>82</v>
      </c>
      <c r="C36" s="7" t="s">
        <v>245</v>
      </c>
      <c r="D36" s="7" t="s">
        <v>314</v>
      </c>
    </row>
    <row r="37" spans="1:4" x14ac:dyDescent="0.25">
      <c r="A37" s="7">
        <v>100036</v>
      </c>
      <c r="B37" t="s">
        <v>83</v>
      </c>
      <c r="C37" s="7" t="s">
        <v>246</v>
      </c>
      <c r="D37" s="7" t="s">
        <v>315</v>
      </c>
    </row>
    <row r="38" spans="1:4" x14ac:dyDescent="0.25">
      <c r="A38" s="7">
        <v>100037</v>
      </c>
      <c r="B38" t="s">
        <v>84</v>
      </c>
      <c r="C38" s="7" t="s">
        <v>247</v>
      </c>
      <c r="D38" s="7" t="s">
        <v>312</v>
      </c>
    </row>
    <row r="39" spans="1:4" x14ac:dyDescent="0.25">
      <c r="A39" s="7">
        <v>100038</v>
      </c>
      <c r="B39" t="s">
        <v>85</v>
      </c>
      <c r="C39" s="7" t="s">
        <v>248</v>
      </c>
      <c r="D39" s="7" t="s">
        <v>313</v>
      </c>
    </row>
    <row r="40" spans="1:4" x14ac:dyDescent="0.25">
      <c r="A40" s="7">
        <v>100039</v>
      </c>
      <c r="B40" t="s">
        <v>86</v>
      </c>
      <c r="C40" s="7" t="s">
        <v>249</v>
      </c>
      <c r="D40" s="7" t="s">
        <v>314</v>
      </c>
    </row>
    <row r="41" spans="1:4" x14ac:dyDescent="0.25">
      <c r="A41" s="7">
        <v>100040</v>
      </c>
      <c r="B41" t="s">
        <v>87</v>
      </c>
      <c r="C41" s="7" t="s">
        <v>250</v>
      </c>
      <c r="D41" s="7" t="s">
        <v>315</v>
      </c>
    </row>
    <row r="42" spans="1:4" x14ac:dyDescent="0.25">
      <c r="A42" s="7">
        <v>100041</v>
      </c>
      <c r="B42" t="s">
        <v>88</v>
      </c>
      <c r="C42" s="7" t="s">
        <v>251</v>
      </c>
      <c r="D42" s="7" t="s">
        <v>312</v>
      </c>
    </row>
    <row r="43" spans="1:4" x14ac:dyDescent="0.25">
      <c r="A43" s="7">
        <v>100042</v>
      </c>
      <c r="B43" t="s">
        <v>89</v>
      </c>
      <c r="C43" s="7" t="s">
        <v>252</v>
      </c>
      <c r="D43" s="7" t="s">
        <v>313</v>
      </c>
    </row>
    <row r="44" spans="1:4" x14ac:dyDescent="0.25">
      <c r="A44" s="7">
        <v>100043</v>
      </c>
      <c r="B44" t="s">
        <v>90</v>
      </c>
      <c r="C44" s="7" t="s">
        <v>253</v>
      </c>
      <c r="D44" s="7" t="s">
        <v>314</v>
      </c>
    </row>
    <row r="45" spans="1:4" x14ac:dyDescent="0.25">
      <c r="A45" s="7">
        <v>100044</v>
      </c>
      <c r="B45" t="s">
        <v>91</v>
      </c>
      <c r="C45" s="7" t="s">
        <v>254</v>
      </c>
      <c r="D45" s="7" t="s">
        <v>315</v>
      </c>
    </row>
    <row r="46" spans="1:4" x14ac:dyDescent="0.25">
      <c r="A46" s="7">
        <v>100045</v>
      </c>
      <c r="B46" t="s">
        <v>92</v>
      </c>
      <c r="C46" s="7" t="s">
        <v>255</v>
      </c>
      <c r="D46" s="7" t="s">
        <v>312</v>
      </c>
    </row>
    <row r="47" spans="1:4" x14ac:dyDescent="0.25">
      <c r="A47" s="7">
        <v>100046</v>
      </c>
      <c r="B47" t="s">
        <v>93</v>
      </c>
      <c r="C47" s="7" t="s">
        <v>256</v>
      </c>
      <c r="D47" s="7" t="s">
        <v>313</v>
      </c>
    </row>
    <row r="48" spans="1:4" x14ac:dyDescent="0.25">
      <c r="A48" s="7">
        <v>100047</v>
      </c>
      <c r="B48" t="s">
        <v>94</v>
      </c>
      <c r="C48" s="7" t="s">
        <v>257</v>
      </c>
      <c r="D48" s="7" t="s">
        <v>314</v>
      </c>
    </row>
    <row r="49" spans="1:4" x14ac:dyDescent="0.25">
      <c r="A49" s="7">
        <v>100048</v>
      </c>
      <c r="B49" t="s">
        <v>95</v>
      </c>
      <c r="C49" s="7" t="s">
        <v>258</v>
      </c>
      <c r="D49" s="7" t="s">
        <v>315</v>
      </c>
    </row>
    <row r="50" spans="1:4" x14ac:dyDescent="0.25">
      <c r="A50" s="7">
        <v>100049</v>
      </c>
      <c r="B50" t="s">
        <v>96</v>
      </c>
      <c r="C50" s="7" t="s">
        <v>259</v>
      </c>
      <c r="D50" s="7" t="s">
        <v>312</v>
      </c>
    </row>
    <row r="51" spans="1:4" x14ac:dyDescent="0.25">
      <c r="A51" s="7">
        <v>100050</v>
      </c>
      <c r="B51" t="s">
        <v>97</v>
      </c>
      <c r="C51" s="7" t="s">
        <v>260</v>
      </c>
      <c r="D51" s="7" t="s">
        <v>313</v>
      </c>
    </row>
    <row r="52" spans="1:4" x14ac:dyDescent="0.25">
      <c r="A52" s="7">
        <v>100051</v>
      </c>
      <c r="B52" t="s">
        <v>98</v>
      </c>
      <c r="C52" s="7" t="s">
        <v>261</v>
      </c>
      <c r="D52" s="7" t="s">
        <v>314</v>
      </c>
    </row>
    <row r="53" spans="1:4" x14ac:dyDescent="0.25">
      <c r="A53" s="7">
        <v>100052</v>
      </c>
      <c r="B53" t="s">
        <v>99</v>
      </c>
      <c r="C53" s="7" t="s">
        <v>262</v>
      </c>
      <c r="D53" s="7" t="s">
        <v>315</v>
      </c>
    </row>
    <row r="54" spans="1:4" x14ac:dyDescent="0.25">
      <c r="A54" s="7">
        <v>100053</v>
      </c>
      <c r="B54" t="s">
        <v>100</v>
      </c>
      <c r="C54" s="7" t="s">
        <v>263</v>
      </c>
      <c r="D54" s="7" t="s">
        <v>312</v>
      </c>
    </row>
    <row r="55" spans="1:4" x14ac:dyDescent="0.25">
      <c r="A55" s="7">
        <v>100054</v>
      </c>
      <c r="B55" t="s">
        <v>101</v>
      </c>
      <c r="C55" s="7" t="s">
        <v>264</v>
      </c>
      <c r="D55" s="7" t="s">
        <v>313</v>
      </c>
    </row>
    <row r="56" spans="1:4" x14ac:dyDescent="0.25">
      <c r="A56" s="7">
        <v>100055</v>
      </c>
      <c r="B56" t="s">
        <v>102</v>
      </c>
      <c r="C56" s="7" t="s">
        <v>265</v>
      </c>
      <c r="D56" s="7" t="s">
        <v>314</v>
      </c>
    </row>
    <row r="57" spans="1:4" x14ac:dyDescent="0.25">
      <c r="A57" s="7">
        <v>100056</v>
      </c>
      <c r="B57" t="s">
        <v>103</v>
      </c>
      <c r="C57" s="7" t="s">
        <v>266</v>
      </c>
      <c r="D57" s="7" t="s">
        <v>315</v>
      </c>
    </row>
    <row r="58" spans="1:4" x14ac:dyDescent="0.25">
      <c r="A58" s="7">
        <v>100057</v>
      </c>
      <c r="B58" t="s">
        <v>104</v>
      </c>
      <c r="C58" s="7" t="s">
        <v>267</v>
      </c>
      <c r="D58" s="7" t="s">
        <v>312</v>
      </c>
    </row>
    <row r="59" spans="1:4" x14ac:dyDescent="0.25">
      <c r="A59" s="7">
        <v>100058</v>
      </c>
      <c r="B59" t="s">
        <v>105</v>
      </c>
      <c r="C59" s="7" t="s">
        <v>268</v>
      </c>
      <c r="D59" s="7" t="s">
        <v>313</v>
      </c>
    </row>
    <row r="60" spans="1:4" x14ac:dyDescent="0.25">
      <c r="A60" s="7">
        <v>100059</v>
      </c>
      <c r="B60" t="s">
        <v>106</v>
      </c>
      <c r="C60" s="7" t="s">
        <v>269</v>
      </c>
      <c r="D60" s="7" t="s">
        <v>314</v>
      </c>
    </row>
    <row r="61" spans="1:4" x14ac:dyDescent="0.25">
      <c r="A61" s="7">
        <v>100060</v>
      </c>
      <c r="B61" t="s">
        <v>107</v>
      </c>
      <c r="C61" s="7" t="s">
        <v>270</v>
      </c>
      <c r="D61" s="7" t="s">
        <v>315</v>
      </c>
    </row>
    <row r="62" spans="1:4" x14ac:dyDescent="0.25">
      <c r="A62" s="7">
        <v>100061</v>
      </c>
      <c r="B62" t="s">
        <v>108</v>
      </c>
      <c r="C62" s="7" t="s">
        <v>271</v>
      </c>
      <c r="D62" s="7" t="s">
        <v>312</v>
      </c>
    </row>
    <row r="63" spans="1:4" x14ac:dyDescent="0.25">
      <c r="A63" s="7">
        <v>100062</v>
      </c>
      <c r="B63" t="s">
        <v>109</v>
      </c>
      <c r="C63" s="7" t="s">
        <v>272</v>
      </c>
      <c r="D63" s="7" t="s">
        <v>313</v>
      </c>
    </row>
    <row r="64" spans="1:4" x14ac:dyDescent="0.25">
      <c r="A64" s="7">
        <v>100063</v>
      </c>
      <c r="B64" t="s">
        <v>110</v>
      </c>
      <c r="C64" s="7" t="s">
        <v>273</v>
      </c>
      <c r="D64" s="7" t="s">
        <v>314</v>
      </c>
    </row>
    <row r="65" spans="1:4" x14ac:dyDescent="0.25">
      <c r="A65" s="7">
        <v>100064</v>
      </c>
      <c r="B65" t="s">
        <v>111</v>
      </c>
      <c r="C65" s="7" t="s">
        <v>274</v>
      </c>
      <c r="D65" s="7" t="s">
        <v>315</v>
      </c>
    </row>
    <row r="66" spans="1:4" x14ac:dyDescent="0.25">
      <c r="A66" s="7">
        <v>100065</v>
      </c>
      <c r="B66" t="s">
        <v>112</v>
      </c>
      <c r="C66" s="7" t="s">
        <v>275</v>
      </c>
      <c r="D66" s="7" t="s">
        <v>312</v>
      </c>
    </row>
    <row r="67" spans="1:4" x14ac:dyDescent="0.25">
      <c r="A67" s="7">
        <v>100066</v>
      </c>
      <c r="B67" t="s">
        <v>113</v>
      </c>
      <c r="C67" s="7" t="s">
        <v>276</v>
      </c>
      <c r="D67" s="7" t="s">
        <v>313</v>
      </c>
    </row>
    <row r="68" spans="1:4" x14ac:dyDescent="0.25">
      <c r="A68" s="7">
        <v>100067</v>
      </c>
      <c r="B68" t="s">
        <v>114</v>
      </c>
      <c r="C68" s="7" t="s">
        <v>277</v>
      </c>
      <c r="D68" s="7" t="s">
        <v>314</v>
      </c>
    </row>
    <row r="69" spans="1:4" x14ac:dyDescent="0.25">
      <c r="A69" s="7">
        <v>100068</v>
      </c>
      <c r="B69" t="s">
        <v>115</v>
      </c>
      <c r="C69" s="7" t="s">
        <v>278</v>
      </c>
      <c r="D69" s="7" t="s">
        <v>315</v>
      </c>
    </row>
    <row r="70" spans="1:4" x14ac:dyDescent="0.25">
      <c r="A70" s="7">
        <v>100069</v>
      </c>
      <c r="B70" t="s">
        <v>116</v>
      </c>
      <c r="C70" s="7" t="s">
        <v>279</v>
      </c>
      <c r="D70" s="7" t="s">
        <v>312</v>
      </c>
    </row>
    <row r="71" spans="1:4" x14ac:dyDescent="0.25">
      <c r="A71" s="7">
        <v>100070</v>
      </c>
      <c r="B71" t="s">
        <v>117</v>
      </c>
      <c r="C71" s="7" t="s">
        <v>280</v>
      </c>
      <c r="D71" s="7" t="s">
        <v>313</v>
      </c>
    </row>
    <row r="72" spans="1:4" x14ac:dyDescent="0.25">
      <c r="A72" s="7">
        <v>100071</v>
      </c>
      <c r="B72" t="s">
        <v>118</v>
      </c>
      <c r="C72" s="7" t="s">
        <v>281</v>
      </c>
      <c r="D72" s="7" t="s">
        <v>314</v>
      </c>
    </row>
    <row r="73" spans="1:4" x14ac:dyDescent="0.25">
      <c r="A73" s="7">
        <v>100072</v>
      </c>
      <c r="B73" t="s">
        <v>119</v>
      </c>
      <c r="C73" s="7" t="s">
        <v>282</v>
      </c>
      <c r="D73" s="7" t="s">
        <v>315</v>
      </c>
    </row>
    <row r="74" spans="1:4" x14ac:dyDescent="0.25">
      <c r="A74" s="7">
        <v>100073</v>
      </c>
      <c r="B74" t="s">
        <v>120</v>
      </c>
      <c r="C74" s="7" t="s">
        <v>283</v>
      </c>
      <c r="D74" s="7" t="s">
        <v>312</v>
      </c>
    </row>
    <row r="75" spans="1:4" x14ac:dyDescent="0.25">
      <c r="A75" s="7">
        <v>100074</v>
      </c>
      <c r="B75" t="s">
        <v>121</v>
      </c>
      <c r="C75" s="7" t="s">
        <v>284</v>
      </c>
      <c r="D75" s="7" t="s">
        <v>313</v>
      </c>
    </row>
    <row r="76" spans="1:4" x14ac:dyDescent="0.25">
      <c r="A76" s="7">
        <v>100075</v>
      </c>
      <c r="B76" t="s">
        <v>122</v>
      </c>
      <c r="C76" s="7" t="s">
        <v>285</v>
      </c>
      <c r="D76" s="7" t="s">
        <v>314</v>
      </c>
    </row>
    <row r="77" spans="1:4" x14ac:dyDescent="0.25">
      <c r="A77" s="7">
        <v>100076</v>
      </c>
      <c r="B77" t="s">
        <v>123</v>
      </c>
      <c r="C77" s="7" t="s">
        <v>286</v>
      </c>
      <c r="D77" s="7" t="s">
        <v>315</v>
      </c>
    </row>
    <row r="78" spans="1:4" x14ac:dyDescent="0.25">
      <c r="A78" s="7">
        <v>100077</v>
      </c>
      <c r="B78" t="s">
        <v>124</v>
      </c>
      <c r="C78" s="7" t="s">
        <v>287</v>
      </c>
      <c r="D78" s="7" t="s">
        <v>312</v>
      </c>
    </row>
    <row r="79" spans="1:4" x14ac:dyDescent="0.25">
      <c r="A79" s="7">
        <v>100078</v>
      </c>
      <c r="B79" t="s">
        <v>125</v>
      </c>
      <c r="C79" s="7" t="s">
        <v>288</v>
      </c>
      <c r="D79" s="7" t="s">
        <v>313</v>
      </c>
    </row>
    <row r="80" spans="1:4" x14ac:dyDescent="0.25">
      <c r="A80" s="7">
        <v>100079</v>
      </c>
      <c r="B80" t="s">
        <v>126</v>
      </c>
      <c r="C80" s="7" t="s">
        <v>289</v>
      </c>
      <c r="D80" s="7" t="s">
        <v>314</v>
      </c>
    </row>
    <row r="81" spans="1:4" x14ac:dyDescent="0.25">
      <c r="A81" s="7">
        <v>100080</v>
      </c>
      <c r="B81" t="s">
        <v>127</v>
      </c>
      <c r="C81" s="7" t="s">
        <v>290</v>
      </c>
      <c r="D81" s="7" t="s">
        <v>315</v>
      </c>
    </row>
    <row r="82" spans="1:4" x14ac:dyDescent="0.25">
      <c r="A82" s="7">
        <v>100081</v>
      </c>
      <c r="B82" t="s">
        <v>128</v>
      </c>
      <c r="C82" s="7" t="s">
        <v>291</v>
      </c>
      <c r="D82" s="7" t="s">
        <v>312</v>
      </c>
    </row>
    <row r="83" spans="1:4" x14ac:dyDescent="0.25">
      <c r="A83" s="7">
        <v>100082</v>
      </c>
      <c r="B83" t="s">
        <v>129</v>
      </c>
      <c r="C83" s="7" t="s">
        <v>292</v>
      </c>
      <c r="D83" s="7" t="s">
        <v>313</v>
      </c>
    </row>
    <row r="84" spans="1:4" x14ac:dyDescent="0.25">
      <c r="A84" s="7">
        <v>100083</v>
      </c>
      <c r="B84" t="s">
        <v>130</v>
      </c>
      <c r="C84" s="7" t="s">
        <v>293</v>
      </c>
      <c r="D84" s="7" t="s">
        <v>314</v>
      </c>
    </row>
    <row r="85" spans="1:4" x14ac:dyDescent="0.25">
      <c r="A85" s="7">
        <v>100084</v>
      </c>
      <c r="B85" t="s">
        <v>131</v>
      </c>
      <c r="C85" s="7" t="s">
        <v>294</v>
      </c>
      <c r="D85" s="7" t="s">
        <v>315</v>
      </c>
    </row>
    <row r="86" spans="1:4" x14ac:dyDescent="0.25">
      <c r="A86" s="7">
        <v>100085</v>
      </c>
      <c r="B86" t="s">
        <v>132</v>
      </c>
      <c r="C86" s="7" t="s">
        <v>295</v>
      </c>
      <c r="D86" s="7" t="s">
        <v>312</v>
      </c>
    </row>
    <row r="87" spans="1:4" x14ac:dyDescent="0.25">
      <c r="A87" s="7">
        <v>100086</v>
      </c>
      <c r="B87" t="s">
        <v>133</v>
      </c>
      <c r="C87" s="7" t="s">
        <v>296</v>
      </c>
      <c r="D87" s="7" t="s">
        <v>313</v>
      </c>
    </row>
    <row r="88" spans="1:4" x14ac:dyDescent="0.25">
      <c r="A88" s="7">
        <v>100087</v>
      </c>
      <c r="B88" t="s">
        <v>134</v>
      </c>
      <c r="C88" s="7" t="s">
        <v>297</v>
      </c>
      <c r="D88" s="7" t="s">
        <v>314</v>
      </c>
    </row>
    <row r="89" spans="1:4" x14ac:dyDescent="0.25">
      <c r="A89" s="7">
        <v>100088</v>
      </c>
      <c r="B89" t="s">
        <v>135</v>
      </c>
      <c r="C89" s="7" t="s">
        <v>298</v>
      </c>
      <c r="D89" s="7" t="s">
        <v>315</v>
      </c>
    </row>
    <row r="90" spans="1:4" x14ac:dyDescent="0.25">
      <c r="A90" s="7">
        <v>100089</v>
      </c>
      <c r="B90" t="s">
        <v>136</v>
      </c>
      <c r="C90" s="7" t="s">
        <v>299</v>
      </c>
      <c r="D90" s="7" t="s">
        <v>312</v>
      </c>
    </row>
    <row r="91" spans="1:4" x14ac:dyDescent="0.25">
      <c r="A91" s="7">
        <v>100090</v>
      </c>
      <c r="B91" t="s">
        <v>137</v>
      </c>
      <c r="C91" s="7" t="s">
        <v>300</v>
      </c>
      <c r="D91" s="7" t="s">
        <v>313</v>
      </c>
    </row>
    <row r="92" spans="1:4" x14ac:dyDescent="0.25">
      <c r="A92" s="7">
        <v>100091</v>
      </c>
      <c r="B92" t="s">
        <v>138</v>
      </c>
      <c r="C92" s="7" t="s">
        <v>301</v>
      </c>
      <c r="D92" s="7" t="s">
        <v>314</v>
      </c>
    </row>
    <row r="93" spans="1:4" x14ac:dyDescent="0.25">
      <c r="A93" s="7">
        <v>100092</v>
      </c>
      <c r="B93" t="s">
        <v>139</v>
      </c>
      <c r="C93" s="7" t="s">
        <v>302</v>
      </c>
      <c r="D93" s="7" t="s">
        <v>315</v>
      </c>
    </row>
    <row r="94" spans="1:4" x14ac:dyDescent="0.25">
      <c r="A94" s="7">
        <v>100093</v>
      </c>
      <c r="B94" t="s">
        <v>140</v>
      </c>
      <c r="C94" s="7" t="s">
        <v>303</v>
      </c>
      <c r="D94" s="7" t="s">
        <v>312</v>
      </c>
    </row>
    <row r="95" spans="1:4" x14ac:dyDescent="0.25">
      <c r="A95" s="7">
        <v>100094</v>
      </c>
      <c r="B95" t="s">
        <v>141</v>
      </c>
      <c r="C95" s="7" t="s">
        <v>304</v>
      </c>
      <c r="D95" s="7" t="s">
        <v>313</v>
      </c>
    </row>
    <row r="96" spans="1:4" x14ac:dyDescent="0.25">
      <c r="A96" s="7">
        <v>100095</v>
      </c>
      <c r="B96" t="s">
        <v>142</v>
      </c>
      <c r="C96" s="7" t="s">
        <v>305</v>
      </c>
      <c r="D96" s="7" t="s">
        <v>314</v>
      </c>
    </row>
    <row r="97" spans="1:4" x14ac:dyDescent="0.25">
      <c r="A97" s="7">
        <v>100096</v>
      </c>
      <c r="B97" t="s">
        <v>143</v>
      </c>
      <c r="C97" s="7" t="s">
        <v>306</v>
      </c>
      <c r="D97" s="7" t="s">
        <v>315</v>
      </c>
    </row>
    <row r="98" spans="1:4" x14ac:dyDescent="0.25">
      <c r="A98" s="7">
        <v>100097</v>
      </c>
      <c r="B98" t="s">
        <v>144</v>
      </c>
      <c r="C98" s="7" t="s">
        <v>307</v>
      </c>
      <c r="D98" s="7" t="s">
        <v>312</v>
      </c>
    </row>
    <row r="99" spans="1:4" x14ac:dyDescent="0.25">
      <c r="A99" s="7">
        <v>100098</v>
      </c>
      <c r="B99" t="s">
        <v>145</v>
      </c>
      <c r="C99" s="7" t="s">
        <v>308</v>
      </c>
      <c r="D99" s="7" t="s">
        <v>313</v>
      </c>
    </row>
    <row r="100" spans="1:4" x14ac:dyDescent="0.25">
      <c r="A100" s="7">
        <v>100099</v>
      </c>
      <c r="B100" t="s">
        <v>146</v>
      </c>
      <c r="C100" s="7" t="s">
        <v>309</v>
      </c>
      <c r="D100" s="7" t="s">
        <v>314</v>
      </c>
    </row>
    <row r="101" spans="1:4" x14ac:dyDescent="0.25">
      <c r="A101" s="7">
        <v>100100</v>
      </c>
      <c r="B101" t="s">
        <v>147</v>
      </c>
      <c r="C101" s="7" t="s">
        <v>310</v>
      </c>
      <c r="D101" s="7" t="s">
        <v>315</v>
      </c>
    </row>
    <row r="102" spans="1:4" x14ac:dyDescent="0.25">
      <c r="A102" s="7">
        <v>100101</v>
      </c>
      <c r="B102" t="s">
        <v>148</v>
      </c>
      <c r="C102" s="7" t="s">
        <v>311</v>
      </c>
      <c r="D102" s="7" t="s">
        <v>312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5595-559B-42ED-BA15-926D9F367CF0}">
  <dimension ref="A1:I26"/>
  <sheetViews>
    <sheetView zoomScale="85" zoomScaleNormal="85" workbookViewId="0">
      <selection activeCell="H1" sqref="H1:H1048576"/>
    </sheetView>
  </sheetViews>
  <sheetFormatPr baseColWidth="10" defaultRowHeight="15" x14ac:dyDescent="0.25"/>
  <cols>
    <col min="1" max="1" width="22.140625" customWidth="1"/>
    <col min="2" max="2" width="30.85546875" bestFit="1" customWidth="1"/>
    <col min="3" max="3" width="15.5703125" bestFit="1" customWidth="1"/>
    <col min="4" max="4" width="25" bestFit="1" customWidth="1"/>
    <col min="5" max="5" width="18.140625" customWidth="1"/>
    <col min="6" max="6" width="22.140625" customWidth="1"/>
    <col min="7" max="7" width="11.28515625" style="5" bestFit="1" customWidth="1"/>
    <col min="8" max="8" width="19.5703125" customWidth="1"/>
    <col min="9" max="9" width="20.28515625" style="11" customWidth="1"/>
  </cols>
  <sheetData>
    <row r="1" spans="1:9" x14ac:dyDescent="0.25">
      <c r="A1" t="s">
        <v>160</v>
      </c>
      <c r="B1" t="s">
        <v>3</v>
      </c>
      <c r="C1" t="s">
        <v>169</v>
      </c>
      <c r="D1" t="s">
        <v>159</v>
      </c>
      <c r="E1" t="s">
        <v>173</v>
      </c>
      <c r="F1" t="s">
        <v>319</v>
      </c>
      <c r="G1" s="5" t="s">
        <v>320</v>
      </c>
      <c r="H1" t="s">
        <v>318</v>
      </c>
      <c r="I1" s="10" t="s">
        <v>321</v>
      </c>
    </row>
    <row r="2" spans="1:9" x14ac:dyDescent="0.25">
      <c r="A2">
        <v>1</v>
      </c>
      <c r="B2" t="s">
        <v>9</v>
      </c>
      <c r="C2">
        <v>1</v>
      </c>
      <c r="D2" t="str">
        <f>VLOOKUP(PRODUCTOS[[#This Row],[ID_CATEGORIA]],CATEGORIA[#All],2,FALSE)</f>
        <v>Componentes del Motor</v>
      </c>
      <c r="E2">
        <v>10</v>
      </c>
      <c r="F2" s="4">
        <f>PRODUCTOS[[#This Row],[PRECIO_VENTAS]]-G2</f>
        <v>421</v>
      </c>
      <c r="G2" s="8">
        <v>179</v>
      </c>
      <c r="H2" s="5">
        <v>600</v>
      </c>
      <c r="I2" s="9">
        <f>PRODUCTOS[[#This Row],[MARGEN]]/PRODUCTOS[[#This Row],[PRECIO_VENTAS]]</f>
        <v>0.29833333333333334</v>
      </c>
    </row>
    <row r="3" spans="1:9" x14ac:dyDescent="0.25">
      <c r="A3">
        <v>2</v>
      </c>
      <c r="B3" t="s">
        <v>12</v>
      </c>
      <c r="C3">
        <v>1</v>
      </c>
      <c r="D3" t="str">
        <f>VLOOKUP(PRODUCTOS[[#This Row],[ID_CATEGORIA]],CATEGORIA[#All],2,FALSE)</f>
        <v>Componentes del Motor</v>
      </c>
      <c r="E3">
        <v>5</v>
      </c>
      <c r="F3" s="4">
        <f>PRODUCTOS[[#This Row],[PRECIO_VENTAS]]-G3</f>
        <v>2920</v>
      </c>
      <c r="G3" s="8">
        <v>580</v>
      </c>
      <c r="H3" s="5">
        <v>3500</v>
      </c>
      <c r="I3" s="9">
        <f>PRODUCTOS[[#This Row],[MARGEN]]/PRODUCTOS[[#This Row],[PRECIO_VENTAS]]</f>
        <v>0.1657142857142857</v>
      </c>
    </row>
    <row r="4" spans="1:9" x14ac:dyDescent="0.25">
      <c r="A4">
        <v>3</v>
      </c>
      <c r="B4" t="s">
        <v>15</v>
      </c>
      <c r="C4">
        <v>1</v>
      </c>
      <c r="D4" t="str">
        <f>VLOOKUP(PRODUCTOS[[#This Row],[ID_CATEGORIA]],CATEGORIA[#All],2,FALSE)</f>
        <v>Componentes del Motor</v>
      </c>
      <c r="E4">
        <v>7</v>
      </c>
      <c r="F4" s="4">
        <f>PRODUCTOS[[#This Row],[PRECIO_VENTAS]]-G4</f>
        <v>3800</v>
      </c>
      <c r="G4" s="8">
        <v>700</v>
      </c>
      <c r="H4" s="5">
        <v>4500</v>
      </c>
      <c r="I4" s="9">
        <f>PRODUCTOS[[#This Row],[MARGEN]]/PRODUCTOS[[#This Row],[PRECIO_VENTAS]]</f>
        <v>0.15555555555555556</v>
      </c>
    </row>
    <row r="5" spans="1:9" x14ac:dyDescent="0.25">
      <c r="A5">
        <v>4</v>
      </c>
      <c r="B5" t="s">
        <v>18</v>
      </c>
      <c r="C5">
        <v>2</v>
      </c>
      <c r="D5" t="str">
        <f>VLOOKUP(PRODUCTOS[[#This Row],[ID_CATEGORIA]],CATEGORIA[#All],2,FALSE)</f>
        <v>Filtros</v>
      </c>
      <c r="E5">
        <v>3</v>
      </c>
      <c r="F5" s="4">
        <f>PRODUCTOS[[#This Row],[PRECIO_VENTAS]]-G5</f>
        <v>600</v>
      </c>
      <c r="G5" s="8">
        <v>200</v>
      </c>
      <c r="H5" s="5">
        <v>800</v>
      </c>
      <c r="I5" s="9">
        <f>PRODUCTOS[[#This Row],[MARGEN]]/PRODUCTOS[[#This Row],[PRECIO_VENTAS]]</f>
        <v>0.25</v>
      </c>
    </row>
    <row r="6" spans="1:9" x14ac:dyDescent="0.25">
      <c r="A6">
        <v>5</v>
      </c>
      <c r="B6" t="s">
        <v>21</v>
      </c>
      <c r="C6">
        <v>3</v>
      </c>
      <c r="D6" t="str">
        <f>VLOOKUP(PRODUCTOS[[#This Row],[ID_CATEGORIA]],CATEGORIA[#All],2,FALSE)</f>
        <v>Sistema de Escape</v>
      </c>
      <c r="E6">
        <v>12</v>
      </c>
      <c r="F6" s="4">
        <f>PRODUCTOS[[#This Row],[PRECIO_VENTAS]]-G6</f>
        <v>1600</v>
      </c>
      <c r="G6" s="8">
        <v>900</v>
      </c>
      <c r="H6" s="5">
        <v>2500</v>
      </c>
      <c r="I6" s="9">
        <f>PRODUCTOS[[#This Row],[MARGEN]]/PRODUCTOS[[#This Row],[PRECIO_VENTAS]]</f>
        <v>0.36</v>
      </c>
    </row>
    <row r="7" spans="1:9" x14ac:dyDescent="0.25">
      <c r="A7">
        <v>6</v>
      </c>
      <c r="B7" t="s">
        <v>24</v>
      </c>
      <c r="C7">
        <v>4</v>
      </c>
      <c r="D7" t="str">
        <f>VLOOKUP(PRODUCTOS[[#This Row],[ID_CATEGORIA]],CATEGORIA[#All],2,FALSE)</f>
        <v>Sistema de Transmisión</v>
      </c>
      <c r="E7">
        <v>6</v>
      </c>
      <c r="F7" s="4">
        <f>PRODUCTOS[[#This Row],[PRECIO_VENTAS]]-G7</f>
        <v>1800</v>
      </c>
      <c r="G7" s="8">
        <v>200</v>
      </c>
      <c r="H7" s="5">
        <v>2000</v>
      </c>
      <c r="I7" s="9">
        <f>PRODUCTOS[[#This Row],[MARGEN]]/PRODUCTOS[[#This Row],[PRECIO_VENTAS]]</f>
        <v>0.1</v>
      </c>
    </row>
    <row r="8" spans="1:9" x14ac:dyDescent="0.25">
      <c r="A8">
        <v>7</v>
      </c>
      <c r="B8" t="s">
        <v>27</v>
      </c>
      <c r="C8">
        <v>5</v>
      </c>
      <c r="D8" t="str">
        <f>VLOOKUP(PRODUCTOS[[#This Row],[ID_CATEGORIA]],CATEGORIA[#All],2,FALSE)</f>
        <v>Sistema de Frenos</v>
      </c>
      <c r="E8">
        <v>8</v>
      </c>
      <c r="F8" s="4">
        <f>PRODUCTOS[[#This Row],[PRECIO_VENTAS]]-G8</f>
        <v>900</v>
      </c>
      <c r="G8" s="8">
        <v>300</v>
      </c>
      <c r="H8" s="5">
        <v>1200</v>
      </c>
      <c r="I8" s="9">
        <f>PRODUCTOS[[#This Row],[MARGEN]]/PRODUCTOS[[#This Row],[PRECIO_VENTAS]]</f>
        <v>0.25</v>
      </c>
    </row>
    <row r="9" spans="1:9" x14ac:dyDescent="0.25">
      <c r="A9">
        <v>8</v>
      </c>
      <c r="B9" t="s">
        <v>30</v>
      </c>
      <c r="C9">
        <v>6</v>
      </c>
      <c r="D9" t="str">
        <f>VLOOKUP(PRODUCTOS[[#This Row],[ID_CATEGORIA]],CATEGORIA[#All],2,FALSE)</f>
        <v>Sistema de Suspensión</v>
      </c>
      <c r="E9">
        <v>4</v>
      </c>
      <c r="F9" s="4">
        <f>PRODUCTOS[[#This Row],[PRECIO_VENTAS]]-G9</f>
        <v>4010</v>
      </c>
      <c r="G9" s="8">
        <v>490</v>
      </c>
      <c r="H9" s="5">
        <v>4500</v>
      </c>
      <c r="I9" s="9">
        <f>PRODUCTOS[[#This Row],[MARGEN]]/PRODUCTOS[[#This Row],[PRECIO_VENTAS]]</f>
        <v>0.10888888888888888</v>
      </c>
    </row>
    <row r="10" spans="1:9" x14ac:dyDescent="0.25">
      <c r="A10">
        <v>9</v>
      </c>
      <c r="B10" t="s">
        <v>33</v>
      </c>
      <c r="C10">
        <v>7</v>
      </c>
      <c r="D10" t="str">
        <f>VLOOKUP(PRODUCTOS[[#This Row],[ID_CATEGORIA]],CATEGORIA[#All],2,FALSE)</f>
        <v>Sistema Eléctrico</v>
      </c>
      <c r="E10">
        <v>9</v>
      </c>
      <c r="F10" s="4">
        <f>PRODUCTOS[[#This Row],[PRECIO_VENTAS]]-G10</f>
        <v>4800</v>
      </c>
      <c r="G10" s="8">
        <v>1200</v>
      </c>
      <c r="H10" s="5">
        <v>6000</v>
      </c>
      <c r="I10" s="9">
        <f>PRODUCTOS[[#This Row],[MARGEN]]/PRODUCTOS[[#This Row],[PRECIO_VENTAS]]</f>
        <v>0.2</v>
      </c>
    </row>
    <row r="11" spans="1:9" x14ac:dyDescent="0.25">
      <c r="A11">
        <v>10</v>
      </c>
      <c r="B11" t="s">
        <v>36</v>
      </c>
      <c r="C11">
        <v>8</v>
      </c>
      <c r="D11" t="str">
        <f>VLOOKUP(PRODUCTOS[[#This Row],[ID_CATEGORIA]],CATEGORIA[#All],2,FALSE)</f>
        <v>Neumáticos</v>
      </c>
      <c r="E11">
        <v>5</v>
      </c>
      <c r="F11" s="4">
        <f>PRODUCTOS[[#This Row],[PRECIO_VENTAS]]-G11</f>
        <v>4420</v>
      </c>
      <c r="G11" s="8">
        <v>580</v>
      </c>
      <c r="H11" s="5">
        <v>5000</v>
      </c>
      <c r="I11" s="9">
        <f>PRODUCTOS[[#This Row],[MARGEN]]/PRODUCTOS[[#This Row],[PRECIO_VENTAS]]</f>
        <v>0.11600000000000001</v>
      </c>
    </row>
    <row r="12" spans="1:9" x14ac:dyDescent="0.25">
      <c r="A12">
        <v>11</v>
      </c>
      <c r="B12" t="s">
        <v>39</v>
      </c>
      <c r="C12">
        <v>9</v>
      </c>
      <c r="D12" t="str">
        <f>VLOOKUP(PRODUCTOS[[#This Row],[ID_CATEGORIA]],CATEGORIA[#All],2,FALSE)</f>
        <v>Partes del Chasis</v>
      </c>
      <c r="E12">
        <v>3</v>
      </c>
      <c r="F12" s="4">
        <f>PRODUCTOS[[#This Row],[PRECIO_VENTAS]]-G12</f>
        <v>1700</v>
      </c>
      <c r="G12" s="8">
        <v>300</v>
      </c>
      <c r="H12" s="5">
        <v>2000</v>
      </c>
      <c r="I12" s="9">
        <f>PRODUCTOS[[#This Row],[MARGEN]]/PRODUCTOS[[#This Row],[PRECIO_VENTAS]]</f>
        <v>0.15</v>
      </c>
    </row>
    <row r="13" spans="1:9" x14ac:dyDescent="0.25">
      <c r="A13">
        <v>12</v>
      </c>
      <c r="B13" t="s">
        <v>42</v>
      </c>
      <c r="C13">
        <v>9</v>
      </c>
      <c r="D13" t="str">
        <f>VLOOKUP(PRODUCTOS[[#This Row],[ID_CATEGORIA]],CATEGORIA[#All],2,FALSE)</f>
        <v>Partes del Chasis</v>
      </c>
      <c r="E13">
        <v>7</v>
      </c>
      <c r="F13" s="4">
        <f>PRODUCTOS[[#This Row],[PRECIO_VENTAS]]-G13</f>
        <v>3150</v>
      </c>
      <c r="G13" s="8">
        <v>350</v>
      </c>
      <c r="H13" s="5">
        <v>3500</v>
      </c>
      <c r="I13" s="9">
        <f>PRODUCTOS[[#This Row],[MARGEN]]/PRODUCTOS[[#This Row],[PRECIO_VENTAS]]</f>
        <v>0.1</v>
      </c>
    </row>
    <row r="14" spans="1:9" x14ac:dyDescent="0.25">
      <c r="A14">
        <v>13</v>
      </c>
      <c r="B14" t="s">
        <v>45</v>
      </c>
      <c r="C14">
        <v>9</v>
      </c>
      <c r="D14" t="str">
        <f>VLOOKUP(PRODUCTOS[[#This Row],[ID_CATEGORIA]],CATEGORIA[#All],2,FALSE)</f>
        <v>Partes del Chasis</v>
      </c>
      <c r="E14">
        <v>10</v>
      </c>
      <c r="F14" s="4">
        <f>PRODUCTOS[[#This Row],[PRECIO_VENTAS]]-G14</f>
        <v>1310</v>
      </c>
      <c r="G14" s="8">
        <v>190</v>
      </c>
      <c r="H14" s="5">
        <v>1500</v>
      </c>
      <c r="I14" s="9">
        <f>PRODUCTOS[[#This Row],[MARGEN]]/PRODUCTOS[[#This Row],[PRECIO_VENTAS]]</f>
        <v>0.12666666666666668</v>
      </c>
    </row>
    <row r="15" spans="1:9" x14ac:dyDescent="0.25">
      <c r="A15">
        <v>14</v>
      </c>
      <c r="B15" t="s">
        <v>48</v>
      </c>
      <c r="C15">
        <v>9</v>
      </c>
      <c r="D15" t="str">
        <f>VLOOKUP(PRODUCTOS[[#This Row],[ID_CATEGORIA]],CATEGORIA[#All],2,FALSE)</f>
        <v>Partes del Chasis</v>
      </c>
      <c r="E15">
        <v>2</v>
      </c>
      <c r="F15" s="4">
        <f>PRODUCTOS[[#This Row],[PRECIO_VENTAS]]-G15</f>
        <v>700</v>
      </c>
      <c r="G15" s="8">
        <v>100</v>
      </c>
      <c r="H15" s="5">
        <v>800</v>
      </c>
      <c r="I15" s="9">
        <f>PRODUCTOS[[#This Row],[MARGEN]]/PRODUCTOS[[#This Row],[PRECIO_VENTAS]]</f>
        <v>0.125</v>
      </c>
    </row>
    <row r="16" spans="1:9" x14ac:dyDescent="0.25">
      <c r="A16">
        <v>15</v>
      </c>
      <c r="B16" t="s">
        <v>51</v>
      </c>
      <c r="C16">
        <v>10</v>
      </c>
      <c r="D16" t="str">
        <f>VLOOKUP(PRODUCTOS[[#This Row],[ID_CATEGORIA]],CATEGORIA[#All],2,FALSE)</f>
        <v>Accesorios y Equipamiento</v>
      </c>
      <c r="E16">
        <v>8</v>
      </c>
      <c r="F16" s="4">
        <f>PRODUCTOS[[#This Row],[PRECIO_VENTAS]]-G16</f>
        <v>2240</v>
      </c>
      <c r="G16" s="8">
        <v>260</v>
      </c>
      <c r="H16" s="5">
        <v>2500</v>
      </c>
      <c r="I16" s="9">
        <f>PRODUCTOS[[#This Row],[MARGEN]]/PRODUCTOS[[#This Row],[PRECIO_VENTAS]]</f>
        <v>0.104</v>
      </c>
    </row>
    <row r="17" spans="1:9" x14ac:dyDescent="0.25">
      <c r="A17">
        <v>16</v>
      </c>
      <c r="B17" t="s">
        <v>54</v>
      </c>
      <c r="C17">
        <v>10</v>
      </c>
      <c r="D17" t="str">
        <f>VLOOKUP(PRODUCTOS[[#This Row],[ID_CATEGORIA]],CATEGORIA[#All],2,FALSE)</f>
        <v>Accesorios y Equipamiento</v>
      </c>
      <c r="E17">
        <v>6</v>
      </c>
      <c r="F17" s="4">
        <f>PRODUCTOS[[#This Row],[PRECIO_VENTAS]]-G17</f>
        <v>820</v>
      </c>
      <c r="G17" s="8">
        <v>180</v>
      </c>
      <c r="H17" s="5">
        <v>1000</v>
      </c>
      <c r="I17" s="9">
        <f>PRODUCTOS[[#This Row],[MARGEN]]/PRODUCTOS[[#This Row],[PRECIO_VENTAS]]</f>
        <v>0.18</v>
      </c>
    </row>
    <row r="18" spans="1:9" x14ac:dyDescent="0.25">
      <c r="A18">
        <v>17</v>
      </c>
      <c r="B18" t="s">
        <v>56</v>
      </c>
      <c r="C18">
        <v>10</v>
      </c>
      <c r="D18" t="str">
        <f>VLOOKUP(PRODUCTOS[[#This Row],[ID_CATEGORIA]],CATEGORIA[#All],2,FALSE)</f>
        <v>Accesorios y Equipamiento</v>
      </c>
      <c r="E18">
        <v>9</v>
      </c>
      <c r="F18" s="4">
        <f>PRODUCTOS[[#This Row],[PRECIO_VENTAS]]-G18</f>
        <v>1117</v>
      </c>
      <c r="G18" s="8">
        <v>2383</v>
      </c>
      <c r="H18" s="5">
        <v>3500</v>
      </c>
      <c r="I18" s="9">
        <f>PRODUCTOS[[#This Row],[MARGEN]]/PRODUCTOS[[#This Row],[PRECIO_VENTAS]]</f>
        <v>0.68085714285714283</v>
      </c>
    </row>
    <row r="19" spans="1:9" x14ac:dyDescent="0.25">
      <c r="A19">
        <v>18</v>
      </c>
      <c r="B19" t="s">
        <v>58</v>
      </c>
      <c r="C19">
        <v>5</v>
      </c>
      <c r="D19" t="str">
        <f>VLOOKUP(PRODUCTOS[[#This Row],[ID_CATEGORIA]],CATEGORIA[#All],2,FALSE)</f>
        <v>Sistema de Frenos</v>
      </c>
      <c r="E19">
        <v>11</v>
      </c>
      <c r="F19" s="4">
        <f>PRODUCTOS[[#This Row],[PRECIO_VENTAS]]-G19</f>
        <v>1000</v>
      </c>
      <c r="G19" s="8">
        <v>200</v>
      </c>
      <c r="H19" s="5">
        <v>1200</v>
      </c>
      <c r="I19" s="9">
        <f>PRODUCTOS[[#This Row],[MARGEN]]/PRODUCTOS[[#This Row],[PRECIO_VENTAS]]</f>
        <v>0.16666666666666666</v>
      </c>
    </row>
    <row r="20" spans="1:9" x14ac:dyDescent="0.25">
      <c r="A20">
        <v>19</v>
      </c>
      <c r="B20" t="s">
        <v>60</v>
      </c>
      <c r="C20">
        <v>11</v>
      </c>
      <c r="D20" t="str">
        <f>VLOOKUP(PRODUCTOS[[#This Row],[ID_CATEGORIA]],CATEGORIA[#All],2,FALSE)</f>
        <v>Cables y Controles</v>
      </c>
      <c r="E20">
        <v>4</v>
      </c>
      <c r="F20" s="4">
        <f>PRODUCTOS[[#This Row],[PRECIO_VENTAS]]-G20</f>
        <v>600</v>
      </c>
      <c r="G20" s="8">
        <v>100</v>
      </c>
      <c r="H20" s="5">
        <v>700</v>
      </c>
      <c r="I20" s="9">
        <f>PRODUCTOS[[#This Row],[MARGEN]]/PRODUCTOS[[#This Row],[PRECIO_VENTAS]]</f>
        <v>0.14285714285714285</v>
      </c>
    </row>
    <row r="21" spans="1:9" x14ac:dyDescent="0.25">
      <c r="A21">
        <v>20</v>
      </c>
      <c r="B21" t="s">
        <v>62</v>
      </c>
      <c r="C21">
        <v>10</v>
      </c>
      <c r="D21" t="str">
        <f>VLOOKUP(PRODUCTOS[[#This Row],[ID_CATEGORIA]],CATEGORIA[#All],2,FALSE)</f>
        <v>Accesorios y Equipamiento</v>
      </c>
      <c r="E21">
        <v>3</v>
      </c>
      <c r="F21" s="4">
        <f>PRODUCTOS[[#This Row],[PRECIO_VENTAS]]-G21</f>
        <v>4500</v>
      </c>
      <c r="G21" s="8">
        <v>500</v>
      </c>
      <c r="H21" s="5">
        <v>5000</v>
      </c>
      <c r="I21" s="9">
        <f>PRODUCTOS[[#This Row],[MARGEN]]/PRODUCTOS[[#This Row],[PRECIO_VENTAS]]</f>
        <v>0.1</v>
      </c>
    </row>
    <row r="22" spans="1:9" x14ac:dyDescent="0.25">
      <c r="A22">
        <v>21</v>
      </c>
      <c r="B22" t="s">
        <v>64</v>
      </c>
      <c r="C22">
        <v>4</v>
      </c>
      <c r="D22" t="str">
        <f>VLOOKUP(PRODUCTOS[[#This Row],[ID_CATEGORIA]],CATEGORIA[#All],2,FALSE)</f>
        <v>Sistema de Transmisión</v>
      </c>
      <c r="E22">
        <v>5</v>
      </c>
      <c r="F22" s="4">
        <f>PRODUCTOS[[#This Row],[PRECIO_VENTAS]]-G22</f>
        <v>880</v>
      </c>
      <c r="G22" s="8">
        <v>120</v>
      </c>
      <c r="H22" s="5">
        <v>1000</v>
      </c>
      <c r="I22" s="9">
        <f>PRODUCTOS[[#This Row],[MARGEN]]/PRODUCTOS[[#This Row],[PRECIO_VENTAS]]</f>
        <v>0.12</v>
      </c>
    </row>
    <row r="23" spans="1:9" x14ac:dyDescent="0.25">
      <c r="A23">
        <v>22</v>
      </c>
      <c r="B23" t="s">
        <v>66</v>
      </c>
      <c r="C23">
        <v>9</v>
      </c>
      <c r="D23" t="str">
        <f>VLOOKUP(PRODUCTOS[[#This Row],[ID_CATEGORIA]],CATEGORIA[#All],2,FALSE)</f>
        <v>Partes del Chasis</v>
      </c>
      <c r="E23">
        <v>7</v>
      </c>
      <c r="F23" s="4">
        <f>PRODUCTOS[[#This Row],[PRECIO_VENTAS]]-G23</f>
        <v>3011</v>
      </c>
      <c r="G23" s="8">
        <v>489</v>
      </c>
      <c r="H23" s="5">
        <v>3500</v>
      </c>
      <c r="I23" s="9">
        <f>PRODUCTOS[[#This Row],[MARGEN]]/PRODUCTOS[[#This Row],[PRECIO_VENTAS]]</f>
        <v>0.13971428571428571</v>
      </c>
    </row>
    <row r="24" spans="1:9" x14ac:dyDescent="0.25">
      <c r="A24">
        <v>23</v>
      </c>
      <c r="B24" t="s">
        <v>68</v>
      </c>
      <c r="C24">
        <v>1</v>
      </c>
      <c r="D24" t="str">
        <f>VLOOKUP(PRODUCTOS[[#This Row],[ID_CATEGORIA]],CATEGORIA[#All],2,FALSE)</f>
        <v>Componentes del Motor</v>
      </c>
      <c r="E24">
        <v>6</v>
      </c>
      <c r="F24" s="4">
        <f>PRODUCTOS[[#This Row],[PRECIO_VENTAS]]-G24</f>
        <v>3550</v>
      </c>
      <c r="G24" s="8">
        <v>450</v>
      </c>
      <c r="H24" s="5">
        <v>4000</v>
      </c>
      <c r="I24" s="9">
        <f>PRODUCTOS[[#This Row],[MARGEN]]/PRODUCTOS[[#This Row],[PRECIO_VENTAS]]</f>
        <v>0.1125</v>
      </c>
    </row>
    <row r="25" spans="1:9" x14ac:dyDescent="0.25">
      <c r="A25">
        <v>24</v>
      </c>
      <c r="B25" t="s">
        <v>70</v>
      </c>
      <c r="C25">
        <v>5</v>
      </c>
      <c r="D25" t="str">
        <f>VLOOKUP(PRODUCTOS[[#This Row],[ID_CATEGORIA]],CATEGORIA[#All],2,FALSE)</f>
        <v>Sistema de Frenos</v>
      </c>
      <c r="E25">
        <v>9</v>
      </c>
      <c r="F25" s="4">
        <f>PRODUCTOS[[#This Row],[PRECIO_VENTAS]]-G25</f>
        <v>2630</v>
      </c>
      <c r="G25" s="8">
        <v>370</v>
      </c>
      <c r="H25" s="5">
        <v>3000</v>
      </c>
      <c r="I25" s="9">
        <f>PRODUCTOS[[#This Row],[MARGEN]]/PRODUCTOS[[#This Row],[PRECIO_VENTAS]]</f>
        <v>0.12333333333333334</v>
      </c>
    </row>
    <row r="26" spans="1:9" x14ac:dyDescent="0.25">
      <c r="A26">
        <v>25</v>
      </c>
      <c r="B26" t="s">
        <v>72</v>
      </c>
      <c r="C26">
        <v>6</v>
      </c>
      <c r="D26" t="str">
        <f>VLOOKUP(PRODUCTOS[[#This Row],[ID_CATEGORIA]],CATEGORIA[#All],2,FALSE)</f>
        <v>Sistema de Suspensión</v>
      </c>
      <c r="E26">
        <v>12</v>
      </c>
      <c r="F26" s="4">
        <f>PRODUCTOS[[#This Row],[PRECIO_VENTAS]]-G26</f>
        <v>5100</v>
      </c>
      <c r="G26" s="8">
        <v>900</v>
      </c>
      <c r="H26" s="5">
        <v>6000</v>
      </c>
      <c r="I26" s="9">
        <f>PRODUCTOS[[#This Row],[MARGEN]]/PRODUCTOS[[#This Row],[PRECIO_VENTAS]]</f>
        <v>0.15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3CF0-EB71-4A90-B8B3-48FC355FC541}">
  <dimension ref="A1:B12"/>
  <sheetViews>
    <sheetView zoomScale="190" zoomScaleNormal="190" workbookViewId="0">
      <selection activeCell="B3" sqref="B3"/>
    </sheetView>
  </sheetViews>
  <sheetFormatPr baseColWidth="10" defaultRowHeight="15" x14ac:dyDescent="0.25"/>
  <cols>
    <col min="1" max="1" width="16.5703125" customWidth="1"/>
    <col min="2" max="2" width="28.7109375" customWidth="1"/>
  </cols>
  <sheetData>
    <row r="1" spans="1:2" x14ac:dyDescent="0.25">
      <c r="A1" t="s">
        <v>169</v>
      </c>
      <c r="B1" t="s">
        <v>159</v>
      </c>
    </row>
    <row r="2" spans="1:2" x14ac:dyDescent="0.25">
      <c r="A2">
        <v>1</v>
      </c>
      <c r="B2" t="s">
        <v>149</v>
      </c>
    </row>
    <row r="3" spans="1:2" x14ac:dyDescent="0.25">
      <c r="A3">
        <v>2</v>
      </c>
      <c r="B3" t="s">
        <v>150</v>
      </c>
    </row>
    <row r="4" spans="1:2" x14ac:dyDescent="0.25">
      <c r="A4">
        <v>3</v>
      </c>
      <c r="B4" t="s">
        <v>151</v>
      </c>
    </row>
    <row r="5" spans="1:2" x14ac:dyDescent="0.25">
      <c r="A5">
        <v>4</v>
      </c>
      <c r="B5" t="s">
        <v>152</v>
      </c>
    </row>
    <row r="6" spans="1:2" x14ac:dyDescent="0.25">
      <c r="A6">
        <v>5</v>
      </c>
      <c r="B6" t="s">
        <v>153</v>
      </c>
    </row>
    <row r="7" spans="1:2" x14ac:dyDescent="0.25">
      <c r="A7">
        <v>6</v>
      </c>
      <c r="B7" t="s">
        <v>154</v>
      </c>
    </row>
    <row r="8" spans="1:2" x14ac:dyDescent="0.25">
      <c r="A8">
        <v>7</v>
      </c>
      <c r="B8" t="s">
        <v>155</v>
      </c>
    </row>
    <row r="9" spans="1:2" x14ac:dyDescent="0.25">
      <c r="A9">
        <v>8</v>
      </c>
      <c r="B9" t="s">
        <v>36</v>
      </c>
    </row>
    <row r="10" spans="1:2" x14ac:dyDescent="0.25">
      <c r="A10">
        <v>9</v>
      </c>
      <c r="B10" t="s">
        <v>156</v>
      </c>
    </row>
    <row r="11" spans="1:2" x14ac:dyDescent="0.25">
      <c r="A11">
        <v>10</v>
      </c>
      <c r="B11" t="s">
        <v>157</v>
      </c>
    </row>
    <row r="12" spans="1:2" x14ac:dyDescent="0.25">
      <c r="A12">
        <v>11</v>
      </c>
      <c r="B12" t="s">
        <v>158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E A A B Q S w M E F A A C A A g A m l r i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m l r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p a 4 l g 2 R Z v c r g E A A G E E A A A T A B w A R m 9 y b X V s Y X M v U 2 V j d G l v b j E u b S C i G A A o o B Q A A A A A A A A A A A A A A A A A A A A A A A A A A A C N U s G K 2 z A U v A f y D w / v x S k m 0 K X 0 s u x B S G p W k F r G 0 b a H E B b F V r N m b S n I C t 1 t y I / t t T 9 W O y b Y j Z 0 2 v s h o 3 p u Z p 3 m l S l x m N C y a 8 + P d e D Q e l c / S q h R u P I I E X 4 B / O / H g H n L l x i O o P m 6 z j d L V D X 1 N V D 7 F O 2 u V d t + N f V k b 8 + J P 9 s t Q F u q + 6 f Z W h y U 2 2 l U V q 6 D p v / F E t j W Q y G K d y d T U 3 E K u c z U V V u r y h 7 E F N v m u 0 O J t q 0 q / U Q v 2 e + 8 L x Q / o 6 Y H H y A v A V S C k 0 i m X F e o Q w N 5 j 5 C m i h B F e o U y 7 z 5 + m N c E J + k Z D Q g m P + 2 A H O Z I 6 9 e q O Q E x n j I e 9 6 4 o M z x k N B e 1 z t U C v J 4 o 5 e c R i w N 0 J W Q x K I U F n P G b o d k D t h P U a M Q o F I 4 g M i V H M z k w c J m 0 y F Y O B K t 1 C v v 1 + L 5 N d L s u L A Z X + e Z R 1 T J 3 3 r N m m j 9 u t s l 2 D g 3 K Z v k 5 u y N + Q 6 t z 8 v K g a G a 0 s U A 1 f W x L A M p U Q y V y u r b z S Q s f z k I X I m r P J / 9 q q f 9 S 0 a 3 S h q D u M s q X R M s 9 + 1 Q P I j V W b 6 q e d A K V p 4 9 2 / Z v A A P M E F m g M L Z z F d H H d S y e Q Z l q e V W n 1 Y N j u 0 m o x H m f 6 P j b s / U E s B A i 0 A F A A C A A g A m l r i W E U A 6 P u k A A A A 9 g A A A B I A A A A A A A A A A A A A A A A A A A A A A E N v b m Z p Z y 9 Q Y W N r Y W d l L n h t b F B L A Q I t A B Q A A g A I A J p a 4 l g P y u m r p A A A A O k A A A A T A A A A A A A A A A A A A A A A A P A A A A B b Q 2 9 u d G V u d F 9 U e X B l c 1 0 u e G 1 s U E s B A i 0 A F A A C A A g A m l r i W D Z F m 9 y u A Q A A Y Q Q A A B M A A A A A A A A A A A A A A A A A 4 Q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B I A A A A A A A D K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F U T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z l k M z Q 5 N S 0 z Z j g z L T R j N z Y t O T E 3 M i 0 1 N 2 E w M D A 4 N D V h M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E Q V R P U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J U M T U 6 M j A 6 M j k u M j Y x N j U 4 M F o i I C 8 + P E V u d H J 5 I F R 5 c G U 9 I k Z p b G x D b 2 x 1 b W 5 U e X B l c y I g V m F s d W U 9 I n N C d 0 1 E Q m d Z R E J n T U d B d 1 l E Q X d B P S I g L z 4 8 R W 5 0 c n k g V H l w Z T 0 i R m l s b E N v b H V t b k 5 h b W V z I i B W Y W x 1 Z T 0 i c 1 s m c X V v d D t G R U N I Q V 9 I T 1 J B J n F 1 b 3 Q 7 L C Z x d W 9 0 O 0 l E X 1 B F R E l E T y Z x d W 9 0 O y w m c X V v d D t J R F 9 W R U 5 E R U R P U i Z x d W 9 0 O y w m c X V v d D t W R U 5 E R U R P U i Z x d W 9 0 O y w m c X V v d D t S R U d J T 0 4 m c X V v d D s s J n F 1 b 3 Q 7 S U R f Q 0 x J R U 5 U R S Z x d W 9 0 O y w m c X V v d D t D T E l F T l R F J n F 1 b 3 Q 7 L C Z x d W 9 0 O 0 l E X 1 B S T 0 R V Q 1 R P J n F 1 b 3 Q 7 L C Z x d W 9 0 O 1 B S T 0 R V Q 1 R P U y Z x d W 9 0 O y w m c X V v d D t J R F 9 D Q V R F R 0 9 S S U E y J n F 1 b 3 Q 7 L C Z x d W 9 0 O 0 N B V E V H T 1 J J Q S Z x d W 9 0 O y w m c X V v d D t D Q U 5 U S U R B R C Z x d W 9 0 O y w m c X V v d D t Q U k V D S U 8 m c X V v d D s s J n F 1 b 3 Q 7 V E 9 U Q U w g S U 5 H U k V T T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T 1 M g K D I p L 0 F 1 d G 9 S Z W 1 v d m V k Q 2 9 s d W 1 u c z E u e 0 Z F Q 0 h B X 0 h P U k E s M H 0 m c X V v d D s s J n F 1 b 3 Q 7 U 2 V j d G l v b j E v R E F U T 1 M g K D I p L 0 F 1 d G 9 S Z W 1 v d m V k Q 2 9 s d W 1 u c z E u e 0 l E X 1 B F R E l E T y w x f S Z x d W 9 0 O y w m c X V v d D t T Z W N 0 a W 9 u M S 9 E Q V R P U y A o M i k v Q X V 0 b 1 J l b W 9 2 Z W R D b 2 x 1 b W 5 z M S 5 7 S U R f V k V O R E V E T 1 I s M n 0 m c X V v d D s s J n F 1 b 3 Q 7 U 2 V j d G l v b j E v R E F U T 1 M g K D I p L 0 F 1 d G 9 S Z W 1 v d m V k Q 2 9 s d W 1 u c z E u e 1 Z F T k R F R E 9 S L D N 9 J n F 1 b 3 Q 7 L C Z x d W 9 0 O 1 N l Y 3 R p b 2 4 x L 0 R B V E 9 T I C g y K S 9 B d X R v U m V t b 3 Z l Z E N v b H V t b n M x L n t S R U d J T 0 4 s N H 0 m c X V v d D s s J n F 1 b 3 Q 7 U 2 V j d G l v b j E v R E F U T 1 M g K D I p L 0 F 1 d G 9 S Z W 1 v d m V k Q 2 9 s d W 1 u c z E u e 0 l E X 0 N M S U V O V E U s N X 0 m c X V v d D s s J n F 1 b 3 Q 7 U 2 V j d G l v b j E v R E F U T 1 M g K D I p L 0 F 1 d G 9 S Z W 1 v d m V k Q 2 9 s d W 1 u c z E u e 0 N M S U V O V E U s N n 0 m c X V v d D s s J n F 1 b 3 Q 7 U 2 V j d G l v b j E v R E F U T 1 M g K D I p L 0 F 1 d G 9 S Z W 1 v d m V k Q 2 9 s d W 1 u c z E u e 0 l E X 1 B S T 0 R V Q 1 R P L D d 9 J n F 1 b 3 Q 7 L C Z x d W 9 0 O 1 N l Y 3 R p b 2 4 x L 0 R B V E 9 T I C g y K S 9 B d X R v U m V t b 3 Z l Z E N v b H V t b n M x L n t Q U k 9 E V U N U T 1 M s O H 0 m c X V v d D s s J n F 1 b 3 Q 7 U 2 V j d G l v b j E v R E F U T 1 M g K D I p L 0 F 1 d G 9 S Z W 1 v d m V k Q 2 9 s d W 1 u c z E u e 0 l E X 0 N B V E V H T 1 J J Q T I s O X 0 m c X V v d D s s J n F 1 b 3 Q 7 U 2 V j d G l v b j E v R E F U T 1 M g K D I p L 0 F 1 d G 9 S Z W 1 v d m V k Q 2 9 s d W 1 u c z E u e 0 N B V E V H T 1 J J Q S w x M H 0 m c X V v d D s s J n F 1 b 3 Q 7 U 2 V j d G l v b j E v R E F U T 1 M g K D I p L 0 F 1 d G 9 S Z W 1 v d m V k Q 2 9 s d W 1 u c z E u e 0 N B T l R J R E F E L D E x f S Z x d W 9 0 O y w m c X V v d D t T Z W N 0 a W 9 u M S 9 E Q V R P U y A o M i k v Q X V 0 b 1 J l b W 9 2 Z W R D b 2 x 1 b W 5 z M S 5 7 U F J F Q 0 l P L D E y f S Z x d W 9 0 O y w m c X V v d D t T Z W N 0 a W 9 u M S 9 E Q V R P U y A o M i k v Q X V 0 b 1 J l b W 9 2 Z W R D b 2 x 1 b W 5 z M S 5 7 V E 9 U Q U w g S U 5 H U k V T T 1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E Q V R P U y A o M i k v Q X V 0 b 1 J l b W 9 2 Z W R D b 2 x 1 b W 5 z M S 5 7 R k V D S E F f S E 9 S Q S w w f S Z x d W 9 0 O y w m c X V v d D t T Z W N 0 a W 9 u M S 9 E Q V R P U y A o M i k v Q X V 0 b 1 J l b W 9 2 Z W R D b 2 x 1 b W 5 z M S 5 7 S U R f U E V E S U R P L D F 9 J n F 1 b 3 Q 7 L C Z x d W 9 0 O 1 N l Y 3 R p b 2 4 x L 0 R B V E 9 T I C g y K S 9 B d X R v U m V t b 3 Z l Z E N v b H V t b n M x L n t J R F 9 W R U 5 E R U R P U i w y f S Z x d W 9 0 O y w m c X V v d D t T Z W N 0 a W 9 u M S 9 E Q V R P U y A o M i k v Q X V 0 b 1 J l b W 9 2 Z W R D b 2 x 1 b W 5 z M S 5 7 V k V O R E V E T 1 I s M 3 0 m c X V v d D s s J n F 1 b 3 Q 7 U 2 V j d G l v b j E v R E F U T 1 M g K D I p L 0 F 1 d G 9 S Z W 1 v d m V k Q 2 9 s d W 1 u c z E u e 1 J F R 0 l P T i w 0 f S Z x d W 9 0 O y w m c X V v d D t T Z W N 0 a W 9 u M S 9 E Q V R P U y A o M i k v Q X V 0 b 1 J l b W 9 2 Z W R D b 2 x 1 b W 5 z M S 5 7 S U R f Q 0 x J R U 5 U R S w 1 f S Z x d W 9 0 O y w m c X V v d D t T Z W N 0 a W 9 u M S 9 E Q V R P U y A o M i k v Q X V 0 b 1 J l b W 9 2 Z W R D b 2 x 1 b W 5 z M S 5 7 Q 0 x J R U 5 U R S w 2 f S Z x d W 9 0 O y w m c X V v d D t T Z W N 0 a W 9 u M S 9 E Q V R P U y A o M i k v Q X V 0 b 1 J l b W 9 2 Z W R D b 2 x 1 b W 5 z M S 5 7 S U R f U F J P R F V D V E 8 s N 3 0 m c X V v d D s s J n F 1 b 3 Q 7 U 2 V j d G l v b j E v R E F U T 1 M g K D I p L 0 F 1 d G 9 S Z W 1 v d m V k Q 2 9 s d W 1 u c z E u e 1 B S T 0 R V Q 1 R P U y w 4 f S Z x d W 9 0 O y w m c X V v d D t T Z W N 0 a W 9 u M S 9 E Q V R P U y A o M i k v Q X V 0 b 1 J l b W 9 2 Z W R D b 2 x 1 b W 5 z M S 5 7 S U R f Q 0 F U R U d P U k l B M i w 5 f S Z x d W 9 0 O y w m c X V v d D t T Z W N 0 a W 9 u M S 9 E Q V R P U y A o M i k v Q X V 0 b 1 J l b W 9 2 Z W R D b 2 x 1 b W 5 z M S 5 7 Q 0 F U R U d P U k l B L D E w f S Z x d W 9 0 O y w m c X V v d D t T Z W N 0 a W 9 u M S 9 E Q V R P U y A o M i k v Q X V 0 b 1 J l b W 9 2 Z W R D b 2 x 1 b W 5 z M S 5 7 Q 0 F O V E l E Q U Q s M T F 9 J n F 1 b 3 Q 7 L C Z x d W 9 0 O 1 N l Y 3 R p b 2 4 x L 0 R B V E 9 T I C g y K S 9 B d X R v U m V t b 3 Z l Z E N v b H V t b n M x L n t Q U k V D S U 8 s M T J 9 J n F 1 b 3 Q 7 L C Z x d W 9 0 O 1 N l Y 3 R p b 2 4 x L 0 R B V E 9 T I C g y K S 9 B d X R v U m V t b 3 Z l Z E N v b H V t b n M x L n t U T 1 R B T C B J T k d S R V N P U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9 T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9 T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9 T J T I w K D I p L 1 R l e H R v J T I w Z W 4 l M j B t Y X k l Q z M l Q k F z Y 3 V s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P U y U y M C g y K S 9 U Z X h 0 b y U y M G V u J T I w b W l u J U M z J U J B c 2 N 1 b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T 1 M l M j A o M i k v U G 9 u Z X I l M j B F b i U y M E 1 h e S V D M y V C Q X N j d W x h c y U y M E N h Z G E l M j B Q Y W x h Y n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T 1 M l M j A o M i k v U G V y c 2 9 u Y W x p e m F k Y S U y M G F n c m V n Y W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X F 0 L V o s L F A o B 2 g u v E i i m Q A A A A A A g A A A A A A E G Y A A A A B A A A g A A A A p i t b R N s T X B n e 6 S S 8 t Y A C D o x o N q 6 B h y 1 Z z C d H X b Y H R E Q A A A A A D o A A A A A C A A A g A A A A 9 d m n 2 o g 0 f u 7 3 e 4 9 e t p I X Z W t y V 0 X E x 5 C 8 W p v V g 1 w s E a t Q A A A A e k Y L Z f p w K i C r t O N R r O v 7 b 6 5 h 6 H z q m X g 2 L 5 i Z d v j v b K Z k 0 f r T n N z q o 4 A T n 3 Z N w x k / 6 n x g b 1 L x h Q H B b m 4 L o U C x J 6 u u P 1 7 T 7 4 0 e o u i i v j C A 3 2 t A A A A A h C z / y 5 c c b X 4 A r D N m k 9 C + Z Y r x l + X K I w 7 + + a V 0 C K z A U q m Z 5 o M 6 3 Y q 1 P Y y Z b 1 X A Z l B f Y 3 x U N + Y t J G S C 5 4 w 1 A P T y z A = = < / D a t a M a s h u p > 
</file>

<file path=customXml/itemProps1.xml><?xml version="1.0" encoding="utf-8"?>
<ds:datastoreItem xmlns:ds="http://schemas.openxmlformats.org/officeDocument/2006/customXml" ds:itemID="{A5A084BB-E800-4B6F-93F7-B343C81CB6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Hoja5</vt:lpstr>
      <vt:lpstr>Hoja1</vt:lpstr>
      <vt:lpstr>DATOS (2)</vt:lpstr>
      <vt:lpstr>PEDIDOS ETL-</vt:lpstr>
      <vt:lpstr>VENDEDOR</vt:lpstr>
      <vt:lpstr>CLIENTES</vt:lpstr>
      <vt:lpstr>PRODUCTOS</vt:lpstr>
      <vt:lpstr>CATEGORIA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Juancito Pena Vizcaino</dc:creator>
  <cp:lastModifiedBy>Juancito Pena Vizcaino</cp:lastModifiedBy>
  <cp:lastPrinted>2024-07-02T15:06:51Z</cp:lastPrinted>
  <dcterms:created xsi:type="dcterms:W3CDTF">2024-06-18T20:33:12Z</dcterms:created>
  <dcterms:modified xsi:type="dcterms:W3CDTF">2024-07-02T15:30:24Z</dcterms:modified>
</cp:coreProperties>
</file>