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" sheetId="1" r:id="rId4"/>
    <sheet state="hidden" name="Nov" sheetId="2" r:id="rId5"/>
    <sheet state="hidden" name="Abr" sheetId="3" r:id="rId6"/>
    <sheet state="hidden" name="May" sheetId="4" r:id="rId7"/>
    <sheet state="hidden" name="Jun" sheetId="5" r:id="rId8"/>
    <sheet state="hidden" name="Jul " sheetId="6" r:id="rId9"/>
    <sheet state="hidden" name="Ago " sheetId="7" r:id="rId10"/>
    <sheet state="hidden" name="Sep " sheetId="8" r:id="rId11"/>
    <sheet state="hidden" name="Oct" sheetId="9" r:id="rId12"/>
    <sheet state="hidden" name="Dec" sheetId="10" r:id="rId13"/>
    <sheet state="hidden" name="Plantilla Base" sheetId="11" r:id="rId14"/>
    <sheet state="hidden" name="Base RT" sheetId="12" r:id="rId15"/>
  </sheets>
  <definedNames/>
  <calcPr/>
</workbook>
</file>

<file path=xl/sharedStrings.xml><?xml version="1.0" encoding="utf-8"?>
<sst xmlns="http://schemas.openxmlformats.org/spreadsheetml/2006/main" count="1117" uniqueCount="102">
  <si>
    <t>Event</t>
  </si>
  <si>
    <t>Task</t>
  </si>
  <si>
    <t>e1</t>
  </si>
  <si>
    <t>e2</t>
  </si>
  <si>
    <t>T2</t>
  </si>
  <si>
    <t>e3</t>
  </si>
  <si>
    <t>T3</t>
  </si>
  <si>
    <t>e4</t>
  </si>
  <si>
    <t>T4</t>
  </si>
  <si>
    <t>e5</t>
  </si>
  <si>
    <t>T5</t>
  </si>
  <si>
    <t>e6</t>
  </si>
  <si>
    <t>T6</t>
  </si>
  <si>
    <t>e7</t>
  </si>
  <si>
    <t>T7</t>
  </si>
  <si>
    <t>e8</t>
  </si>
  <si>
    <t>T8</t>
  </si>
  <si>
    <t>Noviembre</t>
  </si>
  <si>
    <t>Presupuesto</t>
  </si>
  <si>
    <t>Disponible para presupuesto</t>
  </si>
  <si>
    <t>Deudas Acumuladas a inicio de Mes</t>
  </si>
  <si>
    <t>Fecha estimada de terminar pago de deudas</t>
  </si>
  <si>
    <t>Concepto</t>
  </si>
  <si>
    <t>% Restante</t>
  </si>
  <si>
    <t>Fecha de pago</t>
  </si>
  <si>
    <t>ADDI</t>
  </si>
  <si>
    <t>Mi mayor meta para este mes es:</t>
  </si>
  <si>
    <t>RappiPay</t>
  </si>
  <si>
    <t>Gastar menos de lo que gano</t>
  </si>
  <si>
    <t>Prestamo</t>
  </si>
  <si>
    <t>Del mes anterior tengo disponible en mi cuenta:</t>
  </si>
  <si>
    <t xml:space="preserve">🏠 Necesidades (50%) </t>
  </si>
  <si>
    <t>💅 Deseos (20%)</t>
  </si>
  <si>
    <t>🏦Deudas (10%)</t>
  </si>
  <si>
    <t>Sumar a este mes</t>
  </si>
  <si>
    <t>Categoria</t>
  </si>
  <si>
    <t>Estimado</t>
  </si>
  <si>
    <t>Actual</t>
  </si>
  <si>
    <t>Mercado</t>
  </si>
  <si>
    <t>Comer fuera</t>
  </si>
  <si>
    <t>Mis ingresos</t>
  </si>
  <si>
    <t>Gimnasio</t>
  </si>
  <si>
    <t>Cafe</t>
  </si>
  <si>
    <t>Telefono</t>
  </si>
  <si>
    <t>Salon Belleza</t>
  </si>
  <si>
    <t>Prestamo Tia</t>
  </si>
  <si>
    <t>Salario DK</t>
  </si>
  <si>
    <t>Salud-Pension</t>
  </si>
  <si>
    <t>Ropa</t>
  </si>
  <si>
    <t>Prestamo Mamá</t>
  </si>
  <si>
    <t>Salario CO</t>
  </si>
  <si>
    <t>Prepagada</t>
  </si>
  <si>
    <t>Electrodomesticos</t>
  </si>
  <si>
    <t>Pasivos</t>
  </si>
  <si>
    <t>Aseo Personal</t>
  </si>
  <si>
    <t>Maquillaje</t>
  </si>
  <si>
    <t>Ocasionales</t>
  </si>
  <si>
    <t>Hair/Skin Care</t>
  </si>
  <si>
    <t>Belleza</t>
  </si>
  <si>
    <t>Total</t>
  </si>
  <si>
    <t>RIA Comision</t>
  </si>
  <si>
    <t>Hogar</t>
  </si>
  <si>
    <t>Suscripciones</t>
  </si>
  <si>
    <t>Ingresos Totales</t>
  </si>
  <si>
    <t>Aportes a deudas</t>
  </si>
  <si>
    <t>Asignado para presupuesto</t>
  </si>
  <si>
    <t>Arriendo</t>
  </si>
  <si>
    <t>Sevicios</t>
  </si>
  <si>
    <t>Pendiente por asignar</t>
  </si>
  <si>
    <t>Disponible para gastar</t>
  </si>
  <si>
    <t>Gastado hasta ahora</t>
  </si>
  <si>
    <t>Transporte</t>
  </si>
  <si>
    <t>Mi presupuesto este mes 50 / 20 / 10 / 10 / 10</t>
  </si>
  <si>
    <t>Inspiración del mes</t>
  </si>
  <si>
    <t>Ahorros acumulados a inicio de mes</t>
  </si>
  <si>
    <t>Inversiones  acumulados a inicio de mes</t>
  </si>
  <si>
    <t>Objetivo</t>
  </si>
  <si>
    <t>Cuando subestimes lo que haces, el mundo subestimatá quien eres.</t>
  </si>
  <si>
    <t>Fecha estimada de lograr cumplir meta de Fondo de Emergencia</t>
  </si>
  <si>
    <t>Fecha estimada de lograr cumplir meta de Tiquetes</t>
  </si>
  <si>
    <t>🔑Ahorros (10%)</t>
  </si>
  <si>
    <t>✈️ Fondo viaje (10%)</t>
  </si>
  <si>
    <t>Fondo Emergencia</t>
  </si>
  <si>
    <t>Tiquetes</t>
  </si>
  <si>
    <t>Mi casita</t>
  </si>
  <si>
    <t>Seguros</t>
  </si>
  <si>
    <t>Lista de deseos</t>
  </si>
  <si>
    <t>Cosas por Hacer</t>
  </si>
  <si>
    <t>Impuestos</t>
  </si>
  <si>
    <t>Salud</t>
  </si>
  <si>
    <t>Comida</t>
  </si>
  <si>
    <t>Gastos Casa</t>
  </si>
  <si>
    <t>Tasa de conversion 1 DK a COP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</si>
  <si>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</si>
  <si>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</si>
  <si>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</si>
  <si>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</si>
  <si>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</si>
  <si>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</si>
  <si>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</si>
  <si>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</si>
  <si>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Enero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</si>
</sst>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\ [$€-1]"/>
    <numFmt numFmtId="166" formatCode="#,##0.00[$ kr.]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30.0"/>
      <color theme="1"/>
      <name val="Pacifico"/>
    </font>
    <font>
      <b/>
      <color theme="1"/>
      <name val="Arial"/>
      <scheme val="minor"/>
    </font>
    <font/>
    <font>
      <sz val="15.0"/>
      <color theme="1"/>
      <name val="Calligraffitti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Border="1" applyFont="1"/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3" fontId="1" numFmtId="0" xfId="0" applyFill="1" applyFont="1"/>
    <xf borderId="1" fillId="0" fontId="1" numFmtId="0" xfId="0" applyBorder="1" applyFont="1"/>
    <xf borderId="5" fillId="2" fontId="3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8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165" xfId="0" applyBorder="1" applyFont="1" applyNumberFormat="1"/>
    <xf borderId="1" fillId="0" fontId="1" numFmtId="0" xfId="0" applyAlignment="1" applyBorder="1" applyFont="1">
      <alignment readingOrder="0"/>
    </xf>
    <xf borderId="2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8" fillId="0" fontId="1" numFmtId="166" xfId="0" applyAlignment="1" applyBorder="1" applyFont="1" applyNumberFormat="1">
      <alignment readingOrder="0"/>
    </xf>
    <xf borderId="0" fillId="3" fontId="1" numFmtId="166" xfId="0" applyAlignment="1" applyFont="1" applyNumberFormat="1">
      <alignment readingOrder="0"/>
    </xf>
    <xf borderId="3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3" fillId="2" fontId="3" numFmtId="166" xfId="0" applyAlignment="1" applyBorder="1" applyFont="1" applyNumberFormat="1">
      <alignment horizontal="center" readingOrder="0"/>
    </xf>
    <xf borderId="4" fillId="2" fontId="3" numFmtId="166" xfId="0" applyAlignment="1" applyBorder="1" applyFont="1" applyNumberFormat="1">
      <alignment horizontal="center" readingOrder="0"/>
    </xf>
    <xf borderId="8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wrapText="1"/>
    </xf>
    <xf borderId="8" fillId="2" fontId="3" numFmtId="166" xfId="0" applyAlignment="1" applyBorder="1" applyFont="1" applyNumberForma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2" fillId="4" fontId="3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/>
    </xf>
    <xf borderId="0" fillId="0" fontId="1" numFmtId="0" xfId="0" applyFont="1"/>
    <xf borderId="8" fillId="4" fontId="3" numFmtId="166" xfId="0" applyAlignment="1" applyBorder="1" applyFont="1" applyNumberFormat="1">
      <alignment horizontal="center" readingOrder="0" shrinkToFit="0" wrapText="1"/>
    </xf>
    <xf borderId="3" fillId="2" fontId="3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center" vertical="bottom"/>
    </xf>
    <xf borderId="0" fillId="3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5" fillId="2" fontId="7" numFmtId="0" xfId="0" applyAlignment="1" applyBorder="1" applyFont="1">
      <alignment horizontal="center" vertical="bottom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right" vertical="bottom"/>
    </xf>
    <xf borderId="8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1" fillId="0" fontId="6" numFmtId="165" xfId="0" applyAlignment="1" applyBorder="1" applyFont="1" applyNumberFormat="1">
      <alignment vertical="bottom"/>
    </xf>
    <xf borderId="1" fillId="0" fontId="6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center" shrinkToFit="0" wrapText="1"/>
    </xf>
    <xf borderId="0" fillId="3" fontId="6" numFmtId="0" xfId="0" applyFont="1"/>
    <xf borderId="8" fillId="0" fontId="6" numFmtId="166" xfId="0" applyAlignment="1" applyBorder="1" applyFont="1" applyNumberFormat="1">
      <alignment vertical="bottom"/>
    </xf>
    <xf borderId="0" fillId="3" fontId="6" numFmtId="166" xfId="0" applyAlignment="1" applyFont="1" applyNumberFormat="1">
      <alignment vertical="bottom"/>
    </xf>
    <xf borderId="8" fillId="0" fontId="6" numFmtId="166" xfId="0" applyAlignment="1" applyBorder="1" applyFont="1" applyNumberFormat="1">
      <alignment horizontal="right" vertical="bottom"/>
    </xf>
    <xf borderId="3" fillId="2" fontId="7" numFmtId="0" xfId="0" applyAlignment="1" applyBorder="1" applyFont="1">
      <alignment horizontal="center" vertical="bottom"/>
    </xf>
    <xf borderId="4" fillId="2" fontId="7" numFmtId="0" xfId="0" applyAlignment="1" applyBorder="1" applyFont="1">
      <alignment horizontal="center" vertical="bottom"/>
    </xf>
    <xf borderId="0" fillId="0" fontId="6" numFmtId="166" xfId="0" applyAlignment="1" applyFont="1" applyNumberFormat="1">
      <alignment horizontal="right" vertical="bottom"/>
    </xf>
    <xf borderId="3" fillId="2" fontId="7" numFmtId="166" xfId="0" applyAlignment="1" applyBorder="1" applyFont="1" applyNumberFormat="1">
      <alignment horizontal="center" vertical="bottom"/>
    </xf>
    <xf borderId="4" fillId="2" fontId="7" numFmtId="166" xfId="0" applyAlignment="1" applyBorder="1" applyFont="1" applyNumberFormat="1">
      <alignment horizontal="center" vertical="bottom"/>
    </xf>
    <xf borderId="0" fillId="0" fontId="6" numFmtId="166" xfId="0" applyAlignment="1" applyFont="1" applyNumberFormat="1">
      <alignment vertical="bottom"/>
    </xf>
    <xf borderId="8" fillId="2" fontId="7" numFmtId="0" xfId="0" applyAlignment="1" applyBorder="1" applyFont="1">
      <alignment horizontal="center"/>
    </xf>
    <xf borderId="8" fillId="2" fontId="7" numFmtId="0" xfId="0" applyAlignment="1" applyBorder="1" applyFont="1">
      <alignment horizontal="center" shrinkToFit="0" wrapText="1"/>
    </xf>
    <xf borderId="8" fillId="2" fontId="7" numFmtId="0" xfId="0" applyAlignment="1" applyBorder="1" applyFont="1">
      <alignment horizontal="center" shrinkToFit="0" vertical="bottom" wrapText="1"/>
    </xf>
    <xf borderId="2" fillId="2" fontId="7" numFmtId="0" xfId="0" applyAlignment="1" applyBorder="1" applyFont="1">
      <alignment horizontal="center" shrinkToFit="0" vertical="bottom" wrapText="1"/>
    </xf>
    <xf borderId="8" fillId="2" fontId="7" numFmtId="166" xfId="0" applyAlignment="1" applyBorder="1" applyFont="1" applyNumberFormat="1">
      <alignment horizontal="center" shrinkToFit="0" vertical="bottom" wrapText="1"/>
    </xf>
    <xf borderId="2" fillId="4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 shrinkToFit="0" wrapText="1"/>
    </xf>
    <xf borderId="2" fillId="4" fontId="7" numFmtId="0" xfId="0" applyAlignment="1" applyBorder="1" applyFont="1">
      <alignment horizontal="center" shrinkToFit="0" vertical="bottom" wrapText="1"/>
    </xf>
    <xf borderId="2" fillId="4" fontId="7" numFmtId="0" xfId="0" applyAlignment="1" applyBorder="1" applyFont="1">
      <alignment horizontal="center" shrinkToFit="0" wrapText="1"/>
    </xf>
    <xf borderId="2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shrinkToFit="0" wrapText="1"/>
    </xf>
    <xf borderId="1" fillId="0" fontId="6" numFmtId="0" xfId="0" applyBorder="1" applyFont="1"/>
    <xf borderId="8" fillId="4" fontId="7" numFmtId="166" xfId="0" applyAlignment="1" applyBorder="1" applyFont="1" applyNumberFormat="1">
      <alignment horizontal="center" shrinkToFit="0" vertical="bottom" wrapText="1"/>
    </xf>
    <xf borderId="3" fillId="2" fontId="7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tr">
        <f>CONCATENATE("T",RIGHT(A2,LEN(A2) - 1))</f>
        <v>T1</v>
      </c>
    </row>
    <row r="3">
      <c r="A3" s="1" t="s">
        <v>3</v>
      </c>
      <c r="B3" s="1" t="s">
        <v>4</v>
      </c>
    </row>
    <row r="4">
      <c r="A4" s="1" t="s">
        <v>5</v>
      </c>
      <c r="B4" s="1" t="s">
        <v>6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  <row r="9">
      <c r="A9" s="1" t="s">
        <v>15</v>
      </c>
      <c r="B9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100</v>
      </c>
      <c r="D1" s="48"/>
      <c r="E1" s="49" t="s">
        <v>18</v>
      </c>
      <c r="F1" s="4"/>
      <c r="G1" s="4"/>
      <c r="H1" s="4"/>
      <c r="I1" s="48"/>
      <c r="J1" s="49" t="s">
        <v>19</v>
      </c>
      <c r="K1" s="4"/>
      <c r="L1" s="4"/>
      <c r="M1" s="4"/>
      <c r="N1" s="48"/>
      <c r="O1" s="50" t="s">
        <v>20</v>
      </c>
      <c r="P1" s="6"/>
      <c r="Q1" s="6"/>
      <c r="R1" s="7"/>
      <c r="S1" s="48"/>
      <c r="T1" s="48"/>
      <c r="U1" s="48"/>
      <c r="V1" s="48"/>
      <c r="W1" s="48"/>
      <c r="X1" s="48"/>
      <c r="Y1" s="48"/>
      <c r="Z1" s="48"/>
      <c r="AA1" s="48"/>
      <c r="AB1" s="48"/>
      <c r="AC1" s="51"/>
    </row>
    <row r="2"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52"/>
      <c r="P2" s="4"/>
      <c r="Q2" s="4"/>
      <c r="R2" s="4"/>
      <c r="S2" s="48"/>
      <c r="T2" s="48"/>
      <c r="U2" s="48"/>
      <c r="V2" s="48"/>
      <c r="W2" s="48"/>
      <c r="X2" s="48"/>
      <c r="Y2" s="48"/>
      <c r="Z2" s="48"/>
      <c r="AA2" s="48"/>
      <c r="AB2" s="48"/>
      <c r="AC2" s="51"/>
    </row>
    <row r="3"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53" t="s">
        <v>21</v>
      </c>
      <c r="P3" s="11"/>
      <c r="Q3" s="11"/>
      <c r="R3" s="12"/>
      <c r="S3" s="48"/>
      <c r="T3" s="48"/>
      <c r="U3" s="48"/>
      <c r="V3" s="48"/>
      <c r="W3" s="48"/>
      <c r="X3" s="48"/>
      <c r="Y3" s="48"/>
      <c r="Z3" s="48"/>
      <c r="AA3" s="48"/>
      <c r="AB3" s="48"/>
      <c r="AC3" s="51"/>
    </row>
    <row r="4"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54"/>
      <c r="P4" s="54" t="s">
        <v>22</v>
      </c>
      <c r="Q4" s="54" t="s">
        <v>23</v>
      </c>
      <c r="R4" s="54" t="s">
        <v>24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51"/>
    </row>
    <row r="5">
      <c r="A5" s="51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55" t="b">
        <v>0</v>
      </c>
      <c r="P5" s="54" t="s">
        <v>25</v>
      </c>
      <c r="Q5" s="56">
        <f>1037077</f>
        <v>1037077</v>
      </c>
      <c r="R5" s="57">
        <v>45719.0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51"/>
    </row>
    <row r="6">
      <c r="A6" s="50" t="s">
        <v>26</v>
      </c>
      <c r="B6" s="6"/>
      <c r="C6" s="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55" t="b">
        <v>0</v>
      </c>
      <c r="P6" s="54" t="s">
        <v>27</v>
      </c>
      <c r="Q6" s="54"/>
      <c r="R6" s="57">
        <v>45687.0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51"/>
    </row>
    <row r="7">
      <c r="A7" s="58" t="s">
        <v>28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5" t="b">
        <v>0</v>
      </c>
      <c r="P7" s="54" t="s">
        <v>29</v>
      </c>
      <c r="Q7" s="54"/>
      <c r="R7" s="54"/>
      <c r="S7" s="48"/>
      <c r="T7" s="48"/>
      <c r="U7" s="48"/>
      <c r="V7" s="48"/>
      <c r="W7" s="48"/>
      <c r="X7" s="48"/>
      <c r="Y7" s="48"/>
      <c r="Z7" s="48"/>
      <c r="AA7" s="48"/>
      <c r="AB7" s="48"/>
      <c r="AC7" s="51"/>
    </row>
    <row r="8"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51"/>
    </row>
    <row r="9">
      <c r="A9" s="4"/>
      <c r="B9" s="4"/>
      <c r="C9" s="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51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51"/>
    </row>
    <row r="11">
      <c r="A11" s="50" t="s">
        <v>30</v>
      </c>
      <c r="B11" s="6"/>
      <c r="C11" s="7"/>
      <c r="D11" s="48"/>
      <c r="E11" s="50" t="s">
        <v>31</v>
      </c>
      <c r="F11" s="6"/>
      <c r="G11" s="6"/>
      <c r="H11" s="7"/>
      <c r="I11" s="48"/>
      <c r="J11" s="50" t="s">
        <v>32</v>
      </c>
      <c r="K11" s="6"/>
      <c r="L11" s="6"/>
      <c r="M11" s="7"/>
      <c r="N11" s="48"/>
      <c r="O11" s="50" t="s">
        <v>33</v>
      </c>
      <c r="P11" s="6"/>
      <c r="Q11" s="6"/>
      <c r="R11" s="7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51"/>
    </row>
    <row r="12">
      <c r="A12" s="59"/>
      <c r="B12" s="52" t="s">
        <v>34</v>
      </c>
      <c r="C12" s="60" t="b">
        <v>0</v>
      </c>
      <c r="D12" s="48"/>
      <c r="E12" s="61" t="s">
        <v>35</v>
      </c>
      <c r="F12" s="6"/>
      <c r="G12" s="62" t="s">
        <v>36</v>
      </c>
      <c r="H12" s="62" t="s">
        <v>37</v>
      </c>
      <c r="I12" s="48"/>
      <c r="J12" s="61" t="s">
        <v>35</v>
      </c>
      <c r="K12" s="6"/>
      <c r="L12" s="62" t="s">
        <v>36</v>
      </c>
      <c r="M12" s="62" t="s">
        <v>37</v>
      </c>
      <c r="N12" s="48"/>
      <c r="O12" s="61" t="s">
        <v>35</v>
      </c>
      <c r="P12" s="6"/>
      <c r="Q12" s="62" t="s">
        <v>36</v>
      </c>
      <c r="R12" s="62" t="s">
        <v>37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63"/>
    </row>
    <row r="13">
      <c r="A13" s="48"/>
      <c r="B13" s="48"/>
      <c r="C13" s="48"/>
      <c r="D13" s="48"/>
      <c r="E13" s="55" t="b">
        <v>0</v>
      </c>
      <c r="F13" s="54" t="s">
        <v>38</v>
      </c>
      <c r="G13" s="64"/>
      <c r="H13" s="64"/>
      <c r="I13" s="48"/>
      <c r="J13" s="55" t="b">
        <v>0</v>
      </c>
      <c r="K13" s="54" t="s">
        <v>39</v>
      </c>
      <c r="L13" s="64"/>
      <c r="M13" s="64"/>
      <c r="N13" s="48"/>
      <c r="O13" s="55" t="b">
        <v>0</v>
      </c>
      <c r="P13" s="54" t="s">
        <v>25</v>
      </c>
      <c r="Q13" s="64"/>
      <c r="R13" s="64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65"/>
    </row>
    <row r="14">
      <c r="A14" s="53" t="s">
        <v>40</v>
      </c>
      <c r="B14" s="11"/>
      <c r="C14" s="12"/>
      <c r="D14" s="48"/>
      <c r="E14" s="55" t="b">
        <v>0</v>
      </c>
      <c r="F14" s="54" t="s">
        <v>41</v>
      </c>
      <c r="G14" s="66">
        <v>231.0</v>
      </c>
      <c r="H14" s="64"/>
      <c r="I14" s="48"/>
      <c r="J14" s="55" t="b">
        <v>0</v>
      </c>
      <c r="K14" s="54" t="s">
        <v>42</v>
      </c>
      <c r="L14" s="54"/>
      <c r="M14" s="54"/>
      <c r="N14" s="48"/>
      <c r="O14" s="55" t="b">
        <v>0</v>
      </c>
      <c r="P14" s="54" t="s">
        <v>27</v>
      </c>
      <c r="Q14" s="66">
        <v>0.0</v>
      </c>
      <c r="R14" s="64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65"/>
    </row>
    <row r="15">
      <c r="A15" s="50" t="s">
        <v>22</v>
      </c>
      <c r="B15" s="67" t="s">
        <v>36</v>
      </c>
      <c r="C15" s="68" t="s">
        <v>37</v>
      </c>
      <c r="D15" s="48"/>
      <c r="E15" s="55" t="b">
        <v>0</v>
      </c>
      <c r="F15" s="54" t="s">
        <v>43</v>
      </c>
      <c r="G15" s="66">
        <v>129.0</v>
      </c>
      <c r="H15" s="64"/>
      <c r="I15" s="48"/>
      <c r="J15" s="55" t="b">
        <v>0</v>
      </c>
      <c r="K15" s="54" t="s">
        <v>44</v>
      </c>
      <c r="L15" s="66">
        <v>0.0</v>
      </c>
      <c r="M15" s="64"/>
      <c r="N15" s="48"/>
      <c r="O15" s="55" t="b">
        <v>0</v>
      </c>
      <c r="P15" s="54" t="s">
        <v>45</v>
      </c>
      <c r="Q15" s="66">
        <v>0.0</v>
      </c>
      <c r="R15" s="64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65"/>
    </row>
    <row r="16">
      <c r="A16" s="48" t="s">
        <v>46</v>
      </c>
      <c r="B16" s="69">
        <v>23284.0</v>
      </c>
      <c r="C16" s="69">
        <v>23284.0</v>
      </c>
      <c r="D16" s="48"/>
      <c r="E16" s="55" t="b">
        <v>0</v>
      </c>
      <c r="F16" s="54" t="s">
        <v>47</v>
      </c>
      <c r="G16" s="66">
        <f>405000/B50</f>
        <v>676.6186975</v>
      </c>
      <c r="H16" s="64"/>
      <c r="I16" s="48"/>
      <c r="J16" s="55" t="b">
        <v>0</v>
      </c>
      <c r="K16" s="54" t="s">
        <v>48</v>
      </c>
      <c r="L16" s="66">
        <v>0.0</v>
      </c>
      <c r="M16" s="66">
        <v>0.0</v>
      </c>
      <c r="N16" s="48"/>
      <c r="O16" s="55" t="b">
        <v>0</v>
      </c>
      <c r="P16" s="54" t="s">
        <v>49</v>
      </c>
      <c r="Q16" s="64"/>
      <c r="R16" s="64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65"/>
    </row>
    <row r="17">
      <c r="A17" s="48" t="s">
        <v>50</v>
      </c>
      <c r="B17" s="69">
        <f t="shared" ref="B17:C17" si="1">0/600</f>
        <v>0</v>
      </c>
      <c r="C17" s="69">
        <f t="shared" si="1"/>
        <v>0</v>
      </c>
      <c r="D17" s="48"/>
      <c r="E17" s="55" t="b">
        <v>0</v>
      </c>
      <c r="F17" s="54" t="s">
        <v>51</v>
      </c>
      <c r="G17" s="66">
        <v>0.0</v>
      </c>
      <c r="H17" s="64"/>
      <c r="I17" s="48"/>
      <c r="J17" s="55" t="b">
        <v>0</v>
      </c>
      <c r="K17" s="54" t="s">
        <v>52</v>
      </c>
      <c r="L17" s="66">
        <v>0.0</v>
      </c>
      <c r="M17" s="66">
        <v>0.0</v>
      </c>
      <c r="N17" s="48"/>
      <c r="O17" s="55" t="b">
        <v>0</v>
      </c>
      <c r="P17" s="54"/>
      <c r="Q17" s="64"/>
      <c r="R17" s="64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65"/>
    </row>
    <row r="18">
      <c r="A18" s="48" t="s">
        <v>53</v>
      </c>
      <c r="B18" s="69">
        <f t="shared" ref="B18:C18" si="2">0/600</f>
        <v>0</v>
      </c>
      <c r="C18" s="69">
        <f t="shared" si="2"/>
        <v>0</v>
      </c>
      <c r="D18" s="48"/>
      <c r="E18" s="55" t="b">
        <v>0</v>
      </c>
      <c r="F18" s="54" t="s">
        <v>54</v>
      </c>
      <c r="G18" s="64"/>
      <c r="H18" s="64"/>
      <c r="I18" s="48"/>
      <c r="J18" s="55" t="b">
        <v>0</v>
      </c>
      <c r="K18" s="54" t="s">
        <v>55</v>
      </c>
      <c r="L18" s="64"/>
      <c r="M18" s="64"/>
      <c r="N18" s="48"/>
      <c r="O18" s="55" t="b">
        <v>0</v>
      </c>
      <c r="P18" s="54"/>
      <c r="Q18" s="64"/>
      <c r="R18" s="64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65"/>
    </row>
    <row r="19">
      <c r="A19" s="48" t="s">
        <v>56</v>
      </c>
      <c r="B19" s="69">
        <f t="shared" ref="B19:C19" si="3">0/600</f>
        <v>0</v>
      </c>
      <c r="C19" s="69">
        <f t="shared" si="3"/>
        <v>0</v>
      </c>
      <c r="D19" s="48"/>
      <c r="E19" s="55" t="b">
        <v>0</v>
      </c>
      <c r="F19" s="54" t="s">
        <v>57</v>
      </c>
      <c r="G19" s="64"/>
      <c r="H19" s="64"/>
      <c r="I19" s="48"/>
      <c r="J19" s="55" t="b">
        <v>0</v>
      </c>
      <c r="K19" s="54" t="s">
        <v>58</v>
      </c>
      <c r="L19" s="64"/>
      <c r="M19" s="64"/>
      <c r="N19" s="48"/>
      <c r="O19" s="55" t="b">
        <v>0</v>
      </c>
      <c r="P19" s="54"/>
      <c r="Q19" s="64"/>
      <c r="R19" s="64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65"/>
    </row>
    <row r="20">
      <c r="A20" s="50" t="s">
        <v>59</v>
      </c>
      <c r="B20" s="70">
        <f t="shared" ref="B20:C20" si="4">SUM(B16:B19)</f>
        <v>23284</v>
      </c>
      <c r="C20" s="71">
        <f t="shared" si="4"/>
        <v>23284</v>
      </c>
      <c r="D20" s="48"/>
      <c r="E20" s="55" t="b">
        <v>0</v>
      </c>
      <c r="F20" s="54" t="s">
        <v>60</v>
      </c>
      <c r="G20" s="66">
        <v>14.0</v>
      </c>
      <c r="H20" s="64"/>
      <c r="I20" s="48"/>
      <c r="J20" s="55" t="b">
        <v>0</v>
      </c>
      <c r="K20" s="54" t="s">
        <v>61</v>
      </c>
      <c r="L20" s="64"/>
      <c r="M20" s="64"/>
      <c r="N20" s="48"/>
      <c r="O20" s="55" t="b">
        <v>0</v>
      </c>
      <c r="P20" s="54"/>
      <c r="Q20" s="64"/>
      <c r="R20" s="64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65"/>
    </row>
    <row r="21">
      <c r="A21" s="48"/>
      <c r="B21" s="72"/>
      <c r="C21" s="72"/>
      <c r="D21" s="48"/>
      <c r="E21" s="55" t="b">
        <v>0</v>
      </c>
      <c r="F21" s="54" t="s">
        <v>61</v>
      </c>
      <c r="G21" s="64"/>
      <c r="H21" s="64"/>
      <c r="I21" s="48"/>
      <c r="J21" s="55" t="b">
        <v>0</v>
      </c>
      <c r="K21" s="54" t="s">
        <v>62</v>
      </c>
      <c r="L21" s="64"/>
      <c r="M21" s="64"/>
      <c r="N21" s="48"/>
      <c r="O21" s="55" t="b">
        <v>0</v>
      </c>
      <c r="P21" s="54"/>
      <c r="Q21" s="64"/>
      <c r="R21" s="64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65"/>
    </row>
    <row r="22">
      <c r="A22" s="73" t="s">
        <v>63</v>
      </c>
      <c r="B22" s="73" t="s">
        <v>64</v>
      </c>
      <c r="C22" s="74" t="s">
        <v>65</v>
      </c>
      <c r="D22" s="48"/>
      <c r="E22" s="55" t="b">
        <v>0</v>
      </c>
      <c r="F22" s="54" t="s">
        <v>66</v>
      </c>
      <c r="G22" s="64"/>
      <c r="H22" s="64"/>
      <c r="I22" s="48"/>
      <c r="J22" s="55" t="b">
        <v>0</v>
      </c>
      <c r="K22" s="54"/>
      <c r="L22" s="64"/>
      <c r="M22" s="64"/>
      <c r="N22" s="48"/>
      <c r="O22" s="55" t="b">
        <v>0</v>
      </c>
      <c r="P22" s="54"/>
      <c r="Q22" s="64"/>
      <c r="R22" s="64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65"/>
    </row>
    <row r="23">
      <c r="A23" s="66">
        <f>B20</f>
        <v>23284</v>
      </c>
      <c r="B23" s="66">
        <f>R25</f>
        <v>0</v>
      </c>
      <c r="C23" s="66">
        <f>SUM(G25+L25+Q25+L46+Q46)</f>
        <v>1890.618697</v>
      </c>
      <c r="D23" s="48"/>
      <c r="E23" s="55" t="b">
        <v>0</v>
      </c>
      <c r="F23" s="54" t="s">
        <v>67</v>
      </c>
      <c r="G23" s="64"/>
      <c r="H23" s="64"/>
      <c r="I23" s="48"/>
      <c r="J23" s="55" t="b">
        <v>0</v>
      </c>
      <c r="K23" s="54"/>
      <c r="L23" s="64"/>
      <c r="M23" s="64"/>
      <c r="N23" s="48"/>
      <c r="O23" s="55" t="b">
        <v>0</v>
      </c>
      <c r="P23" s="54"/>
      <c r="Q23" s="64"/>
      <c r="R23" s="64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65"/>
    </row>
    <row r="24">
      <c r="A24" s="75" t="s">
        <v>68</v>
      </c>
      <c r="B24" s="75" t="s">
        <v>69</v>
      </c>
      <c r="C24" s="75" t="s">
        <v>70</v>
      </c>
      <c r="D24" s="48"/>
      <c r="E24" s="55" t="b">
        <v>0</v>
      </c>
      <c r="F24" s="54" t="s">
        <v>71</v>
      </c>
      <c r="G24" s="66">
        <v>840.0</v>
      </c>
      <c r="H24" s="64"/>
      <c r="I24" s="48"/>
      <c r="J24" s="55" t="b">
        <v>0</v>
      </c>
      <c r="K24" s="54"/>
      <c r="L24" s="64"/>
      <c r="M24" s="64"/>
      <c r="N24" s="48"/>
      <c r="O24" s="55" t="b">
        <v>0</v>
      </c>
      <c r="P24" s="54"/>
      <c r="Q24" s="64"/>
      <c r="R24" s="64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65"/>
    </row>
    <row r="25">
      <c r="A25" s="66">
        <f>A23-C23</f>
        <v>21393.3813</v>
      </c>
      <c r="B25" s="66">
        <f>C23-C25</f>
        <v>1890.618697</v>
      </c>
      <c r="C25" s="66">
        <f>SUM(H25+M25+R25+M46+R46)</f>
        <v>0</v>
      </c>
      <c r="D25" s="48"/>
      <c r="E25" s="76" t="s">
        <v>59</v>
      </c>
      <c r="F25" s="7"/>
      <c r="G25" s="77">
        <f t="shared" ref="G25:H25" si="5">SUM(G13:G24)</f>
        <v>1890.618697</v>
      </c>
      <c r="H25" s="77">
        <f t="shared" si="5"/>
        <v>0</v>
      </c>
      <c r="I25" s="48"/>
      <c r="J25" s="76" t="s">
        <v>59</v>
      </c>
      <c r="K25" s="7"/>
      <c r="L25" s="77">
        <f t="shared" ref="L25:M25" si="6">SUM(L13:L24)</f>
        <v>0</v>
      </c>
      <c r="M25" s="77">
        <f t="shared" si="6"/>
        <v>0</v>
      </c>
      <c r="N25" s="48"/>
      <c r="O25" s="76" t="s">
        <v>59</v>
      </c>
      <c r="P25" s="7"/>
      <c r="Q25" s="77">
        <f t="shared" ref="Q25:R25" si="7">SUM(Q13:Q24)</f>
        <v>0</v>
      </c>
      <c r="R25" s="77">
        <f t="shared" si="7"/>
        <v>0</v>
      </c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51"/>
    </row>
    <row r="26">
      <c r="A26" s="48"/>
      <c r="B26" s="48"/>
      <c r="C26" s="48"/>
      <c r="D26" s="48"/>
      <c r="E26" s="48"/>
      <c r="F26" s="48"/>
      <c r="G26" s="72"/>
      <c r="H26" s="72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51"/>
    </row>
    <row r="27">
      <c r="A27" s="53" t="s">
        <v>72</v>
      </c>
      <c r="B27" s="11"/>
      <c r="C27" s="12"/>
      <c r="D27" s="48"/>
      <c r="E27" s="53" t="s">
        <v>73</v>
      </c>
      <c r="F27" s="11"/>
      <c r="G27" s="11"/>
      <c r="H27" s="12"/>
      <c r="I27" s="48"/>
      <c r="J27" s="78" t="s">
        <v>74</v>
      </c>
      <c r="K27" s="6"/>
      <c r="L27" s="6"/>
      <c r="M27" s="7"/>
      <c r="N27" s="48"/>
      <c r="O27" s="78" t="s">
        <v>75</v>
      </c>
      <c r="P27" s="6"/>
      <c r="Q27" s="6"/>
      <c r="R27" s="7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51"/>
    </row>
    <row r="28">
      <c r="A28" s="50" t="s">
        <v>35</v>
      </c>
      <c r="B28" s="67" t="s">
        <v>76</v>
      </c>
      <c r="C28" s="68" t="s">
        <v>37</v>
      </c>
      <c r="D28" s="48"/>
      <c r="E28" s="79" t="s">
        <v>77</v>
      </c>
      <c r="I28" s="48"/>
      <c r="J28" s="52"/>
      <c r="K28" s="4"/>
      <c r="L28" s="4"/>
      <c r="M28" s="4"/>
      <c r="N28" s="48"/>
      <c r="O28" s="52"/>
      <c r="P28" s="4"/>
      <c r="Q28" s="4"/>
      <c r="R28" s="4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51"/>
    </row>
    <row r="29">
      <c r="A29" s="48" t="s">
        <v>31</v>
      </c>
      <c r="B29" s="69">
        <v>0.0</v>
      </c>
      <c r="C29" s="72"/>
      <c r="D29" s="48"/>
      <c r="I29" s="48"/>
      <c r="J29" s="80" t="s">
        <v>78</v>
      </c>
      <c r="K29" s="6"/>
      <c r="L29" s="6"/>
      <c r="M29" s="7"/>
      <c r="N29" s="48"/>
      <c r="O29" s="81" t="s">
        <v>79</v>
      </c>
      <c r="P29" s="6"/>
      <c r="Q29" s="6"/>
      <c r="R29" s="7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51"/>
    </row>
    <row r="30">
      <c r="A30" s="48" t="s">
        <v>32</v>
      </c>
      <c r="B30" s="69">
        <v>0.0</v>
      </c>
      <c r="C30" s="69">
        <v>0.0</v>
      </c>
      <c r="D30" s="48"/>
      <c r="I30" s="48"/>
      <c r="J30" s="52"/>
      <c r="K30" s="4"/>
      <c r="L30" s="4"/>
      <c r="M30" s="4"/>
      <c r="N30" s="48"/>
      <c r="O30" s="52"/>
      <c r="P30" s="4"/>
      <c r="Q30" s="4"/>
      <c r="R30" s="4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51"/>
    </row>
    <row r="31">
      <c r="A31" s="48" t="s">
        <v>33</v>
      </c>
      <c r="B31" s="69">
        <v>0.0</v>
      </c>
      <c r="C31" s="69">
        <v>0.0</v>
      </c>
      <c r="D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51"/>
    </row>
    <row r="32">
      <c r="A32" s="48" t="s">
        <v>80</v>
      </c>
      <c r="B32" s="69">
        <v>0.0</v>
      </c>
      <c r="C32" s="69">
        <v>0.0</v>
      </c>
      <c r="D32" s="48"/>
      <c r="I32" s="48"/>
      <c r="J32" s="78" t="s">
        <v>80</v>
      </c>
      <c r="K32" s="6"/>
      <c r="L32" s="6"/>
      <c r="M32" s="7"/>
      <c r="N32" s="48"/>
      <c r="O32" s="78" t="s">
        <v>81</v>
      </c>
      <c r="P32" s="6"/>
      <c r="Q32" s="6"/>
      <c r="R32" s="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51"/>
    </row>
    <row r="33">
      <c r="A33" s="48" t="s">
        <v>81</v>
      </c>
      <c r="B33" s="69">
        <v>0.0</v>
      </c>
      <c r="C33" s="69">
        <v>0.0</v>
      </c>
      <c r="D33" s="48"/>
      <c r="I33" s="48"/>
      <c r="J33" s="82" t="s">
        <v>35</v>
      </c>
      <c r="K33" s="6"/>
      <c r="L33" s="83" t="s">
        <v>36</v>
      </c>
      <c r="M33" s="83" t="s">
        <v>37</v>
      </c>
      <c r="N33" s="48"/>
      <c r="O33" s="82" t="s">
        <v>35</v>
      </c>
      <c r="P33" s="6"/>
      <c r="Q33" s="83" t="s">
        <v>36</v>
      </c>
      <c r="R33" s="83" t="s">
        <v>37</v>
      </c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51"/>
    </row>
    <row r="34">
      <c r="A34" s="50" t="s">
        <v>59</v>
      </c>
      <c r="B34" s="70">
        <f t="shared" ref="B34:C34" si="8">SUM(B30:B33)</f>
        <v>0</v>
      </c>
      <c r="C34" s="71">
        <f t="shared" si="8"/>
        <v>0</v>
      </c>
      <c r="D34" s="48"/>
      <c r="I34" s="48"/>
      <c r="J34" s="55" t="b">
        <v>0</v>
      </c>
      <c r="K34" s="54" t="s">
        <v>82</v>
      </c>
      <c r="L34" s="64"/>
      <c r="M34" s="64"/>
      <c r="N34" s="48"/>
      <c r="O34" s="55" t="b">
        <v>0</v>
      </c>
      <c r="P34" s="54" t="s">
        <v>83</v>
      </c>
      <c r="Q34" s="64"/>
      <c r="R34" s="64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51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55" t="b">
        <v>0</v>
      </c>
      <c r="K35" s="54" t="s">
        <v>84</v>
      </c>
      <c r="L35" s="64"/>
      <c r="M35" s="64"/>
      <c r="N35" s="48"/>
      <c r="O35" s="55" t="b">
        <v>0</v>
      </c>
      <c r="P35" s="54" t="s">
        <v>85</v>
      </c>
      <c r="Q35" s="64"/>
      <c r="R35" s="64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</row>
    <row r="36">
      <c r="A36" s="53" t="s">
        <v>86</v>
      </c>
      <c r="B36" s="11"/>
      <c r="C36" s="12"/>
      <c r="D36" s="48"/>
      <c r="E36" s="53" t="s">
        <v>87</v>
      </c>
      <c r="F36" s="11"/>
      <c r="G36" s="11"/>
      <c r="H36" s="12"/>
      <c r="I36" s="48"/>
      <c r="J36" s="55" t="b">
        <v>0</v>
      </c>
      <c r="K36" s="54" t="s">
        <v>58</v>
      </c>
      <c r="L36" s="64"/>
      <c r="M36" s="64"/>
      <c r="N36" s="48"/>
      <c r="O36" s="55" t="b">
        <v>0</v>
      </c>
      <c r="P36" s="54" t="s">
        <v>71</v>
      </c>
      <c r="Q36" s="64"/>
      <c r="R36" s="64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</row>
    <row r="37">
      <c r="A37" s="84" t="b">
        <v>0</v>
      </c>
      <c r="B37" s="4"/>
      <c r="C37" s="4"/>
      <c r="D37" s="48"/>
      <c r="E37" s="58" t="b">
        <v>0</v>
      </c>
      <c r="F37" s="52"/>
      <c r="G37" s="4"/>
      <c r="H37" s="4"/>
      <c r="I37" s="48"/>
      <c r="J37" s="55" t="b">
        <v>0</v>
      </c>
      <c r="K37" s="54" t="s">
        <v>88</v>
      </c>
      <c r="L37" s="64"/>
      <c r="M37" s="64"/>
      <c r="N37" s="48"/>
      <c r="O37" s="55" t="b">
        <v>0</v>
      </c>
      <c r="P37" s="54" t="s">
        <v>89</v>
      </c>
      <c r="Q37" s="64"/>
      <c r="R37" s="64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</row>
    <row r="38">
      <c r="A38" s="84" t="b">
        <v>0</v>
      </c>
      <c r="B38" s="4"/>
      <c r="C38" s="4"/>
      <c r="D38" s="48"/>
      <c r="E38" s="58" t="b">
        <v>0</v>
      </c>
      <c r="F38" s="52"/>
      <c r="G38" s="4"/>
      <c r="H38" s="4"/>
      <c r="I38" s="48"/>
      <c r="J38" s="55" t="b">
        <v>0</v>
      </c>
      <c r="K38" s="54"/>
      <c r="L38" s="64"/>
      <c r="M38" s="64"/>
      <c r="N38" s="48"/>
      <c r="O38" s="55" t="b">
        <v>0</v>
      </c>
      <c r="P38" s="54" t="s">
        <v>90</v>
      </c>
      <c r="Q38" s="64"/>
      <c r="R38" s="64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51"/>
    </row>
    <row r="39">
      <c r="A39" s="84" t="b">
        <v>0</v>
      </c>
      <c r="B39" s="4"/>
      <c r="C39" s="4"/>
      <c r="D39" s="48"/>
      <c r="E39" s="58" t="b">
        <v>0</v>
      </c>
      <c r="F39" s="52"/>
      <c r="G39" s="4"/>
      <c r="H39" s="4"/>
      <c r="I39" s="48"/>
      <c r="J39" s="55" t="b">
        <v>0</v>
      </c>
      <c r="K39" s="54"/>
      <c r="L39" s="64"/>
      <c r="M39" s="64"/>
      <c r="N39" s="48"/>
      <c r="O39" s="55" t="b">
        <v>0</v>
      </c>
      <c r="P39" s="54" t="s">
        <v>91</v>
      </c>
      <c r="Q39" s="64"/>
      <c r="R39" s="64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51"/>
    </row>
    <row r="40">
      <c r="A40" s="84" t="b">
        <v>0</v>
      </c>
      <c r="B40" s="4"/>
      <c r="C40" s="4"/>
      <c r="D40" s="48"/>
      <c r="E40" s="58" t="b">
        <v>0</v>
      </c>
      <c r="F40" s="52"/>
      <c r="G40" s="4"/>
      <c r="H40" s="4"/>
      <c r="I40" s="48"/>
      <c r="J40" s="55" t="b">
        <v>0</v>
      </c>
      <c r="K40" s="54"/>
      <c r="L40" s="64"/>
      <c r="M40" s="64"/>
      <c r="N40" s="48"/>
      <c r="O40" s="55" t="b">
        <v>0</v>
      </c>
      <c r="P40" s="54" t="s">
        <v>58</v>
      </c>
      <c r="Q40" s="64"/>
      <c r="R40" s="64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51"/>
    </row>
    <row r="41">
      <c r="A41" s="84" t="b">
        <v>0</v>
      </c>
      <c r="B41" s="4"/>
      <c r="C41" s="4"/>
      <c r="D41" s="48"/>
      <c r="E41" s="58" t="b">
        <v>0</v>
      </c>
      <c r="F41" s="52"/>
      <c r="G41" s="4"/>
      <c r="H41" s="4"/>
      <c r="I41" s="48"/>
      <c r="J41" s="55" t="b">
        <v>0</v>
      </c>
      <c r="K41" s="54"/>
      <c r="L41" s="64"/>
      <c r="M41" s="64"/>
      <c r="N41" s="48"/>
      <c r="O41" s="55" t="b">
        <v>0</v>
      </c>
      <c r="P41" s="54"/>
      <c r="Q41" s="64"/>
      <c r="R41" s="64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51"/>
    </row>
    <row r="42">
      <c r="A42" s="84" t="b">
        <v>0</v>
      </c>
      <c r="B42" s="4"/>
      <c r="C42" s="4"/>
      <c r="D42" s="48"/>
      <c r="E42" s="58" t="b">
        <v>0</v>
      </c>
      <c r="F42" s="52"/>
      <c r="G42" s="4"/>
      <c r="H42" s="4"/>
      <c r="I42" s="48"/>
      <c r="J42" s="55" t="b">
        <v>0</v>
      </c>
      <c r="K42" s="54"/>
      <c r="L42" s="64"/>
      <c r="M42" s="64"/>
      <c r="N42" s="48"/>
      <c r="O42" s="55" t="b">
        <v>0</v>
      </c>
      <c r="P42" s="54"/>
      <c r="Q42" s="64"/>
      <c r="R42" s="64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51"/>
    </row>
    <row r="43">
      <c r="A43" s="84" t="b">
        <v>0</v>
      </c>
      <c r="B43" s="4"/>
      <c r="C43" s="4"/>
      <c r="D43" s="48"/>
      <c r="E43" s="58" t="b">
        <v>1</v>
      </c>
      <c r="F43" s="52"/>
      <c r="G43" s="4"/>
      <c r="H43" s="4"/>
      <c r="I43" s="48"/>
      <c r="J43" s="55" t="b">
        <v>0</v>
      </c>
      <c r="K43" s="54"/>
      <c r="L43" s="64"/>
      <c r="M43" s="64"/>
      <c r="N43" s="48"/>
      <c r="O43" s="55" t="b">
        <v>0</v>
      </c>
      <c r="P43" s="54"/>
      <c r="Q43" s="64"/>
      <c r="R43" s="64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51"/>
    </row>
    <row r="44">
      <c r="A44" s="84" t="b">
        <v>0</v>
      </c>
      <c r="B44" s="4"/>
      <c r="C44" s="4"/>
      <c r="D44" s="48"/>
      <c r="E44" s="58" t="b">
        <v>0</v>
      </c>
      <c r="F44" s="52"/>
      <c r="G44" s="4"/>
      <c r="H44" s="4"/>
      <c r="I44" s="48"/>
      <c r="J44" s="55" t="b">
        <v>0</v>
      </c>
      <c r="K44" s="54"/>
      <c r="L44" s="64"/>
      <c r="M44" s="64"/>
      <c r="N44" s="48"/>
      <c r="O44" s="55" t="b">
        <v>0</v>
      </c>
      <c r="P44" s="54"/>
      <c r="Q44" s="64"/>
      <c r="R44" s="64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51"/>
    </row>
    <row r="45">
      <c r="A45" s="84" t="b">
        <v>0</v>
      </c>
      <c r="B45" s="4"/>
      <c r="C45" s="4"/>
      <c r="D45" s="48"/>
      <c r="E45" s="58" t="b">
        <v>0</v>
      </c>
      <c r="F45" s="52"/>
      <c r="G45" s="4"/>
      <c r="H45" s="4"/>
      <c r="I45" s="48"/>
      <c r="J45" s="55" t="b">
        <v>0</v>
      </c>
      <c r="K45" s="54"/>
      <c r="L45" s="64"/>
      <c r="M45" s="64"/>
      <c r="N45" s="48"/>
      <c r="O45" s="55" t="b">
        <v>0</v>
      </c>
      <c r="P45" s="54"/>
      <c r="Q45" s="64"/>
      <c r="R45" s="64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51"/>
    </row>
    <row r="46">
      <c r="A46" s="84" t="b">
        <v>0</v>
      </c>
      <c r="B46" s="4"/>
      <c r="C46" s="4"/>
      <c r="D46" s="48"/>
      <c r="E46" s="58" t="b">
        <v>0</v>
      </c>
      <c r="F46" s="52"/>
      <c r="G46" s="4"/>
      <c r="H46" s="4"/>
      <c r="I46" s="48"/>
      <c r="J46" s="80" t="s">
        <v>59</v>
      </c>
      <c r="K46" s="7"/>
      <c r="L46" s="85">
        <f t="shared" ref="L46:M46" si="9">SUM(L34:L45)</f>
        <v>0</v>
      </c>
      <c r="M46" s="85">
        <f t="shared" si="9"/>
        <v>0</v>
      </c>
      <c r="N46" s="48"/>
      <c r="O46" s="80" t="s">
        <v>59</v>
      </c>
      <c r="P46" s="7"/>
      <c r="Q46" s="85">
        <f t="shared" ref="Q46:R46" si="10">SUM(Q34:Q45)</f>
        <v>0</v>
      </c>
      <c r="R46" s="85">
        <f t="shared" si="10"/>
        <v>0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51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51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51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51"/>
    </row>
    <row r="50">
      <c r="A50" s="86" t="s">
        <v>92</v>
      </c>
      <c r="B50" s="67">
        <f>IFERROR(__xludf.DUMMYFUNCTION("GOOGLEFINANCE(""CURRENCY:DKKCOP"")
"),598.5646)</f>
        <v>598.5646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51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51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51"/>
    </row>
    <row r="53">
      <c r="A53" s="51"/>
      <c r="B53" s="51"/>
      <c r="C53" s="51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51"/>
    </row>
    <row r="54">
      <c r="A54" s="51"/>
      <c r="B54" s="51"/>
      <c r="C54" s="51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51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51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51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51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51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51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51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51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51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51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51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51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51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51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51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51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51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51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51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51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51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51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51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51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51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51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51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51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51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51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51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51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51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51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51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51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51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51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51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51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51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51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51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51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51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51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51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51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51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51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51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51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51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51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51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51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51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51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51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51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51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51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51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51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51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51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51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51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51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51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51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51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51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51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51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51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51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51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51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51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51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51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51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51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51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51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51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51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51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51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51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51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51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51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51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51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51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51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51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51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51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51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51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51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51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51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51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51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51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51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51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51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51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51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51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51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51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51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51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51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51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51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51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51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51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51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51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51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51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51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51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51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51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51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51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51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51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51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51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51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51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51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51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51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51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51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51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51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51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51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51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51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51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51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51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51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51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51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51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51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51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51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51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51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51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51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51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51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51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51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51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51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51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51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51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51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51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51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51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51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51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51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51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51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51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51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51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51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51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51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51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51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51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51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51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51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51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51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51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51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51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51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51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51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51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51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51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51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51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51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51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51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51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51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51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51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51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51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51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51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51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51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51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51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51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51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51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51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51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51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51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51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51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51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51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51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51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51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51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51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51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51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51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51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51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51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51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51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51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51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51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51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51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51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51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51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51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51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51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51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51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51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51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51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51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51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51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51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51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51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51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51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51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51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51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51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51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51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51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51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51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51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51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51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51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51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51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51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51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51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51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51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51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51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51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51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51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51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51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51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51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51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51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51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51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51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51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51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51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51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51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51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51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51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51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51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51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51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51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51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51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51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51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51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51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51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51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51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51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51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51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51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51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51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51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51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51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51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51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51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51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51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51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51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51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51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51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51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51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51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51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51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51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51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51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51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51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51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51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51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51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51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51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51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51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51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51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51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51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51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51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51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51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51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51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51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51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51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51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51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51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51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51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51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51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51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51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51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51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51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51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51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51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51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51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51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51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51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51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51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51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51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51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51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51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51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51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51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51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51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51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51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51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51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51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51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51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51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51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51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51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51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51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51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51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51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51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51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51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51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51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51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51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51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51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51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51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51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51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51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51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51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51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51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51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51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51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51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51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51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51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51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51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51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51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51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51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51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51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51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51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51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51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51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51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51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51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51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51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51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51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51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51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51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51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51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51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51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51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51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51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51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51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51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51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51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51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51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51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51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51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51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51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51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51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51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51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51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51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51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51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51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51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51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51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51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51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51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51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51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51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51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51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51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51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51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51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51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51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51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51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51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51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51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51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51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51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51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51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51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51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51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51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51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51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51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51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51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51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51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51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51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51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51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51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51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51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51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51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51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51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51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51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51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51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51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51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51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51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51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51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51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51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51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51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51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51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51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51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51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51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51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51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51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51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51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51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51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51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51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51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51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51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51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51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51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51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51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51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51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51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51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51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51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51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51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51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51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51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51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51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51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51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51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51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51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51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51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51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51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51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51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51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51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51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51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51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51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51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51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51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51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51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51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51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51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51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51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51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51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51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51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51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51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51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51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51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51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51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51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51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51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51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51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51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51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51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51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51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51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51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51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51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51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51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51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51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51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51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51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51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51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51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51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51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51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51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51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51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51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51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51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51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51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51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51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51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51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51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51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51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51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51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51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51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51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51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51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51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51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51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51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51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51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51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51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51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51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51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51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51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51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51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51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51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51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51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51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51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51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51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51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51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51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51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51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51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51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51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51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51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51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51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51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51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51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51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51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51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51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51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51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51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51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51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51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51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51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51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51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51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51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51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51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51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51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51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51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51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51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51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51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51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51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51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51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51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51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51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51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51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51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51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51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51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51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51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51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51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51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51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51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51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51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51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51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51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51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51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51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51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51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51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51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51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51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51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51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51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51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51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51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51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51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51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51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51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51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51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51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51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51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51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51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51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51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51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51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51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51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51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51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51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51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51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51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51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51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51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51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51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51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51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51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51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51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51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51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51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51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51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51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51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51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51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51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51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51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51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51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51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51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51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51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51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51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51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51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51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51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51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51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51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51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51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51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51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51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51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51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51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51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51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51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51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51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51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51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51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51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51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51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51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51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51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51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51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51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51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51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51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51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51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51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51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51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51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51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51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51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51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51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51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51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51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51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51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51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51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51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51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51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51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51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51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51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51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51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51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51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51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51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51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51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51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51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51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51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51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51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51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51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51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51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51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51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51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51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51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51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51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51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51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51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51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51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51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51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51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51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51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51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51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51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51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51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51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51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51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51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51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101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17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93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94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95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96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97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98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99</v>
      </c>
      <c r="E1" s="3" t="s">
        <v>18</v>
      </c>
      <c r="F1" s="4"/>
      <c r="G1" s="4"/>
      <c r="H1" s="4"/>
      <c r="J1" s="3" t="s">
        <v>19</v>
      </c>
      <c r="K1" s="4"/>
      <c r="L1" s="4"/>
      <c r="M1" s="4"/>
      <c r="O1" s="5" t="s">
        <v>20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21</v>
      </c>
      <c r="P3" s="11"/>
      <c r="Q3" s="11"/>
      <c r="R3" s="12"/>
      <c r="AC3" s="8"/>
    </row>
    <row r="4">
      <c r="O4" s="13"/>
      <c r="P4" s="14" t="s">
        <v>22</v>
      </c>
      <c r="Q4" s="14" t="s">
        <v>23</v>
      </c>
      <c r="R4" s="14" t="s">
        <v>24</v>
      </c>
      <c r="AC4" s="8"/>
    </row>
    <row r="5">
      <c r="A5" s="15"/>
      <c r="O5" s="13" t="b">
        <v>0</v>
      </c>
      <c r="P5" s="14" t="s">
        <v>25</v>
      </c>
      <c r="Q5" s="13">
        <f>1037077</f>
        <v>1037077</v>
      </c>
      <c r="R5" s="16">
        <v>45719.0</v>
      </c>
      <c r="AC5" s="8"/>
    </row>
    <row r="6">
      <c r="A6" s="5" t="s">
        <v>26</v>
      </c>
      <c r="B6" s="6"/>
      <c r="C6" s="7"/>
      <c r="O6" s="13" t="b">
        <v>0</v>
      </c>
      <c r="P6" s="14" t="s">
        <v>27</v>
      </c>
      <c r="Q6" s="13"/>
      <c r="R6" s="16">
        <v>45687.0</v>
      </c>
      <c r="AC6" s="8"/>
    </row>
    <row r="7">
      <c r="A7" s="17" t="s">
        <v>28</v>
      </c>
      <c r="O7" s="13" t="b">
        <v>0</v>
      </c>
      <c r="P7" s="14" t="s">
        <v>29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30</v>
      </c>
      <c r="B11" s="6"/>
      <c r="C11" s="7"/>
      <c r="E11" s="5" t="s">
        <v>31</v>
      </c>
      <c r="F11" s="6"/>
      <c r="G11" s="6"/>
      <c r="H11" s="7"/>
      <c r="J11" s="5" t="s">
        <v>32</v>
      </c>
      <c r="K11" s="6"/>
      <c r="L11" s="6"/>
      <c r="M11" s="7"/>
      <c r="O11" s="5" t="s">
        <v>33</v>
      </c>
      <c r="P11" s="6"/>
      <c r="Q11" s="6"/>
      <c r="R11" s="7"/>
      <c r="AC11" s="15"/>
    </row>
    <row r="12">
      <c r="A12" s="18"/>
      <c r="B12" s="19" t="s">
        <v>34</v>
      </c>
      <c r="C12" s="9" t="b">
        <v>0</v>
      </c>
      <c r="E12" s="20" t="s">
        <v>35</v>
      </c>
      <c r="F12" s="6"/>
      <c r="G12" s="21" t="s">
        <v>36</v>
      </c>
      <c r="H12" s="21" t="s">
        <v>37</v>
      </c>
      <c r="J12" s="20" t="s">
        <v>35</v>
      </c>
      <c r="K12" s="6"/>
      <c r="L12" s="21" t="s">
        <v>36</v>
      </c>
      <c r="M12" s="21" t="s">
        <v>37</v>
      </c>
      <c r="O12" s="20" t="s">
        <v>35</v>
      </c>
      <c r="P12" s="6"/>
      <c r="Q12" s="21" t="s">
        <v>36</v>
      </c>
      <c r="R12" s="21" t="s">
        <v>37</v>
      </c>
      <c r="AC12" s="22"/>
    </row>
    <row r="13">
      <c r="E13" s="14" t="b">
        <v>0</v>
      </c>
      <c r="F13" s="14" t="s">
        <v>38</v>
      </c>
      <c r="G13" s="23"/>
      <c r="H13" s="23"/>
      <c r="J13" s="14" t="b">
        <v>0</v>
      </c>
      <c r="K13" s="14" t="s">
        <v>39</v>
      </c>
      <c r="L13" s="23"/>
      <c r="M13" s="23"/>
      <c r="O13" s="14" t="b">
        <v>0</v>
      </c>
      <c r="P13" s="14" t="s">
        <v>25</v>
      </c>
      <c r="Q13" s="23"/>
      <c r="R13" s="23"/>
      <c r="AC13" s="24"/>
    </row>
    <row r="14">
      <c r="A14" s="10" t="s">
        <v>40</v>
      </c>
      <c r="B14" s="11"/>
      <c r="C14" s="12"/>
      <c r="E14" s="14" t="b">
        <v>0</v>
      </c>
      <c r="F14" s="14" t="s">
        <v>41</v>
      </c>
      <c r="G14" s="23">
        <v>231.0</v>
      </c>
      <c r="H14" s="23"/>
      <c r="J14" s="14" t="b">
        <v>0</v>
      </c>
      <c r="K14" s="14" t="s">
        <v>42</v>
      </c>
      <c r="L14" s="13"/>
      <c r="M14" s="13"/>
      <c r="O14" s="14" t="b">
        <v>0</v>
      </c>
      <c r="P14" s="14" t="s">
        <v>27</v>
      </c>
      <c r="Q14" s="23">
        <v>0.0</v>
      </c>
      <c r="R14" s="23"/>
      <c r="AC14" s="24"/>
    </row>
    <row r="15">
      <c r="A15" s="5" t="s">
        <v>22</v>
      </c>
      <c r="B15" s="25" t="s">
        <v>36</v>
      </c>
      <c r="C15" s="26" t="s">
        <v>37</v>
      </c>
      <c r="E15" s="14" t="b">
        <v>0</v>
      </c>
      <c r="F15" s="14" t="s">
        <v>43</v>
      </c>
      <c r="G15" s="23">
        <v>129.0</v>
      </c>
      <c r="H15" s="23"/>
      <c r="J15" s="14" t="b">
        <v>0</v>
      </c>
      <c r="K15" s="14" t="s">
        <v>44</v>
      </c>
      <c r="L15" s="23">
        <v>0.0</v>
      </c>
      <c r="M15" s="23"/>
      <c r="O15" s="14" t="b">
        <v>0</v>
      </c>
      <c r="P15" s="14" t="s">
        <v>45</v>
      </c>
      <c r="Q15" s="23">
        <v>0.0</v>
      </c>
      <c r="R15" s="23"/>
      <c r="AC15" s="24"/>
    </row>
    <row r="16">
      <c r="A16" s="1" t="s">
        <v>46</v>
      </c>
      <c r="B16" s="27">
        <v>23284.0</v>
      </c>
      <c r="C16" s="27">
        <v>23284.0</v>
      </c>
      <c r="E16" s="14" t="b">
        <v>0</v>
      </c>
      <c r="F16" s="14" t="s">
        <v>47</v>
      </c>
      <c r="G16" s="23">
        <f>405000/B50</f>
        <v>676.6186975</v>
      </c>
      <c r="H16" s="23"/>
      <c r="J16" s="14" t="b">
        <v>0</v>
      </c>
      <c r="K16" s="14" t="s">
        <v>48</v>
      </c>
      <c r="L16" s="23">
        <v>0.0</v>
      </c>
      <c r="M16" s="23">
        <v>0.0</v>
      </c>
      <c r="O16" s="14" t="b">
        <v>0</v>
      </c>
      <c r="P16" s="14" t="s">
        <v>49</v>
      </c>
      <c r="Q16" s="23"/>
      <c r="R16" s="23"/>
      <c r="AC16" s="24"/>
    </row>
    <row r="17">
      <c r="A17" s="1" t="s">
        <v>50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51</v>
      </c>
      <c r="G17" s="23">
        <v>0.0</v>
      </c>
      <c r="H17" s="23"/>
      <c r="J17" s="14" t="b">
        <v>0</v>
      </c>
      <c r="K17" s="14" t="s">
        <v>52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53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54</v>
      </c>
      <c r="G18" s="23"/>
      <c r="H18" s="23"/>
      <c r="J18" s="14" t="b">
        <v>0</v>
      </c>
      <c r="K18" s="14" t="s">
        <v>55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56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57</v>
      </c>
      <c r="G19" s="23"/>
      <c r="H19" s="23"/>
      <c r="J19" s="14" t="b">
        <v>0</v>
      </c>
      <c r="K19" s="14" t="s">
        <v>58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59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60</v>
      </c>
      <c r="G20" s="23">
        <v>14.0</v>
      </c>
      <c r="H20" s="23"/>
      <c r="J20" s="14" t="b">
        <v>0</v>
      </c>
      <c r="K20" s="14" t="s">
        <v>61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61</v>
      </c>
      <c r="G21" s="23"/>
      <c r="H21" s="23"/>
      <c r="J21" s="14" t="b">
        <v>0</v>
      </c>
      <c r="K21" s="14" t="s">
        <v>62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63</v>
      </c>
      <c r="B22" s="31" t="s">
        <v>64</v>
      </c>
      <c r="C22" s="32" t="s">
        <v>65</v>
      </c>
      <c r="E22" s="14" t="b">
        <v>0</v>
      </c>
      <c r="F22" s="14" t="s">
        <v>66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1890.618697</v>
      </c>
      <c r="E23" s="14" t="b">
        <v>0</v>
      </c>
      <c r="F23" s="14" t="s">
        <v>67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68</v>
      </c>
      <c r="B24" s="33" t="s">
        <v>69</v>
      </c>
      <c r="C24" s="33" t="s">
        <v>70</v>
      </c>
      <c r="E24" s="14" t="b">
        <v>0</v>
      </c>
      <c r="F24" s="14" t="s">
        <v>71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21393.3813</v>
      </c>
      <c r="B25" s="23">
        <f>C23-C25</f>
        <v>1890.618697</v>
      </c>
      <c r="C25" s="23">
        <f>SUM(H25+M25+R25+M46+R46)</f>
        <v>0</v>
      </c>
      <c r="E25" s="34" t="s">
        <v>59</v>
      </c>
      <c r="F25" s="7"/>
      <c r="G25" s="35">
        <f t="shared" ref="G25:H25" si="5">SUM(G13:G24)</f>
        <v>1890.618697</v>
      </c>
      <c r="H25" s="35">
        <f t="shared" si="5"/>
        <v>0</v>
      </c>
      <c r="J25" s="34" t="s">
        <v>59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59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72</v>
      </c>
      <c r="B27" s="11"/>
      <c r="C27" s="12"/>
      <c r="E27" s="10" t="s">
        <v>73</v>
      </c>
      <c r="F27" s="11"/>
      <c r="G27" s="11"/>
      <c r="H27" s="12"/>
      <c r="J27" s="37" t="s">
        <v>74</v>
      </c>
      <c r="K27" s="6"/>
      <c r="L27" s="6"/>
      <c r="M27" s="7"/>
      <c r="O27" s="37" t="s">
        <v>75</v>
      </c>
      <c r="P27" s="6"/>
      <c r="Q27" s="6"/>
      <c r="R27" s="7"/>
      <c r="AC27" s="8"/>
    </row>
    <row r="28">
      <c r="A28" s="5" t="s">
        <v>35</v>
      </c>
      <c r="B28" s="25" t="s">
        <v>76</v>
      </c>
      <c r="C28" s="26" t="s">
        <v>37</v>
      </c>
      <c r="E28" s="38" t="s">
        <v>77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31</v>
      </c>
      <c r="B29" s="27">
        <v>0.0</v>
      </c>
      <c r="C29" s="28"/>
      <c r="J29" s="39" t="s">
        <v>78</v>
      </c>
      <c r="K29" s="6"/>
      <c r="L29" s="6"/>
      <c r="M29" s="7"/>
      <c r="O29" s="40" t="s">
        <v>79</v>
      </c>
      <c r="P29" s="6"/>
      <c r="Q29" s="6"/>
      <c r="R29" s="7"/>
      <c r="AC29" s="8"/>
    </row>
    <row r="30">
      <c r="A30" s="1" t="s">
        <v>32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33</v>
      </c>
      <c r="B31" s="27">
        <v>0.0</v>
      </c>
      <c r="C31" s="27">
        <v>0.0</v>
      </c>
      <c r="AC31" s="8"/>
    </row>
    <row r="32">
      <c r="A32" s="1" t="s">
        <v>80</v>
      </c>
      <c r="B32" s="27">
        <v>0.0</v>
      </c>
      <c r="C32" s="27">
        <v>0.0</v>
      </c>
      <c r="J32" s="37" t="s">
        <v>80</v>
      </c>
      <c r="K32" s="6"/>
      <c r="L32" s="6"/>
      <c r="M32" s="7"/>
      <c r="O32" s="37" t="s">
        <v>81</v>
      </c>
      <c r="P32" s="6"/>
      <c r="Q32" s="6"/>
      <c r="R32" s="7"/>
      <c r="AC32" s="8"/>
    </row>
    <row r="33">
      <c r="A33" s="1" t="s">
        <v>81</v>
      </c>
      <c r="B33" s="27">
        <v>0.0</v>
      </c>
      <c r="C33" s="27">
        <v>0.0</v>
      </c>
      <c r="J33" s="41" t="s">
        <v>35</v>
      </c>
      <c r="K33" s="6"/>
      <c r="L33" s="42" t="s">
        <v>36</v>
      </c>
      <c r="M33" s="42" t="s">
        <v>37</v>
      </c>
      <c r="O33" s="41" t="s">
        <v>35</v>
      </c>
      <c r="P33" s="6"/>
      <c r="Q33" s="42" t="s">
        <v>36</v>
      </c>
      <c r="R33" s="42" t="s">
        <v>37</v>
      </c>
      <c r="AC33" s="8"/>
    </row>
    <row r="34">
      <c r="A34" s="5" t="s">
        <v>59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82</v>
      </c>
      <c r="L34" s="23"/>
      <c r="M34" s="23"/>
      <c r="O34" s="14" t="b">
        <v>0</v>
      </c>
      <c r="P34" s="14" t="s">
        <v>83</v>
      </c>
      <c r="Q34" s="23"/>
      <c r="R34" s="23"/>
      <c r="AC34" s="8"/>
    </row>
    <row r="35">
      <c r="J35" s="14" t="b">
        <v>0</v>
      </c>
      <c r="K35" s="14" t="s">
        <v>84</v>
      </c>
      <c r="L35" s="23"/>
      <c r="M35" s="23"/>
      <c r="O35" s="14" t="b">
        <v>0</v>
      </c>
      <c r="P35" s="14" t="s">
        <v>85</v>
      </c>
      <c r="Q35" s="23"/>
      <c r="R35" s="23"/>
      <c r="AC35" s="8"/>
    </row>
    <row r="36">
      <c r="A36" s="10" t="s">
        <v>86</v>
      </c>
      <c r="B36" s="11"/>
      <c r="C36" s="12"/>
      <c r="E36" s="10" t="s">
        <v>87</v>
      </c>
      <c r="F36" s="11"/>
      <c r="G36" s="11"/>
      <c r="H36" s="12"/>
      <c r="J36" s="14" t="b">
        <v>0</v>
      </c>
      <c r="K36" s="14" t="s">
        <v>58</v>
      </c>
      <c r="L36" s="23"/>
      <c r="M36" s="23"/>
      <c r="O36" s="14" t="b">
        <v>0</v>
      </c>
      <c r="P36" s="14" t="s">
        <v>71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88</v>
      </c>
      <c r="L37" s="23"/>
      <c r="M37" s="23"/>
      <c r="O37" s="14" t="b">
        <v>0</v>
      </c>
      <c r="P37" s="14" t="s">
        <v>89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90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91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58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59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59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92</v>
      </c>
      <c r="B50" s="25">
        <f>IFERROR(__xludf.DUMMYFUNCTION("GOOGLEFINANCE(""CURRENCY:DKKCOP"")
"),598.5646)</f>
        <v>598.5646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