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ICITACIONESnew\LICITACIONES\LICITACIONES ADJUDICADAS\2017\CENTRAL MAYORISTA BLOQUE 24\"/>
    </mc:Choice>
  </mc:AlternateContent>
  <bookViews>
    <workbookView xWindow="0" yWindow="0" windowWidth="23040" windowHeight="10320" activeTab="2"/>
  </bookViews>
  <sheets>
    <sheet name="EQUIPOS" sheetId="2" r:id="rId1"/>
    <sheet name="CELDAS" sheetId="1" r:id="rId2"/>
    <sheet name="EQUIPOS COMPARATIV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3" l="1"/>
  <c r="I81" i="3"/>
  <c r="K81" i="3"/>
  <c r="M69" i="3"/>
  <c r="M34" i="3"/>
  <c r="K24" i="3"/>
  <c r="I11" i="3"/>
  <c r="J7" i="3"/>
  <c r="J3" i="3"/>
  <c r="I3" i="3"/>
  <c r="I4" i="3"/>
  <c r="I5" i="3"/>
  <c r="I7" i="3"/>
  <c r="I8" i="3"/>
  <c r="I9" i="3"/>
  <c r="I10" i="3"/>
  <c r="I13" i="3"/>
  <c r="I14" i="3"/>
  <c r="I16" i="3"/>
  <c r="I18" i="3"/>
  <c r="I19" i="3"/>
  <c r="I21" i="3"/>
  <c r="I24" i="3"/>
  <c r="I25" i="3"/>
  <c r="J25" i="3" s="1"/>
  <c r="K25" i="3" s="1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2" i="3"/>
  <c r="I83" i="3"/>
  <c r="I84" i="3"/>
  <c r="I85" i="3"/>
  <c r="I86" i="3"/>
  <c r="I87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2" i="3"/>
  <c r="K83" i="3"/>
  <c r="K84" i="3"/>
  <c r="K85" i="3"/>
  <c r="K86" i="3"/>
  <c r="K87" i="3"/>
  <c r="M45" i="3"/>
  <c r="M87" i="3"/>
  <c r="M86" i="3"/>
  <c r="M85" i="3"/>
  <c r="M84" i="3"/>
  <c r="M83" i="3"/>
  <c r="M82" i="3"/>
  <c r="M80" i="3"/>
  <c r="M79" i="3"/>
  <c r="M68" i="3"/>
  <c r="M67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33" i="3"/>
  <c r="M32" i="3"/>
  <c r="M31" i="3"/>
  <c r="M30" i="3"/>
  <c r="M29" i="3"/>
  <c r="M28" i="3"/>
  <c r="M27" i="3"/>
  <c r="M26" i="3"/>
  <c r="J86" i="3"/>
  <c r="J85" i="3"/>
  <c r="J24" i="3"/>
  <c r="J21" i="3"/>
  <c r="C21" i="3"/>
  <c r="J19" i="3"/>
  <c r="J18" i="3"/>
  <c r="J16" i="3"/>
  <c r="C16" i="3"/>
  <c r="J14" i="3"/>
  <c r="J13" i="3"/>
  <c r="J11" i="3"/>
  <c r="J10" i="3"/>
  <c r="J9" i="3"/>
  <c r="J8" i="3"/>
  <c r="J5" i="3"/>
  <c r="J4" i="3"/>
  <c r="E3" i="1"/>
  <c r="F3" i="1"/>
  <c r="M24" i="3" l="1"/>
  <c r="I89" i="3"/>
  <c r="K89" i="3"/>
  <c r="M25" i="3"/>
  <c r="E33" i="2"/>
  <c r="E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4" i="2"/>
  <c r="E3" i="2"/>
  <c r="M89" i="3" l="1"/>
  <c r="G17" i="1"/>
  <c r="C21" i="2"/>
  <c r="C16" i="2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C9" i="1"/>
  <c r="D9" i="1"/>
  <c r="E9" i="1" s="1"/>
  <c r="F9" i="1" s="1"/>
  <c r="D8" i="1"/>
  <c r="E8" i="1" s="1"/>
  <c r="F8" i="1" s="1"/>
  <c r="C7" i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F17" i="1" l="1"/>
</calcChain>
</file>

<file path=xl/sharedStrings.xml><?xml version="1.0" encoding="utf-8"?>
<sst xmlns="http://schemas.openxmlformats.org/spreadsheetml/2006/main" count="422" uniqueCount="176">
  <si>
    <t>Descripción</t>
  </si>
  <si>
    <t>Unidad</t>
  </si>
  <si>
    <t>Cantidad</t>
  </si>
  <si>
    <t>Valor Unit.</t>
  </si>
  <si>
    <t>CELDA QM 15 KV SF6</t>
  </si>
  <si>
    <t>und</t>
  </si>
  <si>
    <t>CELDA REMONTE 15KV SF6</t>
  </si>
  <si>
    <t>CELDA DE MEDIDA</t>
  </si>
  <si>
    <t>UND</t>
  </si>
  <si>
    <t>CELDA TRANSFORMADOR 300 A 630 KVA CELCO</t>
  </si>
  <si>
    <t>Barras Cu 1591amp, Barraje Secundario Transformador</t>
  </si>
  <si>
    <t>ML</t>
  </si>
  <si>
    <t>CELDA TRANSFORMADOR 800 KVA</t>
  </si>
  <si>
    <t>Barras Cu 2700amp, Barraje Secundario Transformador</t>
  </si>
  <si>
    <t>ml</t>
  </si>
  <si>
    <t>CELDA TRANSFERENCIA AUTOMATICA 1600 AMP 208V</t>
  </si>
  <si>
    <t>CELDA ALIMENTADORES NORMAL/PLANTA 2700AMP 208V SUBESTACION 1</t>
  </si>
  <si>
    <t>BANCO DE CONDENSADORES 110 KVAR CON 6 PASOS</t>
  </si>
  <si>
    <t>TABLERO DE MEDIDORES CON TRANSFERENCIAS PARCIALES 24 CUENTAS TR1-TM1</t>
  </si>
  <si>
    <t>CELDA TRANSFERENCIA AUTOMATICA 208V ADP1</t>
  </si>
  <si>
    <t>TOTAL</t>
  </si>
  <si>
    <t>VR SIN IVA</t>
  </si>
  <si>
    <t>VR TOTAL</t>
  </si>
  <si>
    <t>METALANDES</t>
  </si>
  <si>
    <t>Fusible alta HH 31,5 amp 24 kv</t>
  </si>
  <si>
    <t>Fusible alta HH 40 amp 24 kv</t>
  </si>
  <si>
    <t>Contador electronico multifuncional con modem</t>
  </si>
  <si>
    <t>Bornera landis</t>
  </si>
  <si>
    <t>Transformador de potencial</t>
  </si>
  <si>
    <t>DPS 12kv 10 ka</t>
  </si>
  <si>
    <t>Analzador de redes puerto RS485 modbus RTU o ASCII armonico 15</t>
  </si>
  <si>
    <t>Transformador de corriente de 1800/5 cl 0,5 calibrado</t>
  </si>
  <si>
    <t>Transformador de corriente de 1400/5 cl 0,5 calibrado</t>
  </si>
  <si>
    <t>Breaker ind 640-1600 amp 50ka 240/440v</t>
  </si>
  <si>
    <t>Breaker ind 800-2000 amp 50ka 240/440v</t>
  </si>
  <si>
    <t>Transformador de corriente de 1200/5 cl 0,5 calibrado</t>
  </si>
  <si>
    <t>kit para transferencia automatica 1600 amp</t>
  </si>
  <si>
    <t>Control para transferencia automatica</t>
  </si>
  <si>
    <t>Breaker ind 500-1250 amp 50ka 240/440v</t>
  </si>
  <si>
    <t>Breaker ind 400 amp 50ka 240/440v</t>
  </si>
  <si>
    <t>Breaker ind 320 amp 50ka 240/440v</t>
  </si>
  <si>
    <t>DPS tipo I+II 3F 4H + T 120/208 VAC 50KA CURVA C</t>
  </si>
  <si>
    <t>Breaker 3x30 amp 25/12,5 ka 240/440v</t>
  </si>
  <si>
    <t>Rele corrector factor de potencia 6 salidas 208 v</t>
  </si>
  <si>
    <t>Breaker ind 320 amp 85/42 ka 240/440v</t>
  </si>
  <si>
    <t>Breaker ind 40 amp 25/12,5 ka 240/440v</t>
  </si>
  <si>
    <t>Breaker ind 75 amp 25/12,5 ka 240/440v</t>
  </si>
  <si>
    <t>Contactor 3x80 amp ac3  110 amp/ac1</t>
  </si>
  <si>
    <t>Condensador 10 kvar a 240v fijo</t>
  </si>
  <si>
    <t>Condensador 10 kvar a 240v moviles</t>
  </si>
  <si>
    <t>Breaker ind 200 amp 50/25 ka 240/440v</t>
  </si>
  <si>
    <t>Breaker ind 28-40 amp 40/20 ka 240/440v</t>
  </si>
  <si>
    <t>Breaker riel 2x40 amp</t>
  </si>
  <si>
    <t>Contador electronico trifasico 3 fases 4 hilos 5(100) A</t>
  </si>
  <si>
    <t>Contador electronico bifasico 3 fases 4 hilos 5(100) A</t>
  </si>
  <si>
    <t>Rele temporizador</t>
  </si>
  <si>
    <t>Contactor 3x40 amp ac1</t>
  </si>
  <si>
    <t xml:space="preserve">Bloque de contacto auxiliar </t>
  </si>
  <si>
    <t>Enclavamiento mecanico</t>
  </si>
  <si>
    <t>Cant</t>
  </si>
  <si>
    <t>total</t>
  </si>
  <si>
    <t>Transformador de corriente</t>
  </si>
  <si>
    <t>varios</t>
  </si>
  <si>
    <t>GL</t>
  </si>
  <si>
    <t>V/UNITARIO</t>
  </si>
  <si>
    <t>gl</t>
  </si>
  <si>
    <t>VARIOS</t>
  </si>
  <si>
    <t>EIU</t>
  </si>
  <si>
    <t>ABB</t>
  </si>
  <si>
    <t>Transformador de coriente</t>
  </si>
  <si>
    <t xml:space="preserve">LOV0863             </t>
  </si>
  <si>
    <t xml:space="preserve">MULTIMETRO DMG 610,LCD ICON, ALIM 90-440VAC,EXPAND, RS485   </t>
  </si>
  <si>
    <t xml:space="preserve">CR   </t>
  </si>
  <si>
    <t xml:space="preserve">LOV0704             </t>
  </si>
  <si>
    <t xml:space="preserve">TRANSFORMADOR CTE   DM4T1250, 1250/5, 86MM,30X100MM         </t>
  </si>
  <si>
    <t xml:space="preserve">BR   </t>
  </si>
  <si>
    <t>kit para transferencia automatica 1600 amp con seccionador</t>
  </si>
  <si>
    <t xml:space="preserve">LOV0893             </t>
  </si>
  <si>
    <t xml:space="preserve">CONTROL ATL600 GPOS ELECTROGENOS,110-240VAC                 </t>
  </si>
  <si>
    <t xml:space="preserve">0LOV0732            </t>
  </si>
  <si>
    <t xml:space="preserve">SECCIONADOR TRIPOLAR GE1600E,1600AMP AC21                   </t>
  </si>
  <si>
    <t xml:space="preserve">ESP  </t>
  </si>
  <si>
    <t xml:space="preserve">0LOV0663            </t>
  </si>
  <si>
    <t xml:space="preserve">UNIDAD MOTORIZADA GEX69 3,PARA SECCIONADOR DE 1000 A 1600AM </t>
  </si>
  <si>
    <t xml:space="preserve">0EAT0012            </t>
  </si>
  <si>
    <t xml:space="preserve">INT.ABIERTO MWN5163HAA, MAGNUM NAR.1600AMP,50KA,4C          </t>
  </si>
  <si>
    <t xml:space="preserve">LOV1032             </t>
  </si>
  <si>
    <t xml:space="preserve">MODULO ATLDPSLC,PRETRANSFERENCIA ,ENCLAVAMIENTO MECÁNICO    </t>
  </si>
  <si>
    <t>CO.NU</t>
  </si>
  <si>
    <t xml:space="preserve">MOL1644             </t>
  </si>
  <si>
    <t xml:space="preserve">MININTERRUPTOR mMC6-C4/1(PLS6-C4-MW) DIN 4A                 </t>
  </si>
  <si>
    <t xml:space="preserve">MOL1119             </t>
  </si>
  <si>
    <t xml:space="preserve">MININTERRUPTOR MMC4-C1/1(PLS4-C1)DIN. 1A,6K                 </t>
  </si>
  <si>
    <t xml:space="preserve">LOV0380             </t>
  </si>
  <si>
    <t xml:space="preserve">SELECTOR T/PLAST LPCS130,22MM,2-0-1,3P                      </t>
  </si>
  <si>
    <t>CO.CR</t>
  </si>
  <si>
    <t>kit para transferencia automatica 1600 amp con interruptores</t>
  </si>
  <si>
    <t xml:space="preserve">MOL1634             </t>
  </si>
  <si>
    <t xml:space="preserve">INTERRUPTOR LZMS4-AE1600 AUTOM. DISPARO SOBREC.800-1600A    </t>
  </si>
  <si>
    <t xml:space="preserve">0MOL0425            </t>
  </si>
  <si>
    <t>ACCIONAMIENTO,OPERADOR REMOTO NZM4-XR208-240AC PARA LZM3/NZM</t>
  </si>
  <si>
    <t xml:space="preserve">0MOL1011            </t>
  </si>
  <si>
    <t xml:space="preserve">ENCLAVAMIENTO NZM4-XMVR MECANICO PARA NZM4                  </t>
  </si>
  <si>
    <t xml:space="preserve">MOL0641             </t>
  </si>
  <si>
    <t xml:space="preserve">BLOQUE M22-K10 CONTACTOS FRONTALES 1NA                      </t>
  </si>
  <si>
    <t>AS.CR</t>
  </si>
  <si>
    <t xml:space="preserve">MOL0642             </t>
  </si>
  <si>
    <t xml:space="preserve">BLOQUE M22-K01 CONTACTOS FRONTALES 1NC                      </t>
  </si>
  <si>
    <t xml:space="preserve">MOL1633             </t>
  </si>
  <si>
    <t xml:space="preserve">INTERRUPTOR LZMS4-AE1250 AUTOM. DISPARO SOBREC.630-1250A    </t>
  </si>
  <si>
    <t xml:space="preserve">MOL1899             </t>
  </si>
  <si>
    <t xml:space="preserve">INTERRUPTOR LZMC3-A400,Icu=55KA/240,30KA/440V,REG:320-400A  </t>
  </si>
  <si>
    <t xml:space="preserve">PN   </t>
  </si>
  <si>
    <t xml:space="preserve">0MOL1898            </t>
  </si>
  <si>
    <t xml:space="preserve">INTERRUPTOR LZMC3-A320,Icu=55KA/240,30KA/440V,REG:250-320A  </t>
  </si>
  <si>
    <t xml:space="preserve">CIR0006             </t>
  </si>
  <si>
    <t xml:space="preserve">DPS TIPO 1+2 PSC4-12,5/230TNS, 4P, 65kA 8/20, 12.5kA 10/350 </t>
  </si>
  <si>
    <t xml:space="preserve">0MOL1590            </t>
  </si>
  <si>
    <t>INTERRUPTOR BZME1-A32-BT-AP AUTOM DISP, SOBREC 32A,36KA/240V</t>
  </si>
  <si>
    <t xml:space="preserve">LOV0707             </t>
  </si>
  <si>
    <t xml:space="preserve">TRANSFORMADOR CTE   DM4T2000, 2000/5, 86MM,30X100MM         </t>
  </si>
  <si>
    <t xml:space="preserve">LOV0705             </t>
  </si>
  <si>
    <t xml:space="preserve">TRANSFORMADOR CTE   DM4T1500, 1500/5, 86MM,30X100MM         </t>
  </si>
  <si>
    <t xml:space="preserve">EAT0013             </t>
  </si>
  <si>
    <t xml:space="preserve">INT.ABIERTO MWN6203HAA, MAGNUM NAR.2000AMP,65KA,4C          </t>
  </si>
  <si>
    <t xml:space="preserve">LI   </t>
  </si>
  <si>
    <t xml:space="preserve">LOV0791             </t>
  </si>
  <si>
    <t>RELE DCRL5 CORRECTOR FP,5P,EXPANDIBLE A 7P CON MODULO,MULTIT</t>
  </si>
  <si>
    <t xml:space="preserve">LOV0793             </t>
  </si>
  <si>
    <t>MODULO EXP. EXP 1006, 2OUT RELE,INCREMENTO PASOS,1,5A 415VAC</t>
  </si>
  <si>
    <t xml:space="preserve">MOL2034             </t>
  </si>
  <si>
    <t>INTERRUPTOR BZMB3-A320-AP AUTOM DISP, SOBRE 320AMP,50KA/240V</t>
  </si>
  <si>
    <t xml:space="preserve">MOL1591             </t>
  </si>
  <si>
    <t>INTERRUPTOR BZME1-A40-BT-AP AUTOM DISP, SOBREC 40A,36KA/240V</t>
  </si>
  <si>
    <t xml:space="preserve">MOL1594             </t>
  </si>
  <si>
    <t>INTERRUPTOR BZME1-A80-BT-AP AUTOM DISP, SOBREC 80A,36KA/240V</t>
  </si>
  <si>
    <t xml:space="preserve">MOL0071             </t>
  </si>
  <si>
    <t xml:space="preserve">CONTACTOR DILM80(220V50/60HZ) TRIP 80AMP-AC3                </t>
  </si>
  <si>
    <t xml:space="preserve">ENX0017             </t>
  </si>
  <si>
    <t xml:space="preserve">CONDENSADOR PRT2412.60,CILINDRICO 240V, 12KVAR              </t>
  </si>
  <si>
    <t xml:space="preserve">MOL1300             </t>
  </si>
  <si>
    <t xml:space="preserve">INTERRUPTOR BZMB2-A200-AP,50KA/240V                         </t>
  </si>
  <si>
    <t xml:space="preserve">MOL1609             </t>
  </si>
  <si>
    <t xml:space="preserve">INTERRUPTOR  LZMC1-A40AUTOM DISP, SOBREC  32-40A            </t>
  </si>
  <si>
    <t xml:space="preserve">MOL1663             </t>
  </si>
  <si>
    <t xml:space="preserve">MININTERRUPTOR MMC6-C40/2 (PLS6-C40/2-MW) DIN 40A           </t>
  </si>
  <si>
    <t xml:space="preserve">LOV0682             </t>
  </si>
  <si>
    <t xml:space="preserve">MEDIDOR ENERGIA DME D310 T2 ,TA/5A,3F,MULTIMEDIDA           </t>
  </si>
  <si>
    <t xml:space="preserve">LOV0350             </t>
  </si>
  <si>
    <t xml:space="preserve">TEMPORIZADOR TM P, ELECT AL TRABAJO MULTIESCALA             </t>
  </si>
  <si>
    <t xml:space="preserve">MOL0059             </t>
  </si>
  <si>
    <t xml:space="preserve">CONTACTOR DILM40(220V50/60HZ) TRIP 40AMP-AC3                </t>
  </si>
  <si>
    <t xml:space="preserve">MOL0238             </t>
  </si>
  <si>
    <t>CONTACTO DILA-XHI22 AUX. FRONTAL, NA+2NCPARA DILM7..DILM32,D</t>
  </si>
  <si>
    <t xml:space="preserve">0MOL0201            </t>
  </si>
  <si>
    <t xml:space="preserve">ENCLAVAMIENTO DILM65-XMV MEC. P' DILM40-65                  </t>
  </si>
  <si>
    <t>BREAKER IND 630A</t>
  </si>
  <si>
    <t xml:space="preserve">MOL1630             </t>
  </si>
  <si>
    <t xml:space="preserve">INTERRUPTOR  LZMS3-AE630 AUTOM DISP, SOBREC  315-630A       </t>
  </si>
  <si>
    <t>BREAKER IND 250A</t>
  </si>
  <si>
    <t xml:space="preserve">MOL1301             </t>
  </si>
  <si>
    <t xml:space="preserve">INTERRUPTOR BZMB2-A250-AP,50KA/240V                         </t>
  </si>
  <si>
    <t>BREAKER IND 160A</t>
  </si>
  <si>
    <t xml:space="preserve">MOL1299             </t>
  </si>
  <si>
    <t xml:space="preserve">INTERRUPTOR BZMB2-A160-AP,50KA/240V                         </t>
  </si>
  <si>
    <t>BREAKER IND 125A</t>
  </si>
  <si>
    <t xml:space="preserve">MOL0550             </t>
  </si>
  <si>
    <t xml:space="preserve">INTERRUPTOR BZMB2-A125-AP AUTOM DISP, SOBREC 50KA/240V      </t>
  </si>
  <si>
    <t>BREAKER 1X20A ENCHUFABLE</t>
  </si>
  <si>
    <t>BREAKER IND 40A</t>
  </si>
  <si>
    <t>BREAKER IND 80A</t>
  </si>
  <si>
    <t>BREAKER IND 100A</t>
  </si>
  <si>
    <t xml:space="preserve">MOL1595             </t>
  </si>
  <si>
    <t>INTERRUPTOR BZME1-A100-BT-AP AUTOM DISP, SOBREC 100A,36KA/24</t>
  </si>
  <si>
    <t>VR UNITARIO</t>
  </si>
  <si>
    <t>LAUMAYER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</si>
</sst>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[Red]#,##0"/>
    <numFmt numFmtId="165" formatCode="_-&quot;$&quot;* #,##0_-;\-&quot;$&quot;* #,##0_-;_-&quot;$&quot;* &quot;-&quot;_-;_-@_-"/>
    <numFmt numFmtId="166" formatCode="_-&quot;$&quot;* #,##0.00_-;\-&quot;$&quot;* #,##0.00_-;_-&quot;$&quot;* &quot;-&quot;_-;_-@_-"/>
    <numFmt numFmtId="167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1" applyFont="1" applyFill="1" applyBorder="1" applyAlignment="1">
      <alignment horizontal="justify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1" fillId="0" borderId="1" xfId="1" quotePrefix="1" applyFont="1" applyFill="1" applyBorder="1" applyAlignment="1">
      <alignment horizontal="justify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2" borderId="1" xfId="1" applyFont="1" applyFill="1" applyBorder="1" applyAlignment="1">
      <alignment horizontal="justify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 wrapText="1"/>
    </xf>
    <xf numFmtId="0" fontId="1" fillId="2" borderId="1" xfId="1" quotePrefix="1" applyFont="1" applyFill="1" applyBorder="1" applyAlignment="1">
      <alignment horizontal="justify" vertical="center"/>
    </xf>
    <xf numFmtId="3" fontId="1" fillId="0" borderId="1" xfId="2" applyNumberFormat="1" applyFont="1" applyFill="1" applyBorder="1" applyAlignment="1">
      <alignment horizontal="center" vertical="center" wrapText="1"/>
    </xf>
    <xf numFmtId="3" fontId="1" fillId="0" borderId="2" xfId="2" applyNumberFormat="1" applyFont="1" applyFill="1" applyBorder="1" applyAlignment="1">
      <alignment horizontal="center" vertical="center" wrapText="1"/>
    </xf>
    <xf numFmtId="3" fontId="1" fillId="0" borderId="4" xfId="2" applyNumberFormat="1" applyFont="1" applyFill="1" applyBorder="1" applyAlignment="1">
      <alignment horizontal="center" vertical="center" wrapText="1"/>
    </xf>
    <xf numFmtId="3" fontId="1" fillId="0" borderId="3" xfId="2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vertical="center"/>
    </xf>
    <xf numFmtId="164" fontId="0" fillId="6" borderId="1" xfId="1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vertical="center"/>
    </xf>
    <xf numFmtId="3" fontId="0" fillId="8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 wrapText="1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vertical="center"/>
    </xf>
    <xf numFmtId="3" fontId="3" fillId="8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0" fontId="1" fillId="3" borderId="1" xfId="1" applyFont="1" applyFill="1" applyBorder="1" applyAlignment="1">
      <alignment horizontal="justify" vertical="center"/>
    </xf>
    <xf numFmtId="0" fontId="1" fillId="3" borderId="1" xfId="2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/>
    <xf numFmtId="0" fontId="1" fillId="10" borderId="1" xfId="1" applyFont="1" applyFill="1" applyBorder="1" applyAlignment="1">
      <alignment horizontal="justify" vertical="center"/>
    </xf>
    <xf numFmtId="0" fontId="1" fillId="10" borderId="1" xfId="1" applyFont="1" applyFill="1" applyBorder="1" applyAlignment="1">
      <alignment horizontal="center" vertical="center"/>
    </xf>
    <xf numFmtId="0" fontId="1" fillId="10" borderId="1" xfId="2" applyNumberFormat="1" applyFont="1" applyFill="1" applyBorder="1" applyAlignment="1">
      <alignment horizontal="center" vertical="center" wrapText="1"/>
    </xf>
    <xf numFmtId="49" fontId="0" fillId="10" borderId="1" xfId="0" applyNumberFormat="1" applyFill="1" applyBorder="1"/>
    <xf numFmtId="49" fontId="0" fillId="9" borderId="1" xfId="0" applyNumberFormat="1" applyFill="1" applyBorder="1"/>
    <xf numFmtId="166" fontId="0" fillId="0" borderId="0" xfId="3" applyNumberFormat="1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5" borderId="1" xfId="3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4" borderId="1" xfId="3" applyNumberFormat="1" applyFont="1" applyFill="1" applyBorder="1" applyAlignment="1">
      <alignment vertical="center"/>
    </xf>
    <xf numFmtId="166" fontId="0" fillId="4" borderId="6" xfId="3" applyNumberFormat="1" applyFont="1" applyFill="1" applyBorder="1" applyAlignment="1">
      <alignment vertical="center"/>
    </xf>
    <xf numFmtId="4" fontId="0" fillId="4" borderId="1" xfId="0" applyNumberFormat="1" applyFill="1" applyBorder="1"/>
    <xf numFmtId="0" fontId="1" fillId="4" borderId="1" xfId="2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167" fontId="0" fillId="5" borderId="1" xfId="0" applyNumberFormat="1" applyFill="1" applyBorder="1" applyAlignment="1">
      <alignment vertical="center"/>
    </xf>
    <xf numFmtId="166" fontId="0" fillId="5" borderId="1" xfId="3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6" fontId="0" fillId="7" borderId="1" xfId="3" applyNumberFormat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67" fontId="0" fillId="7" borderId="1" xfId="0" applyNumberFormat="1" applyFill="1" applyBorder="1" applyAlignment="1">
      <alignment vertical="center"/>
    </xf>
    <xf numFmtId="166" fontId="0" fillId="7" borderId="1" xfId="3" applyNumberFormat="1" applyFont="1" applyFill="1" applyBorder="1" applyAlignment="1">
      <alignment horizontal="center" vertical="center"/>
    </xf>
    <xf numFmtId="166" fontId="0" fillId="7" borderId="2" xfId="3" applyNumberFormat="1" applyFont="1" applyFill="1" applyBorder="1" applyAlignment="1">
      <alignment horizontal="center" vertical="center"/>
    </xf>
    <xf numFmtId="166" fontId="0" fillId="7" borderId="4" xfId="3" applyNumberFormat="1" applyFont="1" applyFill="1" applyBorder="1" applyAlignment="1">
      <alignment horizontal="center" vertical="center"/>
    </xf>
    <xf numFmtId="166" fontId="0" fillId="7" borderId="3" xfId="3" applyNumberFormat="1" applyFon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center" vertical="center"/>
    </xf>
    <xf numFmtId="167" fontId="0" fillId="7" borderId="3" xfId="0" applyNumberFormat="1" applyFill="1" applyBorder="1" applyAlignment="1">
      <alignment horizontal="center" vertical="center"/>
    </xf>
  </cellXfs>
  <cellStyles count="4">
    <cellStyle name="Moneda [0] 2" xfId="3"/>
    <cellStyle name="Normal" xfId="0" builtinId="0"/>
    <cellStyle name="Normal 2" xfId="1"/>
    <cellStyle name="Normal_APU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\licitaciones\LICITACIONES%20ADJUDICADAS\2017\CENTRAL%20MAYORISTA%20-%20LAS%20MALVINAS\PRESUPUESTO\PROPUESTA%20ALTERNATIVA\Bloque%2024%20-%20Presupuesto%20Alternativo%20EIU%202017%20CON%20APU%20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TOTAL OBSOLETO"/>
      <sheetName val="CYMEL MAYORISTA OBSOLETO"/>
      <sheetName val="CALCULO AIU"/>
      <sheetName val="RESUMEN TOTAL"/>
      <sheetName val="PROPUESTA 23 Octubre17"/>
      <sheetName val="APU'S"/>
      <sheetName val="LIST 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Descripción</v>
          </cell>
          <cell r="B1" t="str">
            <v>UNIDAD</v>
          </cell>
          <cell r="C1" t="str">
            <v>VR SIN IVA</v>
          </cell>
          <cell r="D1" t="str">
            <v>VR CON IVA</v>
          </cell>
        </row>
        <row r="2">
          <cell r="A2" t="str">
            <v>alambre guia</v>
          </cell>
          <cell r="B2" t="str">
            <v>ml</v>
          </cell>
          <cell r="C2">
            <v>150</v>
          </cell>
          <cell r="D2">
            <v>178.5</v>
          </cell>
        </row>
        <row r="3">
          <cell r="A3" t="str">
            <v>Alambron 8mm</v>
          </cell>
          <cell r="B3" t="str">
            <v>und</v>
          </cell>
          <cell r="C3">
            <v>3800</v>
          </cell>
          <cell r="D3">
            <v>4522</v>
          </cell>
        </row>
        <row r="4">
          <cell r="A4" t="str">
            <v>ALAMBRON ALUMINIO ø8mm</v>
          </cell>
          <cell r="B4" t="str">
            <v>ML</v>
          </cell>
          <cell r="C4">
            <v>2500</v>
          </cell>
          <cell r="D4">
            <v>2975</v>
          </cell>
        </row>
        <row r="5">
          <cell r="A5" t="str">
            <v>ANCLAS EXPANSIVAS</v>
          </cell>
          <cell r="B5" t="str">
            <v>und</v>
          </cell>
          <cell r="C5">
            <v>821</v>
          </cell>
          <cell r="D5">
            <v>976.99</v>
          </cell>
        </row>
        <row r="6">
          <cell r="A6" t="str">
            <v>BANCO DE CONDENSADORES 110 KVAR CON 6 PASOS</v>
          </cell>
          <cell r="B6" t="str">
            <v>und</v>
          </cell>
          <cell r="C6">
            <v>7600000</v>
          </cell>
          <cell r="D6">
            <v>9044000</v>
          </cell>
        </row>
        <row r="7">
          <cell r="A7" t="str">
            <v>Bandeja tipo malla de 20cm</v>
          </cell>
          <cell r="B7" t="str">
            <v>ml</v>
          </cell>
          <cell r="C7">
            <v>12045</v>
          </cell>
          <cell r="D7">
            <v>14333.55</v>
          </cell>
        </row>
        <row r="8">
          <cell r="A8" t="str">
            <v>Bandeja tipo malla de 30cm</v>
          </cell>
          <cell r="B8" t="str">
            <v>ml</v>
          </cell>
          <cell r="C8">
            <v>16918.666666666668</v>
          </cell>
          <cell r="D8">
            <v>20133.213333333333</v>
          </cell>
        </row>
        <row r="9">
          <cell r="A9" t="str">
            <v>bandejas para rack triangulares</v>
          </cell>
          <cell r="B9" t="str">
            <v>und</v>
          </cell>
          <cell r="C9">
            <v>266600</v>
          </cell>
          <cell r="D9">
            <v>317254</v>
          </cell>
        </row>
        <row r="10">
          <cell r="A10" t="str">
            <v>BARRA DE EQUIPOTENCIALIZACION</v>
          </cell>
          <cell r="B10" t="str">
            <v>ML</v>
          </cell>
          <cell r="C10">
            <v>450000</v>
          </cell>
          <cell r="D10">
            <v>535500</v>
          </cell>
        </row>
        <row r="11">
          <cell r="A11" t="str">
            <v>base obo 194</v>
          </cell>
          <cell r="B11" t="str">
            <v>und</v>
          </cell>
          <cell r="C11">
            <v>4000</v>
          </cell>
          <cell r="D11">
            <v>4760</v>
          </cell>
        </row>
        <row r="12">
          <cell r="A12" t="str">
            <v>Base punta captadora</v>
          </cell>
          <cell r="B12" t="str">
            <v>und</v>
          </cell>
          <cell r="C12">
            <v>64000</v>
          </cell>
          <cell r="D12">
            <v>76160</v>
          </cell>
        </row>
        <row r="13">
          <cell r="A13" t="str">
            <v>BLINDOBARRAJE 2500 AMP</v>
          </cell>
          <cell r="B13" t="str">
            <v>ML</v>
          </cell>
          <cell r="C13">
            <v>1535768.972365563</v>
          </cell>
          <cell r="D13">
            <v>1827565.07711502</v>
          </cell>
        </row>
        <row r="14">
          <cell r="A14" t="str">
            <v>BLINDOBARRAJE 3200 AMP</v>
          </cell>
          <cell r="B14" t="str">
            <v>ML</v>
          </cell>
          <cell r="C14">
            <v>1741460.5636604773</v>
          </cell>
          <cell r="D14">
            <v>2072338.0707559679</v>
          </cell>
        </row>
        <row r="15">
          <cell r="A15" t="str">
            <v>Boquilla 4"</v>
          </cell>
          <cell r="B15" t="str">
            <v>und</v>
          </cell>
          <cell r="C15">
            <v>18700</v>
          </cell>
          <cell r="D15">
            <v>22253</v>
          </cell>
        </row>
        <row r="16">
          <cell r="A16" t="str">
            <v>Boquilla de 1/2"</v>
          </cell>
          <cell r="B16" t="str">
            <v>und</v>
          </cell>
          <cell r="C16">
            <v>600</v>
          </cell>
          <cell r="D16">
            <v>714</v>
          </cell>
        </row>
        <row r="17">
          <cell r="A17" t="str">
            <v>BOQUILLA DE 2"</v>
          </cell>
          <cell r="B17" t="str">
            <v>UND</v>
          </cell>
          <cell r="C17">
            <v>4200</v>
          </cell>
          <cell r="D17">
            <v>4998</v>
          </cell>
        </row>
        <row r="18">
          <cell r="A18" t="str">
            <v>BOQUILLA DE 4"</v>
          </cell>
          <cell r="B18" t="str">
            <v>UND</v>
          </cell>
          <cell r="C18">
            <v>19000</v>
          </cell>
          <cell r="D18">
            <v>22610</v>
          </cell>
        </row>
        <row r="19">
          <cell r="A19" t="str">
            <v>Borna terminal 1/0</v>
          </cell>
          <cell r="B19" t="str">
            <v>und</v>
          </cell>
          <cell r="C19">
            <v>2060</v>
          </cell>
          <cell r="D19">
            <v>2451.4</v>
          </cell>
        </row>
        <row r="20">
          <cell r="A20" t="str">
            <v>Borna terminal 10</v>
          </cell>
          <cell r="B20" t="str">
            <v>und</v>
          </cell>
          <cell r="C20">
            <v>220</v>
          </cell>
          <cell r="D20">
            <v>261.8</v>
          </cell>
        </row>
        <row r="21">
          <cell r="A21" t="str">
            <v>Borna terminal 2</v>
          </cell>
          <cell r="B21" t="str">
            <v>und</v>
          </cell>
          <cell r="C21">
            <v>1381</v>
          </cell>
          <cell r="D21">
            <v>1643.3899999999999</v>
          </cell>
        </row>
        <row r="22">
          <cell r="A22" t="str">
            <v>Borna terminal 2/0</v>
          </cell>
          <cell r="B22" t="str">
            <v>und</v>
          </cell>
          <cell r="C22">
            <v>2441</v>
          </cell>
          <cell r="D22">
            <v>2904.79</v>
          </cell>
        </row>
        <row r="23">
          <cell r="A23" t="str">
            <v>Borna terminal 250</v>
          </cell>
          <cell r="B23" t="str">
            <v>und</v>
          </cell>
          <cell r="C23">
            <v>4676</v>
          </cell>
          <cell r="D23">
            <v>5564.44</v>
          </cell>
        </row>
        <row r="24">
          <cell r="A24" t="str">
            <v>Borna terminal 3/0</v>
          </cell>
          <cell r="B24" t="str">
            <v>und</v>
          </cell>
          <cell r="C24">
            <v>2676</v>
          </cell>
          <cell r="D24">
            <v>3184.44</v>
          </cell>
        </row>
        <row r="25">
          <cell r="A25" t="str">
            <v>Borna terminal 4</v>
          </cell>
          <cell r="B25" t="str">
            <v>und</v>
          </cell>
          <cell r="C25">
            <v>887</v>
          </cell>
          <cell r="D25">
            <v>1055.53</v>
          </cell>
        </row>
        <row r="26">
          <cell r="A26" t="str">
            <v>Borna terminal 4/0</v>
          </cell>
          <cell r="B26" t="str">
            <v>und</v>
          </cell>
          <cell r="C26">
            <v>3671</v>
          </cell>
          <cell r="D26">
            <v>4368.49</v>
          </cell>
        </row>
        <row r="27">
          <cell r="A27" t="str">
            <v>Borna terminal 400</v>
          </cell>
          <cell r="B27" t="str">
            <v>und</v>
          </cell>
          <cell r="C27">
            <v>8635</v>
          </cell>
          <cell r="D27">
            <v>10275.65</v>
          </cell>
        </row>
        <row r="28">
          <cell r="A28" t="str">
            <v>Borna terminal 6</v>
          </cell>
          <cell r="B28" t="str">
            <v>und</v>
          </cell>
          <cell r="C28">
            <v>728</v>
          </cell>
          <cell r="D28">
            <v>866.31999999999994</v>
          </cell>
        </row>
        <row r="29">
          <cell r="A29" t="str">
            <v>Borna terminal 8</v>
          </cell>
          <cell r="B29" t="str">
            <v>und</v>
          </cell>
          <cell r="C29">
            <v>712</v>
          </cell>
          <cell r="D29">
            <v>847.28</v>
          </cell>
        </row>
        <row r="30">
          <cell r="A30" t="str">
            <v>Boton timbre</v>
          </cell>
          <cell r="B30" t="str">
            <v>und</v>
          </cell>
          <cell r="C30">
            <v>4370</v>
          </cell>
          <cell r="D30">
            <v>5200.3</v>
          </cell>
        </row>
        <row r="31">
          <cell r="A31" t="str">
            <v>BREAKER 1X20A ENCHUFABLE</v>
          </cell>
          <cell r="B31" t="str">
            <v>und</v>
          </cell>
          <cell r="C31">
            <v>6034</v>
          </cell>
          <cell r="D31">
            <v>7180.46</v>
          </cell>
        </row>
        <row r="32">
          <cell r="A32" t="str">
            <v>BREAKER IND 125A</v>
          </cell>
          <cell r="B32" t="str">
            <v>UND</v>
          </cell>
          <cell r="C32">
            <v>229640</v>
          </cell>
          <cell r="D32">
            <v>273271.59999999998</v>
          </cell>
        </row>
        <row r="33">
          <cell r="A33" t="str">
            <v>BREAKER IND 160A</v>
          </cell>
          <cell r="B33" t="str">
            <v>UND</v>
          </cell>
          <cell r="C33">
            <v>258560</v>
          </cell>
          <cell r="D33">
            <v>307686.39999999997</v>
          </cell>
        </row>
        <row r="34">
          <cell r="A34" t="str">
            <v>BREAKER IND 250A</v>
          </cell>
          <cell r="B34" t="str">
            <v>UND</v>
          </cell>
          <cell r="C34">
            <v>258560</v>
          </cell>
          <cell r="D34">
            <v>307686.39999999997</v>
          </cell>
        </row>
        <row r="35">
          <cell r="A35" t="str">
            <v>BREAKER IND 630A</v>
          </cell>
          <cell r="B35" t="str">
            <v>UND</v>
          </cell>
          <cell r="C35">
            <v>932200</v>
          </cell>
          <cell r="D35">
            <v>1109318</v>
          </cell>
        </row>
        <row r="36">
          <cell r="A36" t="str">
            <v>Cable 1/0</v>
          </cell>
          <cell r="B36" t="str">
            <v>ml</v>
          </cell>
          <cell r="C36">
            <v>15120</v>
          </cell>
          <cell r="D36">
            <v>17992.8</v>
          </cell>
        </row>
        <row r="37">
          <cell r="A37" t="str">
            <v>Cable 10</v>
          </cell>
          <cell r="B37" t="str">
            <v>ml</v>
          </cell>
          <cell r="C37">
            <v>1690</v>
          </cell>
          <cell r="D37">
            <v>2011.1</v>
          </cell>
        </row>
        <row r="38">
          <cell r="A38" t="str">
            <v>Cable 12</v>
          </cell>
          <cell r="B38" t="str">
            <v>ml</v>
          </cell>
          <cell r="C38">
            <v>1168</v>
          </cell>
          <cell r="D38">
            <v>1389.9199999999998</v>
          </cell>
        </row>
        <row r="39">
          <cell r="A39" t="str">
            <v>Cable 14</v>
          </cell>
          <cell r="B39" t="str">
            <v>ml</v>
          </cell>
          <cell r="C39">
            <v>817</v>
          </cell>
          <cell r="D39">
            <v>972.2299999999999</v>
          </cell>
        </row>
        <row r="40">
          <cell r="A40" t="str">
            <v>Cable 2</v>
          </cell>
          <cell r="B40" t="str">
            <v>ml</v>
          </cell>
          <cell r="C40">
            <v>9254</v>
          </cell>
          <cell r="D40">
            <v>11012.26</v>
          </cell>
        </row>
        <row r="41">
          <cell r="A41" t="str">
            <v>Cable 2/0</v>
          </cell>
          <cell r="B41" t="str">
            <v>ml</v>
          </cell>
          <cell r="C41">
            <v>18896</v>
          </cell>
          <cell r="D41">
            <v>22486.239999999998</v>
          </cell>
        </row>
        <row r="42">
          <cell r="A42" t="str">
            <v>CABLE 2/0 DESNUDO</v>
          </cell>
          <cell r="B42" t="str">
            <v>ML</v>
          </cell>
          <cell r="C42">
            <v>16610</v>
          </cell>
          <cell r="D42">
            <v>19765.899999999998</v>
          </cell>
        </row>
        <row r="43">
          <cell r="A43" t="str">
            <v>Cable 250</v>
          </cell>
          <cell r="B43" t="str">
            <v>ml</v>
          </cell>
          <cell r="C43">
            <v>35748</v>
          </cell>
          <cell r="D43">
            <v>42540.119999999995</v>
          </cell>
        </row>
        <row r="44">
          <cell r="A44" t="str">
            <v>Cable 3/0</v>
          </cell>
          <cell r="B44" t="str">
            <v>ml</v>
          </cell>
          <cell r="C44">
            <v>24390</v>
          </cell>
          <cell r="D44">
            <v>29024.1</v>
          </cell>
        </row>
        <row r="45">
          <cell r="A45" t="str">
            <v>Cable 4</v>
          </cell>
          <cell r="B45" t="str">
            <v>ml</v>
          </cell>
          <cell r="C45">
            <v>5967</v>
          </cell>
          <cell r="D45">
            <v>7100.73</v>
          </cell>
        </row>
        <row r="46">
          <cell r="A46" t="str">
            <v>Cable 4/0</v>
          </cell>
          <cell r="B46" t="str">
            <v>ml</v>
          </cell>
          <cell r="C46">
            <v>29610</v>
          </cell>
          <cell r="D46">
            <v>35235.9</v>
          </cell>
        </row>
        <row r="47">
          <cell r="A47" t="str">
            <v>Cable 400</v>
          </cell>
          <cell r="B47" t="str">
            <v>ml</v>
          </cell>
          <cell r="C47">
            <v>57486</v>
          </cell>
          <cell r="D47">
            <v>68408.34</v>
          </cell>
        </row>
        <row r="48">
          <cell r="A48" t="str">
            <v>Cable 6</v>
          </cell>
          <cell r="B48" t="str">
            <v>ml</v>
          </cell>
          <cell r="C48">
            <v>3867</v>
          </cell>
          <cell r="D48">
            <v>4601.7299999999996</v>
          </cell>
        </row>
        <row r="49">
          <cell r="A49" t="str">
            <v>Cable 8</v>
          </cell>
          <cell r="B49" t="str">
            <v>ml</v>
          </cell>
          <cell r="C49">
            <v>2505</v>
          </cell>
          <cell r="D49">
            <v>2980.95</v>
          </cell>
        </row>
        <row r="50">
          <cell r="A50" t="str">
            <v>CABLE CONTROL DE KNX</v>
          </cell>
          <cell r="B50" t="str">
            <v>ml</v>
          </cell>
          <cell r="C50">
            <v>3650</v>
          </cell>
          <cell r="D50">
            <v>4343.5</v>
          </cell>
        </row>
        <row r="51">
          <cell r="A51" t="str">
            <v>CABLE DE COBRE DESNUDO # 4</v>
          </cell>
          <cell r="B51" t="str">
            <v>ml</v>
          </cell>
          <cell r="C51">
            <v>4845</v>
          </cell>
          <cell r="D51">
            <v>5765.55</v>
          </cell>
        </row>
        <row r="52">
          <cell r="A52" t="str">
            <v>Cable de cobre desnudo 2</v>
          </cell>
          <cell r="B52" t="str">
            <v>ml</v>
          </cell>
          <cell r="C52">
            <v>7796</v>
          </cell>
          <cell r="D52">
            <v>9277.24</v>
          </cell>
        </row>
        <row r="53">
          <cell r="A53" t="str">
            <v>CABLE DE COBRE DESNUDO 2/0</v>
          </cell>
          <cell r="B53" t="str">
            <v>ml</v>
          </cell>
          <cell r="C53">
            <v>16610</v>
          </cell>
          <cell r="D53">
            <v>19765.899999999998</v>
          </cell>
        </row>
        <row r="54">
          <cell r="A54" t="str">
            <v>cable enc 2x14</v>
          </cell>
          <cell r="B54" t="str">
            <v>ml</v>
          </cell>
          <cell r="C54">
            <v>2201</v>
          </cell>
          <cell r="D54">
            <v>2619.19</v>
          </cell>
        </row>
        <row r="55">
          <cell r="A55" t="str">
            <v>Cable encauchetado 2x14</v>
          </cell>
          <cell r="B55" t="str">
            <v>ml</v>
          </cell>
          <cell r="C55">
            <v>2228</v>
          </cell>
          <cell r="D55">
            <v>2651.3199999999997</v>
          </cell>
        </row>
        <row r="56">
          <cell r="A56" t="str">
            <v>Cable encauchetado 3x12</v>
          </cell>
          <cell r="B56" t="str">
            <v>ml</v>
          </cell>
          <cell r="C56">
            <v>3865</v>
          </cell>
          <cell r="D56">
            <v>4599.3499999999995</v>
          </cell>
        </row>
        <row r="57">
          <cell r="A57" t="str">
            <v>Cable encauchetado 3x14</v>
          </cell>
          <cell r="B57" t="str">
            <v>ml</v>
          </cell>
          <cell r="C57">
            <v>2795</v>
          </cell>
          <cell r="D57">
            <v>3326.0499999999997</v>
          </cell>
        </row>
        <row r="58">
          <cell r="A58" t="str">
            <v>CABLE UTP CAT 6</v>
          </cell>
          <cell r="B58" t="str">
            <v>ml</v>
          </cell>
          <cell r="C58">
            <v>1029</v>
          </cell>
          <cell r="D58">
            <v>1224.51</v>
          </cell>
        </row>
        <row r="59">
          <cell r="A59" t="str">
            <v>CABLE UTP CAT 6A</v>
          </cell>
          <cell r="B59" t="str">
            <v>ml</v>
          </cell>
          <cell r="C59">
            <v>1549</v>
          </cell>
          <cell r="D59">
            <v>1843.31</v>
          </cell>
        </row>
        <row r="60">
          <cell r="A60" t="str">
            <v>Cable xlpe 133% 1/0</v>
          </cell>
          <cell r="B60" t="str">
            <v>ml</v>
          </cell>
          <cell r="C60">
            <v>27616</v>
          </cell>
          <cell r="D60">
            <v>32863.040000000001</v>
          </cell>
        </row>
        <row r="61">
          <cell r="A61" t="str">
            <v>Caja 12 x 12 x 5</v>
          </cell>
          <cell r="B61" t="str">
            <v>und</v>
          </cell>
          <cell r="C61">
            <v>4743</v>
          </cell>
          <cell r="D61">
            <v>5644.17</v>
          </cell>
        </row>
        <row r="62">
          <cell r="A62" t="str">
            <v>Caja 20x20 cm</v>
          </cell>
          <cell r="B62" t="str">
            <v>und</v>
          </cell>
          <cell r="C62">
            <v>20976</v>
          </cell>
          <cell r="D62">
            <v>24961.439999999999</v>
          </cell>
        </row>
        <row r="63">
          <cell r="A63" t="str">
            <v>Caja 2x4 aluminio inyectada con tapa lisa</v>
          </cell>
          <cell r="B63" t="str">
            <v>und</v>
          </cell>
          <cell r="C63">
            <v>6175</v>
          </cell>
          <cell r="D63">
            <v>7348.25</v>
          </cell>
        </row>
        <row r="64">
          <cell r="A64" t="str">
            <v>Caja 2x4 aluminio inyectada con tapa toma doble</v>
          </cell>
          <cell r="B64" t="str">
            <v>und</v>
          </cell>
          <cell r="C64">
            <v>6792</v>
          </cell>
          <cell r="D64">
            <v>8082.48</v>
          </cell>
        </row>
        <row r="65">
          <cell r="A65" t="str">
            <v xml:space="preserve">CAJA DE DERIVACION TIPO PLUG-IN 125A PARA TOTALIZADOR </v>
          </cell>
          <cell r="B65" t="str">
            <v>UND</v>
          </cell>
          <cell r="C65">
            <v>1171800</v>
          </cell>
          <cell r="D65">
            <v>1394442</v>
          </cell>
        </row>
        <row r="66">
          <cell r="A66" t="str">
            <v xml:space="preserve">CAJA DE DERIVACION TIPO PLUG-IN 160A PARA TOTALIZADOR </v>
          </cell>
          <cell r="B66" t="str">
            <v>UND</v>
          </cell>
          <cell r="C66">
            <v>1171800</v>
          </cell>
          <cell r="D66">
            <v>1394442</v>
          </cell>
        </row>
        <row r="67">
          <cell r="A67" t="str">
            <v>CAJA DE DERIVACION TIPO PLUG-IN 250A PARA TOTALIZADOR</v>
          </cell>
          <cell r="B67" t="str">
            <v>UND</v>
          </cell>
          <cell r="C67">
            <v>1449219</v>
          </cell>
          <cell r="D67">
            <v>1724570.6099999999</v>
          </cell>
        </row>
        <row r="68">
          <cell r="A68" t="str">
            <v>CAJA DE DERIVACION TIPO PLUG-IN 630A PARA TOTALIZADOR</v>
          </cell>
          <cell r="B68" t="str">
            <v>UND</v>
          </cell>
          <cell r="C68">
            <v>1975320.0000000002</v>
          </cell>
          <cell r="D68">
            <v>2350630.8000000003</v>
          </cell>
        </row>
        <row r="69">
          <cell r="A69" t="str">
            <v>Caja metalica 80X80X40</v>
          </cell>
          <cell r="B69" t="str">
            <v>und</v>
          </cell>
          <cell r="C69">
            <v>350000</v>
          </cell>
          <cell r="D69">
            <v>416500</v>
          </cell>
        </row>
        <row r="70">
          <cell r="A70" t="str">
            <v>CAJA PLASTICA 6x6x4</v>
          </cell>
          <cell r="B70" t="str">
            <v>UND</v>
          </cell>
          <cell r="C70">
            <v>19730</v>
          </cell>
          <cell r="D70">
            <v>23478.7</v>
          </cell>
        </row>
        <row r="71">
          <cell r="A71" t="str">
            <v>CAJA RAWELT 2X4"</v>
          </cell>
          <cell r="B71" t="str">
            <v>und</v>
          </cell>
          <cell r="C71">
            <v>11123</v>
          </cell>
          <cell r="D71">
            <v>13236.369999999999</v>
          </cell>
        </row>
        <row r="72">
          <cell r="A72" t="str">
            <v>Campana pvc 3"</v>
          </cell>
          <cell r="B72" t="str">
            <v>und</v>
          </cell>
          <cell r="C72">
            <v>3342</v>
          </cell>
          <cell r="D72">
            <v>3976.98</v>
          </cell>
        </row>
        <row r="73">
          <cell r="A73" t="str">
            <v>Campana pvc 4"</v>
          </cell>
          <cell r="B73" t="str">
            <v>und</v>
          </cell>
          <cell r="C73">
            <v>6486</v>
          </cell>
          <cell r="D73">
            <v>7718.3399999999992</v>
          </cell>
        </row>
        <row r="74">
          <cell r="A74" t="str">
            <v>CAMPANA PVC DE 4"</v>
          </cell>
          <cell r="B74" t="str">
            <v>und</v>
          </cell>
          <cell r="C74">
            <v>4401</v>
          </cell>
          <cell r="D74">
            <v>5237.1899999999996</v>
          </cell>
        </row>
        <row r="75">
          <cell r="A75" t="str">
            <v>CANCAMO 1/16</v>
          </cell>
          <cell r="B75" t="str">
            <v>und</v>
          </cell>
          <cell r="C75">
            <v>100</v>
          </cell>
          <cell r="D75">
            <v>119</v>
          </cell>
        </row>
        <row r="76">
          <cell r="A76" t="str">
            <v>CELDA ALIMENTADORES NORMAL/PLANTA 1600AMP 208V</v>
          </cell>
          <cell r="B76" t="str">
            <v>UND</v>
          </cell>
          <cell r="C76">
            <v>28953530</v>
          </cell>
          <cell r="D76">
            <v>34454700.699999996</v>
          </cell>
        </row>
        <row r="77">
          <cell r="A77" t="str">
            <v>CELDA ALIMENTADORES NORMAL/PLANTA 2000AMP 208V</v>
          </cell>
          <cell r="B77" t="str">
            <v>UND</v>
          </cell>
          <cell r="C77">
            <v>34405900</v>
          </cell>
          <cell r="D77">
            <v>40943021</v>
          </cell>
        </row>
        <row r="78">
          <cell r="A78" t="str">
            <v>CELDA DE MEDIDA</v>
          </cell>
          <cell r="B78" t="str">
            <v>UND</v>
          </cell>
          <cell r="C78">
            <v>15632520</v>
          </cell>
          <cell r="D78">
            <v>18602698.800000001</v>
          </cell>
        </row>
        <row r="79">
          <cell r="A79" t="str">
            <v>CELDA DE PROTECCION 15 KV - SECCIONADOR TRIPOLAR EN AIRE</v>
          </cell>
          <cell r="B79" t="str">
            <v>UND</v>
          </cell>
          <cell r="C79">
            <v>9000000</v>
          </cell>
          <cell r="D79">
            <v>10710000</v>
          </cell>
        </row>
        <row r="80">
          <cell r="A80" t="str">
            <v>CELDA DE PROTECCION 36 KV - SECCIONADOR TRIPOLAR</v>
          </cell>
          <cell r="B80" t="str">
            <v>und</v>
          </cell>
          <cell r="C80">
            <v>9000000</v>
          </cell>
          <cell r="D80">
            <v>10710000</v>
          </cell>
        </row>
        <row r="81">
          <cell r="A81" t="str">
            <v>CELDA QM 15 KV SF6</v>
          </cell>
          <cell r="B81" t="str">
            <v>und</v>
          </cell>
          <cell r="C81">
            <v>12000840</v>
          </cell>
          <cell r="D81">
            <v>14280999.6</v>
          </cell>
        </row>
        <row r="82">
          <cell r="A82" t="str">
            <v>CELDA REMONTE 15KV SF6</v>
          </cell>
          <cell r="B82" t="str">
            <v>und</v>
          </cell>
          <cell r="C82">
            <v>4000000</v>
          </cell>
          <cell r="D82">
            <v>4760000</v>
          </cell>
        </row>
        <row r="83">
          <cell r="A83" t="str">
            <v>CELDA TRANSFERENCIA AUTOMATICA 1600 AMP 208V</v>
          </cell>
          <cell r="B83" t="str">
            <v>und</v>
          </cell>
          <cell r="C83">
            <v>24000000</v>
          </cell>
          <cell r="D83">
            <v>28560000</v>
          </cell>
        </row>
        <row r="84">
          <cell r="A84" t="str">
            <v>CELDA TRANSFERENCIA AUTOMATICA 2000 AMP 208V</v>
          </cell>
          <cell r="B84" t="str">
            <v>und</v>
          </cell>
          <cell r="C84">
            <v>26000000</v>
          </cell>
          <cell r="D84">
            <v>30940000</v>
          </cell>
        </row>
        <row r="85">
          <cell r="A85" t="str">
            <v>CELDA TRANSFERENCIA AUTOMATICA 2500 AMP 208V</v>
          </cell>
          <cell r="B85" t="str">
            <v>und</v>
          </cell>
          <cell r="C85">
            <v>26000000</v>
          </cell>
          <cell r="D85">
            <v>30940000</v>
          </cell>
        </row>
        <row r="86">
          <cell r="A86" t="str">
            <v>CELDA TRANSFORMADOR 300 A 630 KVA CELCO</v>
          </cell>
          <cell r="B86" t="str">
            <v>und</v>
          </cell>
          <cell r="C86">
            <v>4000000</v>
          </cell>
          <cell r="D86">
            <v>4760000</v>
          </cell>
        </row>
        <row r="87">
          <cell r="A87" t="str">
            <v>Chazo con tornillos</v>
          </cell>
          <cell r="B87" t="str">
            <v>gl</v>
          </cell>
          <cell r="C87">
            <v>80</v>
          </cell>
          <cell r="D87">
            <v>95.199999999999989</v>
          </cell>
        </row>
        <row r="88">
          <cell r="A88" t="str">
            <v>Cinta</v>
          </cell>
          <cell r="B88" t="str">
            <v>gl</v>
          </cell>
          <cell r="C88">
            <v>1600</v>
          </cell>
          <cell r="D88">
            <v>1904</v>
          </cell>
        </row>
        <row r="89">
          <cell r="A89" t="str">
            <v>Cinta Bandit</v>
          </cell>
          <cell r="B89" t="str">
            <v>ml</v>
          </cell>
          <cell r="C89">
            <v>1600</v>
          </cell>
          <cell r="D89">
            <v>1904</v>
          </cell>
        </row>
        <row r="90">
          <cell r="A90" t="str">
            <v>CINTA PELIGRO CERTIFICADA</v>
          </cell>
          <cell r="B90" t="str">
            <v>ML</v>
          </cell>
          <cell r="C90">
            <v>800</v>
          </cell>
          <cell r="D90">
            <v>952</v>
          </cell>
        </row>
        <row r="91">
          <cell r="A91" t="str">
            <v>Conector tipo resorte</v>
          </cell>
          <cell r="B91" t="str">
            <v>und</v>
          </cell>
          <cell r="C91">
            <v>150</v>
          </cell>
          <cell r="D91">
            <v>178.5</v>
          </cell>
        </row>
        <row r="92">
          <cell r="A92" t="str">
            <v>conector varilla 5/8 a conductor aluminio</v>
          </cell>
          <cell r="B92" t="str">
            <v>und</v>
          </cell>
          <cell r="C92">
            <v>28000</v>
          </cell>
          <cell r="D92">
            <v>33320</v>
          </cell>
        </row>
        <row r="93">
          <cell r="A93" t="str">
            <v>Correilla 20 cms</v>
          </cell>
          <cell r="B93" t="str">
            <v>und</v>
          </cell>
          <cell r="C93">
            <v>32</v>
          </cell>
          <cell r="D93">
            <v>38.08</v>
          </cell>
        </row>
        <row r="94">
          <cell r="A94" t="str">
            <v>Curva emt 1 1/2"</v>
          </cell>
          <cell r="B94" t="str">
            <v>und</v>
          </cell>
          <cell r="C94">
            <v>5349</v>
          </cell>
          <cell r="D94">
            <v>6365.3099999999995</v>
          </cell>
        </row>
        <row r="95">
          <cell r="A95" t="str">
            <v>Curva emt 1 1/4"</v>
          </cell>
          <cell r="B95" t="str">
            <v>und</v>
          </cell>
          <cell r="C95">
            <v>4419</v>
          </cell>
          <cell r="D95">
            <v>5258.61</v>
          </cell>
        </row>
        <row r="96">
          <cell r="A96" t="str">
            <v>Curva emt 1"</v>
          </cell>
          <cell r="B96" t="str">
            <v>und</v>
          </cell>
          <cell r="C96">
            <v>1744</v>
          </cell>
          <cell r="D96">
            <v>2075.36</v>
          </cell>
        </row>
        <row r="97">
          <cell r="A97" t="str">
            <v>Curva emt 1/2"</v>
          </cell>
          <cell r="B97" t="str">
            <v>und</v>
          </cell>
          <cell r="C97">
            <v>698</v>
          </cell>
          <cell r="D97">
            <v>830.62</v>
          </cell>
        </row>
        <row r="98">
          <cell r="A98" t="str">
            <v>Curva emt 2"</v>
          </cell>
          <cell r="B98" t="str">
            <v>und</v>
          </cell>
          <cell r="C98">
            <v>7907</v>
          </cell>
          <cell r="D98">
            <v>9409.33</v>
          </cell>
        </row>
        <row r="99">
          <cell r="A99" t="str">
            <v>Curva emt 3/4"</v>
          </cell>
          <cell r="B99" t="str">
            <v>und</v>
          </cell>
          <cell r="C99">
            <v>942</v>
          </cell>
          <cell r="D99">
            <v>1120.98</v>
          </cell>
        </row>
        <row r="100">
          <cell r="A100" t="str">
            <v>Curva emt 4"</v>
          </cell>
          <cell r="B100" t="str">
            <v>und</v>
          </cell>
          <cell r="C100">
            <v>68500</v>
          </cell>
          <cell r="D100">
            <v>81515</v>
          </cell>
        </row>
        <row r="101">
          <cell r="A101" t="str">
            <v>Curva galv 4"</v>
          </cell>
          <cell r="B101" t="str">
            <v>und</v>
          </cell>
          <cell r="C101">
            <v>143678</v>
          </cell>
          <cell r="D101">
            <v>170976.81999999998</v>
          </cell>
        </row>
        <row r="102">
          <cell r="A102" t="str">
            <v>Curva imc 2"</v>
          </cell>
          <cell r="B102" t="str">
            <v>und</v>
          </cell>
          <cell r="C102">
            <v>18500</v>
          </cell>
          <cell r="D102">
            <v>22015</v>
          </cell>
        </row>
        <row r="103">
          <cell r="A103" t="str">
            <v>Curva imc 3"</v>
          </cell>
          <cell r="B103" t="str">
            <v>und</v>
          </cell>
          <cell r="C103">
            <v>69000</v>
          </cell>
          <cell r="D103">
            <v>82110</v>
          </cell>
        </row>
        <row r="104">
          <cell r="A104" t="str">
            <v>CURVA PVC 2"</v>
          </cell>
          <cell r="B104" t="str">
            <v>UND</v>
          </cell>
          <cell r="C104">
            <v>1990</v>
          </cell>
          <cell r="D104">
            <v>2368.1</v>
          </cell>
        </row>
        <row r="105">
          <cell r="A105" t="str">
            <v>CURVA PVC 4"</v>
          </cell>
          <cell r="B105" t="str">
            <v>UND</v>
          </cell>
          <cell r="C105">
            <v>13172</v>
          </cell>
          <cell r="D105">
            <v>15674.679999999998</v>
          </cell>
        </row>
        <row r="106">
          <cell r="A106" t="str">
            <v>Distanciador holder Tipo Dehn ref 106115</v>
          </cell>
          <cell r="B106" t="str">
            <v>und</v>
          </cell>
          <cell r="C106">
            <v>426150</v>
          </cell>
          <cell r="D106">
            <v>507118.5</v>
          </cell>
        </row>
        <row r="107">
          <cell r="A107" t="str">
            <v>division para bandeja portacables</v>
          </cell>
          <cell r="B107" t="str">
            <v>und</v>
          </cell>
          <cell r="C107">
            <v>7683.666666666667</v>
          </cell>
          <cell r="D107">
            <v>9143.5633333333335</v>
          </cell>
        </row>
        <row r="108">
          <cell r="A108" t="str">
            <v>ELECTROBARRA 400 AMP</v>
          </cell>
          <cell r="B108" t="str">
            <v>ML</v>
          </cell>
          <cell r="C108">
            <v>526732.44498777506</v>
          </cell>
          <cell r="D108">
            <v>626811.60953545233</v>
          </cell>
        </row>
        <row r="109">
          <cell r="A109" t="str">
            <v>ELECTROBARRA DE 1600AMP</v>
          </cell>
          <cell r="B109" t="str">
            <v>und</v>
          </cell>
          <cell r="C109">
            <v>1062504.5193243199</v>
          </cell>
          <cell r="D109">
            <v>1264380.3779959406</v>
          </cell>
        </row>
        <row r="110">
          <cell r="A110" t="str">
            <v>ELECTROBARRA DE 2000AMP</v>
          </cell>
          <cell r="B110" t="str">
            <v>und</v>
          </cell>
          <cell r="C110">
            <v>1208245.5879991006</v>
          </cell>
          <cell r="D110">
            <v>1437812.2497189296</v>
          </cell>
        </row>
        <row r="111">
          <cell r="A111" t="str">
            <v>Entrada emt 1 1/2"</v>
          </cell>
          <cell r="B111" t="str">
            <v>und</v>
          </cell>
          <cell r="C111">
            <v>2551</v>
          </cell>
          <cell r="D111">
            <v>3035.69</v>
          </cell>
        </row>
        <row r="112">
          <cell r="A112" t="str">
            <v>Entrada emt 1 1/4"</v>
          </cell>
          <cell r="B112" t="str">
            <v>und</v>
          </cell>
          <cell r="C112">
            <v>2414</v>
          </cell>
          <cell r="D112">
            <v>2872.66</v>
          </cell>
        </row>
        <row r="113">
          <cell r="A113" t="str">
            <v>Entrada emt 1"</v>
          </cell>
          <cell r="B113" t="str">
            <v>und</v>
          </cell>
          <cell r="C113">
            <v>1322</v>
          </cell>
          <cell r="D113">
            <v>1573.1799999999998</v>
          </cell>
        </row>
        <row r="114">
          <cell r="A114" t="str">
            <v>Entrada emt 1/2"</v>
          </cell>
          <cell r="B114" t="str">
            <v>und</v>
          </cell>
          <cell r="C114">
            <v>598</v>
          </cell>
          <cell r="D114">
            <v>711.62</v>
          </cell>
        </row>
        <row r="115">
          <cell r="A115" t="str">
            <v>Entrada emt 2"</v>
          </cell>
          <cell r="B115" t="str">
            <v>und</v>
          </cell>
          <cell r="C115">
            <v>4180</v>
          </cell>
          <cell r="D115">
            <v>4974.2</v>
          </cell>
        </row>
        <row r="116">
          <cell r="A116" t="str">
            <v>Entrada emt 3/4"</v>
          </cell>
          <cell r="B116" t="str">
            <v>und</v>
          </cell>
          <cell r="C116">
            <v>828</v>
          </cell>
          <cell r="D116">
            <v>985.31999999999994</v>
          </cell>
        </row>
        <row r="117">
          <cell r="A117" t="str">
            <v>Entrada emt 4"</v>
          </cell>
          <cell r="B117" t="str">
            <v>und</v>
          </cell>
          <cell r="C117">
            <v>10427</v>
          </cell>
          <cell r="D117">
            <v>12408.13</v>
          </cell>
        </row>
        <row r="118">
          <cell r="A118" t="str">
            <v>Entrada imc 2"</v>
          </cell>
          <cell r="B118" t="str">
            <v>und</v>
          </cell>
          <cell r="C118">
            <v>4200</v>
          </cell>
          <cell r="D118">
            <v>4998</v>
          </cell>
        </row>
        <row r="119">
          <cell r="A119" t="str">
            <v>Entrada imc 3"</v>
          </cell>
          <cell r="B119" t="str">
            <v>und</v>
          </cell>
          <cell r="C119">
            <v>8900</v>
          </cell>
          <cell r="D119">
            <v>10591</v>
          </cell>
        </row>
        <row r="120">
          <cell r="A120" t="str">
            <v>ESPARRAGO 3/8</v>
          </cell>
          <cell r="B120" t="str">
            <v>ML</v>
          </cell>
          <cell r="C120">
            <v>2100</v>
          </cell>
          <cell r="D120">
            <v>2499</v>
          </cell>
        </row>
        <row r="121">
          <cell r="A121" t="str">
            <v>Face plate doble</v>
          </cell>
          <cell r="B121" t="str">
            <v>und</v>
          </cell>
          <cell r="C121">
            <v>4680</v>
          </cell>
          <cell r="D121">
            <v>5569.2</v>
          </cell>
        </row>
        <row r="122">
          <cell r="A122" t="str">
            <v>face plate sencillo</v>
          </cell>
          <cell r="B122" t="str">
            <v>und</v>
          </cell>
          <cell r="C122">
            <v>4680</v>
          </cell>
          <cell r="D122">
            <v>5569.2</v>
          </cell>
        </row>
        <row r="123">
          <cell r="A123" t="str">
            <v>FUNDA TERMOENCOGIBLE 24KV</v>
          </cell>
          <cell r="B123" t="str">
            <v>und</v>
          </cell>
          <cell r="C123">
            <v>18900</v>
          </cell>
          <cell r="D123">
            <v>22491</v>
          </cell>
        </row>
        <row r="124">
          <cell r="A124" t="str">
            <v>Grapa cruce galv tipo Dehn Ref 390051</v>
          </cell>
          <cell r="B124" t="str">
            <v>und</v>
          </cell>
          <cell r="C124">
            <v>28000</v>
          </cell>
          <cell r="D124">
            <v>33320</v>
          </cell>
        </row>
        <row r="125">
          <cell r="A125" t="str">
            <v>Grapa doble ala 1 1/2"</v>
          </cell>
          <cell r="B125" t="str">
            <v>und</v>
          </cell>
          <cell r="C125">
            <v>525</v>
          </cell>
          <cell r="D125">
            <v>624.75</v>
          </cell>
        </row>
        <row r="126">
          <cell r="A126" t="str">
            <v>Grapa doble ala 1 1/4"</v>
          </cell>
          <cell r="B126" t="str">
            <v>und</v>
          </cell>
          <cell r="C126">
            <v>393</v>
          </cell>
          <cell r="D126">
            <v>467.66999999999996</v>
          </cell>
        </row>
        <row r="127">
          <cell r="A127" t="str">
            <v>Grapa doble ala 1"</v>
          </cell>
          <cell r="B127" t="str">
            <v>und</v>
          </cell>
          <cell r="C127">
            <v>198</v>
          </cell>
          <cell r="D127">
            <v>235.61999999999998</v>
          </cell>
        </row>
        <row r="128">
          <cell r="A128" t="str">
            <v>Grapa doble ala 1/2"</v>
          </cell>
          <cell r="B128" t="str">
            <v>und</v>
          </cell>
          <cell r="C128">
            <v>100</v>
          </cell>
          <cell r="D128">
            <v>119</v>
          </cell>
        </row>
        <row r="129">
          <cell r="A129" t="str">
            <v>Grapa doble ala 2"</v>
          </cell>
          <cell r="B129" t="str">
            <v>und</v>
          </cell>
          <cell r="C129">
            <v>731</v>
          </cell>
          <cell r="D129">
            <v>869.89</v>
          </cell>
        </row>
        <row r="130">
          <cell r="A130" t="str">
            <v>Grapa doble ala 3"</v>
          </cell>
          <cell r="B130" t="str">
            <v>und</v>
          </cell>
          <cell r="C130">
            <v>1400</v>
          </cell>
          <cell r="D130">
            <v>1666</v>
          </cell>
        </row>
        <row r="131">
          <cell r="A131" t="str">
            <v>Grapa doble ala 3/4"</v>
          </cell>
          <cell r="B131" t="str">
            <v>und</v>
          </cell>
          <cell r="C131">
            <v>144</v>
          </cell>
          <cell r="D131">
            <v>171.35999999999999</v>
          </cell>
        </row>
        <row r="132">
          <cell r="A132" t="str">
            <v>Grapa doble ala 4"</v>
          </cell>
          <cell r="B132" t="str">
            <v>und</v>
          </cell>
          <cell r="C132">
            <v>2428</v>
          </cell>
          <cell r="D132">
            <v>2889.3199999999997</v>
          </cell>
        </row>
        <row r="133">
          <cell r="A133" t="str">
            <v>GRAPA PARALELA BIMETALICA 1/0</v>
          </cell>
          <cell r="B133" t="str">
            <v>UND</v>
          </cell>
          <cell r="C133">
            <v>27900</v>
          </cell>
          <cell r="D133">
            <v>33201</v>
          </cell>
        </row>
        <row r="134">
          <cell r="A134" t="str">
            <v>GRAPA TIERRA P/BANDEJA MALLA</v>
          </cell>
          <cell r="B134" t="str">
            <v>UND</v>
          </cell>
          <cell r="C134">
            <v>7500</v>
          </cell>
          <cell r="D134">
            <v>8925</v>
          </cell>
        </row>
        <row r="135">
          <cell r="A135" t="str">
            <v>GRILLETE 1/16</v>
          </cell>
          <cell r="B135" t="str">
            <v>und</v>
          </cell>
          <cell r="C135">
            <v>200</v>
          </cell>
          <cell r="D135">
            <v>238</v>
          </cell>
        </row>
        <row r="136">
          <cell r="A136" t="str">
            <v>GUAYA 1/16</v>
          </cell>
          <cell r="B136" t="str">
            <v>und</v>
          </cell>
          <cell r="C136">
            <v>200</v>
          </cell>
          <cell r="D136">
            <v>238</v>
          </cell>
        </row>
        <row r="137">
          <cell r="A137" t="str">
            <v>Hebilla bandit</v>
          </cell>
          <cell r="B137" t="str">
            <v>und</v>
          </cell>
          <cell r="C137">
            <v>500</v>
          </cell>
          <cell r="D137">
            <v>595</v>
          </cell>
        </row>
        <row r="138">
          <cell r="A138" t="str">
            <v>HERRAJE 30X30</v>
          </cell>
          <cell r="B138" t="str">
            <v>UND</v>
          </cell>
          <cell r="C138">
            <v>32000</v>
          </cell>
          <cell r="D138">
            <v>38080</v>
          </cell>
        </row>
        <row r="139">
          <cell r="A139" t="str">
            <v>Jack cat 6A</v>
          </cell>
          <cell r="B139" t="str">
            <v>und</v>
          </cell>
          <cell r="C139">
            <v>22280</v>
          </cell>
          <cell r="D139">
            <v>26513.199999999997</v>
          </cell>
        </row>
        <row r="140">
          <cell r="A140" t="str">
            <v>LAMPARA DE EMERGENCIA LED 2X3W</v>
          </cell>
          <cell r="B140" t="str">
            <v>und</v>
          </cell>
          <cell r="C140">
            <v>59000</v>
          </cell>
          <cell r="D140">
            <v>70210</v>
          </cell>
        </row>
        <row r="141">
          <cell r="A141" t="str">
            <v>LUMINARIA DE INCRUSTAR ACRILICO 20W SIN DIMERIZAR 2,3M</v>
          </cell>
          <cell r="B141" t="str">
            <v>UND</v>
          </cell>
          <cell r="C141">
            <v>240000</v>
          </cell>
          <cell r="D141">
            <v>285600</v>
          </cell>
        </row>
        <row r="142">
          <cell r="A142" t="str">
            <v>LUMINARIA DE INCRUSTAR CON DIFUSOR ACRILICO 20W SIN DIMERIZAR</v>
          </cell>
          <cell r="B142" t="str">
            <v>und</v>
          </cell>
          <cell r="C142">
            <v>224464</v>
          </cell>
          <cell r="D142">
            <v>267112.15999999997</v>
          </cell>
        </row>
        <row r="143">
          <cell r="A143" t="str">
            <v>LUMINARIA DE SOBREPONER TRIANGULA LED 30*2,4 MTS DIMERIZABLE</v>
          </cell>
          <cell r="B143" t="str">
            <v>und</v>
          </cell>
          <cell r="C143">
            <v>475979</v>
          </cell>
          <cell r="D143">
            <v>566415.01</v>
          </cell>
        </row>
        <row r="144">
          <cell r="A144" t="str">
            <v>LUMINARIAS HERMETICA 4X7,4W DIMERIZABLE</v>
          </cell>
          <cell r="B144" t="str">
            <v>und</v>
          </cell>
          <cell r="C144">
            <v>154211</v>
          </cell>
          <cell r="D144">
            <v>183511.09</v>
          </cell>
        </row>
        <row r="145">
          <cell r="A145" t="str">
            <v>LUMINARIAS HERMETICASS 4X7,4W SIN DIMERIZAR</v>
          </cell>
          <cell r="B145" t="str">
            <v>und</v>
          </cell>
          <cell r="C145">
            <v>152105</v>
          </cell>
          <cell r="D145">
            <v>181004.94999999998</v>
          </cell>
        </row>
        <row r="146">
          <cell r="A146" t="str">
            <v>macho de caucho cp</v>
          </cell>
          <cell r="B146" t="str">
            <v>und</v>
          </cell>
          <cell r="C146">
            <v>1400</v>
          </cell>
          <cell r="D146">
            <v>1666</v>
          </cell>
        </row>
        <row r="147">
          <cell r="A147" t="str">
            <v>multitomas regulado</v>
          </cell>
          <cell r="B147" t="str">
            <v>und</v>
          </cell>
          <cell r="C147">
            <v>175000</v>
          </cell>
          <cell r="D147">
            <v>208250</v>
          </cell>
        </row>
        <row r="148">
          <cell r="A148" t="str">
            <v>organizadores horizontales</v>
          </cell>
          <cell r="B148" t="str">
            <v>und</v>
          </cell>
          <cell r="C148">
            <v>35000</v>
          </cell>
          <cell r="D148">
            <v>41650</v>
          </cell>
        </row>
        <row r="149">
          <cell r="A149" t="str">
            <v>organizadores verticales</v>
          </cell>
          <cell r="B149" t="str">
            <v>und</v>
          </cell>
          <cell r="C149">
            <v>137000</v>
          </cell>
          <cell r="D149">
            <v>163030</v>
          </cell>
        </row>
        <row r="150">
          <cell r="A150" t="str">
            <v>PANEL LED TIPO OJO DE BUEY AVANTE 12W DIMERIZABLE</v>
          </cell>
          <cell r="B150" t="str">
            <v>und</v>
          </cell>
          <cell r="C150">
            <v>172632</v>
          </cell>
          <cell r="D150">
            <v>205432.08</v>
          </cell>
        </row>
        <row r="151">
          <cell r="A151" t="str">
            <v>PANEL LED TIPO OJO DE BUEY AVANTE 12W SIN DIMERIZAR</v>
          </cell>
          <cell r="B151" t="str">
            <v>und</v>
          </cell>
          <cell r="C151">
            <v>170526</v>
          </cell>
          <cell r="D151">
            <v>202925.94</v>
          </cell>
        </row>
        <row r="152">
          <cell r="A152" t="str">
            <v>PARCH PANEL DE 24 PUERTOS CAT 6A</v>
          </cell>
          <cell r="B152" t="str">
            <v>und</v>
          </cell>
          <cell r="C152">
            <v>1038702</v>
          </cell>
          <cell r="D152">
            <v>1236055.3799999999</v>
          </cell>
        </row>
        <row r="153">
          <cell r="A153" t="str">
            <v>PATCH PANEL 48 PUERTOS</v>
          </cell>
          <cell r="B153" t="str">
            <v>und</v>
          </cell>
          <cell r="C153">
            <v>1811824</v>
          </cell>
          <cell r="D153">
            <v>2156070.56</v>
          </cell>
        </row>
        <row r="154">
          <cell r="A154" t="str">
            <v>PATH CORD 6AX3 PIES AZUL</v>
          </cell>
          <cell r="B154" t="str">
            <v>UND</v>
          </cell>
          <cell r="C154">
            <v>18600</v>
          </cell>
          <cell r="D154">
            <v>22134</v>
          </cell>
        </row>
        <row r="155">
          <cell r="A155" t="str">
            <v>PATH CORD 6AX3 PIES ROJO</v>
          </cell>
          <cell r="B155" t="str">
            <v>UND</v>
          </cell>
          <cell r="C155">
            <v>18600</v>
          </cell>
          <cell r="D155">
            <v>22134</v>
          </cell>
        </row>
        <row r="156">
          <cell r="A156" t="str">
            <v>Pega</v>
          </cell>
          <cell r="B156" t="str">
            <v>gl</v>
          </cell>
          <cell r="C156">
            <v>12360</v>
          </cell>
          <cell r="D156">
            <v>14708.4</v>
          </cell>
        </row>
        <row r="157">
          <cell r="A157" t="str">
            <v>PERFIL MECANO</v>
          </cell>
          <cell r="B157" t="str">
            <v>und</v>
          </cell>
          <cell r="C157">
            <v>13170.666666666666</v>
          </cell>
          <cell r="D157">
            <v>15673.093333333332</v>
          </cell>
        </row>
        <row r="158">
          <cell r="A158" t="str">
            <v>Plafon de loza</v>
          </cell>
          <cell r="B158" t="str">
            <v>und</v>
          </cell>
          <cell r="C158">
            <v>1169</v>
          </cell>
          <cell r="D158">
            <v>1391.11</v>
          </cell>
        </row>
        <row r="159">
          <cell r="A159" t="str">
            <v>PLANTA DE EMERG. 400 KW 500 KVA</v>
          </cell>
          <cell r="B159" t="str">
            <v>und</v>
          </cell>
          <cell r="C159">
            <v>169644100</v>
          </cell>
          <cell r="D159">
            <v>201876479</v>
          </cell>
        </row>
        <row r="160">
          <cell r="A160" t="str">
            <v>PLANTA DE EMERG. 500 KW 625 KVA</v>
          </cell>
          <cell r="B160" t="str">
            <v>und</v>
          </cell>
          <cell r="C160">
            <v>201850000</v>
          </cell>
          <cell r="D160">
            <v>240201500</v>
          </cell>
        </row>
        <row r="161">
          <cell r="A161" t="str">
            <v>prensa estopa 1/2</v>
          </cell>
          <cell r="B161" t="str">
            <v>und</v>
          </cell>
          <cell r="C161">
            <v>420</v>
          </cell>
          <cell r="D161">
            <v>499.79999999999995</v>
          </cell>
        </row>
        <row r="162">
          <cell r="A162" t="str">
            <v>PUNTA CAPTADORA ACERO GALVANIZADO ø5/8" x 1,5m CON BASE</v>
          </cell>
          <cell r="B162" t="str">
            <v>UND</v>
          </cell>
          <cell r="C162">
            <v>148400</v>
          </cell>
          <cell r="D162">
            <v>176596</v>
          </cell>
        </row>
        <row r="163">
          <cell r="A163" t="str">
            <v>Punta captadora de 1mt</v>
          </cell>
          <cell r="B163" t="str">
            <v>und</v>
          </cell>
          <cell r="C163">
            <v>73725</v>
          </cell>
          <cell r="D163">
            <v>87732.75</v>
          </cell>
        </row>
        <row r="164">
          <cell r="A164" t="str">
            <v>Rack cerrado de piso</v>
          </cell>
          <cell r="B164" t="str">
            <v>und</v>
          </cell>
          <cell r="C164">
            <v>1350000</v>
          </cell>
          <cell r="D164">
            <v>1606500</v>
          </cell>
        </row>
        <row r="165">
          <cell r="A165" t="str">
            <v>REFLECTOR RGB TIPO EXTERIOR</v>
          </cell>
          <cell r="B165" t="str">
            <v>und</v>
          </cell>
          <cell r="C165">
            <v>350000</v>
          </cell>
          <cell r="D165">
            <v>416500</v>
          </cell>
        </row>
        <row r="166">
          <cell r="A166" t="str">
            <v>RL 3/8</v>
          </cell>
          <cell r="B166" t="str">
            <v>und</v>
          </cell>
          <cell r="C166">
            <v>500</v>
          </cell>
          <cell r="D166">
            <v>595</v>
          </cell>
        </row>
        <row r="167">
          <cell r="A167" t="str">
            <v>RL 3/8"</v>
          </cell>
          <cell r="B167" t="str">
            <v>und</v>
          </cell>
          <cell r="C167">
            <v>500</v>
          </cell>
          <cell r="D167">
            <v>595</v>
          </cell>
        </row>
        <row r="168">
          <cell r="A168" t="str">
            <v>SENSOR DE MOVIMIENTO INFRAROJO 360°</v>
          </cell>
          <cell r="B168" t="str">
            <v>und</v>
          </cell>
          <cell r="C168">
            <v>25000</v>
          </cell>
          <cell r="D168">
            <v>29750</v>
          </cell>
        </row>
        <row r="169">
          <cell r="A169" t="str">
            <v>SOLDADURA EXOTERMICA 115GRS</v>
          </cell>
          <cell r="B169" t="str">
            <v>und</v>
          </cell>
          <cell r="C169">
            <v>12400</v>
          </cell>
          <cell r="D169">
            <v>14756</v>
          </cell>
        </row>
        <row r="170">
          <cell r="A170" t="str">
            <v>SOLDADURA EXOTERMICA 150 GRAMOS</v>
          </cell>
          <cell r="B170" t="str">
            <v>UND</v>
          </cell>
          <cell r="C170">
            <v>14500</v>
          </cell>
          <cell r="D170">
            <v>17255</v>
          </cell>
        </row>
        <row r="171">
          <cell r="A171" t="str">
            <v>SOPORTE MENSULA 30CM</v>
          </cell>
          <cell r="B171" t="str">
            <v>und</v>
          </cell>
          <cell r="C171">
            <v>9690</v>
          </cell>
          <cell r="D171">
            <v>11531.1</v>
          </cell>
        </row>
        <row r="172">
          <cell r="A172" t="str">
            <v>SOPORTE PELDAÑO 15CM</v>
          </cell>
          <cell r="B172" t="str">
            <v>und</v>
          </cell>
          <cell r="C172">
            <v>2710</v>
          </cell>
          <cell r="D172">
            <v>3224.8999999999996</v>
          </cell>
        </row>
        <row r="173">
          <cell r="A173" t="str">
            <v>soporte plastico obo para conductos 177/30</v>
          </cell>
          <cell r="B173" t="str">
            <v>und</v>
          </cell>
          <cell r="C173">
            <v>4000</v>
          </cell>
          <cell r="D173">
            <v>4760</v>
          </cell>
        </row>
        <row r="174">
          <cell r="A174" t="str">
            <v>SOPORTE PLASTICO REF 204004</v>
          </cell>
          <cell r="B174" t="str">
            <v>UND</v>
          </cell>
          <cell r="C174">
            <v>8400</v>
          </cell>
          <cell r="D174">
            <v>9996</v>
          </cell>
        </row>
        <row r="175">
          <cell r="A175" t="str">
            <v>soportes AS</v>
          </cell>
          <cell r="B175" t="str">
            <v>gl</v>
          </cell>
          <cell r="C175">
            <v>1842</v>
          </cell>
          <cell r="D175">
            <v>2191.98</v>
          </cell>
        </row>
        <row r="176">
          <cell r="A176" t="str">
            <v>Suiche doble</v>
          </cell>
          <cell r="B176" t="str">
            <v>und</v>
          </cell>
          <cell r="C176">
            <v>5447</v>
          </cell>
          <cell r="D176">
            <v>6481.9299999999994</v>
          </cell>
        </row>
        <row r="177">
          <cell r="A177" t="str">
            <v>Suiche sencillo</v>
          </cell>
          <cell r="B177" t="str">
            <v>und</v>
          </cell>
          <cell r="C177">
            <v>4136</v>
          </cell>
          <cell r="D177">
            <v>4921.84</v>
          </cell>
        </row>
        <row r="178">
          <cell r="A178" t="str">
            <v xml:space="preserve">Suiche sencillo </v>
          </cell>
          <cell r="B178" t="str">
            <v>und</v>
          </cell>
          <cell r="C178">
            <v>4136</v>
          </cell>
          <cell r="D178">
            <v>4921.84</v>
          </cell>
        </row>
        <row r="179">
          <cell r="A179" t="str">
            <v>Suiche triple</v>
          </cell>
          <cell r="B179" t="str">
            <v>und</v>
          </cell>
          <cell r="C179">
            <v>7917</v>
          </cell>
          <cell r="D179">
            <v>9421.23</v>
          </cell>
        </row>
        <row r="180">
          <cell r="A180" t="str">
            <v>TABLERO CONTROL ALUMBRADO KNX 24 CTOS</v>
          </cell>
          <cell r="B180" t="str">
            <v>und</v>
          </cell>
          <cell r="C180">
            <v>11020000</v>
          </cell>
          <cell r="D180">
            <v>13113800</v>
          </cell>
        </row>
        <row r="181">
          <cell r="A181" t="str">
            <v>TABLERO CONTROL ALUMBRADO KNX 42 CTOS</v>
          </cell>
          <cell r="B181" t="str">
            <v>und</v>
          </cell>
          <cell r="C181">
            <v>14520000</v>
          </cell>
          <cell r="D181">
            <v>17278800</v>
          </cell>
        </row>
        <row r="182">
          <cell r="A182" t="str">
            <v>TABLERO DE CONTADORES 10 CUENTAS TRANSFERENCIAS PARCIALES</v>
          </cell>
          <cell r="B182" t="str">
            <v>und</v>
          </cell>
          <cell r="C182">
            <v>13198000</v>
          </cell>
          <cell r="D182">
            <v>15705620</v>
          </cell>
        </row>
        <row r="183">
          <cell r="A183" t="str">
            <v>TABLERO DE CONTADORES 12 CUENTAS TRANSFERENCIAS PARCIALES TR1-TM1</v>
          </cell>
          <cell r="B183" t="str">
            <v>und</v>
          </cell>
          <cell r="C183">
            <v>5000000</v>
          </cell>
          <cell r="D183">
            <v>5950000</v>
          </cell>
        </row>
        <row r="184">
          <cell r="A184" t="str">
            <v>TABLERO DE CONTADORES 12 CUENTAS TRANSFERENCIAS PARCIALES TR1-TM3</v>
          </cell>
          <cell r="B184" t="str">
            <v>und</v>
          </cell>
          <cell r="C184">
            <v>5000000</v>
          </cell>
          <cell r="D184">
            <v>5950000</v>
          </cell>
        </row>
        <row r="185">
          <cell r="A185" t="str">
            <v>TABLERO DE CONTADORES 16 CUENTAS TRANSFERENCIAS PARCIALES TR1-TM2</v>
          </cell>
          <cell r="B185" t="str">
            <v>und</v>
          </cell>
          <cell r="C185">
            <v>18842250</v>
          </cell>
          <cell r="D185">
            <v>22422277.5</v>
          </cell>
        </row>
        <row r="186">
          <cell r="A186" t="str">
            <v>TABLERO DE CONTADORES 16 CUENTAS TRANSFERENCIAS PARCIALES TR1-TM6</v>
          </cell>
          <cell r="B186" t="str">
            <v>und</v>
          </cell>
          <cell r="C186">
            <v>7000000</v>
          </cell>
          <cell r="D186">
            <v>8330000</v>
          </cell>
        </row>
        <row r="187">
          <cell r="A187" t="str">
            <v>TABLERO DE CONTADORES 20 CUENTAS TRANSFERENCIAS PARCIALES</v>
          </cell>
          <cell r="B187" t="str">
            <v>und</v>
          </cell>
          <cell r="C187">
            <v>19425000</v>
          </cell>
          <cell r="D187">
            <v>23115750</v>
          </cell>
        </row>
        <row r="188">
          <cell r="A188" t="str">
            <v>TABLERO DE CONTADORES 20 CUENTAS TRANSFERENCIAS PARCIALES TR1-TM5</v>
          </cell>
          <cell r="B188" t="str">
            <v>und</v>
          </cell>
          <cell r="C188">
            <v>8000000</v>
          </cell>
          <cell r="D188">
            <v>9520000</v>
          </cell>
        </row>
        <row r="189">
          <cell r="A189" t="str">
            <v>TABLERO DE CONTADORES 24 CUENTAS TRANSFERENCIAS PARCIALES</v>
          </cell>
          <cell r="B189" t="str">
            <v>und</v>
          </cell>
          <cell r="C189">
            <v>22844000</v>
          </cell>
          <cell r="D189">
            <v>27184360</v>
          </cell>
        </row>
        <row r="190">
          <cell r="A190" t="str">
            <v>TABLERO DE DISTRIBUCION DE 12 CTOS BIFASICO</v>
          </cell>
          <cell r="B190" t="str">
            <v>und</v>
          </cell>
          <cell r="C190">
            <v>71600</v>
          </cell>
          <cell r="D190">
            <v>85204</v>
          </cell>
        </row>
        <row r="191">
          <cell r="A191" t="str">
            <v>TABLERO DE DISTRIBUCION DE 12 CTOS TRIFASICO CON ESPACIO PARA TOTALIZADOR</v>
          </cell>
          <cell r="B191" t="str">
            <v>und</v>
          </cell>
          <cell r="C191">
            <v>183000</v>
          </cell>
          <cell r="D191">
            <v>217770</v>
          </cell>
        </row>
        <row r="192">
          <cell r="A192" t="str">
            <v>TABLERO DE MEDIDORES CON TRANSFERENCIAS PARCIALES 12 CUENTAS TR1-TM4</v>
          </cell>
          <cell r="B192" t="str">
            <v>und</v>
          </cell>
          <cell r="C192">
            <v>5000000</v>
          </cell>
          <cell r="D192">
            <v>5950000</v>
          </cell>
        </row>
        <row r="193">
          <cell r="A193" t="str">
            <v>TABLERO DE MEDIDORES CON TRANSFERENCIAS PARCIALES 12 CUENTAS TR2-TM3</v>
          </cell>
          <cell r="B193" t="str">
            <v>und</v>
          </cell>
          <cell r="C193">
            <v>5000000</v>
          </cell>
          <cell r="D193">
            <v>5950000</v>
          </cell>
        </row>
        <row r="194">
          <cell r="A194" t="str">
            <v>TABLERO DE MEDIDORES CON TRANSFERENCIAS PARCIALES 12 CUENTAS TR2-TM4</v>
          </cell>
          <cell r="B194" t="str">
            <v>und</v>
          </cell>
          <cell r="C194">
            <v>5000000</v>
          </cell>
          <cell r="D194">
            <v>5950000</v>
          </cell>
        </row>
        <row r="195">
          <cell r="A195" t="str">
            <v>TABLERO DE MEDIDORES CON TRANSFERENCIAS PARCIALES 12 CUENTAS TR2-TM5</v>
          </cell>
          <cell r="B195" t="str">
            <v>und</v>
          </cell>
          <cell r="C195">
            <v>5000000</v>
          </cell>
          <cell r="D195">
            <v>5950000</v>
          </cell>
        </row>
        <row r="196">
          <cell r="A196" t="str">
            <v>TABLERO DE MEDIDORES CON TRANSFERENCIAS PARCIALES 12 CUENTAS TR2-TM6</v>
          </cell>
          <cell r="B196" t="str">
            <v>und</v>
          </cell>
          <cell r="C196">
            <v>5000000</v>
          </cell>
          <cell r="D196">
            <v>5950000</v>
          </cell>
        </row>
        <row r="197">
          <cell r="A197" t="str">
            <v>TABLERO DE MEDIDORES CON TRANSFERENCIAS PARCIALES 20 CUENTAS TR2-TM2</v>
          </cell>
          <cell r="B197" t="str">
            <v>und</v>
          </cell>
          <cell r="C197">
            <v>8000000</v>
          </cell>
          <cell r="D197">
            <v>9520000</v>
          </cell>
        </row>
        <row r="198">
          <cell r="A198" t="str">
            <v>TABLERO DE MEDIDORES CON TRANSFERENCIAS PARCIALES 24 CUENTAS TR1-TM1</v>
          </cell>
          <cell r="B198" t="str">
            <v>und</v>
          </cell>
          <cell r="C198">
            <v>10000000</v>
          </cell>
          <cell r="D198">
            <v>11900000</v>
          </cell>
        </row>
        <row r="199">
          <cell r="A199" t="str">
            <v>TABLERO DE MEDIDORES CON TRANSFERENCIAS PARCIALES 24 CUENTAS TR1-TM2</v>
          </cell>
          <cell r="B199" t="str">
            <v>und</v>
          </cell>
          <cell r="C199">
            <v>10000000</v>
          </cell>
          <cell r="D199">
            <v>11900000</v>
          </cell>
        </row>
        <row r="200">
          <cell r="A200" t="str">
            <v>TABLERO DE MEDIDORES CON TRANSFERENCIAS PARCIALES 24 CUENTAS TR2-TM1</v>
          </cell>
          <cell r="B200" t="str">
            <v>und</v>
          </cell>
          <cell r="C200">
            <v>10000000</v>
          </cell>
          <cell r="D200">
            <v>11900000</v>
          </cell>
        </row>
        <row r="201">
          <cell r="A201" t="str">
            <v>TABLERO ELECTRICOS DE DISTRIBUCION Y COFRES</v>
          </cell>
          <cell r="B201" t="str">
            <v>und</v>
          </cell>
          <cell r="C201">
            <v>182727</v>
          </cell>
          <cell r="D201">
            <v>217445.13</v>
          </cell>
        </row>
        <row r="202">
          <cell r="A202" t="str">
            <v>TABLERO UPS 10 KVA</v>
          </cell>
          <cell r="B202" t="str">
            <v>und</v>
          </cell>
          <cell r="C202">
            <v>3038000</v>
          </cell>
          <cell r="D202">
            <v>3615220</v>
          </cell>
        </row>
        <row r="203">
          <cell r="A203" t="str">
            <v>Terminal 1/0</v>
          </cell>
          <cell r="B203" t="str">
            <v>und</v>
          </cell>
          <cell r="C203">
            <v>2060</v>
          </cell>
          <cell r="D203">
            <v>2451.4</v>
          </cell>
        </row>
        <row r="204">
          <cell r="A204" t="str">
            <v>Terminal 2</v>
          </cell>
          <cell r="B204" t="str">
            <v>und</v>
          </cell>
          <cell r="C204">
            <v>1564</v>
          </cell>
          <cell r="D204">
            <v>1861.1599999999999</v>
          </cell>
        </row>
        <row r="205">
          <cell r="A205" t="str">
            <v>TERMINAL CONTRACTIL EN FRIO PREMOLDEADO TIPO EXTERIOR CABLE 1/0 15 KV</v>
          </cell>
          <cell r="B205" t="str">
            <v>JUEGO</v>
          </cell>
          <cell r="C205">
            <v>295000</v>
          </cell>
          <cell r="D205">
            <v>351050</v>
          </cell>
        </row>
        <row r="206">
          <cell r="A206" t="str">
            <v>TERMINAL CONTRACTIL EN FRIO PREMOLDEADO TIPO INTERIOR</v>
          </cell>
          <cell r="B206" t="str">
            <v>JUEGO</v>
          </cell>
          <cell r="C206">
            <v>213000</v>
          </cell>
          <cell r="D206">
            <v>253470</v>
          </cell>
        </row>
        <row r="207">
          <cell r="A207" t="str">
            <v>Toma doble</v>
          </cell>
          <cell r="B207" t="str">
            <v>und</v>
          </cell>
          <cell r="C207">
            <v>4793</v>
          </cell>
          <cell r="D207">
            <v>5703.67</v>
          </cell>
        </row>
        <row r="208">
          <cell r="A208" t="str">
            <v xml:space="preserve">Toma doble </v>
          </cell>
          <cell r="B208" t="str">
            <v>und</v>
          </cell>
          <cell r="C208">
            <v>4793</v>
          </cell>
          <cell r="D208">
            <v>5703.67</v>
          </cell>
        </row>
        <row r="209">
          <cell r="A209" t="str">
            <v>Toma doble leviton</v>
          </cell>
          <cell r="B209" t="str">
            <v>und</v>
          </cell>
          <cell r="C209">
            <v>1800</v>
          </cell>
          <cell r="D209">
            <v>2142</v>
          </cell>
        </row>
        <row r="210">
          <cell r="A210" t="str">
            <v>Toma doble leviton regulado</v>
          </cell>
          <cell r="B210" t="str">
            <v>und</v>
          </cell>
          <cell r="C210">
            <v>12788</v>
          </cell>
          <cell r="D210">
            <v>15217.72</v>
          </cell>
        </row>
        <row r="211">
          <cell r="A211" t="str">
            <v>Toma pata trabada</v>
          </cell>
          <cell r="B211" t="str">
            <v>und</v>
          </cell>
          <cell r="C211">
            <v>4200</v>
          </cell>
          <cell r="D211">
            <v>4998</v>
          </cell>
        </row>
        <row r="212">
          <cell r="A212" t="str">
            <v>Toma telefono</v>
          </cell>
          <cell r="B212" t="str">
            <v>und</v>
          </cell>
          <cell r="C212">
            <v>4243</v>
          </cell>
          <cell r="D212">
            <v>5049.17</v>
          </cell>
        </row>
        <row r="213">
          <cell r="A213" t="str">
            <v>Toma tv</v>
          </cell>
          <cell r="B213" t="str">
            <v>und</v>
          </cell>
          <cell r="C213">
            <v>3547</v>
          </cell>
          <cell r="D213">
            <v>4220.9299999999994</v>
          </cell>
        </row>
        <row r="214">
          <cell r="A214" t="str">
            <v>tornillos y arandelas CE30 y CE25</v>
          </cell>
          <cell r="B214" t="str">
            <v>gl</v>
          </cell>
          <cell r="C214">
            <v>1300</v>
          </cell>
          <cell r="D214">
            <v>1547</v>
          </cell>
        </row>
        <row r="215">
          <cell r="A215" t="str">
            <v>TRANSFORMADOR SECO EN RESINA CLASE F 400 KVA 13.2 KV/208-120V</v>
          </cell>
          <cell r="B215" t="str">
            <v>und</v>
          </cell>
          <cell r="C215">
            <v>27810000</v>
          </cell>
          <cell r="D215">
            <v>33093900</v>
          </cell>
        </row>
        <row r="216">
          <cell r="A216" t="str">
            <v>TRANSFORMADOR SECO EN RESINA CLASE F 500 KVA 13.2 KV/208-120V</v>
          </cell>
          <cell r="B216" t="str">
            <v>und</v>
          </cell>
          <cell r="C216">
            <v>30810000</v>
          </cell>
          <cell r="D216">
            <v>36663900</v>
          </cell>
        </row>
        <row r="217">
          <cell r="A217" t="str">
            <v>TRANSFORMADOR SECO EN RESINA CLASE F 630 KVA 13.2 KV/208-120V</v>
          </cell>
          <cell r="B217" t="str">
            <v>und</v>
          </cell>
          <cell r="C217">
            <v>34630000</v>
          </cell>
          <cell r="D217">
            <v>41209700</v>
          </cell>
        </row>
        <row r="218">
          <cell r="A218" t="str">
            <v>TUBERIA DE ESCAPE DE 8" AISLADA</v>
          </cell>
          <cell r="B218" t="str">
            <v>ML</v>
          </cell>
          <cell r="C218">
            <v>259223.30097087377</v>
          </cell>
          <cell r="D218">
            <v>308475.72815533978</v>
          </cell>
        </row>
        <row r="219">
          <cell r="A219" t="str">
            <v>Tuberia emt de 1 1/2"</v>
          </cell>
          <cell r="B219" t="str">
            <v>ml</v>
          </cell>
          <cell r="C219">
            <v>6620.666666666667</v>
          </cell>
          <cell r="D219">
            <v>7878.5933333333332</v>
          </cell>
        </row>
        <row r="220">
          <cell r="A220" t="str">
            <v>Tuberia emt de 1 1/4"</v>
          </cell>
          <cell r="B220" t="str">
            <v>ml</v>
          </cell>
          <cell r="C220">
            <v>5596.333333333333</v>
          </cell>
          <cell r="D220">
            <v>6659.6366666666663</v>
          </cell>
        </row>
        <row r="221">
          <cell r="A221" t="str">
            <v>Tuberia emt de 1"</v>
          </cell>
          <cell r="B221" t="str">
            <v>ml</v>
          </cell>
          <cell r="C221">
            <v>4000</v>
          </cell>
          <cell r="D221">
            <v>4760</v>
          </cell>
        </row>
        <row r="222">
          <cell r="A222" t="str">
            <v>Tuberia emt de 1/2"</v>
          </cell>
          <cell r="B222" t="str">
            <v>ml</v>
          </cell>
          <cell r="C222">
            <v>1833.3333333333333</v>
          </cell>
          <cell r="D222">
            <v>2181.6666666666665</v>
          </cell>
        </row>
        <row r="223">
          <cell r="A223" t="str">
            <v>Tuberia emt de 2"</v>
          </cell>
          <cell r="B223" t="str">
            <v>ml</v>
          </cell>
          <cell r="C223">
            <v>9500</v>
          </cell>
          <cell r="D223">
            <v>11305</v>
          </cell>
        </row>
        <row r="224">
          <cell r="A224" t="str">
            <v>Tuberia emt de 3/4"</v>
          </cell>
          <cell r="B224" t="str">
            <v>ml</v>
          </cell>
          <cell r="C224">
            <v>2766.6666666666665</v>
          </cell>
          <cell r="D224">
            <v>3292.333333333333</v>
          </cell>
        </row>
        <row r="225">
          <cell r="A225" t="str">
            <v>Tuberia emt de 4"</v>
          </cell>
          <cell r="B225" t="str">
            <v>ml</v>
          </cell>
          <cell r="C225">
            <v>28000</v>
          </cell>
          <cell r="D225">
            <v>33320</v>
          </cell>
        </row>
        <row r="226">
          <cell r="A226" t="str">
            <v>Tuberia imc de 2"</v>
          </cell>
          <cell r="B226" t="str">
            <v>ml</v>
          </cell>
          <cell r="C226">
            <v>19000</v>
          </cell>
          <cell r="D226">
            <v>22610</v>
          </cell>
        </row>
        <row r="227">
          <cell r="A227" t="str">
            <v>Tuberia imc de 3"</v>
          </cell>
          <cell r="B227" t="str">
            <v>ml</v>
          </cell>
          <cell r="C227">
            <v>47000</v>
          </cell>
          <cell r="D227">
            <v>55930</v>
          </cell>
        </row>
        <row r="228">
          <cell r="A228" t="str">
            <v xml:space="preserve">Tuberia IMC de 4" </v>
          </cell>
          <cell r="B228" t="str">
            <v>ML</v>
          </cell>
          <cell r="C228">
            <v>57000</v>
          </cell>
          <cell r="D228">
            <v>67830</v>
          </cell>
        </row>
        <row r="229">
          <cell r="A229" t="str">
            <v>Tuberia pvc de 3"</v>
          </cell>
          <cell r="B229" t="str">
            <v>ml</v>
          </cell>
          <cell r="C229">
            <v>5714.333333333333</v>
          </cell>
          <cell r="D229">
            <v>6800.0566666666664</v>
          </cell>
        </row>
        <row r="230">
          <cell r="A230" t="str">
            <v>Tuberia pvc de 4"</v>
          </cell>
          <cell r="B230" t="str">
            <v>ml</v>
          </cell>
          <cell r="C230">
            <v>9631</v>
          </cell>
          <cell r="D230">
            <v>11460.89</v>
          </cell>
        </row>
        <row r="231">
          <cell r="A231" t="str">
            <v>TUBERIA PVC-DB 2"</v>
          </cell>
          <cell r="B231" t="str">
            <v>ML</v>
          </cell>
          <cell r="C231">
            <v>2670</v>
          </cell>
          <cell r="D231">
            <v>3177.2999999999997</v>
          </cell>
        </row>
        <row r="232">
          <cell r="A232" t="str">
            <v>TUBERIA PVC-DB 4"</v>
          </cell>
          <cell r="B232" t="str">
            <v>ML</v>
          </cell>
          <cell r="C232">
            <v>9670</v>
          </cell>
          <cell r="D232">
            <v>11507.3</v>
          </cell>
        </row>
        <row r="233">
          <cell r="A233" t="str">
            <v>Tubo galv 1/2"</v>
          </cell>
          <cell r="B233" t="str">
            <v>ml</v>
          </cell>
          <cell r="C233">
            <v>4560</v>
          </cell>
          <cell r="D233">
            <v>5426.4</v>
          </cell>
        </row>
        <row r="234">
          <cell r="A234" t="str">
            <v>TUERCAS Y ARANDELAS DE 3/8</v>
          </cell>
          <cell r="B234" t="str">
            <v>und</v>
          </cell>
          <cell r="C234">
            <v>210</v>
          </cell>
          <cell r="D234">
            <v>249.89999999999998</v>
          </cell>
        </row>
        <row r="235">
          <cell r="A235" t="str">
            <v>unión autoclick</v>
          </cell>
          <cell r="B235" t="str">
            <v>und</v>
          </cell>
          <cell r="C235">
            <v>3900</v>
          </cell>
          <cell r="D235">
            <v>4641</v>
          </cell>
        </row>
        <row r="236">
          <cell r="A236" t="str">
            <v>Unión emt 1 1/2"</v>
          </cell>
          <cell r="B236" t="str">
            <v>und</v>
          </cell>
          <cell r="C236">
            <v>2764</v>
          </cell>
          <cell r="D236">
            <v>3289.16</v>
          </cell>
        </row>
        <row r="237">
          <cell r="A237" t="str">
            <v>Unión emt 1 1/4"</v>
          </cell>
          <cell r="B237" t="str">
            <v>und</v>
          </cell>
          <cell r="C237">
            <v>2108</v>
          </cell>
          <cell r="D237">
            <v>2508.52</v>
          </cell>
        </row>
        <row r="238">
          <cell r="A238" t="str">
            <v>Unión emt 1"</v>
          </cell>
          <cell r="B238" t="str">
            <v>und</v>
          </cell>
          <cell r="C238">
            <v>1287</v>
          </cell>
          <cell r="D238">
            <v>1531.53</v>
          </cell>
        </row>
        <row r="239">
          <cell r="A239" t="str">
            <v>Union emt 1/2"</v>
          </cell>
          <cell r="B239" t="str">
            <v>und</v>
          </cell>
          <cell r="C239">
            <v>587</v>
          </cell>
          <cell r="D239">
            <v>698.53</v>
          </cell>
        </row>
        <row r="240">
          <cell r="A240" t="str">
            <v>Unión emt 2"</v>
          </cell>
          <cell r="B240" t="str">
            <v>und</v>
          </cell>
          <cell r="C240">
            <v>3552</v>
          </cell>
          <cell r="D240">
            <v>4226.88</v>
          </cell>
        </row>
        <row r="241">
          <cell r="A241" t="str">
            <v>Union emt 3/4"</v>
          </cell>
          <cell r="B241" t="str">
            <v>und</v>
          </cell>
          <cell r="C241">
            <v>851</v>
          </cell>
          <cell r="D241">
            <v>1012.6899999999999</v>
          </cell>
        </row>
        <row r="242">
          <cell r="A242" t="str">
            <v>Unión emt 4"</v>
          </cell>
          <cell r="B242" t="str">
            <v>und</v>
          </cell>
          <cell r="C242">
            <v>11800</v>
          </cell>
          <cell r="D242">
            <v>14042</v>
          </cell>
        </row>
        <row r="243">
          <cell r="A243" t="str">
            <v>Union imc 1/2</v>
          </cell>
          <cell r="B243" t="str">
            <v>und</v>
          </cell>
          <cell r="C243">
            <v>991</v>
          </cell>
          <cell r="D243">
            <v>1179.29</v>
          </cell>
        </row>
        <row r="244">
          <cell r="A244" t="str">
            <v>Unión imc 2"</v>
          </cell>
          <cell r="B244" t="str">
            <v>und</v>
          </cell>
          <cell r="C244">
            <v>4071</v>
          </cell>
          <cell r="D244">
            <v>4844.49</v>
          </cell>
        </row>
        <row r="245">
          <cell r="A245" t="str">
            <v>Unión imc 3"</v>
          </cell>
          <cell r="B245" t="str">
            <v>und</v>
          </cell>
          <cell r="C245">
            <v>12026</v>
          </cell>
          <cell r="D245">
            <v>14310.939999999999</v>
          </cell>
        </row>
        <row r="246">
          <cell r="A246" t="str">
            <v>Union separacables</v>
          </cell>
          <cell r="B246" t="str">
            <v>und</v>
          </cell>
          <cell r="C246">
            <v>2652</v>
          </cell>
          <cell r="D246">
            <v>3155.8799999999997</v>
          </cell>
        </row>
        <row r="247">
          <cell r="A247" t="str">
            <v>UPS BIFASICA 10 KVA</v>
          </cell>
          <cell r="B247" t="str">
            <v>und</v>
          </cell>
          <cell r="C247">
            <v>8663200</v>
          </cell>
          <cell r="D247">
            <v>10309208</v>
          </cell>
        </row>
        <row r="248">
          <cell r="A248" t="str">
            <v>VARILLA CU - CU 5/8"X 2,4m</v>
          </cell>
          <cell r="B248" t="str">
            <v>und</v>
          </cell>
          <cell r="C248">
            <v>119294</v>
          </cell>
          <cell r="D248">
            <v>141959.85999999999</v>
          </cell>
        </row>
        <row r="249">
          <cell r="A249" t="str">
            <v>varilla roscada 3/8"</v>
          </cell>
          <cell r="B249" t="str">
            <v>und</v>
          </cell>
          <cell r="C249">
            <v>2100</v>
          </cell>
          <cell r="D249">
            <v>2499</v>
          </cell>
        </row>
        <row r="250">
          <cell r="A250" t="str">
            <v>VARILLAS COOPERWELD 2.4 MTS</v>
          </cell>
          <cell r="B250" t="str">
            <v>und</v>
          </cell>
          <cell r="C250">
            <v>106920</v>
          </cell>
          <cell r="D250">
            <v>127234.79999999999</v>
          </cell>
        </row>
        <row r="251">
          <cell r="A251" t="str">
            <v>Barras Cu 1591amp, Barraje Secundario Transformador</v>
          </cell>
          <cell r="B251" t="str">
            <v>ML</v>
          </cell>
          <cell r="C251">
            <v>3983478.2806383744</v>
          </cell>
          <cell r="D251">
            <v>4740339.1539596654</v>
          </cell>
        </row>
        <row r="252">
          <cell r="A252" t="str">
            <v>Aisladores y tornilleria</v>
          </cell>
          <cell r="B252" t="str">
            <v>gl</v>
          </cell>
          <cell r="C252">
            <v>150000</v>
          </cell>
          <cell r="D252">
            <v>178500</v>
          </cell>
        </row>
        <row r="253">
          <cell r="A253" t="str">
            <v>CELDA TRANSFORMADOR 800 KVA</v>
          </cell>
          <cell r="B253" t="str">
            <v>UND</v>
          </cell>
          <cell r="C253">
            <v>5869539.1585064912</v>
          </cell>
          <cell r="D253">
            <v>6984751.5986227244</v>
          </cell>
        </row>
        <row r="254">
          <cell r="A254" t="str">
            <v>Barras Cu 2700amp, Barraje Secundario Transformador</v>
          </cell>
          <cell r="B254" t="str">
            <v>ml</v>
          </cell>
          <cell r="C254">
            <v>11051726.140529994</v>
          </cell>
          <cell r="D254">
            <v>13151554.107230693</v>
          </cell>
        </row>
        <row r="255">
          <cell r="A255" t="str">
            <v>CELDA ALIMENTADORES NORMAL/PLANTA 2700AMP 208V SUBESTACION 1</v>
          </cell>
          <cell r="B255" t="str">
            <v>und</v>
          </cell>
          <cell r="C255">
            <v>74753597.415121049</v>
          </cell>
          <cell r="D255">
            <v>88956780.923994049</v>
          </cell>
        </row>
        <row r="256">
          <cell r="A256" t="str">
            <v>CELDA TRANSFERENCIA AUTOMATICA 208V ADP1</v>
          </cell>
          <cell r="B256" t="str">
            <v>und</v>
          </cell>
          <cell r="C256">
            <v>12315993.196879949</v>
          </cell>
          <cell r="D256">
            <v>14656031.904287139</v>
          </cell>
        </row>
        <row r="257">
          <cell r="A257" t="str">
            <v xml:space="preserve">TRANSFORMADOR SECO EN RESINA CLASE F 800 KVA 13,2 KV/208-120V </v>
          </cell>
          <cell r="B257" t="str">
            <v>und</v>
          </cell>
          <cell r="C257">
            <v>42808692.500302061</v>
          </cell>
          <cell r="D257">
            <v>50942344.075359449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37" zoomScale="145" zoomScaleNormal="145" workbookViewId="0">
      <selection activeCell="A56" sqref="A56"/>
    </sheetView>
  </sheetViews>
  <sheetFormatPr baseColWidth="10" defaultColWidth="11.5703125" defaultRowHeight="15" x14ac:dyDescent="0.25"/>
  <cols>
    <col min="1" max="1" width="51.7109375" style="6" customWidth="1"/>
    <col min="2" max="16384" width="11.5703125" style="6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64</v>
      </c>
      <c r="E1" s="3" t="s">
        <v>2</v>
      </c>
    </row>
    <row r="2" spans="1:5" x14ac:dyDescent="0.25">
      <c r="A2" s="8" t="s">
        <v>4</v>
      </c>
      <c r="B2" s="9" t="s">
        <v>5</v>
      </c>
      <c r="C2" s="10">
        <v>3</v>
      </c>
      <c r="D2" s="12">
        <v>9800000</v>
      </c>
      <c r="E2" s="12">
        <f>D2*C2</f>
        <v>29400000</v>
      </c>
    </row>
    <row r="3" spans="1:5" x14ac:dyDescent="0.25">
      <c r="A3" s="1" t="s">
        <v>24</v>
      </c>
      <c r="B3" s="2"/>
      <c r="C3" s="4">
        <v>6</v>
      </c>
      <c r="D3" s="12">
        <v>130000</v>
      </c>
      <c r="E3" s="12">
        <f>D3*C3</f>
        <v>780000</v>
      </c>
    </row>
    <row r="4" spans="1:5" x14ac:dyDescent="0.25">
      <c r="A4" s="1" t="s">
        <v>25</v>
      </c>
      <c r="B4" s="2"/>
      <c r="C4" s="4">
        <v>3</v>
      </c>
      <c r="D4" s="12">
        <v>130000</v>
      </c>
      <c r="E4" s="12">
        <f>D4*C4</f>
        <v>390000</v>
      </c>
    </row>
    <row r="5" spans="1:5" x14ac:dyDescent="0.25">
      <c r="A5" s="1" t="s">
        <v>62</v>
      </c>
      <c r="B5" s="2" t="s">
        <v>65</v>
      </c>
      <c r="C5" s="4">
        <v>1</v>
      </c>
      <c r="D5" s="12">
        <v>200000</v>
      </c>
      <c r="E5" s="12">
        <f t="shared" ref="E5:E63" si="0">D5*C5</f>
        <v>200000</v>
      </c>
    </row>
    <row r="6" spans="1:5" x14ac:dyDescent="0.25">
      <c r="A6" s="8" t="s">
        <v>7</v>
      </c>
      <c r="B6" s="9" t="s">
        <v>8</v>
      </c>
      <c r="C6" s="10">
        <v>1</v>
      </c>
      <c r="D6" s="12">
        <v>4200000</v>
      </c>
      <c r="E6" s="12">
        <f t="shared" si="0"/>
        <v>4200000</v>
      </c>
    </row>
    <row r="7" spans="1:5" x14ac:dyDescent="0.25">
      <c r="A7" s="1" t="s">
        <v>26</v>
      </c>
      <c r="B7" s="2" t="s">
        <v>8</v>
      </c>
      <c r="C7" s="4">
        <v>1</v>
      </c>
      <c r="D7" s="12">
        <v>1500000</v>
      </c>
      <c r="E7" s="12">
        <f t="shared" si="0"/>
        <v>1500000</v>
      </c>
    </row>
    <row r="8" spans="1:5" x14ac:dyDescent="0.25">
      <c r="A8" s="1" t="s">
        <v>27</v>
      </c>
      <c r="B8" s="2" t="s">
        <v>8</v>
      </c>
      <c r="C8" s="4">
        <v>1</v>
      </c>
      <c r="D8" s="12">
        <v>120000</v>
      </c>
      <c r="E8" s="12">
        <f t="shared" si="0"/>
        <v>120000</v>
      </c>
    </row>
    <row r="9" spans="1:5" x14ac:dyDescent="0.25">
      <c r="A9" s="1" t="s">
        <v>28</v>
      </c>
      <c r="B9" s="2" t="s">
        <v>8</v>
      </c>
      <c r="C9" s="4">
        <v>3</v>
      </c>
      <c r="D9" s="12">
        <v>1300000</v>
      </c>
      <c r="E9" s="12">
        <f t="shared" si="0"/>
        <v>3900000</v>
      </c>
    </row>
    <row r="10" spans="1:5" x14ac:dyDescent="0.25">
      <c r="A10" s="1" t="s">
        <v>61</v>
      </c>
      <c r="B10" s="2" t="s">
        <v>8</v>
      </c>
      <c r="C10" s="4">
        <v>3</v>
      </c>
      <c r="D10" s="12">
        <v>1150000</v>
      </c>
      <c r="E10" s="12">
        <f t="shared" si="0"/>
        <v>3450000</v>
      </c>
    </row>
    <row r="11" spans="1:5" x14ac:dyDescent="0.25">
      <c r="A11" s="1" t="s">
        <v>62</v>
      </c>
      <c r="B11" s="2" t="s">
        <v>63</v>
      </c>
      <c r="C11" s="4">
        <v>1</v>
      </c>
      <c r="D11" s="12">
        <v>100000</v>
      </c>
      <c r="E11" s="12">
        <f t="shared" si="0"/>
        <v>100000</v>
      </c>
    </row>
    <row r="12" spans="1:5" x14ac:dyDescent="0.25">
      <c r="A12" s="1"/>
      <c r="B12" s="2"/>
      <c r="C12" s="4"/>
      <c r="D12" s="12"/>
      <c r="E12" s="12">
        <f t="shared" si="0"/>
        <v>0</v>
      </c>
    </row>
    <row r="13" spans="1:5" x14ac:dyDescent="0.25">
      <c r="A13" s="8" t="s">
        <v>9</v>
      </c>
      <c r="B13" s="9" t="s">
        <v>5</v>
      </c>
      <c r="C13" s="10">
        <v>1</v>
      </c>
      <c r="D13" s="12">
        <v>3400000</v>
      </c>
      <c r="E13" s="12">
        <f t="shared" si="0"/>
        <v>3400000</v>
      </c>
    </row>
    <row r="14" spans="1:5" x14ac:dyDescent="0.25">
      <c r="A14" s="1" t="s">
        <v>29</v>
      </c>
      <c r="B14" s="2" t="s">
        <v>8</v>
      </c>
      <c r="C14" s="4">
        <v>3</v>
      </c>
      <c r="D14" s="12">
        <v>90000</v>
      </c>
      <c r="E14" s="12">
        <f t="shared" si="0"/>
        <v>270000</v>
      </c>
    </row>
    <row r="15" spans="1:5" x14ac:dyDescent="0.25">
      <c r="A15" s="1"/>
      <c r="B15" s="2"/>
      <c r="C15" s="4"/>
      <c r="D15" s="12"/>
      <c r="E15" s="12">
        <f t="shared" si="0"/>
        <v>0</v>
      </c>
    </row>
    <row r="16" spans="1:5" x14ac:dyDescent="0.25">
      <c r="A16" s="11" t="s">
        <v>10</v>
      </c>
      <c r="B16" s="9" t="s">
        <v>11</v>
      </c>
      <c r="C16" s="10">
        <f>1*3.5</f>
        <v>3.5</v>
      </c>
      <c r="D16" s="12">
        <v>1950000</v>
      </c>
      <c r="E16" s="12">
        <f t="shared" si="0"/>
        <v>6825000</v>
      </c>
    </row>
    <row r="17" spans="1:5" x14ac:dyDescent="0.25">
      <c r="A17" s="5"/>
      <c r="B17" s="2"/>
      <c r="C17" s="4"/>
      <c r="D17" s="12"/>
      <c r="E17" s="12">
        <f t="shared" si="0"/>
        <v>0</v>
      </c>
    </row>
    <row r="18" spans="1:5" x14ac:dyDescent="0.25">
      <c r="A18" s="8" t="s">
        <v>12</v>
      </c>
      <c r="B18" s="9" t="s">
        <v>8</v>
      </c>
      <c r="C18" s="10">
        <v>1</v>
      </c>
      <c r="D18" s="12">
        <v>3950000</v>
      </c>
      <c r="E18" s="12">
        <f t="shared" si="0"/>
        <v>3950000</v>
      </c>
    </row>
    <row r="19" spans="1:5" x14ac:dyDescent="0.25">
      <c r="A19" s="1" t="s">
        <v>29</v>
      </c>
      <c r="B19" s="2" t="s">
        <v>8</v>
      </c>
      <c r="C19" s="4">
        <v>1</v>
      </c>
      <c r="D19" s="12">
        <v>90000</v>
      </c>
      <c r="E19" s="12">
        <f t="shared" si="0"/>
        <v>90000</v>
      </c>
    </row>
    <row r="20" spans="1:5" x14ac:dyDescent="0.25">
      <c r="A20" s="1"/>
      <c r="B20" s="2"/>
      <c r="C20" s="4"/>
      <c r="D20" s="12"/>
      <c r="E20" s="12">
        <f t="shared" si="0"/>
        <v>0</v>
      </c>
    </row>
    <row r="21" spans="1:5" x14ac:dyDescent="0.25">
      <c r="A21" s="8" t="s">
        <v>13</v>
      </c>
      <c r="B21" s="9" t="s">
        <v>14</v>
      </c>
      <c r="C21" s="10">
        <f>1*3.5</f>
        <v>3.5</v>
      </c>
      <c r="D21" s="12">
        <v>3780000</v>
      </c>
      <c r="E21" s="12">
        <f t="shared" si="0"/>
        <v>13230000</v>
      </c>
    </row>
    <row r="22" spans="1:5" x14ac:dyDescent="0.25">
      <c r="A22" s="1"/>
      <c r="B22" s="2"/>
      <c r="C22" s="4"/>
      <c r="D22" s="12"/>
      <c r="E22" s="12">
        <f t="shared" si="0"/>
        <v>0</v>
      </c>
    </row>
    <row r="23" spans="1:5" x14ac:dyDescent="0.25">
      <c r="A23" s="8" t="s">
        <v>15</v>
      </c>
      <c r="B23" s="9" t="s">
        <v>5</v>
      </c>
      <c r="C23" s="10">
        <v>1</v>
      </c>
      <c r="D23" s="12">
        <v>21500000</v>
      </c>
      <c r="E23" s="12">
        <f t="shared" si="0"/>
        <v>21500000</v>
      </c>
    </row>
    <row r="24" spans="1:5" ht="25.5" x14ac:dyDescent="0.25">
      <c r="A24" s="1" t="s">
        <v>30</v>
      </c>
      <c r="B24" s="2" t="s">
        <v>5</v>
      </c>
      <c r="C24" s="4">
        <v>1</v>
      </c>
      <c r="D24" s="12"/>
      <c r="E24" s="13">
        <v>17068006</v>
      </c>
    </row>
    <row r="25" spans="1:5" x14ac:dyDescent="0.25">
      <c r="A25" s="1" t="s">
        <v>35</v>
      </c>
      <c r="B25" s="2" t="s">
        <v>5</v>
      </c>
      <c r="C25" s="4">
        <v>4</v>
      </c>
      <c r="D25" s="12"/>
      <c r="E25" s="14"/>
    </row>
    <row r="26" spans="1:5" x14ac:dyDescent="0.25">
      <c r="A26" s="1" t="s">
        <v>36</v>
      </c>
      <c r="B26" s="2" t="s">
        <v>5</v>
      </c>
      <c r="C26" s="4">
        <v>1</v>
      </c>
      <c r="D26" s="12"/>
      <c r="E26" s="14"/>
    </row>
    <row r="27" spans="1:5" x14ac:dyDescent="0.25">
      <c r="A27" s="1" t="s">
        <v>37</v>
      </c>
      <c r="B27" s="2" t="s">
        <v>5</v>
      </c>
      <c r="C27" s="4">
        <v>1</v>
      </c>
      <c r="D27" s="12"/>
      <c r="E27" s="14"/>
    </row>
    <row r="28" spans="1:5" x14ac:dyDescent="0.25">
      <c r="A28" s="1" t="s">
        <v>38</v>
      </c>
      <c r="B28" s="2" t="s">
        <v>5</v>
      </c>
      <c r="C28" s="4">
        <v>1</v>
      </c>
      <c r="D28" s="12"/>
      <c r="E28" s="14"/>
    </row>
    <row r="29" spans="1:5" x14ac:dyDescent="0.25">
      <c r="A29" s="1" t="s">
        <v>39</v>
      </c>
      <c r="B29" s="2" t="s">
        <v>5</v>
      </c>
      <c r="C29" s="4">
        <v>2</v>
      </c>
      <c r="D29" s="12"/>
      <c r="E29" s="14"/>
    </row>
    <row r="30" spans="1:5" x14ac:dyDescent="0.25">
      <c r="A30" s="1" t="s">
        <v>40</v>
      </c>
      <c r="B30" s="2" t="s">
        <v>5</v>
      </c>
      <c r="C30" s="4">
        <v>1</v>
      </c>
      <c r="D30" s="12"/>
      <c r="E30" s="14"/>
    </row>
    <row r="31" spans="1:5" x14ac:dyDescent="0.25">
      <c r="A31" s="1" t="s">
        <v>41</v>
      </c>
      <c r="B31" s="2" t="s">
        <v>5</v>
      </c>
      <c r="C31" s="4">
        <v>2</v>
      </c>
      <c r="D31" s="12"/>
      <c r="E31" s="14"/>
    </row>
    <row r="32" spans="1:5" x14ac:dyDescent="0.25">
      <c r="A32" s="1" t="s">
        <v>42</v>
      </c>
      <c r="B32" s="2" t="s">
        <v>5</v>
      </c>
      <c r="C32" s="4">
        <v>1</v>
      </c>
      <c r="D32" s="12"/>
      <c r="E32" s="15"/>
    </row>
    <row r="33" spans="1:5" x14ac:dyDescent="0.25">
      <c r="A33" s="1" t="s">
        <v>66</v>
      </c>
      <c r="B33" s="2" t="s">
        <v>63</v>
      </c>
      <c r="C33" s="4">
        <v>1</v>
      </c>
      <c r="D33" s="12">
        <v>500000</v>
      </c>
      <c r="E33" s="12">
        <f t="shared" si="0"/>
        <v>500000</v>
      </c>
    </row>
    <row r="34" spans="1:5" x14ac:dyDescent="0.25">
      <c r="A34" s="1"/>
      <c r="B34" s="2"/>
      <c r="C34" s="4"/>
      <c r="D34" s="12"/>
      <c r="E34" s="12">
        <f t="shared" si="0"/>
        <v>0</v>
      </c>
    </row>
    <row r="35" spans="1:5" ht="25.5" x14ac:dyDescent="0.25">
      <c r="A35" s="8" t="s">
        <v>16</v>
      </c>
      <c r="B35" s="9" t="s">
        <v>5</v>
      </c>
      <c r="C35" s="10">
        <v>1</v>
      </c>
      <c r="D35" s="12"/>
      <c r="E35" s="12">
        <f t="shared" si="0"/>
        <v>0</v>
      </c>
    </row>
    <row r="36" spans="1:5" ht="25.5" x14ac:dyDescent="0.25">
      <c r="A36" s="1" t="s">
        <v>30</v>
      </c>
      <c r="B36" s="2" t="s">
        <v>5</v>
      </c>
      <c r="C36" s="4">
        <v>2</v>
      </c>
      <c r="D36" s="12"/>
      <c r="E36" s="12">
        <f t="shared" si="0"/>
        <v>0</v>
      </c>
    </row>
    <row r="37" spans="1:5" x14ac:dyDescent="0.25">
      <c r="A37" s="1" t="s">
        <v>31</v>
      </c>
      <c r="B37" s="2" t="s">
        <v>5</v>
      </c>
      <c r="C37" s="4">
        <v>3</v>
      </c>
      <c r="D37" s="12"/>
      <c r="E37" s="12">
        <f t="shared" si="0"/>
        <v>0</v>
      </c>
    </row>
    <row r="38" spans="1:5" x14ac:dyDescent="0.25">
      <c r="A38" s="1" t="s">
        <v>32</v>
      </c>
      <c r="B38" s="2" t="s">
        <v>5</v>
      </c>
      <c r="C38" s="4">
        <v>3</v>
      </c>
      <c r="D38" s="12"/>
      <c r="E38" s="12">
        <f t="shared" si="0"/>
        <v>0</v>
      </c>
    </row>
    <row r="39" spans="1:5" x14ac:dyDescent="0.25">
      <c r="A39" s="1" t="s">
        <v>33</v>
      </c>
      <c r="B39" s="2" t="s">
        <v>5</v>
      </c>
      <c r="C39" s="4">
        <v>1</v>
      </c>
      <c r="D39" s="12"/>
      <c r="E39" s="12">
        <f t="shared" si="0"/>
        <v>0</v>
      </c>
    </row>
    <row r="40" spans="1:5" x14ac:dyDescent="0.25">
      <c r="A40" s="1" t="s">
        <v>34</v>
      </c>
      <c r="B40" s="2" t="s">
        <v>5</v>
      </c>
      <c r="C40" s="4">
        <v>1</v>
      </c>
      <c r="D40" s="12"/>
      <c r="E40" s="12">
        <f t="shared" si="0"/>
        <v>0</v>
      </c>
    </row>
    <row r="41" spans="1:5" x14ac:dyDescent="0.25">
      <c r="A41" s="1"/>
      <c r="B41" s="2"/>
      <c r="C41" s="4"/>
      <c r="D41" s="12"/>
      <c r="E41" s="12">
        <f t="shared" si="0"/>
        <v>0</v>
      </c>
    </row>
    <row r="42" spans="1:5" ht="25.5" x14ac:dyDescent="0.25">
      <c r="A42" s="8" t="s">
        <v>17</v>
      </c>
      <c r="B42" s="9" t="s">
        <v>5</v>
      </c>
      <c r="C42" s="10">
        <v>1</v>
      </c>
      <c r="D42" s="12"/>
      <c r="E42" s="12">
        <f t="shared" si="0"/>
        <v>0</v>
      </c>
    </row>
    <row r="43" spans="1:5" x14ac:dyDescent="0.25">
      <c r="A43" s="1" t="s">
        <v>43</v>
      </c>
      <c r="B43" s="2" t="s">
        <v>5</v>
      </c>
      <c r="C43" s="4">
        <v>1</v>
      </c>
      <c r="D43" s="12"/>
      <c r="E43" s="12">
        <f t="shared" si="0"/>
        <v>0</v>
      </c>
    </row>
    <row r="44" spans="1:5" x14ac:dyDescent="0.25">
      <c r="A44" s="1" t="s">
        <v>44</v>
      </c>
      <c r="B44" s="2" t="s">
        <v>5</v>
      </c>
      <c r="C44" s="4">
        <v>1</v>
      </c>
      <c r="D44" s="12"/>
      <c r="E44" s="12">
        <f t="shared" si="0"/>
        <v>0</v>
      </c>
    </row>
    <row r="45" spans="1:5" x14ac:dyDescent="0.25">
      <c r="A45" s="1" t="s">
        <v>45</v>
      </c>
      <c r="B45" s="2" t="s">
        <v>5</v>
      </c>
      <c r="C45" s="4">
        <v>1</v>
      </c>
      <c r="D45" s="12"/>
      <c r="E45" s="12">
        <f t="shared" si="0"/>
        <v>0</v>
      </c>
    </row>
    <row r="46" spans="1:5" x14ac:dyDescent="0.25">
      <c r="A46" s="1" t="s">
        <v>46</v>
      </c>
      <c r="B46" s="2" t="s">
        <v>5</v>
      </c>
      <c r="C46" s="4">
        <v>5</v>
      </c>
      <c r="D46" s="12"/>
      <c r="E46" s="12">
        <f t="shared" si="0"/>
        <v>0</v>
      </c>
    </row>
    <row r="47" spans="1:5" x14ac:dyDescent="0.25">
      <c r="A47" s="1" t="s">
        <v>47</v>
      </c>
      <c r="B47" s="2" t="s">
        <v>5</v>
      </c>
      <c r="C47" s="4">
        <v>5</v>
      </c>
      <c r="D47" s="12"/>
      <c r="E47" s="12">
        <f t="shared" si="0"/>
        <v>0</v>
      </c>
    </row>
    <row r="48" spans="1:5" x14ac:dyDescent="0.25">
      <c r="A48" s="1" t="s">
        <v>48</v>
      </c>
      <c r="B48" s="2" t="s">
        <v>5</v>
      </c>
      <c r="C48" s="4">
        <v>1</v>
      </c>
      <c r="D48" s="12"/>
      <c r="E48" s="12">
        <f t="shared" si="0"/>
        <v>0</v>
      </c>
    </row>
    <row r="49" spans="1:5" x14ac:dyDescent="0.25">
      <c r="A49" s="1" t="s">
        <v>49</v>
      </c>
      <c r="B49" s="2" t="s">
        <v>5</v>
      </c>
      <c r="C49" s="4">
        <v>10</v>
      </c>
      <c r="D49" s="12"/>
      <c r="E49" s="12">
        <f t="shared" si="0"/>
        <v>0</v>
      </c>
    </row>
    <row r="50" spans="1:5" x14ac:dyDescent="0.25">
      <c r="A50" s="1"/>
      <c r="B50" s="2"/>
      <c r="C50" s="4"/>
      <c r="D50" s="12"/>
      <c r="E50" s="12">
        <f t="shared" si="0"/>
        <v>0</v>
      </c>
    </row>
    <row r="51" spans="1:5" ht="25.5" x14ac:dyDescent="0.25">
      <c r="A51" s="8" t="s">
        <v>18</v>
      </c>
      <c r="B51" s="9" t="s">
        <v>5</v>
      </c>
      <c r="C51" s="10">
        <v>9</v>
      </c>
      <c r="D51" s="12"/>
      <c r="E51" s="12">
        <f t="shared" si="0"/>
        <v>0</v>
      </c>
    </row>
    <row r="52" spans="1:5" x14ac:dyDescent="0.25">
      <c r="A52" s="1" t="s">
        <v>50</v>
      </c>
      <c r="B52" s="2" t="s">
        <v>5</v>
      </c>
      <c r="C52" s="4">
        <v>1</v>
      </c>
      <c r="D52" s="12"/>
      <c r="E52" s="12">
        <f t="shared" si="0"/>
        <v>0</v>
      </c>
    </row>
    <row r="53" spans="1:5" x14ac:dyDescent="0.25">
      <c r="A53" s="1" t="s">
        <v>37</v>
      </c>
      <c r="B53" s="2" t="s">
        <v>5</v>
      </c>
      <c r="C53" s="4">
        <v>1</v>
      </c>
      <c r="D53" s="12"/>
      <c r="E53" s="12">
        <f t="shared" si="0"/>
        <v>0</v>
      </c>
    </row>
    <row r="54" spans="1:5" x14ac:dyDescent="0.25">
      <c r="A54" s="1" t="s">
        <v>51</v>
      </c>
      <c r="B54" s="2"/>
      <c r="C54" s="4">
        <v>6</v>
      </c>
      <c r="D54" s="12"/>
      <c r="E54" s="12">
        <f t="shared" si="0"/>
        <v>0</v>
      </c>
    </row>
    <row r="55" spans="1:5" x14ac:dyDescent="0.25">
      <c r="A55" s="1" t="s">
        <v>52</v>
      </c>
      <c r="B55" s="2"/>
      <c r="C55" s="4">
        <v>40</v>
      </c>
      <c r="D55" s="12"/>
      <c r="E55" s="12">
        <f t="shared" si="0"/>
        <v>0</v>
      </c>
    </row>
    <row r="56" spans="1:5" x14ac:dyDescent="0.25">
      <c r="A56" s="1" t="s">
        <v>53</v>
      </c>
      <c r="B56" s="2"/>
      <c r="C56" s="4">
        <v>3</v>
      </c>
      <c r="D56" s="12"/>
      <c r="E56" s="12">
        <f t="shared" si="0"/>
        <v>0</v>
      </c>
    </row>
    <row r="57" spans="1:5" x14ac:dyDescent="0.25">
      <c r="A57" s="1" t="s">
        <v>54</v>
      </c>
      <c r="B57" s="2"/>
      <c r="C57" s="4">
        <v>21</v>
      </c>
      <c r="D57" s="12"/>
      <c r="E57" s="12">
        <f t="shared" si="0"/>
        <v>0</v>
      </c>
    </row>
    <row r="58" spans="1:5" x14ac:dyDescent="0.25">
      <c r="A58" s="1" t="s">
        <v>55</v>
      </c>
      <c r="B58" s="2"/>
      <c r="C58" s="4">
        <v>2</v>
      </c>
      <c r="D58" s="12"/>
      <c r="E58" s="12">
        <f t="shared" si="0"/>
        <v>0</v>
      </c>
    </row>
    <row r="59" spans="1:5" x14ac:dyDescent="0.25">
      <c r="A59" s="1" t="s">
        <v>56</v>
      </c>
      <c r="B59" s="2"/>
      <c r="C59" s="4">
        <v>48</v>
      </c>
      <c r="D59" s="12"/>
      <c r="E59" s="12">
        <f t="shared" si="0"/>
        <v>0</v>
      </c>
    </row>
    <row r="60" spans="1:5" x14ac:dyDescent="0.25">
      <c r="A60" s="1" t="s">
        <v>57</v>
      </c>
      <c r="B60" s="2"/>
      <c r="C60" s="4">
        <v>48</v>
      </c>
      <c r="D60" s="12"/>
      <c r="E60" s="12">
        <f t="shared" si="0"/>
        <v>0</v>
      </c>
    </row>
    <row r="61" spans="1:5" x14ac:dyDescent="0.25">
      <c r="A61" s="1" t="s">
        <v>58</v>
      </c>
      <c r="B61" s="2"/>
      <c r="C61" s="4">
        <v>24</v>
      </c>
      <c r="D61" s="12"/>
      <c r="E61" s="12">
        <f t="shared" si="0"/>
        <v>0</v>
      </c>
    </row>
    <row r="62" spans="1:5" x14ac:dyDescent="0.25">
      <c r="A62" s="1"/>
      <c r="B62" s="2"/>
      <c r="C62" s="4"/>
      <c r="D62" s="12"/>
      <c r="E62" s="12">
        <f t="shared" si="0"/>
        <v>0</v>
      </c>
    </row>
    <row r="63" spans="1:5" x14ac:dyDescent="0.25">
      <c r="A63" s="8" t="s">
        <v>19</v>
      </c>
      <c r="B63" s="9" t="s">
        <v>5</v>
      </c>
      <c r="C63" s="10">
        <v>9</v>
      </c>
      <c r="D63" s="12"/>
      <c r="E63" s="12">
        <f t="shared" si="0"/>
        <v>0</v>
      </c>
    </row>
  </sheetData>
  <mergeCells count="1">
    <mergeCell ref="E24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5" zoomScaleNormal="145" workbookViewId="0">
      <selection activeCell="F12" sqref="F12"/>
    </sheetView>
  </sheetViews>
  <sheetFormatPr baseColWidth="10" defaultColWidth="11.5703125" defaultRowHeight="15" x14ac:dyDescent="0.25"/>
  <cols>
    <col min="1" max="1" width="51.7109375" style="6" customWidth="1"/>
    <col min="2" max="2" width="6.7109375" style="6" bestFit="1" customWidth="1"/>
    <col min="3" max="3" width="6.85546875" style="6" customWidth="1"/>
    <col min="4" max="4" width="11.5703125" style="6" hidden="1" customWidth="1"/>
    <col min="5" max="5" width="11.5703125" style="6"/>
    <col min="6" max="6" width="15" style="7" customWidth="1"/>
    <col min="7" max="7" width="13.7109375" style="6" customWidth="1"/>
    <col min="8" max="16384" width="11.5703125" style="6"/>
  </cols>
  <sheetData>
    <row r="1" spans="1:8" x14ac:dyDescent="0.25">
      <c r="D1" s="17" t="s">
        <v>67</v>
      </c>
      <c r="E1" s="17"/>
      <c r="F1" s="17"/>
      <c r="G1" s="23" t="s">
        <v>23</v>
      </c>
      <c r="H1" s="23"/>
    </row>
    <row r="2" spans="1:8" x14ac:dyDescent="0.25">
      <c r="A2" s="1" t="s">
        <v>0</v>
      </c>
      <c r="B2" s="2" t="s">
        <v>1</v>
      </c>
      <c r="C2" s="3" t="s">
        <v>59</v>
      </c>
      <c r="D2" s="18" t="s">
        <v>3</v>
      </c>
      <c r="E2" s="18" t="s">
        <v>21</v>
      </c>
      <c r="F2" s="19" t="s">
        <v>22</v>
      </c>
      <c r="G2" s="22" t="s">
        <v>3</v>
      </c>
    </row>
    <row r="3" spans="1:8" x14ac:dyDescent="0.25">
      <c r="A3" s="1" t="s">
        <v>4</v>
      </c>
      <c r="B3" s="2" t="s">
        <v>8</v>
      </c>
      <c r="C3" s="4">
        <v>3</v>
      </c>
      <c r="D3" s="20">
        <f>VLOOKUP(A3,'[1]LIST MATERIAL'!$A$1:$D$1037,4,)</f>
        <v>14280999.6</v>
      </c>
      <c r="E3" s="20">
        <f>D3/1.19</f>
        <v>12000840</v>
      </c>
      <c r="F3" s="19">
        <f>E3*C3</f>
        <v>36002520</v>
      </c>
      <c r="G3" s="24">
        <v>32000000</v>
      </c>
    </row>
    <row r="4" spans="1:8" x14ac:dyDescent="0.25">
      <c r="A4" s="1" t="s">
        <v>6</v>
      </c>
      <c r="B4" s="2" t="s">
        <v>8</v>
      </c>
      <c r="C4" s="4">
        <v>1</v>
      </c>
      <c r="D4" s="20">
        <f>VLOOKUP(A4,'[1]LIST MATERIAL'!$A$1:$D$1037,4,)</f>
        <v>4760000</v>
      </c>
      <c r="E4" s="20">
        <f t="shared" ref="E4:E14" si="0">D4/1.19</f>
        <v>4000000</v>
      </c>
      <c r="F4" s="19">
        <f t="shared" ref="F4:F14" si="1">E4*C4</f>
        <v>4000000</v>
      </c>
      <c r="G4" s="25"/>
    </row>
    <row r="5" spans="1:8" x14ac:dyDescent="0.25">
      <c r="A5" s="1" t="s">
        <v>7</v>
      </c>
      <c r="B5" s="2" t="s">
        <v>8</v>
      </c>
      <c r="C5" s="4">
        <v>1</v>
      </c>
      <c r="D5" s="20">
        <f>VLOOKUP(A5,'[1]LIST MATERIAL'!$A$1:$D$1037,4,)</f>
        <v>18602698.800000001</v>
      </c>
      <c r="E5" s="20">
        <f t="shared" si="0"/>
        <v>15632520.000000002</v>
      </c>
      <c r="F5" s="19">
        <f t="shared" si="1"/>
        <v>15632520.000000002</v>
      </c>
      <c r="G5" s="26">
        <v>4200000</v>
      </c>
    </row>
    <row r="6" spans="1:8" x14ac:dyDescent="0.25">
      <c r="A6" s="1" t="s">
        <v>9</v>
      </c>
      <c r="B6" s="2" t="s">
        <v>8</v>
      </c>
      <c r="C6" s="4">
        <v>1</v>
      </c>
      <c r="D6" s="20">
        <f>VLOOKUP(A6,'[1]LIST MATERIAL'!$A$1:$D$1037,4,)</f>
        <v>4760000</v>
      </c>
      <c r="E6" s="20">
        <f t="shared" si="0"/>
        <v>4000000</v>
      </c>
      <c r="F6" s="19">
        <f t="shared" si="1"/>
        <v>4000000</v>
      </c>
      <c r="G6" s="26">
        <v>3400000</v>
      </c>
    </row>
    <row r="7" spans="1:8" x14ac:dyDescent="0.25">
      <c r="A7" s="5" t="s">
        <v>10</v>
      </c>
      <c r="B7" s="2" t="s">
        <v>14</v>
      </c>
      <c r="C7" s="4">
        <f>1*3.5</f>
        <v>3.5</v>
      </c>
      <c r="D7" s="20">
        <f>VLOOKUP(A7,'[1]LIST MATERIAL'!$A$1:$D$1037,4,)</f>
        <v>4740339.1539596654</v>
      </c>
      <c r="E7" s="20">
        <f t="shared" si="0"/>
        <v>3983478.2806383744</v>
      </c>
      <c r="F7" s="19">
        <f t="shared" si="1"/>
        <v>13942173.98223431</v>
      </c>
      <c r="G7" s="21"/>
    </row>
    <row r="8" spans="1:8" x14ac:dyDescent="0.25">
      <c r="A8" s="1" t="s">
        <v>12</v>
      </c>
      <c r="B8" s="2" t="s">
        <v>8</v>
      </c>
      <c r="C8" s="4">
        <v>1</v>
      </c>
      <c r="D8" s="20">
        <f>VLOOKUP(A8,'[1]LIST MATERIAL'!$A$1:$D$1037,4,)</f>
        <v>6984751.5986227244</v>
      </c>
      <c r="E8" s="20">
        <f t="shared" si="0"/>
        <v>5869539.1585064912</v>
      </c>
      <c r="F8" s="19">
        <f t="shared" si="1"/>
        <v>5869539.1585064912</v>
      </c>
      <c r="G8" s="26">
        <v>3950000</v>
      </c>
    </row>
    <row r="9" spans="1:8" x14ac:dyDescent="0.25">
      <c r="A9" s="1" t="s">
        <v>13</v>
      </c>
      <c r="B9" s="2" t="s">
        <v>14</v>
      </c>
      <c r="C9" s="4">
        <f>1*3.5</f>
        <v>3.5</v>
      </c>
      <c r="D9" s="20">
        <f>VLOOKUP(A9,'[1]LIST MATERIAL'!$A$1:$D$1037,4,)</f>
        <v>13151554.107230693</v>
      </c>
      <c r="E9" s="20">
        <f t="shared" si="0"/>
        <v>11051726.140529994</v>
      </c>
      <c r="F9" s="19">
        <f t="shared" si="1"/>
        <v>38681041.491854981</v>
      </c>
      <c r="G9" s="27">
        <v>3750000</v>
      </c>
    </row>
    <row r="10" spans="1:8" x14ac:dyDescent="0.25">
      <c r="A10" s="1" t="s">
        <v>15</v>
      </c>
      <c r="B10" s="2" t="s">
        <v>8</v>
      </c>
      <c r="C10" s="4">
        <v>1</v>
      </c>
      <c r="D10" s="20">
        <f>VLOOKUP(A10,'[1]LIST MATERIAL'!$A$1:$D$1037,4,)</f>
        <v>28560000</v>
      </c>
      <c r="E10" s="20">
        <f t="shared" si="0"/>
        <v>24000000</v>
      </c>
      <c r="F10" s="19">
        <f t="shared" si="1"/>
        <v>24000000</v>
      </c>
      <c r="G10" s="21"/>
    </row>
    <row r="11" spans="1:8" ht="25.5" x14ac:dyDescent="0.25">
      <c r="A11" s="1" t="s">
        <v>16</v>
      </c>
      <c r="B11" s="2" t="s">
        <v>8</v>
      </c>
      <c r="C11" s="4">
        <v>1</v>
      </c>
      <c r="D11" s="20">
        <f>VLOOKUP(A11,'[1]LIST MATERIAL'!$A$1:$D$1037,4,)</f>
        <v>88956780.923994049</v>
      </c>
      <c r="E11" s="20">
        <f t="shared" si="0"/>
        <v>74753597.415121049</v>
      </c>
      <c r="F11" s="19">
        <f t="shared" si="1"/>
        <v>74753597.415121049</v>
      </c>
      <c r="G11" s="21"/>
    </row>
    <row r="12" spans="1:8" x14ac:dyDescent="0.25">
      <c r="A12" s="1" t="s">
        <v>17</v>
      </c>
      <c r="B12" s="2" t="s">
        <v>8</v>
      </c>
      <c r="C12" s="4">
        <v>1</v>
      </c>
      <c r="D12" s="20">
        <f>VLOOKUP(A12,'[1]LIST MATERIAL'!$A$1:$D$1037,4,)</f>
        <v>9044000</v>
      </c>
      <c r="E12" s="20">
        <f t="shared" si="0"/>
        <v>7600000</v>
      </c>
      <c r="F12" s="19">
        <f t="shared" si="1"/>
        <v>7600000</v>
      </c>
      <c r="G12" s="21"/>
    </row>
    <row r="13" spans="1:8" ht="25.5" x14ac:dyDescent="0.25">
      <c r="A13" s="1" t="s">
        <v>18</v>
      </c>
      <c r="B13" s="2" t="s">
        <v>8</v>
      </c>
      <c r="C13" s="4">
        <v>9</v>
      </c>
      <c r="D13" s="20">
        <f>VLOOKUP(A13,'[1]LIST MATERIAL'!$A$1:$D$1037,4,)</f>
        <v>11900000</v>
      </c>
      <c r="E13" s="20">
        <f t="shared" si="0"/>
        <v>10000000</v>
      </c>
      <c r="F13" s="19">
        <f t="shared" si="1"/>
        <v>90000000</v>
      </c>
      <c r="G13" s="26">
        <v>5640000</v>
      </c>
    </row>
    <row r="14" spans="1:8" x14ac:dyDescent="0.25">
      <c r="A14" s="1" t="s">
        <v>19</v>
      </c>
      <c r="B14" s="2" t="s">
        <v>8</v>
      </c>
      <c r="C14" s="4">
        <v>9</v>
      </c>
      <c r="D14" s="20">
        <f>VLOOKUP(A14,'[1]LIST MATERIAL'!$A$1:$D$1037,4,)</f>
        <v>14656031.904287139</v>
      </c>
      <c r="E14" s="20">
        <f t="shared" si="0"/>
        <v>12315993.196879949</v>
      </c>
      <c r="F14" s="19">
        <f t="shared" si="1"/>
        <v>110843938.77191955</v>
      </c>
      <c r="G14" s="21"/>
    </row>
    <row r="17" spans="4:7" x14ac:dyDescent="0.25">
      <c r="D17" s="6" t="s">
        <v>20</v>
      </c>
      <c r="E17" s="6" t="s">
        <v>60</v>
      </c>
      <c r="F17" s="7">
        <f>SUM(F3:F14)</f>
        <v>425325330.8196364</v>
      </c>
      <c r="G17" s="7">
        <f>SUM(G3:G14)</f>
        <v>52940000</v>
      </c>
    </row>
  </sheetData>
  <mergeCells count="2">
    <mergeCell ref="D1:F1"/>
    <mergeCell ref="G3:G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zoomScale="70" zoomScaleNormal="70" workbookViewId="0">
      <pane ySplit="2" topLeftCell="A47" activePane="bottomLeft" state="frozen"/>
      <selection pane="bottomLeft" activeCell="L69" sqref="L69:L78"/>
    </sheetView>
  </sheetViews>
  <sheetFormatPr baseColWidth="10" defaultColWidth="11.5703125" defaultRowHeight="15" x14ac:dyDescent="0.25"/>
  <cols>
    <col min="1" max="1" width="51.7109375" style="6" customWidth="1"/>
    <col min="2" max="2" width="6.7109375" style="6" bestFit="1" customWidth="1"/>
    <col min="3" max="3" width="12.7109375" style="6" customWidth="1"/>
    <col min="4" max="4" width="11.5703125" style="6"/>
    <col min="5" max="5" width="60.7109375" style="6" customWidth="1"/>
    <col min="6" max="6" width="11.5703125" style="6"/>
    <col min="7" max="7" width="17.140625" style="6" bestFit="1" customWidth="1"/>
    <col min="8" max="8" width="11.5703125" style="6" customWidth="1"/>
    <col min="9" max="9" width="20.28515625" style="6" customWidth="1"/>
    <col min="10" max="10" width="17.85546875" style="6" customWidth="1"/>
    <col min="11" max="11" width="19.5703125" style="6" customWidth="1"/>
    <col min="12" max="12" width="17.85546875" style="6" bestFit="1" customWidth="1"/>
    <col min="13" max="13" width="27.28515625" style="6" bestFit="1" customWidth="1"/>
    <col min="14" max="16384" width="11.5703125" style="6"/>
  </cols>
  <sheetData>
    <row r="1" spans="1:13" x14ac:dyDescent="0.25">
      <c r="G1" s="41"/>
      <c r="H1" s="42" t="s">
        <v>175</v>
      </c>
      <c r="I1" s="42"/>
      <c r="J1" s="38" t="s">
        <v>68</v>
      </c>
      <c r="K1" s="38"/>
      <c r="L1" s="51" t="s">
        <v>23</v>
      </c>
      <c r="M1" s="51"/>
    </row>
    <row r="2" spans="1:13" x14ac:dyDescent="0.25">
      <c r="A2" s="1" t="s">
        <v>0</v>
      </c>
      <c r="B2" s="2" t="s">
        <v>1</v>
      </c>
      <c r="C2" s="3" t="s">
        <v>2</v>
      </c>
      <c r="G2" s="43" t="s">
        <v>174</v>
      </c>
      <c r="H2" s="41"/>
      <c r="I2" s="43" t="s">
        <v>22</v>
      </c>
      <c r="J2" s="39" t="s">
        <v>174</v>
      </c>
      <c r="K2" s="39" t="s">
        <v>22</v>
      </c>
      <c r="L2" s="52" t="s">
        <v>174</v>
      </c>
      <c r="M2" s="52" t="s">
        <v>22</v>
      </c>
    </row>
    <row r="3" spans="1:13" x14ac:dyDescent="0.25">
      <c r="A3" s="8" t="s">
        <v>4</v>
      </c>
      <c r="B3" s="9" t="s">
        <v>5</v>
      </c>
      <c r="C3" s="10">
        <v>3</v>
      </c>
      <c r="G3" s="44">
        <v>0</v>
      </c>
      <c r="H3" s="41"/>
      <c r="I3" s="45">
        <f>G3*C3</f>
        <v>0</v>
      </c>
      <c r="J3" s="40">
        <f>H3*D3</f>
        <v>0</v>
      </c>
      <c r="K3" s="48"/>
      <c r="L3" s="53"/>
      <c r="M3" s="54"/>
    </row>
    <row r="4" spans="1:13" x14ac:dyDescent="0.25">
      <c r="A4" s="1" t="s">
        <v>24</v>
      </c>
      <c r="B4" s="2"/>
      <c r="C4" s="4">
        <v>6</v>
      </c>
      <c r="G4" s="44">
        <v>130000</v>
      </c>
      <c r="H4" s="41"/>
      <c r="I4" s="45">
        <f>G4*C4</f>
        <v>780000</v>
      </c>
      <c r="J4" s="40">
        <f t="shared" ref="I3:J5" si="0">H4*D4</f>
        <v>0</v>
      </c>
      <c r="K4" s="40">
        <v>780000</v>
      </c>
      <c r="L4" s="53"/>
      <c r="M4" s="53">
        <v>780000</v>
      </c>
    </row>
    <row r="5" spans="1:13" x14ac:dyDescent="0.25">
      <c r="A5" s="1" t="s">
        <v>25</v>
      </c>
      <c r="B5" s="2"/>
      <c r="C5" s="4">
        <v>3</v>
      </c>
      <c r="G5" s="44">
        <v>130000</v>
      </c>
      <c r="H5" s="41"/>
      <c r="I5" s="45">
        <f t="shared" si="0"/>
        <v>390000</v>
      </c>
      <c r="J5" s="40">
        <f t="shared" si="0"/>
        <v>0</v>
      </c>
      <c r="K5" s="40">
        <v>390000</v>
      </c>
      <c r="L5" s="53"/>
      <c r="M5" s="53">
        <v>390000</v>
      </c>
    </row>
    <row r="6" spans="1:13" x14ac:dyDescent="0.25">
      <c r="A6" s="1"/>
      <c r="B6" s="2"/>
      <c r="C6" s="4"/>
      <c r="G6" s="44"/>
      <c r="H6" s="41"/>
      <c r="I6" s="45"/>
      <c r="J6" s="40"/>
      <c r="K6" s="40"/>
      <c r="L6" s="53"/>
      <c r="M6" s="53"/>
    </row>
    <row r="7" spans="1:13" x14ac:dyDescent="0.25">
      <c r="A7" s="8" t="s">
        <v>7</v>
      </c>
      <c r="B7" s="9" t="s">
        <v>8</v>
      </c>
      <c r="C7" s="10">
        <v>1</v>
      </c>
      <c r="G7" s="44">
        <v>0</v>
      </c>
      <c r="H7" s="41"/>
      <c r="I7" s="45">
        <f t="shared" ref="I7:J11" si="1">G7*C7</f>
        <v>0</v>
      </c>
      <c r="J7" s="40">
        <f>H7*D7</f>
        <v>0</v>
      </c>
      <c r="K7" s="40">
        <v>0</v>
      </c>
      <c r="L7" s="53"/>
      <c r="M7" s="53">
        <v>0</v>
      </c>
    </row>
    <row r="8" spans="1:13" x14ac:dyDescent="0.25">
      <c r="A8" s="1" t="s">
        <v>26</v>
      </c>
      <c r="B8" s="2" t="s">
        <v>8</v>
      </c>
      <c r="C8" s="4">
        <v>1</v>
      </c>
      <c r="G8" s="44">
        <v>1500000</v>
      </c>
      <c r="H8" s="41"/>
      <c r="I8" s="45">
        <f t="shared" si="1"/>
        <v>1500000</v>
      </c>
      <c r="J8" s="40">
        <f t="shared" si="1"/>
        <v>0</v>
      </c>
      <c r="K8" s="40">
        <v>1500000</v>
      </c>
      <c r="L8" s="53"/>
      <c r="M8" s="53">
        <v>1500000</v>
      </c>
    </row>
    <row r="9" spans="1:13" x14ac:dyDescent="0.25">
      <c r="A9" s="1" t="s">
        <v>27</v>
      </c>
      <c r="B9" s="2" t="s">
        <v>8</v>
      </c>
      <c r="C9" s="4">
        <v>1</v>
      </c>
      <c r="G9" s="44">
        <v>120000</v>
      </c>
      <c r="H9" s="41"/>
      <c r="I9" s="45">
        <f t="shared" si="1"/>
        <v>120000</v>
      </c>
      <c r="J9" s="40">
        <f t="shared" si="1"/>
        <v>0</v>
      </c>
      <c r="K9" s="40">
        <v>120000</v>
      </c>
      <c r="L9" s="53"/>
      <c r="M9" s="53">
        <v>120000</v>
      </c>
    </row>
    <row r="10" spans="1:13" x14ac:dyDescent="0.25">
      <c r="A10" s="1" t="s">
        <v>28</v>
      </c>
      <c r="B10" s="2" t="s">
        <v>8</v>
      </c>
      <c r="C10" s="4">
        <v>3</v>
      </c>
      <c r="G10" s="44">
        <v>1300000</v>
      </c>
      <c r="H10" s="41"/>
      <c r="I10" s="45">
        <f t="shared" si="1"/>
        <v>3900000</v>
      </c>
      <c r="J10" s="40">
        <f t="shared" si="1"/>
        <v>0</v>
      </c>
      <c r="K10" s="40">
        <v>3900000</v>
      </c>
      <c r="L10" s="53"/>
      <c r="M10" s="53">
        <v>3900000</v>
      </c>
    </row>
    <row r="11" spans="1:13" x14ac:dyDescent="0.25">
      <c r="A11" s="1" t="s">
        <v>69</v>
      </c>
      <c r="B11" s="2" t="s">
        <v>8</v>
      </c>
      <c r="C11" s="4">
        <v>3</v>
      </c>
      <c r="G11" s="44">
        <v>1150000</v>
      </c>
      <c r="H11" s="41"/>
      <c r="I11" s="45">
        <f>G11*C11</f>
        <v>3450000</v>
      </c>
      <c r="J11" s="40">
        <f t="shared" si="1"/>
        <v>0</v>
      </c>
      <c r="K11" s="40">
        <v>3450000</v>
      </c>
      <c r="L11" s="53"/>
      <c r="M11" s="53">
        <v>3450000</v>
      </c>
    </row>
    <row r="12" spans="1:13" x14ac:dyDescent="0.25">
      <c r="A12" s="1"/>
      <c r="B12" s="2"/>
      <c r="C12" s="4"/>
      <c r="G12" s="44"/>
      <c r="H12" s="41"/>
      <c r="I12" s="45"/>
      <c r="J12" s="40"/>
      <c r="K12" s="40"/>
      <c r="L12" s="53"/>
      <c r="M12" s="53"/>
    </row>
    <row r="13" spans="1:13" x14ac:dyDescent="0.25">
      <c r="A13" s="8" t="s">
        <v>9</v>
      </c>
      <c r="B13" s="9" t="s">
        <v>5</v>
      </c>
      <c r="C13" s="10">
        <v>1</v>
      </c>
      <c r="G13" s="44">
        <v>0</v>
      </c>
      <c r="H13" s="41"/>
      <c r="I13" s="45">
        <f t="shared" ref="I13:J21" si="2">G13*C13</f>
        <v>0</v>
      </c>
      <c r="J13" s="40">
        <f t="shared" si="2"/>
        <v>0</v>
      </c>
      <c r="K13" s="40">
        <v>0</v>
      </c>
      <c r="L13" s="53"/>
      <c r="M13" s="53">
        <v>0</v>
      </c>
    </row>
    <row r="14" spans="1:13" x14ac:dyDescent="0.25">
      <c r="A14" s="1" t="s">
        <v>29</v>
      </c>
      <c r="B14" s="2" t="s">
        <v>8</v>
      </c>
      <c r="C14" s="4">
        <v>1</v>
      </c>
      <c r="G14" s="44">
        <v>90000</v>
      </c>
      <c r="H14" s="41"/>
      <c r="I14" s="45">
        <f t="shared" si="2"/>
        <v>90000</v>
      </c>
      <c r="J14" s="40">
        <f t="shared" si="2"/>
        <v>0</v>
      </c>
      <c r="K14" s="40">
        <v>90000</v>
      </c>
      <c r="L14" s="53"/>
      <c r="M14" s="53">
        <v>90000</v>
      </c>
    </row>
    <row r="15" spans="1:13" x14ac:dyDescent="0.25">
      <c r="A15" s="1"/>
      <c r="B15" s="2"/>
      <c r="C15" s="4"/>
      <c r="G15" s="44"/>
      <c r="H15" s="41"/>
      <c r="I15" s="45"/>
      <c r="J15" s="40"/>
      <c r="K15" s="40"/>
      <c r="L15" s="53"/>
      <c r="M15" s="53"/>
    </row>
    <row r="16" spans="1:13" x14ac:dyDescent="0.25">
      <c r="A16" s="11" t="s">
        <v>10</v>
      </c>
      <c r="B16" s="9" t="s">
        <v>11</v>
      </c>
      <c r="C16" s="10">
        <f>1*3.5</f>
        <v>3.5</v>
      </c>
      <c r="G16" s="44">
        <v>0</v>
      </c>
      <c r="H16" s="41"/>
      <c r="I16" s="45">
        <f t="shared" si="2"/>
        <v>0</v>
      </c>
      <c r="J16" s="40">
        <f t="shared" si="2"/>
        <v>0</v>
      </c>
      <c r="K16" s="40">
        <v>0</v>
      </c>
      <c r="L16" s="53"/>
      <c r="M16" s="53">
        <v>0</v>
      </c>
    </row>
    <row r="17" spans="1:13" x14ac:dyDescent="0.25">
      <c r="A17" s="5"/>
      <c r="B17" s="2"/>
      <c r="C17" s="4"/>
      <c r="G17" s="44"/>
      <c r="H17" s="41"/>
      <c r="I17" s="45"/>
      <c r="J17" s="40"/>
      <c r="K17" s="40"/>
      <c r="L17" s="53"/>
      <c r="M17" s="53"/>
    </row>
    <row r="18" spans="1:13" x14ac:dyDescent="0.25">
      <c r="A18" s="8" t="s">
        <v>12</v>
      </c>
      <c r="B18" s="9" t="s">
        <v>8</v>
      </c>
      <c r="C18" s="10">
        <v>1</v>
      </c>
      <c r="G18" s="44">
        <v>0</v>
      </c>
      <c r="H18" s="41"/>
      <c r="I18" s="45">
        <f t="shared" si="2"/>
        <v>0</v>
      </c>
      <c r="J18" s="40">
        <f t="shared" si="2"/>
        <v>0</v>
      </c>
      <c r="K18" s="40">
        <v>0</v>
      </c>
      <c r="L18" s="53"/>
      <c r="M18" s="53">
        <v>0</v>
      </c>
    </row>
    <row r="19" spans="1:13" x14ac:dyDescent="0.25">
      <c r="A19" s="1" t="s">
        <v>29</v>
      </c>
      <c r="B19" s="2" t="s">
        <v>8</v>
      </c>
      <c r="C19" s="4">
        <v>1</v>
      </c>
      <c r="G19" s="44">
        <v>90000</v>
      </c>
      <c r="H19" s="41"/>
      <c r="I19" s="45">
        <f t="shared" si="2"/>
        <v>90000</v>
      </c>
      <c r="J19" s="40">
        <f t="shared" si="2"/>
        <v>0</v>
      </c>
      <c r="K19" s="40">
        <v>90000</v>
      </c>
      <c r="L19" s="53"/>
      <c r="M19" s="53">
        <v>90000</v>
      </c>
    </row>
    <row r="20" spans="1:13" x14ac:dyDescent="0.25">
      <c r="A20" s="1"/>
      <c r="B20" s="2"/>
      <c r="C20" s="4"/>
      <c r="G20" s="44"/>
      <c r="H20" s="41"/>
      <c r="I20" s="45"/>
      <c r="J20" s="40"/>
      <c r="K20" s="40"/>
      <c r="L20" s="53"/>
      <c r="M20" s="53"/>
    </row>
    <row r="21" spans="1:13" x14ac:dyDescent="0.25">
      <c r="A21" s="8" t="s">
        <v>13</v>
      </c>
      <c r="B21" s="9" t="s">
        <v>14</v>
      </c>
      <c r="C21" s="10">
        <f>1*3.5</f>
        <v>3.5</v>
      </c>
      <c r="G21" s="44">
        <v>0</v>
      </c>
      <c r="H21" s="41"/>
      <c r="I21" s="45">
        <f t="shared" si="2"/>
        <v>0</v>
      </c>
      <c r="J21" s="40">
        <f t="shared" si="2"/>
        <v>0</v>
      </c>
      <c r="K21" s="40">
        <v>0</v>
      </c>
      <c r="L21" s="53"/>
      <c r="M21" s="53">
        <v>0</v>
      </c>
    </row>
    <row r="22" spans="1:13" x14ac:dyDescent="0.25">
      <c r="A22" s="1"/>
      <c r="B22" s="2"/>
      <c r="C22" s="4"/>
      <c r="G22" s="41"/>
      <c r="H22" s="41"/>
      <c r="I22" s="41"/>
      <c r="J22" s="48"/>
      <c r="K22" s="48"/>
      <c r="L22" s="54"/>
      <c r="M22" s="54"/>
    </row>
    <row r="23" spans="1:13" x14ac:dyDescent="0.25">
      <c r="A23" s="8" t="s">
        <v>15</v>
      </c>
      <c r="B23" s="9" t="s">
        <v>5</v>
      </c>
      <c r="C23" s="10">
        <v>1</v>
      </c>
      <c r="G23" s="41"/>
      <c r="H23" s="41"/>
      <c r="I23" s="41"/>
      <c r="J23" s="48"/>
      <c r="K23" s="48"/>
      <c r="L23" s="54"/>
      <c r="M23" s="54"/>
    </row>
    <row r="24" spans="1:13" ht="25.5" x14ac:dyDescent="0.25">
      <c r="A24" s="1" t="s">
        <v>30</v>
      </c>
      <c r="B24" s="2" t="s">
        <v>5</v>
      </c>
      <c r="C24" s="4">
        <v>1</v>
      </c>
      <c r="D24" s="28" t="s">
        <v>70</v>
      </c>
      <c r="E24" s="28" t="s">
        <v>71</v>
      </c>
      <c r="F24" s="28" t="s">
        <v>72</v>
      </c>
      <c r="G24" s="46">
        <v>484272</v>
      </c>
      <c r="H24" s="47">
        <v>1</v>
      </c>
      <c r="I24" s="45">
        <f>G24*H24</f>
        <v>484272</v>
      </c>
      <c r="J24" s="40">
        <f>H24*I24</f>
        <v>484272</v>
      </c>
      <c r="K24" s="49">
        <f>J24*$H24</f>
        <v>484272</v>
      </c>
      <c r="L24" s="53"/>
      <c r="M24" s="55">
        <f>L24*$H24</f>
        <v>0</v>
      </c>
    </row>
    <row r="25" spans="1:13" x14ac:dyDescent="0.25">
      <c r="A25" s="1" t="s">
        <v>35</v>
      </c>
      <c r="B25" s="2" t="s">
        <v>5</v>
      </c>
      <c r="C25" s="4">
        <v>4</v>
      </c>
      <c r="D25" s="28" t="s">
        <v>73</v>
      </c>
      <c r="E25" s="28" t="s">
        <v>74</v>
      </c>
      <c r="F25" s="28" t="s">
        <v>75</v>
      </c>
      <c r="G25" s="46">
        <v>108376</v>
      </c>
      <c r="H25" s="47">
        <v>4</v>
      </c>
      <c r="I25" s="45">
        <f t="shared" ref="I25:J87" si="3">G25*H25</f>
        <v>433504</v>
      </c>
      <c r="J25" s="40">
        <f t="shared" si="3"/>
        <v>1734016</v>
      </c>
      <c r="K25" s="49">
        <f>J25*$H25</f>
        <v>6936064</v>
      </c>
      <c r="L25" s="53"/>
      <c r="M25" s="55">
        <f>L25*$H25</f>
        <v>0</v>
      </c>
    </row>
    <row r="26" spans="1:13" ht="25.5" x14ac:dyDescent="0.25">
      <c r="A26" s="29" t="s">
        <v>76</v>
      </c>
      <c r="B26" s="16" t="s">
        <v>5</v>
      </c>
      <c r="C26" s="30">
        <v>1</v>
      </c>
      <c r="D26" s="31" t="s">
        <v>77</v>
      </c>
      <c r="E26" s="31" t="s">
        <v>78</v>
      </c>
      <c r="F26" s="31" t="s">
        <v>72</v>
      </c>
      <c r="G26" s="46">
        <v>745750</v>
      </c>
      <c r="H26" s="47">
        <v>1</v>
      </c>
      <c r="I26" s="45">
        <f t="shared" si="3"/>
        <v>745750</v>
      </c>
      <c r="J26" s="40">
        <v>745750</v>
      </c>
      <c r="K26" s="49">
        <f t="shared" ref="K26:K87" si="4">J26*$H26</f>
        <v>745750</v>
      </c>
      <c r="L26" s="53"/>
      <c r="M26" s="55">
        <f t="shared" ref="M26:M87" si="5">L26*$H26</f>
        <v>0</v>
      </c>
    </row>
    <row r="27" spans="1:13" x14ac:dyDescent="0.25">
      <c r="A27" s="29"/>
      <c r="B27" s="16"/>
      <c r="C27" s="30">
        <v>1</v>
      </c>
      <c r="D27" s="31" t="s">
        <v>79</v>
      </c>
      <c r="E27" s="31" t="s">
        <v>80</v>
      </c>
      <c r="F27" s="31" t="s">
        <v>81</v>
      </c>
      <c r="G27" s="46">
        <v>3724600</v>
      </c>
      <c r="H27" s="47">
        <v>1</v>
      </c>
      <c r="I27" s="45">
        <f t="shared" si="3"/>
        <v>3724600</v>
      </c>
      <c r="J27" s="50">
        <v>10109448</v>
      </c>
      <c r="K27" s="49">
        <f t="shared" si="4"/>
        <v>10109448</v>
      </c>
      <c r="L27" s="56"/>
      <c r="M27" s="55">
        <f t="shared" si="5"/>
        <v>0</v>
      </c>
    </row>
    <row r="28" spans="1:13" x14ac:dyDescent="0.25">
      <c r="A28" s="29"/>
      <c r="B28" s="16"/>
      <c r="C28" s="30">
        <v>1</v>
      </c>
      <c r="D28" s="31" t="s">
        <v>82</v>
      </c>
      <c r="E28" s="31" t="s">
        <v>83</v>
      </c>
      <c r="F28" s="31" t="s">
        <v>81</v>
      </c>
      <c r="G28" s="46">
        <v>2444300</v>
      </c>
      <c r="H28" s="47">
        <v>1</v>
      </c>
      <c r="I28" s="45">
        <f t="shared" si="3"/>
        <v>2444300</v>
      </c>
      <c r="J28" s="50"/>
      <c r="K28" s="49">
        <f t="shared" si="4"/>
        <v>0</v>
      </c>
      <c r="L28" s="56"/>
      <c r="M28" s="55">
        <f t="shared" si="5"/>
        <v>0</v>
      </c>
    </row>
    <row r="29" spans="1:13" x14ac:dyDescent="0.25">
      <c r="A29" s="29"/>
      <c r="B29" s="16"/>
      <c r="C29" s="30">
        <v>1</v>
      </c>
      <c r="D29" s="31" t="s">
        <v>84</v>
      </c>
      <c r="E29" s="31" t="s">
        <v>85</v>
      </c>
      <c r="F29" s="31" t="s">
        <v>81</v>
      </c>
      <c r="G29" s="46">
        <v>4594800</v>
      </c>
      <c r="H29" s="47">
        <v>1</v>
      </c>
      <c r="I29" s="45">
        <f t="shared" si="3"/>
        <v>4594800</v>
      </c>
      <c r="J29" s="50"/>
      <c r="K29" s="49">
        <f t="shared" si="4"/>
        <v>0</v>
      </c>
      <c r="L29" s="56"/>
      <c r="M29" s="55">
        <f t="shared" si="5"/>
        <v>0</v>
      </c>
    </row>
    <row r="30" spans="1:13" x14ac:dyDescent="0.25">
      <c r="A30" s="29"/>
      <c r="B30" s="16"/>
      <c r="C30" s="30">
        <v>1</v>
      </c>
      <c r="D30" s="31" t="s">
        <v>86</v>
      </c>
      <c r="E30" s="31" t="s">
        <v>87</v>
      </c>
      <c r="F30" s="31" t="s">
        <v>88</v>
      </c>
      <c r="G30" s="46">
        <v>62016</v>
      </c>
      <c r="H30" s="47">
        <v>1</v>
      </c>
      <c r="I30" s="45">
        <f t="shared" si="3"/>
        <v>62016</v>
      </c>
      <c r="J30" s="50"/>
      <c r="K30" s="49">
        <f t="shared" si="4"/>
        <v>0</v>
      </c>
      <c r="L30" s="56"/>
      <c r="M30" s="55">
        <f t="shared" si="5"/>
        <v>0</v>
      </c>
    </row>
    <row r="31" spans="1:13" x14ac:dyDescent="0.25">
      <c r="A31" s="29"/>
      <c r="B31" s="16"/>
      <c r="C31" s="30">
        <v>6</v>
      </c>
      <c r="D31" s="31" t="s">
        <v>89</v>
      </c>
      <c r="E31" s="31" t="s">
        <v>90</v>
      </c>
      <c r="F31" s="31" t="s">
        <v>72</v>
      </c>
      <c r="G31" s="46">
        <v>13488</v>
      </c>
      <c r="H31" s="47">
        <v>6</v>
      </c>
      <c r="I31" s="45">
        <f t="shared" si="3"/>
        <v>80928</v>
      </c>
      <c r="J31" s="50"/>
      <c r="K31" s="49">
        <f t="shared" si="4"/>
        <v>0</v>
      </c>
      <c r="L31" s="56"/>
      <c r="M31" s="55">
        <f t="shared" si="5"/>
        <v>0</v>
      </c>
    </row>
    <row r="32" spans="1:13" x14ac:dyDescent="0.25">
      <c r="A32" s="29"/>
      <c r="B32" s="16"/>
      <c r="C32" s="30">
        <v>4</v>
      </c>
      <c r="D32" s="31" t="s">
        <v>91</v>
      </c>
      <c r="E32" s="31" t="s">
        <v>92</v>
      </c>
      <c r="F32" s="31" t="s">
        <v>72</v>
      </c>
      <c r="G32" s="46">
        <v>9613</v>
      </c>
      <c r="H32" s="47">
        <v>4</v>
      </c>
      <c r="I32" s="45">
        <f t="shared" si="3"/>
        <v>38452</v>
      </c>
      <c r="J32" s="50"/>
      <c r="K32" s="49">
        <f t="shared" si="4"/>
        <v>0</v>
      </c>
      <c r="L32" s="56"/>
      <c r="M32" s="55">
        <f t="shared" si="5"/>
        <v>0</v>
      </c>
    </row>
    <row r="33" spans="1:13" x14ac:dyDescent="0.25">
      <c r="A33" s="29"/>
      <c r="B33" s="16"/>
      <c r="C33" s="30">
        <v>2</v>
      </c>
      <c r="D33" s="31" t="s">
        <v>93</v>
      </c>
      <c r="E33" s="31" t="s">
        <v>94</v>
      </c>
      <c r="F33" s="31" t="s">
        <v>95</v>
      </c>
      <c r="G33" s="46">
        <v>29906</v>
      </c>
      <c r="H33" s="47">
        <v>2</v>
      </c>
      <c r="I33" s="45">
        <f t="shared" si="3"/>
        <v>59812</v>
      </c>
      <c r="J33" s="50"/>
      <c r="K33" s="49">
        <f t="shared" si="4"/>
        <v>0</v>
      </c>
      <c r="L33" s="56"/>
      <c r="M33" s="55">
        <f t="shared" si="5"/>
        <v>0</v>
      </c>
    </row>
    <row r="34" spans="1:13" ht="25.5" x14ac:dyDescent="0.25">
      <c r="A34" s="32" t="s">
        <v>96</v>
      </c>
      <c r="B34" s="33" t="s">
        <v>5</v>
      </c>
      <c r="C34" s="34">
        <v>1</v>
      </c>
      <c r="D34" s="35" t="s">
        <v>77</v>
      </c>
      <c r="E34" s="35" t="s">
        <v>78</v>
      </c>
      <c r="F34" s="35" t="s">
        <v>72</v>
      </c>
      <c r="G34" s="46">
        <v>745750</v>
      </c>
      <c r="H34" s="47"/>
      <c r="I34" s="45">
        <f t="shared" si="3"/>
        <v>0</v>
      </c>
      <c r="J34" s="40"/>
      <c r="K34" s="49">
        <f t="shared" si="4"/>
        <v>0</v>
      </c>
      <c r="L34" s="57">
        <v>20097000</v>
      </c>
      <c r="M34" s="60">
        <f>L34*1</f>
        <v>20097000</v>
      </c>
    </row>
    <row r="35" spans="1:13" x14ac:dyDescent="0.25">
      <c r="A35" s="32"/>
      <c r="B35" s="33"/>
      <c r="C35" s="34">
        <v>2</v>
      </c>
      <c r="D35" s="35" t="s">
        <v>97</v>
      </c>
      <c r="E35" s="35" t="s">
        <v>98</v>
      </c>
      <c r="F35" s="35" t="s">
        <v>75</v>
      </c>
      <c r="G35" s="46">
        <v>5980602</v>
      </c>
      <c r="H35" s="47"/>
      <c r="I35" s="45">
        <f t="shared" si="3"/>
        <v>0</v>
      </c>
      <c r="J35" s="40"/>
      <c r="K35" s="49">
        <f t="shared" si="4"/>
        <v>0</v>
      </c>
      <c r="L35" s="58"/>
      <c r="M35" s="61"/>
    </row>
    <row r="36" spans="1:13" x14ac:dyDescent="0.25">
      <c r="A36" s="32"/>
      <c r="B36" s="33"/>
      <c r="C36" s="34">
        <v>2</v>
      </c>
      <c r="D36" s="35" t="s">
        <v>99</v>
      </c>
      <c r="E36" s="35" t="s">
        <v>100</v>
      </c>
      <c r="F36" s="35" t="s">
        <v>81</v>
      </c>
      <c r="G36" s="46">
        <v>1807500</v>
      </c>
      <c r="H36" s="47"/>
      <c r="I36" s="45">
        <f t="shared" si="3"/>
        <v>0</v>
      </c>
      <c r="J36" s="40"/>
      <c r="K36" s="49">
        <f t="shared" si="4"/>
        <v>0</v>
      </c>
      <c r="L36" s="58"/>
      <c r="M36" s="61"/>
    </row>
    <row r="37" spans="1:13" x14ac:dyDescent="0.25">
      <c r="A37" s="32"/>
      <c r="B37" s="33"/>
      <c r="C37" s="34">
        <v>1</v>
      </c>
      <c r="D37" s="35" t="s">
        <v>101</v>
      </c>
      <c r="E37" s="35" t="s">
        <v>102</v>
      </c>
      <c r="F37" s="35" t="s">
        <v>81</v>
      </c>
      <c r="G37" s="46">
        <v>435100</v>
      </c>
      <c r="H37" s="47"/>
      <c r="I37" s="45">
        <f t="shared" si="3"/>
        <v>0</v>
      </c>
      <c r="J37" s="40"/>
      <c r="K37" s="49">
        <f t="shared" si="4"/>
        <v>0</v>
      </c>
      <c r="L37" s="58"/>
      <c r="M37" s="61"/>
    </row>
    <row r="38" spans="1:13" x14ac:dyDescent="0.25">
      <c r="A38" s="32" t="s">
        <v>37</v>
      </c>
      <c r="B38" s="33" t="s">
        <v>5</v>
      </c>
      <c r="C38" s="34">
        <v>1</v>
      </c>
      <c r="D38" s="35" t="s">
        <v>86</v>
      </c>
      <c r="E38" s="35" t="s">
        <v>87</v>
      </c>
      <c r="F38" s="35" t="s">
        <v>88</v>
      </c>
      <c r="G38" s="46">
        <v>62016</v>
      </c>
      <c r="H38" s="47"/>
      <c r="I38" s="45">
        <f t="shared" si="3"/>
        <v>0</v>
      </c>
      <c r="J38" s="40"/>
      <c r="K38" s="49">
        <f t="shared" si="4"/>
        <v>0</v>
      </c>
      <c r="L38" s="58"/>
      <c r="M38" s="61"/>
    </row>
    <row r="39" spans="1:13" x14ac:dyDescent="0.25">
      <c r="A39" s="32"/>
      <c r="B39" s="33"/>
      <c r="C39" s="34">
        <v>4</v>
      </c>
      <c r="D39" s="35" t="s">
        <v>103</v>
      </c>
      <c r="E39" s="35" t="s">
        <v>104</v>
      </c>
      <c r="F39" s="35" t="s">
        <v>105</v>
      </c>
      <c r="G39" s="46">
        <v>8718</v>
      </c>
      <c r="H39" s="47"/>
      <c r="I39" s="45">
        <f t="shared" si="3"/>
        <v>0</v>
      </c>
      <c r="J39" s="40"/>
      <c r="K39" s="49">
        <f t="shared" si="4"/>
        <v>0</v>
      </c>
      <c r="L39" s="58"/>
      <c r="M39" s="61"/>
    </row>
    <row r="40" spans="1:13" x14ac:dyDescent="0.25">
      <c r="A40" s="32"/>
      <c r="B40" s="33"/>
      <c r="C40" s="34">
        <v>2</v>
      </c>
      <c r="D40" s="35" t="s">
        <v>106</v>
      </c>
      <c r="E40" s="35" t="s">
        <v>107</v>
      </c>
      <c r="F40" s="35" t="s">
        <v>105</v>
      </c>
      <c r="G40" s="46">
        <v>8718</v>
      </c>
      <c r="H40" s="47"/>
      <c r="I40" s="45">
        <f t="shared" si="3"/>
        <v>0</v>
      </c>
      <c r="J40" s="40"/>
      <c r="K40" s="49">
        <f t="shared" si="4"/>
        <v>0</v>
      </c>
      <c r="L40" s="58"/>
      <c r="M40" s="61"/>
    </row>
    <row r="41" spans="1:13" x14ac:dyDescent="0.25">
      <c r="A41" s="32"/>
      <c r="B41" s="33"/>
      <c r="C41" s="34">
        <v>6</v>
      </c>
      <c r="D41" s="35" t="s">
        <v>89</v>
      </c>
      <c r="E41" s="35" t="s">
        <v>90</v>
      </c>
      <c r="F41" s="35" t="s">
        <v>72</v>
      </c>
      <c r="G41" s="46">
        <v>13488</v>
      </c>
      <c r="H41" s="47"/>
      <c r="I41" s="45">
        <f t="shared" si="3"/>
        <v>0</v>
      </c>
      <c r="J41" s="40"/>
      <c r="K41" s="49">
        <f t="shared" si="4"/>
        <v>0</v>
      </c>
      <c r="L41" s="58"/>
      <c r="M41" s="61"/>
    </row>
    <row r="42" spans="1:13" x14ac:dyDescent="0.25">
      <c r="A42" s="32"/>
      <c r="B42" s="33"/>
      <c r="C42" s="34">
        <v>4</v>
      </c>
      <c r="D42" s="35" t="s">
        <v>91</v>
      </c>
      <c r="E42" s="35" t="s">
        <v>92</v>
      </c>
      <c r="F42" s="35" t="s">
        <v>72</v>
      </c>
      <c r="G42" s="46">
        <v>9613</v>
      </c>
      <c r="H42" s="47"/>
      <c r="I42" s="45">
        <f t="shared" si="3"/>
        <v>0</v>
      </c>
      <c r="J42" s="40"/>
      <c r="K42" s="49">
        <f t="shared" si="4"/>
        <v>0</v>
      </c>
      <c r="L42" s="58"/>
      <c r="M42" s="61"/>
    </row>
    <row r="43" spans="1:13" x14ac:dyDescent="0.25">
      <c r="A43" s="32"/>
      <c r="B43" s="33"/>
      <c r="C43" s="34">
        <v>2</v>
      </c>
      <c r="D43" s="35" t="s">
        <v>93</v>
      </c>
      <c r="E43" s="35" t="s">
        <v>94</v>
      </c>
      <c r="F43" s="35" t="s">
        <v>95</v>
      </c>
      <c r="G43" s="46">
        <v>29906</v>
      </c>
      <c r="H43" s="47"/>
      <c r="I43" s="45">
        <f t="shared" si="3"/>
        <v>0</v>
      </c>
      <c r="J43" s="40"/>
      <c r="K43" s="49">
        <f t="shared" si="4"/>
        <v>0</v>
      </c>
      <c r="L43" s="58"/>
      <c r="M43" s="61"/>
    </row>
    <row r="44" spans="1:13" x14ac:dyDescent="0.25">
      <c r="A44" s="32"/>
      <c r="B44" s="33"/>
      <c r="C44" s="34">
        <v>2</v>
      </c>
      <c r="D44" s="35" t="s">
        <v>103</v>
      </c>
      <c r="E44" s="35" t="s">
        <v>104</v>
      </c>
      <c r="F44" s="35" t="s">
        <v>105</v>
      </c>
      <c r="G44" s="46">
        <v>8718</v>
      </c>
      <c r="H44" s="47"/>
      <c r="I44" s="45">
        <f t="shared" si="3"/>
        <v>0</v>
      </c>
      <c r="J44" s="40"/>
      <c r="K44" s="49">
        <f t="shared" si="4"/>
        <v>0</v>
      </c>
      <c r="L44" s="59"/>
      <c r="M44" s="62"/>
    </row>
    <row r="45" spans="1:13" x14ac:dyDescent="0.25">
      <c r="A45" s="1" t="s">
        <v>38</v>
      </c>
      <c r="B45" s="2" t="s">
        <v>5</v>
      </c>
      <c r="C45" s="4">
        <v>1</v>
      </c>
      <c r="D45" s="28" t="s">
        <v>108</v>
      </c>
      <c r="E45" s="28" t="s">
        <v>109</v>
      </c>
      <c r="F45" s="28" t="s">
        <v>75</v>
      </c>
      <c r="G45" s="46">
        <v>5295391</v>
      </c>
      <c r="H45" s="47">
        <v>1</v>
      </c>
      <c r="I45" s="45">
        <f t="shared" si="3"/>
        <v>5295391</v>
      </c>
      <c r="J45" s="40">
        <v>3423276</v>
      </c>
      <c r="K45" s="49">
        <f t="shared" si="4"/>
        <v>3423276</v>
      </c>
      <c r="L45" s="53"/>
      <c r="M45" s="55">
        <f>L45*$H45</f>
        <v>0</v>
      </c>
    </row>
    <row r="46" spans="1:13" x14ac:dyDescent="0.25">
      <c r="A46" s="1" t="s">
        <v>39</v>
      </c>
      <c r="B46" s="2" t="s">
        <v>5</v>
      </c>
      <c r="C46" s="4">
        <v>2</v>
      </c>
      <c r="D46" s="28" t="s">
        <v>110</v>
      </c>
      <c r="E46" s="28" t="s">
        <v>111</v>
      </c>
      <c r="F46" s="28" t="s">
        <v>112</v>
      </c>
      <c r="G46" s="46">
        <v>109141</v>
      </c>
      <c r="H46" s="47">
        <v>2</v>
      </c>
      <c r="I46" s="45">
        <f>G46*H46</f>
        <v>218282</v>
      </c>
      <c r="J46" s="40">
        <v>423900</v>
      </c>
      <c r="K46" s="49">
        <f>J46*$H46</f>
        <v>847800</v>
      </c>
      <c r="L46" s="53"/>
      <c r="M46" s="55">
        <f t="shared" si="5"/>
        <v>0</v>
      </c>
    </row>
    <row r="47" spans="1:13" x14ac:dyDescent="0.25">
      <c r="A47" s="1" t="s">
        <v>40</v>
      </c>
      <c r="B47" s="2" t="s">
        <v>5</v>
      </c>
      <c r="C47" s="4">
        <v>1</v>
      </c>
      <c r="D47" s="28" t="s">
        <v>113</v>
      </c>
      <c r="E47" s="28" t="s">
        <v>114</v>
      </c>
      <c r="F47" s="28" t="s">
        <v>81</v>
      </c>
      <c r="G47" s="46">
        <v>757750</v>
      </c>
      <c r="H47" s="47">
        <v>1</v>
      </c>
      <c r="I47" s="45">
        <f t="shared" si="3"/>
        <v>757750</v>
      </c>
      <c r="J47" s="40">
        <v>404712</v>
      </c>
      <c r="K47" s="49">
        <f t="shared" si="4"/>
        <v>404712</v>
      </c>
      <c r="L47" s="53"/>
      <c r="M47" s="55">
        <f t="shared" si="5"/>
        <v>0</v>
      </c>
    </row>
    <row r="48" spans="1:13" x14ac:dyDescent="0.25">
      <c r="A48" s="1" t="s">
        <v>41</v>
      </c>
      <c r="B48" s="2" t="s">
        <v>5</v>
      </c>
      <c r="C48" s="4">
        <v>2</v>
      </c>
      <c r="D48" s="28" t="s">
        <v>115</v>
      </c>
      <c r="E48" s="28" t="s">
        <v>116</v>
      </c>
      <c r="F48" s="28" t="s">
        <v>72</v>
      </c>
      <c r="G48" s="46">
        <v>1143500</v>
      </c>
      <c r="H48" s="47">
        <v>2</v>
      </c>
      <c r="I48" s="45">
        <f t="shared" si="3"/>
        <v>2287000</v>
      </c>
      <c r="J48" s="40">
        <v>2287000</v>
      </c>
      <c r="K48" s="49">
        <f>J48*$H48</f>
        <v>4574000</v>
      </c>
      <c r="L48" s="53">
        <v>1059348</v>
      </c>
      <c r="M48" s="55">
        <f>L48*$H48</f>
        <v>2118696</v>
      </c>
    </row>
    <row r="49" spans="1:13" x14ac:dyDescent="0.25">
      <c r="A49" s="1" t="s">
        <v>42</v>
      </c>
      <c r="B49" s="2" t="s">
        <v>5</v>
      </c>
      <c r="C49" s="4">
        <v>1</v>
      </c>
      <c r="D49" s="28" t="s">
        <v>117</v>
      </c>
      <c r="E49" s="28" t="s">
        <v>118</v>
      </c>
      <c r="F49" s="28" t="s">
        <v>81</v>
      </c>
      <c r="G49" s="46">
        <v>88900</v>
      </c>
      <c r="H49" s="47">
        <v>1</v>
      </c>
      <c r="I49" s="45">
        <f t="shared" si="3"/>
        <v>88900</v>
      </c>
      <c r="J49" s="40">
        <v>104292</v>
      </c>
      <c r="K49" s="49">
        <f t="shared" si="4"/>
        <v>104292</v>
      </c>
      <c r="L49" s="53"/>
      <c r="M49" s="55">
        <f t="shared" ref="M49:M110" si="6">L49*$H49</f>
        <v>0</v>
      </c>
    </row>
    <row r="50" spans="1:13" x14ac:dyDescent="0.25">
      <c r="A50" s="1"/>
      <c r="B50" s="2"/>
      <c r="C50" s="4"/>
      <c r="G50" s="41"/>
      <c r="H50" s="47"/>
      <c r="I50" s="45">
        <f t="shared" si="3"/>
        <v>0</v>
      </c>
      <c r="J50" s="40"/>
      <c r="K50" s="49">
        <f t="shared" si="4"/>
        <v>0</v>
      </c>
      <c r="L50" s="53"/>
      <c r="M50" s="55">
        <f t="shared" si="6"/>
        <v>0</v>
      </c>
    </row>
    <row r="51" spans="1:13" ht="25.5" x14ac:dyDescent="0.25">
      <c r="A51" s="8" t="s">
        <v>16</v>
      </c>
      <c r="B51" s="9" t="s">
        <v>5</v>
      </c>
      <c r="C51" s="10">
        <v>1</v>
      </c>
      <c r="G51" s="41"/>
      <c r="H51" s="47">
        <v>1</v>
      </c>
      <c r="I51" s="45">
        <f t="shared" si="3"/>
        <v>0</v>
      </c>
      <c r="J51" s="40"/>
      <c r="K51" s="49">
        <f t="shared" si="4"/>
        <v>0</v>
      </c>
      <c r="L51" s="53"/>
      <c r="M51" s="55">
        <f t="shared" si="6"/>
        <v>0</v>
      </c>
    </row>
    <row r="52" spans="1:13" ht="25.5" x14ac:dyDescent="0.25">
      <c r="A52" s="1" t="s">
        <v>30</v>
      </c>
      <c r="B52" s="2" t="s">
        <v>5</v>
      </c>
      <c r="C52" s="4">
        <v>2</v>
      </c>
      <c r="D52" s="28" t="s">
        <v>70</v>
      </c>
      <c r="E52" s="28" t="s">
        <v>71</v>
      </c>
      <c r="F52" s="28" t="s">
        <v>72</v>
      </c>
      <c r="G52" s="46">
        <v>484272</v>
      </c>
      <c r="H52" s="47">
        <v>2</v>
      </c>
      <c r="I52" s="45">
        <f t="shared" si="3"/>
        <v>968544</v>
      </c>
      <c r="J52" s="40">
        <v>484272</v>
      </c>
      <c r="K52" s="49">
        <f t="shared" si="4"/>
        <v>968544</v>
      </c>
      <c r="L52" s="53"/>
      <c r="M52" s="55">
        <f t="shared" si="6"/>
        <v>0</v>
      </c>
    </row>
    <row r="53" spans="1:13" x14ac:dyDescent="0.25">
      <c r="A53" s="1" t="s">
        <v>31</v>
      </c>
      <c r="B53" s="2" t="s">
        <v>5</v>
      </c>
      <c r="C53" s="4">
        <v>3</v>
      </c>
      <c r="D53" s="28" t="s">
        <v>119</v>
      </c>
      <c r="E53" s="28" t="s">
        <v>120</v>
      </c>
      <c r="F53" s="28" t="s">
        <v>72</v>
      </c>
      <c r="G53" s="46">
        <v>130454</v>
      </c>
      <c r="H53" s="47">
        <v>3</v>
      </c>
      <c r="I53" s="45">
        <f t="shared" si="3"/>
        <v>391362</v>
      </c>
      <c r="J53" s="40">
        <v>130454</v>
      </c>
      <c r="K53" s="49">
        <f t="shared" si="4"/>
        <v>391362</v>
      </c>
      <c r="L53" s="53">
        <v>168000</v>
      </c>
      <c r="M53" s="55">
        <f t="shared" si="6"/>
        <v>504000</v>
      </c>
    </row>
    <row r="54" spans="1:13" x14ac:dyDescent="0.25">
      <c r="A54" s="1" t="s">
        <v>32</v>
      </c>
      <c r="B54" s="2" t="s">
        <v>5</v>
      </c>
      <c r="C54" s="4">
        <v>3</v>
      </c>
      <c r="D54" s="28" t="s">
        <v>121</v>
      </c>
      <c r="E54" s="28" t="s">
        <v>122</v>
      </c>
      <c r="F54" s="28" t="s">
        <v>75</v>
      </c>
      <c r="G54" s="46">
        <v>108376</v>
      </c>
      <c r="H54" s="47">
        <v>3</v>
      </c>
      <c r="I54" s="45">
        <f t="shared" si="3"/>
        <v>325128</v>
      </c>
      <c r="J54" s="40">
        <v>108376</v>
      </c>
      <c r="K54" s="49">
        <f t="shared" si="4"/>
        <v>325128</v>
      </c>
      <c r="L54" s="53">
        <v>144000</v>
      </c>
      <c r="M54" s="55">
        <f t="shared" si="6"/>
        <v>432000</v>
      </c>
    </row>
    <row r="55" spans="1:13" x14ac:dyDescent="0.25">
      <c r="A55" s="1" t="s">
        <v>33</v>
      </c>
      <c r="B55" s="2" t="s">
        <v>5</v>
      </c>
      <c r="C55" s="4">
        <v>1</v>
      </c>
      <c r="D55" s="28" t="s">
        <v>84</v>
      </c>
      <c r="E55" s="28" t="s">
        <v>85</v>
      </c>
      <c r="F55" s="28" t="s">
        <v>81</v>
      </c>
      <c r="G55" s="46">
        <v>4594800</v>
      </c>
      <c r="H55" s="47">
        <v>1</v>
      </c>
      <c r="I55" s="45">
        <f t="shared" si="3"/>
        <v>4594800</v>
      </c>
      <c r="J55" s="40">
        <v>3996936</v>
      </c>
      <c r="K55" s="49">
        <f t="shared" si="4"/>
        <v>3996936</v>
      </c>
      <c r="L55" s="53">
        <v>3664567</v>
      </c>
      <c r="M55" s="55">
        <f t="shared" si="6"/>
        <v>3664567</v>
      </c>
    </row>
    <row r="56" spans="1:13" x14ac:dyDescent="0.25">
      <c r="A56" s="1" t="s">
        <v>34</v>
      </c>
      <c r="B56" s="2" t="s">
        <v>5</v>
      </c>
      <c r="C56" s="4">
        <v>1</v>
      </c>
      <c r="D56" s="28" t="s">
        <v>123</v>
      </c>
      <c r="E56" s="28" t="s">
        <v>124</v>
      </c>
      <c r="F56" s="28" t="s">
        <v>125</v>
      </c>
      <c r="G56" s="46">
        <v>10841020</v>
      </c>
      <c r="H56" s="47">
        <v>1</v>
      </c>
      <c r="I56" s="45">
        <f t="shared" si="3"/>
        <v>10841020</v>
      </c>
      <c r="J56" s="40">
        <v>5115960</v>
      </c>
      <c r="K56" s="49">
        <f t="shared" si="4"/>
        <v>5115960</v>
      </c>
      <c r="L56" s="53">
        <v>6354041</v>
      </c>
      <c r="M56" s="55">
        <f t="shared" si="6"/>
        <v>6354041</v>
      </c>
    </row>
    <row r="57" spans="1:13" x14ac:dyDescent="0.25">
      <c r="A57" s="1"/>
      <c r="B57" s="2"/>
      <c r="C57" s="4"/>
      <c r="G57" s="41"/>
      <c r="H57" s="47"/>
      <c r="I57" s="45">
        <f t="shared" si="3"/>
        <v>0</v>
      </c>
      <c r="J57" s="40"/>
      <c r="K57" s="49">
        <f t="shared" si="4"/>
        <v>0</v>
      </c>
      <c r="L57" s="53"/>
      <c r="M57" s="55">
        <f t="shared" si="6"/>
        <v>0</v>
      </c>
    </row>
    <row r="58" spans="1:13" ht="25.5" x14ac:dyDescent="0.25">
      <c r="A58" s="8" t="s">
        <v>17</v>
      </c>
      <c r="B58" s="9" t="s">
        <v>5</v>
      </c>
      <c r="C58" s="10">
        <v>11</v>
      </c>
      <c r="D58" s="28"/>
      <c r="E58" s="28"/>
      <c r="F58" s="28"/>
      <c r="G58" s="46"/>
      <c r="H58" s="47">
        <v>11</v>
      </c>
      <c r="I58" s="45">
        <f t="shared" si="3"/>
        <v>0</v>
      </c>
      <c r="J58" s="40"/>
      <c r="K58" s="49">
        <f t="shared" si="4"/>
        <v>0</v>
      </c>
      <c r="L58" s="53"/>
      <c r="M58" s="55">
        <f t="shared" si="6"/>
        <v>0</v>
      </c>
    </row>
    <row r="59" spans="1:13" x14ac:dyDescent="0.25">
      <c r="A59" s="1" t="s">
        <v>43</v>
      </c>
      <c r="B59" s="2" t="s">
        <v>5</v>
      </c>
      <c r="C59" s="4">
        <v>1</v>
      </c>
      <c r="D59" s="28" t="s">
        <v>126</v>
      </c>
      <c r="E59" s="28" t="s">
        <v>127</v>
      </c>
      <c r="F59" s="28" t="s">
        <v>72</v>
      </c>
      <c r="G59" s="46">
        <v>363546</v>
      </c>
      <c r="H59" s="47">
        <v>1</v>
      </c>
      <c r="I59" s="45">
        <f t="shared" si="3"/>
        <v>363546</v>
      </c>
      <c r="J59" s="40">
        <v>363546</v>
      </c>
      <c r="K59" s="49">
        <f t="shared" si="4"/>
        <v>363546</v>
      </c>
      <c r="L59" s="57">
        <v>4935000</v>
      </c>
      <c r="M59" s="60">
        <f t="shared" si="6"/>
        <v>4935000</v>
      </c>
    </row>
    <row r="60" spans="1:13" x14ac:dyDescent="0.25">
      <c r="A60" s="1"/>
      <c r="B60" s="2"/>
      <c r="C60" s="4">
        <v>1</v>
      </c>
      <c r="D60" s="28" t="s">
        <v>128</v>
      </c>
      <c r="E60" s="28" t="s">
        <v>129</v>
      </c>
      <c r="F60" s="28" t="s">
        <v>72</v>
      </c>
      <c r="G60" s="46">
        <v>87248</v>
      </c>
      <c r="H60" s="47">
        <v>1</v>
      </c>
      <c r="I60" s="45">
        <f t="shared" si="3"/>
        <v>87248</v>
      </c>
      <c r="J60" s="40">
        <v>87248</v>
      </c>
      <c r="K60" s="49">
        <f t="shared" si="4"/>
        <v>87248</v>
      </c>
      <c r="L60" s="58"/>
      <c r="M60" s="61"/>
    </row>
    <row r="61" spans="1:13" x14ac:dyDescent="0.25">
      <c r="A61" s="1" t="s">
        <v>44</v>
      </c>
      <c r="B61" s="2" t="s">
        <v>5</v>
      </c>
      <c r="C61" s="4">
        <v>1</v>
      </c>
      <c r="D61" s="28" t="s">
        <v>130</v>
      </c>
      <c r="E61" s="28" t="s">
        <v>131</v>
      </c>
      <c r="F61" s="28" t="s">
        <v>75</v>
      </c>
      <c r="G61" s="46">
        <v>508226</v>
      </c>
      <c r="H61" s="47">
        <v>1</v>
      </c>
      <c r="I61" s="45">
        <f t="shared" si="3"/>
        <v>508226</v>
      </c>
      <c r="J61" s="40">
        <v>423900</v>
      </c>
      <c r="K61" s="49">
        <f t="shared" si="4"/>
        <v>423900</v>
      </c>
      <c r="L61" s="58"/>
      <c r="M61" s="61"/>
    </row>
    <row r="62" spans="1:13" x14ac:dyDescent="0.25">
      <c r="A62" s="1" t="s">
        <v>45</v>
      </c>
      <c r="B62" s="2" t="s">
        <v>5</v>
      </c>
      <c r="C62" s="4">
        <v>1</v>
      </c>
      <c r="D62" s="28" t="s">
        <v>132</v>
      </c>
      <c r="E62" s="28" t="s">
        <v>133</v>
      </c>
      <c r="F62" s="28" t="s">
        <v>72</v>
      </c>
      <c r="G62" s="46">
        <v>124373</v>
      </c>
      <c r="H62" s="47">
        <v>1</v>
      </c>
      <c r="I62" s="45">
        <f t="shared" si="3"/>
        <v>124373</v>
      </c>
      <c r="J62" s="40">
        <v>97632</v>
      </c>
      <c r="K62" s="49">
        <f t="shared" si="4"/>
        <v>97632</v>
      </c>
      <c r="L62" s="58"/>
      <c r="M62" s="61"/>
    </row>
    <row r="63" spans="1:13" x14ac:dyDescent="0.25">
      <c r="A63" s="1" t="s">
        <v>46</v>
      </c>
      <c r="B63" s="2" t="s">
        <v>5</v>
      </c>
      <c r="C63" s="4">
        <v>5</v>
      </c>
      <c r="D63" s="28" t="s">
        <v>134</v>
      </c>
      <c r="E63" s="28" t="s">
        <v>135</v>
      </c>
      <c r="F63" s="28" t="s">
        <v>72</v>
      </c>
      <c r="G63" s="46">
        <v>124373</v>
      </c>
      <c r="H63" s="47">
        <v>5</v>
      </c>
      <c r="I63" s="45">
        <f t="shared" si="3"/>
        <v>621865</v>
      </c>
      <c r="J63" s="40">
        <v>100440</v>
      </c>
      <c r="K63" s="49">
        <f t="shared" si="4"/>
        <v>502200</v>
      </c>
      <c r="L63" s="58"/>
      <c r="M63" s="61"/>
    </row>
    <row r="64" spans="1:13" x14ac:dyDescent="0.25">
      <c r="A64" s="1" t="s">
        <v>47</v>
      </c>
      <c r="B64" s="2" t="s">
        <v>5</v>
      </c>
      <c r="C64" s="4">
        <v>5</v>
      </c>
      <c r="D64" s="28" t="s">
        <v>136</v>
      </c>
      <c r="E64" s="28" t="s">
        <v>137</v>
      </c>
      <c r="F64" s="28" t="s">
        <v>112</v>
      </c>
      <c r="G64" s="46">
        <v>447120</v>
      </c>
      <c r="H64" s="47">
        <v>5</v>
      </c>
      <c r="I64" s="45">
        <f t="shared" si="3"/>
        <v>2235600</v>
      </c>
      <c r="J64" s="40">
        <v>414972</v>
      </c>
      <c r="K64" s="49">
        <f t="shared" si="4"/>
        <v>2074860</v>
      </c>
      <c r="L64" s="58"/>
      <c r="M64" s="61"/>
    </row>
    <row r="65" spans="1:13" x14ac:dyDescent="0.25">
      <c r="A65" s="1" t="s">
        <v>48</v>
      </c>
      <c r="B65" s="2" t="s">
        <v>5</v>
      </c>
      <c r="C65" s="4">
        <v>1</v>
      </c>
      <c r="D65" s="28" t="s">
        <v>138</v>
      </c>
      <c r="E65" s="28" t="s">
        <v>139</v>
      </c>
      <c r="F65" s="28" t="s">
        <v>72</v>
      </c>
      <c r="G65" s="46">
        <v>166326</v>
      </c>
      <c r="H65" s="47">
        <v>1</v>
      </c>
      <c r="I65" s="45">
        <f t="shared" si="3"/>
        <v>166326</v>
      </c>
      <c r="J65" s="40">
        <v>166326</v>
      </c>
      <c r="K65" s="49">
        <f t="shared" si="4"/>
        <v>166326</v>
      </c>
      <c r="L65" s="58"/>
      <c r="M65" s="61"/>
    </row>
    <row r="66" spans="1:13" x14ac:dyDescent="0.25">
      <c r="A66" s="1" t="s">
        <v>49</v>
      </c>
      <c r="B66" s="2" t="s">
        <v>5</v>
      </c>
      <c r="C66" s="4">
        <v>10</v>
      </c>
      <c r="D66" s="28" t="s">
        <v>138</v>
      </c>
      <c r="E66" s="28" t="s">
        <v>139</v>
      </c>
      <c r="F66" s="28" t="s">
        <v>72</v>
      </c>
      <c r="G66" s="46">
        <v>166326</v>
      </c>
      <c r="H66" s="47">
        <v>10</v>
      </c>
      <c r="I66" s="45">
        <f t="shared" si="3"/>
        <v>1663260</v>
      </c>
      <c r="J66" s="40">
        <v>166326</v>
      </c>
      <c r="K66" s="49">
        <f t="shared" si="4"/>
        <v>1663260</v>
      </c>
      <c r="L66" s="59"/>
      <c r="M66" s="62"/>
    </row>
    <row r="67" spans="1:13" x14ac:dyDescent="0.25">
      <c r="A67" s="1"/>
      <c r="B67" s="2"/>
      <c r="C67" s="4"/>
      <c r="G67" s="41"/>
      <c r="H67" s="47"/>
      <c r="I67" s="45">
        <f t="shared" si="3"/>
        <v>0</v>
      </c>
      <c r="J67" s="40"/>
      <c r="K67" s="49">
        <f t="shared" si="4"/>
        <v>0</v>
      </c>
      <c r="L67" s="53"/>
      <c r="M67" s="55">
        <f t="shared" si="6"/>
        <v>0</v>
      </c>
    </row>
    <row r="68" spans="1:13" ht="25.5" x14ac:dyDescent="0.25">
      <c r="A68" s="8" t="s">
        <v>18</v>
      </c>
      <c r="B68" s="9" t="s">
        <v>5</v>
      </c>
      <c r="C68" s="10">
        <v>9</v>
      </c>
      <c r="G68" s="41"/>
      <c r="H68" s="47">
        <v>9</v>
      </c>
      <c r="I68" s="45">
        <f t="shared" si="3"/>
        <v>0</v>
      </c>
      <c r="J68" s="40"/>
      <c r="K68" s="49">
        <f t="shared" si="4"/>
        <v>0</v>
      </c>
      <c r="L68" s="53"/>
      <c r="M68" s="55">
        <f t="shared" si="6"/>
        <v>0</v>
      </c>
    </row>
    <row r="69" spans="1:13" x14ac:dyDescent="0.25">
      <c r="A69" s="1" t="s">
        <v>50</v>
      </c>
      <c r="B69" s="2" t="s">
        <v>5</v>
      </c>
      <c r="C69" s="4">
        <v>1</v>
      </c>
      <c r="D69" s="28" t="s">
        <v>140</v>
      </c>
      <c r="E69" s="28" t="s">
        <v>141</v>
      </c>
      <c r="F69" s="28" t="s">
        <v>112</v>
      </c>
      <c r="G69" s="46">
        <v>363285</v>
      </c>
      <c r="H69" s="47">
        <v>1</v>
      </c>
      <c r="I69" s="45">
        <f t="shared" si="3"/>
        <v>363285</v>
      </c>
      <c r="J69" s="40">
        <v>215928</v>
      </c>
      <c r="K69" s="49">
        <f t="shared" si="4"/>
        <v>215928</v>
      </c>
      <c r="L69" s="57">
        <v>12354000</v>
      </c>
      <c r="M69" s="60">
        <f>L69*9</f>
        <v>111186000</v>
      </c>
    </row>
    <row r="70" spans="1:13" x14ac:dyDescent="0.25">
      <c r="A70" s="1" t="s">
        <v>37</v>
      </c>
      <c r="B70" s="2" t="s">
        <v>5</v>
      </c>
      <c r="C70" s="4">
        <v>1</v>
      </c>
      <c r="D70" s="36" t="s">
        <v>77</v>
      </c>
      <c r="E70" s="36" t="s">
        <v>78</v>
      </c>
      <c r="F70" s="36" t="s">
        <v>72</v>
      </c>
      <c r="G70" s="46">
        <v>745750</v>
      </c>
      <c r="H70" s="47">
        <v>1</v>
      </c>
      <c r="I70" s="45">
        <f t="shared" si="3"/>
        <v>745750</v>
      </c>
      <c r="J70" s="40">
        <v>745750</v>
      </c>
      <c r="K70" s="49">
        <f t="shared" si="4"/>
        <v>745750</v>
      </c>
      <c r="L70" s="58"/>
      <c r="M70" s="61"/>
    </row>
    <row r="71" spans="1:13" x14ac:dyDescent="0.25">
      <c r="A71" s="1" t="s">
        <v>51</v>
      </c>
      <c r="B71" s="2"/>
      <c r="C71" s="4">
        <v>6</v>
      </c>
      <c r="D71" s="28" t="s">
        <v>142</v>
      </c>
      <c r="E71" s="28" t="s">
        <v>143</v>
      </c>
      <c r="F71" s="28" t="s">
        <v>112</v>
      </c>
      <c r="G71" s="46">
        <v>192522</v>
      </c>
      <c r="H71" s="47">
        <v>6</v>
      </c>
      <c r="I71" s="45">
        <f t="shared" si="3"/>
        <v>1155132</v>
      </c>
      <c r="J71" s="40">
        <v>97632</v>
      </c>
      <c r="K71" s="49">
        <f t="shared" si="4"/>
        <v>585792</v>
      </c>
      <c r="L71" s="58"/>
      <c r="M71" s="61"/>
    </row>
    <row r="72" spans="1:13" x14ac:dyDescent="0.25">
      <c r="A72" s="1" t="s">
        <v>52</v>
      </c>
      <c r="B72" s="2"/>
      <c r="C72" s="4">
        <v>40</v>
      </c>
      <c r="D72" s="28" t="s">
        <v>144</v>
      </c>
      <c r="E72" s="28" t="s">
        <v>145</v>
      </c>
      <c r="F72" s="28" t="s">
        <v>72</v>
      </c>
      <c r="G72" s="46">
        <v>25299</v>
      </c>
      <c r="H72" s="47">
        <v>40</v>
      </c>
      <c r="I72" s="45">
        <f t="shared" si="3"/>
        <v>1011960</v>
      </c>
      <c r="J72" s="40">
        <v>33732</v>
      </c>
      <c r="K72" s="49">
        <f t="shared" si="4"/>
        <v>1349280</v>
      </c>
      <c r="L72" s="58"/>
      <c r="M72" s="61"/>
    </row>
    <row r="73" spans="1:13" x14ac:dyDescent="0.25">
      <c r="A73" s="1" t="s">
        <v>53</v>
      </c>
      <c r="B73" s="2"/>
      <c r="C73" s="4">
        <v>3</v>
      </c>
      <c r="D73" s="28" t="s">
        <v>146</v>
      </c>
      <c r="E73" s="28" t="s">
        <v>147</v>
      </c>
      <c r="F73" s="28" t="s">
        <v>75</v>
      </c>
      <c r="G73" s="46">
        <v>412946</v>
      </c>
      <c r="H73" s="47">
        <v>3</v>
      </c>
      <c r="I73" s="45">
        <f t="shared" si="3"/>
        <v>1238838</v>
      </c>
      <c r="J73" s="40">
        <v>412946</v>
      </c>
      <c r="K73" s="49">
        <f t="shared" si="4"/>
        <v>1238838</v>
      </c>
      <c r="L73" s="58"/>
      <c r="M73" s="61"/>
    </row>
    <row r="74" spans="1:13" x14ac:dyDescent="0.25">
      <c r="A74" s="1" t="s">
        <v>54</v>
      </c>
      <c r="B74" s="2"/>
      <c r="C74" s="4">
        <v>21</v>
      </c>
      <c r="D74" s="28" t="s">
        <v>146</v>
      </c>
      <c r="E74" s="28" t="s">
        <v>147</v>
      </c>
      <c r="F74" s="28" t="s">
        <v>75</v>
      </c>
      <c r="G74" s="46">
        <v>412946</v>
      </c>
      <c r="H74" s="47">
        <v>21</v>
      </c>
      <c r="I74" s="45">
        <f t="shared" si="3"/>
        <v>8671866</v>
      </c>
      <c r="J74" s="40">
        <v>412946</v>
      </c>
      <c r="K74" s="49">
        <f t="shared" si="4"/>
        <v>8671866</v>
      </c>
      <c r="L74" s="58"/>
      <c r="M74" s="61"/>
    </row>
    <row r="75" spans="1:13" x14ac:dyDescent="0.25">
      <c r="A75" s="1" t="s">
        <v>55</v>
      </c>
      <c r="B75" s="2"/>
      <c r="C75" s="4">
        <v>2</v>
      </c>
      <c r="D75" s="28" t="s">
        <v>148</v>
      </c>
      <c r="E75" s="28" t="s">
        <v>149</v>
      </c>
      <c r="F75" s="28" t="s">
        <v>72</v>
      </c>
      <c r="G75" s="46">
        <v>77900</v>
      </c>
      <c r="H75" s="47">
        <v>2</v>
      </c>
      <c r="I75" s="45">
        <f t="shared" si="3"/>
        <v>155800</v>
      </c>
      <c r="J75" s="40">
        <v>77900</v>
      </c>
      <c r="K75" s="49">
        <f t="shared" si="4"/>
        <v>155800</v>
      </c>
      <c r="L75" s="58"/>
      <c r="M75" s="61"/>
    </row>
    <row r="76" spans="1:13" x14ac:dyDescent="0.25">
      <c r="A76" s="1" t="s">
        <v>56</v>
      </c>
      <c r="B76" s="2"/>
      <c r="C76" s="4">
        <v>48</v>
      </c>
      <c r="D76" s="28" t="s">
        <v>150</v>
      </c>
      <c r="E76" s="28" t="s">
        <v>151</v>
      </c>
      <c r="F76" s="28" t="s">
        <v>105</v>
      </c>
      <c r="G76" s="46">
        <v>216666</v>
      </c>
      <c r="H76" s="47">
        <v>48</v>
      </c>
      <c r="I76" s="45">
        <f t="shared" si="3"/>
        <v>10399968</v>
      </c>
      <c r="J76" s="40">
        <v>254376</v>
      </c>
      <c r="K76" s="49">
        <f t="shared" si="4"/>
        <v>12210048</v>
      </c>
      <c r="L76" s="58"/>
      <c r="M76" s="61"/>
    </row>
    <row r="77" spans="1:13" x14ac:dyDescent="0.25">
      <c r="A77" s="1" t="s">
        <v>57</v>
      </c>
      <c r="B77" s="2"/>
      <c r="C77" s="4">
        <v>48</v>
      </c>
      <c r="D77" s="28" t="s">
        <v>152</v>
      </c>
      <c r="E77" s="28" t="s">
        <v>153</v>
      </c>
      <c r="F77" s="28" t="s">
        <v>72</v>
      </c>
      <c r="G77" s="46">
        <v>22952</v>
      </c>
      <c r="H77" s="47">
        <v>48</v>
      </c>
      <c r="I77" s="45">
        <f t="shared" si="3"/>
        <v>1101696</v>
      </c>
      <c r="J77" s="40">
        <v>28188</v>
      </c>
      <c r="K77" s="49">
        <f t="shared" si="4"/>
        <v>1353024</v>
      </c>
      <c r="L77" s="58"/>
      <c r="M77" s="61"/>
    </row>
    <row r="78" spans="1:13" x14ac:dyDescent="0.25">
      <c r="A78" s="1" t="s">
        <v>58</v>
      </c>
      <c r="B78" s="2"/>
      <c r="C78" s="4">
        <v>24</v>
      </c>
      <c r="D78" s="28" t="s">
        <v>154</v>
      </c>
      <c r="E78" s="28" t="s">
        <v>155</v>
      </c>
      <c r="F78" s="28" t="s">
        <v>81</v>
      </c>
      <c r="G78" s="46">
        <v>10900</v>
      </c>
      <c r="H78" s="47">
        <v>24</v>
      </c>
      <c r="I78" s="45">
        <f t="shared" si="3"/>
        <v>261600</v>
      </c>
      <c r="J78" s="40">
        <v>17892</v>
      </c>
      <c r="K78" s="49">
        <f t="shared" si="4"/>
        <v>429408</v>
      </c>
      <c r="L78" s="59"/>
      <c r="M78" s="62"/>
    </row>
    <row r="79" spans="1:13" x14ac:dyDescent="0.25">
      <c r="A79" s="1"/>
      <c r="B79" s="2"/>
      <c r="C79" s="4"/>
      <c r="G79" s="41"/>
      <c r="H79" s="47"/>
      <c r="I79" s="45">
        <f t="shared" si="3"/>
        <v>0</v>
      </c>
      <c r="J79" s="40"/>
      <c r="K79" s="49">
        <f t="shared" si="4"/>
        <v>0</v>
      </c>
      <c r="L79" s="53"/>
      <c r="M79" s="55">
        <f t="shared" si="6"/>
        <v>0</v>
      </c>
    </row>
    <row r="80" spans="1:13" x14ac:dyDescent="0.25">
      <c r="A80" s="1" t="s">
        <v>156</v>
      </c>
      <c r="B80" s="2" t="s">
        <v>8</v>
      </c>
      <c r="C80" s="4">
        <v>3</v>
      </c>
      <c r="D80" s="28" t="s">
        <v>157</v>
      </c>
      <c r="E80" s="28" t="s">
        <v>158</v>
      </c>
      <c r="F80" s="28" t="s">
        <v>72</v>
      </c>
      <c r="G80" s="46">
        <v>1813928</v>
      </c>
      <c r="H80" s="47">
        <v>3</v>
      </c>
      <c r="I80" s="45">
        <f t="shared" si="3"/>
        <v>5441784</v>
      </c>
      <c r="J80" s="40">
        <v>1111320</v>
      </c>
      <c r="K80" s="49">
        <f t="shared" si="4"/>
        <v>3333960</v>
      </c>
      <c r="L80" s="53">
        <v>3664567</v>
      </c>
      <c r="M80" s="55">
        <f t="shared" si="6"/>
        <v>10993701</v>
      </c>
    </row>
    <row r="81" spans="1:13" x14ac:dyDescent="0.25">
      <c r="A81" s="1" t="s">
        <v>159</v>
      </c>
      <c r="B81" s="2" t="s">
        <v>8</v>
      </c>
      <c r="C81" s="4">
        <v>16</v>
      </c>
      <c r="D81" s="28" t="s">
        <v>160</v>
      </c>
      <c r="E81" s="28" t="s">
        <v>161</v>
      </c>
      <c r="F81" s="28" t="s">
        <v>112</v>
      </c>
      <c r="G81" s="46">
        <v>373606</v>
      </c>
      <c r="H81" s="47">
        <v>16</v>
      </c>
      <c r="I81" s="45">
        <f>G81*H81</f>
        <v>5977696</v>
      </c>
      <c r="J81" s="40">
        <v>404712</v>
      </c>
      <c r="K81" s="49">
        <f>J81*$H81</f>
        <v>6475392</v>
      </c>
      <c r="L81" s="53">
        <v>221547</v>
      </c>
      <c r="M81" s="55">
        <f>L81*$H81</f>
        <v>3544752</v>
      </c>
    </row>
    <row r="82" spans="1:13" x14ac:dyDescent="0.25">
      <c r="A82" s="1" t="s">
        <v>162</v>
      </c>
      <c r="B82" s="2" t="s">
        <v>8</v>
      </c>
      <c r="C82" s="4">
        <v>7</v>
      </c>
      <c r="D82" s="28" t="s">
        <v>163</v>
      </c>
      <c r="E82" s="28" t="s">
        <v>164</v>
      </c>
      <c r="F82" s="28" t="s">
        <v>112</v>
      </c>
      <c r="G82" s="46">
        <v>250238</v>
      </c>
      <c r="H82" s="47">
        <v>7</v>
      </c>
      <c r="I82" s="45">
        <f t="shared" si="3"/>
        <v>1751666</v>
      </c>
      <c r="J82" s="40">
        <v>299052</v>
      </c>
      <c r="K82" s="49">
        <f t="shared" si="4"/>
        <v>2093364</v>
      </c>
      <c r="L82" s="53">
        <v>221547</v>
      </c>
      <c r="M82" s="55">
        <f t="shared" si="6"/>
        <v>1550829</v>
      </c>
    </row>
    <row r="83" spans="1:13" x14ac:dyDescent="0.25">
      <c r="A83" s="1" t="s">
        <v>165</v>
      </c>
      <c r="B83" s="2" t="s">
        <v>8</v>
      </c>
      <c r="C83" s="4">
        <v>13</v>
      </c>
      <c r="D83" s="28" t="s">
        <v>166</v>
      </c>
      <c r="E83" s="28" t="s">
        <v>167</v>
      </c>
      <c r="F83" s="28" t="s">
        <v>112</v>
      </c>
      <c r="G83" s="46">
        <v>250238</v>
      </c>
      <c r="H83" s="47">
        <v>13</v>
      </c>
      <c r="I83" s="45">
        <f t="shared" si="3"/>
        <v>3253094</v>
      </c>
      <c r="J83" s="40">
        <v>273744</v>
      </c>
      <c r="K83" s="49">
        <f t="shared" si="4"/>
        <v>3558672</v>
      </c>
      <c r="L83" s="53"/>
      <c r="M83" s="55">
        <f t="shared" si="6"/>
        <v>0</v>
      </c>
    </row>
    <row r="84" spans="1:13" x14ac:dyDescent="0.25">
      <c r="A84" s="1" t="s">
        <v>168</v>
      </c>
      <c r="B84" s="2" t="s">
        <v>5</v>
      </c>
      <c r="C84" s="4">
        <v>405</v>
      </c>
      <c r="G84" s="41"/>
      <c r="H84" s="47">
        <v>405</v>
      </c>
      <c r="I84" s="45">
        <f t="shared" si="3"/>
        <v>0</v>
      </c>
      <c r="J84" s="40"/>
      <c r="K84" s="49">
        <f t="shared" si="4"/>
        <v>0</v>
      </c>
      <c r="L84" s="53"/>
      <c r="M84" s="55">
        <f t="shared" si="6"/>
        <v>0</v>
      </c>
    </row>
    <row r="85" spans="1:13" x14ac:dyDescent="0.25">
      <c r="A85" s="1" t="s">
        <v>169</v>
      </c>
      <c r="B85" s="2" t="s">
        <v>8</v>
      </c>
      <c r="C85" s="4">
        <v>10</v>
      </c>
      <c r="D85" s="28" t="s">
        <v>132</v>
      </c>
      <c r="E85" s="28" t="s">
        <v>133</v>
      </c>
      <c r="F85" s="28" t="s">
        <v>72</v>
      </c>
      <c r="G85" s="46">
        <v>124373</v>
      </c>
      <c r="H85" s="47">
        <v>10</v>
      </c>
      <c r="I85" s="45">
        <f t="shared" si="3"/>
        <v>1243730</v>
      </c>
      <c r="J85" s="40">
        <f>J62</f>
        <v>97632</v>
      </c>
      <c r="K85" s="49">
        <f t="shared" si="4"/>
        <v>976320</v>
      </c>
      <c r="L85" s="53">
        <v>87453</v>
      </c>
      <c r="M85" s="55">
        <f t="shared" si="6"/>
        <v>874530</v>
      </c>
    </row>
    <row r="86" spans="1:13" x14ac:dyDescent="0.25">
      <c r="A86" s="1" t="s">
        <v>170</v>
      </c>
      <c r="B86" s="2" t="s">
        <v>8</v>
      </c>
      <c r="C86" s="4">
        <v>15</v>
      </c>
      <c r="D86" s="28" t="s">
        <v>134</v>
      </c>
      <c r="E86" s="28" t="s">
        <v>135</v>
      </c>
      <c r="F86" s="28" t="s">
        <v>72</v>
      </c>
      <c r="G86" s="46">
        <v>124373</v>
      </c>
      <c r="H86" s="47">
        <v>15</v>
      </c>
      <c r="I86" s="45">
        <f t="shared" si="3"/>
        <v>1865595</v>
      </c>
      <c r="J86" s="40">
        <f>J63</f>
        <v>100440</v>
      </c>
      <c r="K86" s="49">
        <f t="shared" si="4"/>
        <v>1506600</v>
      </c>
      <c r="L86" s="53">
        <v>103224</v>
      </c>
      <c r="M86" s="55">
        <f t="shared" si="6"/>
        <v>1548360</v>
      </c>
    </row>
    <row r="87" spans="1:13" x14ac:dyDescent="0.25">
      <c r="A87" s="1" t="s">
        <v>171</v>
      </c>
      <c r="B87" s="2" t="s">
        <v>8</v>
      </c>
      <c r="C87" s="4">
        <v>20</v>
      </c>
      <c r="D87" s="28" t="s">
        <v>172</v>
      </c>
      <c r="E87" s="28" t="s">
        <v>173</v>
      </c>
      <c r="F87" s="28" t="s">
        <v>72</v>
      </c>
      <c r="G87" s="46">
        <v>126982</v>
      </c>
      <c r="H87" s="47">
        <v>20</v>
      </c>
      <c r="I87" s="45">
        <f t="shared" si="3"/>
        <v>2539640</v>
      </c>
      <c r="J87" s="40">
        <v>162684</v>
      </c>
      <c r="K87" s="49">
        <f t="shared" si="4"/>
        <v>3253680</v>
      </c>
      <c r="L87" s="53">
        <v>103224</v>
      </c>
      <c r="M87" s="55">
        <f t="shared" si="6"/>
        <v>2064480</v>
      </c>
    </row>
    <row r="89" spans="1:13" x14ac:dyDescent="0.25">
      <c r="I89" s="37">
        <f>SUM(I2:I88)</f>
        <v>101706155</v>
      </c>
      <c r="J89" s="37"/>
      <c r="K89" s="37">
        <f>SUM(K2:K88)</f>
        <v>102280238</v>
      </c>
      <c r="L89" s="37"/>
      <c r="M89" s="37">
        <f>SUM(M2:M88)</f>
        <v>180187956</v>
      </c>
    </row>
  </sheetData>
  <mergeCells count="11">
    <mergeCell ref="L34:L44"/>
    <mergeCell ref="M34:M44"/>
    <mergeCell ref="L59:L66"/>
    <mergeCell ref="M59:M66"/>
    <mergeCell ref="L69:L78"/>
    <mergeCell ref="M69:M78"/>
    <mergeCell ref="J27:J33"/>
    <mergeCell ref="J1:K1"/>
    <mergeCell ref="H1:I1"/>
    <mergeCell ref="L1:M1"/>
    <mergeCell ref="L27:L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EQUIPOS</vt:lpstr>
      <vt:lpstr>CELDAS</vt:lpstr>
      <vt:lpstr>EQUIPOS 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Julio Estrada</cp:lastModifiedBy>
  <cp:lastPrinted>2018-02-03T15:44:17Z</cp:lastPrinted>
  <dcterms:created xsi:type="dcterms:W3CDTF">2018-02-03T14:29:29Z</dcterms:created>
  <dcterms:modified xsi:type="dcterms:W3CDTF">2018-03-02T19:44:25Z</dcterms:modified>
</cp:coreProperties>
</file>