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35"/>
  </bookViews>
  <sheets>
    <sheet name="Oferta 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3" l="1"/>
  <c r="F122" i="3" l="1"/>
  <c r="F104" i="3"/>
  <c r="F139" i="3" l="1"/>
  <c r="F70" i="3"/>
  <c r="F89" i="3"/>
  <c r="F19" i="3" l="1"/>
  <c r="F54" i="3" l="1"/>
  <c r="F36" i="3"/>
  <c r="F142" i="3" l="1"/>
  <c r="F108" i="3"/>
  <c r="F92" i="3"/>
  <c r="F114" i="3"/>
  <c r="F141" i="3"/>
  <c r="F144" i="3"/>
  <c r="F145" i="3"/>
  <c r="F143" i="3"/>
  <c r="F140" i="3"/>
  <c r="F129" i="3"/>
  <c r="F127" i="3"/>
  <c r="F123" i="3"/>
  <c r="F130" i="3"/>
  <c r="F125" i="3"/>
  <c r="F126" i="3"/>
  <c r="F131" i="3"/>
  <c r="F132" i="3"/>
  <c r="F124" i="3"/>
  <c r="F113" i="3"/>
  <c r="F112" i="3"/>
  <c r="F110" i="3"/>
  <c r="F111" i="3"/>
  <c r="F115" i="3"/>
  <c r="F109" i="3"/>
  <c r="F105" i="3"/>
  <c r="F93" i="3"/>
  <c r="F95" i="3"/>
  <c r="F94" i="3"/>
  <c r="F96" i="3"/>
  <c r="F81" i="3"/>
  <c r="F74" i="3"/>
  <c r="F75" i="3"/>
  <c r="F79" i="3"/>
  <c r="F76" i="3"/>
  <c r="F71" i="3"/>
  <c r="F73" i="3"/>
  <c r="F72" i="3"/>
  <c r="F80" i="3"/>
  <c r="F78" i="3"/>
  <c r="F42" i="3"/>
  <c r="F82" i="3"/>
  <c r="F77" i="3"/>
  <c r="F60" i="3"/>
  <c r="F146" i="3" l="1"/>
  <c r="F147" i="3" s="1"/>
  <c r="F148" i="3" s="1"/>
  <c r="F107" i="3"/>
  <c r="F106" i="3"/>
  <c r="F116" i="3" s="1"/>
  <c r="F90" i="3"/>
  <c r="F91" i="3"/>
  <c r="F22" i="3"/>
  <c r="F23" i="3"/>
  <c r="F26" i="3"/>
  <c r="F28" i="3"/>
  <c r="F21" i="3"/>
  <c r="F27" i="3"/>
  <c r="F25" i="3"/>
  <c r="F29" i="3"/>
  <c r="F24" i="3"/>
  <c r="F128" i="3"/>
  <c r="F83" i="3"/>
  <c r="F84" i="3" s="1"/>
  <c r="F85" i="3" s="1"/>
  <c r="F59" i="3"/>
  <c r="F61" i="3"/>
  <c r="F62" i="3"/>
  <c r="F56" i="3"/>
  <c r="F63" i="3"/>
  <c r="F57" i="3"/>
  <c r="F55" i="3"/>
  <c r="F41" i="3"/>
  <c r="F37" i="3"/>
  <c r="F45" i="3"/>
  <c r="F43" i="3"/>
  <c r="F38" i="3"/>
  <c r="F44" i="3"/>
  <c r="F39" i="3"/>
  <c r="F46" i="3"/>
  <c r="F40" i="3"/>
  <c r="F47" i="3"/>
  <c r="F133" i="3" l="1"/>
  <c r="F134" i="3" s="1"/>
  <c r="F135" i="3" s="1"/>
  <c r="F117" i="3"/>
  <c r="F118" i="3" s="1"/>
  <c r="F97" i="3"/>
  <c r="F98" i="3" s="1"/>
  <c r="F99" i="3" s="1"/>
  <c r="F48" i="3"/>
  <c r="F64" i="3"/>
  <c r="F65" i="3" s="1"/>
  <c r="F66" i="3" s="1"/>
  <c r="F49" i="3" l="1"/>
  <c r="F50" i="3" s="1"/>
  <c r="F20" i="3" l="1"/>
  <c r="F30" i="3" s="1"/>
  <c r="F151" i="3" s="1"/>
  <c r="F31" i="3" l="1"/>
  <c r="F32" i="3" s="1"/>
  <c r="F152" i="3" l="1"/>
  <c r="F153" i="3" s="1"/>
</calcChain>
</file>

<file path=xl/sharedStrings.xml><?xml version="1.0" encoding="utf-8"?>
<sst xmlns="http://schemas.openxmlformats.org/spreadsheetml/2006/main" count="274" uniqueCount="76">
  <si>
    <t>Respetados señores:</t>
  </si>
  <si>
    <t>En atención a la solicitud realizada, nos complace presentar a su consideración y aprobación,  la propuesta técnico - económica de la referencia, realizada según la mejor interpretación de la información brindada por ustedes.</t>
  </si>
  <si>
    <t>ÍTEM</t>
  </si>
  <si>
    <t>DESCRIPCIÓN</t>
  </si>
  <si>
    <t>UN</t>
  </si>
  <si>
    <t>CANT</t>
  </si>
  <si>
    <t>V.UNIT</t>
  </si>
  <si>
    <t>V.TOTAL</t>
  </si>
  <si>
    <t>ML</t>
  </si>
  <si>
    <t>Subtotal</t>
  </si>
  <si>
    <t>IVA sobre Utilidades</t>
  </si>
  <si>
    <t>Total</t>
  </si>
  <si>
    <t>OBSERVACIONES :</t>
  </si>
  <si>
    <t xml:space="preserve"> - El valor de las obras extras que se presenten durante la ejecución del contrato se pactará entre las partes previo análisis de precios.</t>
  </si>
  <si>
    <t xml:space="preserve"> - El contratante entregará al contratista la zona donde se van a realizar los trabajos, en condiciones que permitan la iniciación inmediata de los mismos, la energía eléctrica requerida para la obras, así como un lugar seguro y apropiado para guardar materiales, herramienta y equipo.</t>
  </si>
  <si>
    <t>Atentamente,</t>
  </si>
  <si>
    <t>Gerente de Proyectos</t>
  </si>
  <si>
    <t>IGEL Ingeniería y Gestión Eléctrica</t>
  </si>
  <si>
    <t>Movil: (57) 317 3688985</t>
  </si>
  <si>
    <t>Oficina: (57) 4 3223052</t>
  </si>
  <si>
    <t>Soporte vertical fijo</t>
  </si>
  <si>
    <t>Soporte vertical resortado</t>
  </si>
  <si>
    <t>Señores:</t>
  </si>
  <si>
    <t xml:space="preserve">Electroingenierías Upegui </t>
  </si>
  <si>
    <t>Ciudad</t>
  </si>
  <si>
    <t>Línea 1 - Suministro de Electrobarra Zucchini SCP 2500A Al  IP55</t>
  </si>
  <si>
    <t>Tramo recto 2500A tipo Feeder sin incluir salida de derivación</t>
  </si>
  <si>
    <t>Curva horizontal 2500A</t>
  </si>
  <si>
    <t>Curva vertical 2500A</t>
  </si>
  <si>
    <t>Doble curva vertical + horizontal 2500A</t>
  </si>
  <si>
    <t>Caja de derivación hasta 250A tipo Plug-In (No Incluye Breaker)</t>
  </si>
  <si>
    <t xml:space="preserve">Ventana de derivación </t>
  </si>
  <si>
    <t>Soporte horizontal de alineacion</t>
  </si>
  <si>
    <t>Elemento de expansion 2500A L=1,5m</t>
  </si>
  <si>
    <t>Tapa final</t>
  </si>
  <si>
    <t>Caja de derivación hasta 630A tipo Plug-In (No Incluye Breaker)</t>
  </si>
  <si>
    <t>Línea 2 - Suministro de Electrobarra Zucchini SCP 2500A Al  IP55</t>
  </si>
  <si>
    <t>Línea 3 - Suministro de Electrobarra Zucchini SCP 1600A Al  IP55</t>
  </si>
  <si>
    <t xml:space="preserve">Conector a tablero con doble curva horizontal + vertical 2500A </t>
  </si>
  <si>
    <t>Subtotal Proyecto</t>
  </si>
  <si>
    <t>IVA</t>
  </si>
  <si>
    <t>Total Proyecto</t>
  </si>
  <si>
    <t>Medellín, 09 de Abril 2018</t>
  </si>
  <si>
    <t>Atn: Ing. Mauricio Upegui</t>
  </si>
  <si>
    <t>COT 0324A</t>
  </si>
  <si>
    <t>Referencia: Oferta Suministro electrobarras Zucchini Proyecto Bloque 24 - Central Mayorista de Antoquia</t>
  </si>
  <si>
    <t>Tramo recto 1600A tipo Feeder sin incluir salida de derivación</t>
  </si>
  <si>
    <t>Curva horizontal 1600A</t>
  </si>
  <si>
    <t>Curva vertical 1600A</t>
  </si>
  <si>
    <t xml:space="preserve">Conector a tablero 1600A </t>
  </si>
  <si>
    <t>Conector a tablero 2500A</t>
  </si>
  <si>
    <t xml:space="preserve">Conector a tablero con curva vertical 1600A </t>
  </si>
  <si>
    <t>Línea 4 - Suministro de Electrobarra Zucchini SCP 1600A Al  IP55</t>
  </si>
  <si>
    <t>Elemento de expansion 1600A L=1,5m</t>
  </si>
  <si>
    <t>Doble curva horizontal 1600A</t>
  </si>
  <si>
    <t>Tramo recto 800A tipo Feeder sin incluir salida de derivación</t>
  </si>
  <si>
    <t>Curva horizontal 800A</t>
  </si>
  <si>
    <t>Curva vertical 800A</t>
  </si>
  <si>
    <t xml:space="preserve">Conector a tablero 800A </t>
  </si>
  <si>
    <t>Caja tipo Bolt-On para reduccion de 800A  (No Incluye Breaker)</t>
  </si>
  <si>
    <t>Caja de derivación hasta 125A tipo Plug-In (No Incluye Breaker)</t>
  </si>
  <si>
    <t>Línea 5 - Suministro de Electrobarra Zucchini MR 800A Al  IP55</t>
  </si>
  <si>
    <t>Línea 6 - Suministro de Electrobarra Zucchini SCP 1600A Al  IP55</t>
  </si>
  <si>
    <t>Línea 7 - Suministro de Electrobarra Zucchini MR 400A Al  IP55</t>
  </si>
  <si>
    <t>Tramo recto 400A tipo Feeder sin incluir salida de derivación</t>
  </si>
  <si>
    <t>Curva horizontal 400A</t>
  </si>
  <si>
    <t>Curva vertical 400A</t>
  </si>
  <si>
    <t xml:space="preserve">Conector a tablero 400A </t>
  </si>
  <si>
    <t>Caja tipo Bolt-On para reduccion de 400A  (No Incluye Breaker)</t>
  </si>
  <si>
    <t>Línea 8 - Suministro de Electrobarra Zucchini MR 1600A Al  IP55</t>
  </si>
  <si>
    <t xml:space="preserve"> - El valor ofertado incluye: entrega de las electrobarras, en plataforma de camión, en la ciudad de Medellín capacitación para la correcta instalación de la electrobarras, acompañamiento durante el proyecto, ingeniería de detalle inicial y para elementos de ajuste, entrega de planos para aprobación de rutas, planos de montaje y planos As Build. Incluye la medida de resitencia entre fases, neutro y tierra. Acompañamiento en el montaje y entrega de la obra.</t>
  </si>
  <si>
    <t xml:space="preserve"> - Forma de pago: 30% Anticipo en orden de compra, actas contra entrega de elementos, facturadas a 30 días despues de su recepción, en estas, se amortizará el valor del anticipo correspondiente.</t>
  </si>
  <si>
    <t xml:space="preserve"> - Tiempo de entrega: 4 Semanas despues de ingeniería de detalle para los pedidos inciales, puede tomar una semana, de acuerdo a las condiciones de la obra. Para los elementos de ajuste o comodines, 3 semanas despues de su ingeniería de detalle.</t>
  </si>
  <si>
    <t xml:space="preserve"> - Validez de la oferta : Año 2018.</t>
  </si>
  <si>
    <t>Juan Diego Pabón C.</t>
  </si>
  <si>
    <t xml:space="preserve"> - La oferta se basa principalmente en los planos entregados por ustedes y las visita a obra realizadas.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</si>
</sst>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€&quot;_-;\-* #,##0.00\ &quot;€&quot;_-;_-* &quot;-&quot;??\ &quot;€&quot;_-;_-@_-"/>
    <numFmt numFmtId="165" formatCode="&quot;$&quot;\ #,##0_);[Red]\(&quot;$&quot;\ #,##0\)"/>
    <numFmt numFmtId="166" formatCode="#,##0_ ;[Red]\-#,##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Unicode MS"/>
      <family val="2"/>
    </font>
    <font>
      <sz val="12"/>
      <name val="Times New Roman"/>
      <family val="1"/>
    </font>
    <font>
      <b/>
      <sz val="14"/>
      <name val="Arial Unicode MS"/>
      <family val="2"/>
    </font>
    <font>
      <b/>
      <sz val="11"/>
      <name val="Arial Unicode MS"/>
      <family val="2"/>
    </font>
    <font>
      <sz val="10"/>
      <name val="MS Sans Serif"/>
      <family val="2"/>
    </font>
    <font>
      <sz val="11"/>
      <color rgb="FF00A44A"/>
      <name val="Arial Unicode MS"/>
      <family val="2"/>
    </font>
    <font>
      <sz val="11"/>
      <color rgb="FF00B050"/>
      <name val="Arial Unicode MS"/>
      <family val="2"/>
    </font>
    <font>
      <sz val="11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7" fillId="0" borderId="0"/>
    <xf numFmtId="40" fontId="7" fillId="0" borderId="0" applyFont="0" applyFill="0" applyBorder="0" applyAlignment="0" applyProtection="0"/>
    <xf numFmtId="0" fontId="7" fillId="0" borderId="0"/>
    <xf numFmtId="0" fontId="2" fillId="0" borderId="0"/>
    <xf numFmtId="164" fontId="1" fillId="0" borderId="0" applyFont="0" applyFill="0" applyBorder="0" applyAlignment="0" applyProtection="0"/>
    <xf numFmtId="0" fontId="1" fillId="0" borderId="0"/>
  </cellStyleXfs>
  <cellXfs count="60">
    <xf numFmtId="0" fontId="0" fillId="0" borderId="0" xfId="0"/>
    <xf numFmtId="0" fontId="0" fillId="0" borderId="0" xfId="0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4" applyFont="1" applyFill="1"/>
    <xf numFmtId="0" fontId="5" fillId="0" borderId="0" xfId="4" applyFont="1" applyFill="1" applyAlignment="1">
      <alignment horizontal="center" vertical="center"/>
    </xf>
    <xf numFmtId="0" fontId="3" fillId="0" borderId="2" xfId="5" applyFont="1" applyFill="1" applyBorder="1" applyAlignment="1" applyProtection="1">
      <alignment horizontal="center" vertical="center"/>
      <protection locked="0"/>
    </xf>
    <xf numFmtId="38" fontId="3" fillId="0" borderId="2" xfId="6" applyNumberFormat="1" applyFont="1" applyFill="1" applyBorder="1" applyAlignment="1" applyProtection="1">
      <alignment horizontal="center" vertical="center"/>
      <protection locked="0"/>
    </xf>
    <xf numFmtId="9" fontId="6" fillId="0" borderId="2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9" fontId="6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Border="1"/>
    <xf numFmtId="0" fontId="6" fillId="0" borderId="0" xfId="0" applyFont="1" applyFill="1"/>
    <xf numFmtId="165" fontId="3" fillId="0" borderId="0" xfId="0" applyNumberFormat="1" applyFont="1" applyFill="1"/>
    <xf numFmtId="0" fontId="3" fillId="0" borderId="0" xfId="7" applyFont="1" applyFill="1"/>
    <xf numFmtId="0" fontId="3" fillId="0" borderId="0" xfId="7" applyFont="1" applyFill="1" applyAlignment="1">
      <alignment vertical="center" wrapText="1"/>
    </xf>
    <xf numFmtId="0" fontId="8" fillId="0" borderId="0" xfId="0" applyFont="1" applyFill="1"/>
    <xf numFmtId="0" fontId="9" fillId="0" borderId="0" xfId="0" applyFont="1" applyFill="1"/>
    <xf numFmtId="0" fontId="0" fillId="0" borderId="0" xfId="0"/>
    <xf numFmtId="38" fontId="6" fillId="0" borderId="3" xfId="0" applyNumberFormat="1" applyFont="1" applyFill="1" applyBorder="1"/>
    <xf numFmtId="9" fontId="6" fillId="0" borderId="5" xfId="0" applyNumberFormat="1" applyFont="1" applyFill="1" applyBorder="1" applyAlignment="1">
      <alignment horizontal="right"/>
    </xf>
    <xf numFmtId="38" fontId="6" fillId="0" borderId="6" xfId="0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6" fillId="0" borderId="15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 wrapText="1"/>
    </xf>
    <xf numFmtId="0" fontId="6" fillId="0" borderId="17" xfId="0" applyFont="1" applyFill="1" applyBorder="1" applyAlignment="1">
      <alignment horizontal="center" wrapText="1"/>
    </xf>
    <xf numFmtId="0" fontId="3" fillId="0" borderId="1" xfId="5" applyFont="1" applyFill="1" applyBorder="1" applyAlignment="1">
      <alignment horizontal="center" vertical="center"/>
    </xf>
    <xf numFmtId="0" fontId="3" fillId="0" borderId="2" xfId="5" applyFont="1" applyFill="1" applyBorder="1" applyAlignment="1" applyProtection="1">
      <alignment horizontal="justify" vertical="center" wrapText="1"/>
      <protection locked="0"/>
    </xf>
    <xf numFmtId="38" fontId="3" fillId="0" borderId="14" xfId="6" applyNumberFormat="1" applyFont="1" applyFill="1" applyBorder="1" applyAlignment="1" applyProtection="1">
      <alignment vertical="center"/>
      <protection locked="0"/>
    </xf>
    <xf numFmtId="0" fontId="3" fillId="2" borderId="18" xfId="0" applyFont="1" applyFill="1" applyBorder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7" applyFont="1" applyFill="1" applyAlignment="1">
      <alignment horizontal="justify" vertical="center" wrapText="1"/>
    </xf>
    <xf numFmtId="0" fontId="10" fillId="0" borderId="0" xfId="0" applyFont="1"/>
    <xf numFmtId="9" fontId="6" fillId="0" borderId="12" xfId="0" applyNumberFormat="1" applyFont="1" applyFill="1" applyBorder="1" applyAlignment="1">
      <alignment horizontal="right"/>
    </xf>
    <xf numFmtId="38" fontId="6" fillId="0" borderId="13" xfId="0" applyNumberFormat="1" applyFont="1" applyFill="1" applyBorder="1"/>
    <xf numFmtId="166" fontId="3" fillId="0" borderId="0" xfId="0" applyNumberFormat="1" applyFont="1" applyFill="1"/>
    <xf numFmtId="3" fontId="3" fillId="0" borderId="0" xfId="0" applyNumberFormat="1" applyFont="1" applyFill="1"/>
    <xf numFmtId="0" fontId="3" fillId="0" borderId="0" xfId="7" applyFont="1" applyFill="1" applyAlignment="1">
      <alignment vertical="center" wrapText="1"/>
    </xf>
    <xf numFmtId="0" fontId="3" fillId="0" borderId="0" xfId="7" applyFont="1" applyFill="1" applyAlignment="1">
      <alignment horizontal="justify" vertical="center" wrapText="1"/>
    </xf>
    <xf numFmtId="0" fontId="6" fillId="0" borderId="19" xfId="0" applyFont="1" applyFill="1" applyBorder="1" applyAlignment="1">
      <alignment horizontal="right"/>
    </xf>
    <xf numFmtId="0" fontId="6" fillId="0" borderId="18" xfId="0" applyFont="1" applyFill="1" applyBorder="1" applyAlignment="1">
      <alignment horizontal="right"/>
    </xf>
    <xf numFmtId="0" fontId="6" fillId="0" borderId="20" xfId="0" applyFont="1" applyFill="1" applyBorder="1" applyAlignment="1">
      <alignment horizontal="right"/>
    </xf>
    <xf numFmtId="0" fontId="3" fillId="0" borderId="0" xfId="0" applyFont="1" applyFill="1" applyAlignment="1">
      <alignment horizontal="justify" vertical="center" wrapText="1"/>
    </xf>
    <xf numFmtId="0" fontId="3" fillId="0" borderId="0" xfId="0" applyNumberFormat="1" applyFont="1" applyFill="1" applyAlignment="1">
      <alignment horizontal="justify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right"/>
    </xf>
    <xf numFmtId="0" fontId="6" fillId="0" borderId="4" xfId="0" applyFont="1" applyFill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6" fillId="0" borderId="10" xfId="0" applyFont="1" applyFill="1" applyBorder="1" applyAlignment="1">
      <alignment horizontal="right"/>
    </xf>
    <xf numFmtId="0" fontId="6" fillId="0" borderId="11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right"/>
    </xf>
  </cellXfs>
  <cellStyles count="11">
    <cellStyle name="Millares_ANDEN524" xfId="6"/>
    <cellStyle name="Moneda 2" xfId="9"/>
    <cellStyle name="Normal" xfId="0" builtinId="0"/>
    <cellStyle name="Normal 13" xfId="3"/>
    <cellStyle name="Normal 19" xfId="10"/>
    <cellStyle name="Normal 4" xfId="1"/>
    <cellStyle name="Normal 4 2" xfId="8"/>
    <cellStyle name="Normal 7" xfId="2"/>
    <cellStyle name="Normal_2005038" xfId="7"/>
    <cellStyle name="Normal_ANDEN524" xfId="5"/>
    <cellStyle name="Normal_HCOTI58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31750</xdr:colOff>
      <xdr:row>0</xdr:row>
      <xdr:rowOff>24342</xdr:rowOff>
    </xdr:from>
    <xdr:to>
      <xdr:col>5</xdr:col>
      <xdr:colOff>1170247</xdr:colOff>
      <xdr:row>5</xdr:row>
      <xdr:rowOff>23283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4167" y="24342"/>
          <a:ext cx="3456247" cy="10361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tabSelected="1" view="pageBreakPreview" topLeftCell="A145" zoomScale="90" zoomScaleNormal="100" zoomScaleSheetLayoutView="90" workbookViewId="0">
      <selection activeCell="J137" sqref="J137"/>
    </sheetView>
  </sheetViews>
  <sheetFormatPr baseColWidth="10" defaultRowHeight="15" x14ac:dyDescent="0.25"/>
  <cols>
    <col min="2" max="2" width="43.7109375" customWidth="1"/>
    <col min="5" max="5" width="11.85546875" customWidth="1"/>
    <col min="6" max="6" width="17.85546875" customWidth="1"/>
  </cols>
  <sheetData>
    <row r="1" spans="1:6" ht="16.5" x14ac:dyDescent="0.3">
      <c r="A1" s="2"/>
      <c r="B1" s="3"/>
      <c r="C1" s="3"/>
      <c r="D1" s="3"/>
      <c r="E1" s="3"/>
      <c r="F1" s="4"/>
    </row>
    <row r="2" spans="1:6" ht="16.5" x14ac:dyDescent="0.3">
      <c r="A2" s="2"/>
      <c r="B2" s="3"/>
      <c r="C2" s="3"/>
      <c r="D2" s="3"/>
      <c r="E2" s="3"/>
      <c r="F2" s="4"/>
    </row>
    <row r="3" spans="1:6" ht="16.5" x14ac:dyDescent="0.3">
      <c r="A3" s="2"/>
      <c r="B3" s="3"/>
      <c r="C3" s="3"/>
      <c r="D3" s="3"/>
      <c r="E3" s="3"/>
      <c r="F3" s="4"/>
    </row>
    <row r="4" spans="1:6" ht="16.5" x14ac:dyDescent="0.3">
      <c r="A4" s="2" t="s">
        <v>42</v>
      </c>
      <c r="B4" s="3"/>
      <c r="C4" s="3"/>
      <c r="D4" s="3"/>
      <c r="E4" s="3"/>
    </row>
    <row r="5" spans="1:6" s="36" customFormat="1" ht="15" customHeight="1" x14ac:dyDescent="0.3">
      <c r="A5" s="2"/>
      <c r="B5" s="3"/>
      <c r="C5" s="3"/>
      <c r="D5" s="3"/>
      <c r="E5" s="3"/>
      <c r="F5" s="4"/>
    </row>
    <row r="6" spans="1:6" ht="20.25" x14ac:dyDescent="0.3">
      <c r="A6" s="3" t="s">
        <v>22</v>
      </c>
      <c r="B6" s="3"/>
      <c r="C6" s="3"/>
      <c r="D6" s="3"/>
      <c r="E6" s="3"/>
      <c r="F6" s="5" t="s">
        <v>44</v>
      </c>
    </row>
    <row r="7" spans="1:6" ht="16.5" x14ac:dyDescent="0.3">
      <c r="A7" s="38" t="s">
        <v>23</v>
      </c>
      <c r="B7" s="3"/>
      <c r="C7" s="3"/>
      <c r="D7" s="3"/>
      <c r="E7" s="3"/>
      <c r="F7" s="3"/>
    </row>
    <row r="8" spans="1:6" ht="16.5" x14ac:dyDescent="0.3">
      <c r="A8" s="3" t="s">
        <v>43</v>
      </c>
      <c r="B8" s="3"/>
      <c r="C8" s="3"/>
      <c r="D8" s="3"/>
      <c r="E8" s="3"/>
      <c r="F8" s="3"/>
    </row>
    <row r="9" spans="1:6" ht="16.5" x14ac:dyDescent="0.3">
      <c r="A9" s="3" t="s">
        <v>24</v>
      </c>
      <c r="B9" s="3"/>
      <c r="C9" s="3"/>
      <c r="D9" s="3"/>
      <c r="E9" s="3"/>
      <c r="F9" s="3"/>
    </row>
    <row r="10" spans="1:6" s="36" customFormat="1" ht="15" customHeight="1" x14ac:dyDescent="0.3">
      <c r="A10" s="2"/>
      <c r="B10" s="3"/>
      <c r="C10" s="3"/>
      <c r="D10" s="3"/>
      <c r="E10" s="3"/>
      <c r="F10" s="4"/>
    </row>
    <row r="11" spans="1:6" ht="16.5" x14ac:dyDescent="0.25">
      <c r="A11" s="48" t="s">
        <v>45</v>
      </c>
      <c r="B11" s="48"/>
      <c r="C11" s="48"/>
      <c r="D11" s="48"/>
      <c r="E11" s="48"/>
      <c r="F11" s="48"/>
    </row>
    <row r="12" spans="1:6" s="36" customFormat="1" ht="15" customHeight="1" x14ac:dyDescent="0.3">
      <c r="A12" s="2"/>
      <c r="B12" s="3"/>
      <c r="C12" s="3"/>
      <c r="D12" s="3"/>
      <c r="E12" s="3"/>
      <c r="F12" s="4"/>
    </row>
    <row r="13" spans="1:6" ht="16.5" x14ac:dyDescent="0.3">
      <c r="A13" s="3" t="s">
        <v>0</v>
      </c>
      <c r="B13" s="3"/>
      <c r="C13" s="3"/>
      <c r="D13" s="3"/>
      <c r="E13" s="3"/>
      <c r="F13" s="3"/>
    </row>
    <row r="14" spans="1:6" s="36" customFormat="1" ht="15" customHeight="1" x14ac:dyDescent="0.3">
      <c r="A14" s="2"/>
      <c r="B14" s="3"/>
      <c r="C14" s="3"/>
      <c r="D14" s="3"/>
      <c r="E14" s="3"/>
      <c r="F14" s="4"/>
    </row>
    <row r="15" spans="1:6" ht="38.25" customHeight="1" x14ac:dyDescent="0.25">
      <c r="A15" s="49" t="s">
        <v>1</v>
      </c>
      <c r="B15" s="49"/>
      <c r="C15" s="49"/>
      <c r="D15" s="49"/>
      <c r="E15" s="49"/>
      <c r="F15" s="49"/>
    </row>
    <row r="16" spans="1:6" s="36" customFormat="1" ht="15" customHeight="1" thickBot="1" x14ac:dyDescent="0.35">
      <c r="A16" s="9"/>
      <c r="B16" s="9"/>
      <c r="C16" s="9"/>
      <c r="D16" s="9"/>
      <c r="E16" s="10"/>
      <c r="F16" s="11"/>
    </row>
    <row r="17" spans="1:6" ht="17.25" customHeight="1" thickBot="1" x14ac:dyDescent="0.3">
      <c r="A17" s="50" t="s">
        <v>25</v>
      </c>
      <c r="B17" s="51"/>
      <c r="C17" s="51"/>
      <c r="D17" s="51"/>
      <c r="E17" s="51"/>
      <c r="F17" s="52"/>
    </row>
    <row r="18" spans="1:6" ht="16.5" x14ac:dyDescent="0.3">
      <c r="A18" s="25" t="s">
        <v>2</v>
      </c>
      <c r="B18" s="26" t="s">
        <v>3</v>
      </c>
      <c r="C18" s="26" t="s">
        <v>4</v>
      </c>
      <c r="D18" s="26" t="s">
        <v>5</v>
      </c>
      <c r="E18" s="26" t="s">
        <v>6</v>
      </c>
      <c r="F18" s="27" t="s">
        <v>7</v>
      </c>
    </row>
    <row r="19" spans="1:6" ht="33" x14ac:dyDescent="0.25">
      <c r="A19" s="28">
        <v>1</v>
      </c>
      <c r="B19" s="29" t="s">
        <v>26</v>
      </c>
      <c r="C19" s="6" t="s">
        <v>8</v>
      </c>
      <c r="D19" s="7">
        <v>66</v>
      </c>
      <c r="E19" s="7">
        <v>998199.99999999988</v>
      </c>
      <c r="F19" s="30">
        <f>+D19*E19</f>
        <v>65881199.999999993</v>
      </c>
    </row>
    <row r="20" spans="1:6" s="22" customFormat="1" ht="16.5" x14ac:dyDescent="0.25">
      <c r="A20" s="28">
        <v>2</v>
      </c>
      <c r="B20" s="29" t="s">
        <v>27</v>
      </c>
      <c r="C20" s="6" t="s">
        <v>4</v>
      </c>
      <c r="D20" s="7">
        <v>4</v>
      </c>
      <c r="E20" s="7">
        <v>530000.00000000012</v>
      </c>
      <c r="F20" s="30">
        <f>+D20*E20</f>
        <v>2120000.0000000005</v>
      </c>
    </row>
    <row r="21" spans="1:6" s="22" customFormat="1" ht="16.5" x14ac:dyDescent="0.25">
      <c r="A21" s="28">
        <v>3</v>
      </c>
      <c r="B21" s="29" t="s">
        <v>28</v>
      </c>
      <c r="C21" s="6" t="s">
        <v>4</v>
      </c>
      <c r="D21" s="7">
        <v>9</v>
      </c>
      <c r="E21" s="7">
        <v>919999.99999999977</v>
      </c>
      <c r="F21" s="30">
        <f t="shared" ref="F21:F29" si="0">+D21*E21</f>
        <v>8279999.9999999981</v>
      </c>
    </row>
    <row r="22" spans="1:6" s="22" customFormat="1" ht="16.5" x14ac:dyDescent="0.25">
      <c r="A22" s="28">
        <v>4</v>
      </c>
      <c r="B22" s="29" t="s">
        <v>29</v>
      </c>
      <c r="C22" s="6" t="s">
        <v>4</v>
      </c>
      <c r="D22" s="7">
        <v>1</v>
      </c>
      <c r="E22" s="7">
        <v>1223800.0000000002</v>
      </c>
      <c r="F22" s="30">
        <f t="shared" si="0"/>
        <v>1223800.0000000002</v>
      </c>
    </row>
    <row r="23" spans="1:6" s="22" customFormat="1" ht="16.5" x14ac:dyDescent="0.25">
      <c r="A23" s="28">
        <v>5</v>
      </c>
      <c r="B23" s="29" t="s">
        <v>50</v>
      </c>
      <c r="C23" s="6" t="s">
        <v>4</v>
      </c>
      <c r="D23" s="7">
        <v>1</v>
      </c>
      <c r="E23" s="7">
        <v>800000.00000000012</v>
      </c>
      <c r="F23" s="30">
        <f t="shared" si="0"/>
        <v>800000.00000000012</v>
      </c>
    </row>
    <row r="24" spans="1:6" s="22" customFormat="1" ht="31.5" customHeight="1" x14ac:dyDescent="0.25">
      <c r="A24" s="28">
        <v>6</v>
      </c>
      <c r="B24" s="29" t="s">
        <v>38</v>
      </c>
      <c r="C24" s="6" t="s">
        <v>4</v>
      </c>
      <c r="D24" s="7">
        <v>1</v>
      </c>
      <c r="E24" s="7">
        <v>1913899.9999999998</v>
      </c>
      <c r="F24" s="30">
        <f t="shared" si="0"/>
        <v>1913899.9999999998</v>
      </c>
    </row>
    <row r="25" spans="1:6" ht="34.5" customHeight="1" x14ac:dyDescent="0.25">
      <c r="A25" s="28">
        <v>7</v>
      </c>
      <c r="B25" s="31" t="s">
        <v>30</v>
      </c>
      <c r="C25" s="6" t="s">
        <v>4</v>
      </c>
      <c r="D25" s="7">
        <v>4</v>
      </c>
      <c r="E25" s="7">
        <v>989999.99999999453</v>
      </c>
      <c r="F25" s="30">
        <f t="shared" si="0"/>
        <v>3959999.9999999781</v>
      </c>
    </row>
    <row r="26" spans="1:6" s="23" customFormat="1" ht="16.5" x14ac:dyDescent="0.25">
      <c r="A26" s="28">
        <v>8</v>
      </c>
      <c r="B26" s="29" t="s">
        <v>31</v>
      </c>
      <c r="C26" s="6" t="s">
        <v>4</v>
      </c>
      <c r="D26" s="7">
        <v>4</v>
      </c>
      <c r="E26" s="7">
        <v>45000.000000000036</v>
      </c>
      <c r="F26" s="30">
        <f t="shared" si="0"/>
        <v>180000.00000000015</v>
      </c>
    </row>
    <row r="27" spans="1:6" s="23" customFormat="1" ht="16.5" x14ac:dyDescent="0.25">
      <c r="A27" s="28">
        <v>9</v>
      </c>
      <c r="B27" s="29" t="s">
        <v>21</v>
      </c>
      <c r="C27" s="6" t="s">
        <v>4</v>
      </c>
      <c r="D27" s="7">
        <v>3</v>
      </c>
      <c r="E27" s="7">
        <v>174999.99999999994</v>
      </c>
      <c r="F27" s="30">
        <f t="shared" si="0"/>
        <v>524999.99999999977</v>
      </c>
    </row>
    <row r="28" spans="1:6" s="23" customFormat="1" ht="16.5" x14ac:dyDescent="0.25">
      <c r="A28" s="28">
        <v>10</v>
      </c>
      <c r="B28" s="29" t="s">
        <v>20</v>
      </c>
      <c r="C28" s="6" t="s">
        <v>4</v>
      </c>
      <c r="D28" s="7">
        <v>4</v>
      </c>
      <c r="E28" s="7">
        <v>134999.99999999956</v>
      </c>
      <c r="F28" s="30">
        <f t="shared" si="0"/>
        <v>539999.99999999825</v>
      </c>
    </row>
    <row r="29" spans="1:6" s="23" customFormat="1" ht="16.5" x14ac:dyDescent="0.25">
      <c r="A29" s="28">
        <v>11</v>
      </c>
      <c r="B29" s="29" t="s">
        <v>32</v>
      </c>
      <c r="C29" s="6" t="s">
        <v>4</v>
      </c>
      <c r="D29" s="7">
        <v>0</v>
      </c>
      <c r="E29" s="7">
        <v>20000</v>
      </c>
      <c r="F29" s="30">
        <f t="shared" si="0"/>
        <v>0</v>
      </c>
    </row>
    <row r="30" spans="1:6" ht="16.5" x14ac:dyDescent="0.3">
      <c r="A30" s="45" t="s">
        <v>9</v>
      </c>
      <c r="B30" s="46"/>
      <c r="C30" s="46"/>
      <c r="D30" s="47"/>
      <c r="E30" s="8"/>
      <c r="F30" s="19">
        <f>SUM(F19:F29)</f>
        <v>85423899.999999985</v>
      </c>
    </row>
    <row r="31" spans="1:6" s="1" customFormat="1" ht="16.5" x14ac:dyDescent="0.3">
      <c r="A31" s="53" t="s">
        <v>10</v>
      </c>
      <c r="B31" s="54"/>
      <c r="C31" s="54"/>
      <c r="D31" s="54"/>
      <c r="E31" s="8">
        <v>0.19</v>
      </c>
      <c r="F31" s="19">
        <f>+F30*E31</f>
        <v>16230540.999999998</v>
      </c>
    </row>
    <row r="32" spans="1:6" s="18" customFormat="1" ht="17.25" thickBot="1" x14ac:dyDescent="0.35">
      <c r="A32" s="55" t="s">
        <v>11</v>
      </c>
      <c r="B32" s="56"/>
      <c r="C32" s="56"/>
      <c r="D32" s="56"/>
      <c r="E32" s="20"/>
      <c r="F32" s="21">
        <f>SUM(F30:F31)</f>
        <v>101654440.99999999</v>
      </c>
    </row>
    <row r="33" spans="1:6" s="36" customFormat="1" ht="15" customHeight="1" thickBot="1" x14ac:dyDescent="0.35">
      <c r="A33" s="9"/>
      <c r="B33" s="9"/>
      <c r="C33" s="9"/>
      <c r="D33" s="9"/>
      <c r="E33" s="10"/>
      <c r="F33" s="11"/>
    </row>
    <row r="34" spans="1:6" s="32" customFormat="1" ht="17.25" customHeight="1" thickBot="1" x14ac:dyDescent="0.3">
      <c r="A34" s="50" t="s">
        <v>36</v>
      </c>
      <c r="B34" s="51"/>
      <c r="C34" s="51"/>
      <c r="D34" s="51"/>
      <c r="E34" s="51"/>
      <c r="F34" s="52"/>
    </row>
    <row r="35" spans="1:6" s="32" customFormat="1" ht="16.5" x14ac:dyDescent="0.3">
      <c r="A35" s="25" t="s">
        <v>2</v>
      </c>
      <c r="B35" s="26" t="s">
        <v>3</v>
      </c>
      <c r="C35" s="26" t="s">
        <v>4</v>
      </c>
      <c r="D35" s="26" t="s">
        <v>5</v>
      </c>
      <c r="E35" s="26" t="s">
        <v>6</v>
      </c>
      <c r="F35" s="27" t="s">
        <v>7</v>
      </c>
    </row>
    <row r="36" spans="1:6" s="32" customFormat="1" ht="33" x14ac:dyDescent="0.25">
      <c r="A36" s="28">
        <v>1</v>
      </c>
      <c r="B36" s="29" t="s">
        <v>26</v>
      </c>
      <c r="C36" s="6" t="s">
        <v>8</v>
      </c>
      <c r="D36" s="7">
        <v>99</v>
      </c>
      <c r="E36" s="7">
        <v>998199.99999999907</v>
      </c>
      <c r="F36" s="30">
        <f>+D36*E36</f>
        <v>98821799.999999911</v>
      </c>
    </row>
    <row r="37" spans="1:6" s="32" customFormat="1" ht="16.5" x14ac:dyDescent="0.25">
      <c r="A37" s="28">
        <v>2</v>
      </c>
      <c r="B37" s="29" t="s">
        <v>33</v>
      </c>
      <c r="C37" s="6" t="s">
        <v>4</v>
      </c>
      <c r="D37" s="7">
        <v>1</v>
      </c>
      <c r="E37" s="7">
        <v>3800000</v>
      </c>
      <c r="F37" s="30">
        <f t="shared" ref="F37:F46" si="1">+D37*E37</f>
        <v>3800000</v>
      </c>
    </row>
    <row r="38" spans="1:6" s="32" customFormat="1" ht="16.5" x14ac:dyDescent="0.25">
      <c r="A38" s="28">
        <v>3</v>
      </c>
      <c r="B38" s="29" t="s">
        <v>27</v>
      </c>
      <c r="C38" s="6" t="s">
        <v>4</v>
      </c>
      <c r="D38" s="7">
        <v>2</v>
      </c>
      <c r="E38" s="7">
        <v>530000</v>
      </c>
      <c r="F38" s="30">
        <f t="shared" si="1"/>
        <v>1060000</v>
      </c>
    </row>
    <row r="39" spans="1:6" s="32" customFormat="1" ht="16.5" x14ac:dyDescent="0.25">
      <c r="A39" s="28">
        <v>4</v>
      </c>
      <c r="B39" s="29" t="s">
        <v>28</v>
      </c>
      <c r="C39" s="6" t="s">
        <v>4</v>
      </c>
      <c r="D39" s="7">
        <v>6</v>
      </c>
      <c r="E39" s="7">
        <v>920000.00000000012</v>
      </c>
      <c r="F39" s="30">
        <f t="shared" si="1"/>
        <v>5520000.0000000009</v>
      </c>
    </row>
    <row r="40" spans="1:6" s="32" customFormat="1" ht="16.5" x14ac:dyDescent="0.25">
      <c r="A40" s="28">
        <v>5</v>
      </c>
      <c r="B40" s="29" t="s">
        <v>50</v>
      </c>
      <c r="C40" s="6" t="s">
        <v>4</v>
      </c>
      <c r="D40" s="7">
        <v>1</v>
      </c>
      <c r="E40" s="7">
        <v>800000.00000000012</v>
      </c>
      <c r="F40" s="30">
        <f t="shared" si="1"/>
        <v>800000.00000000012</v>
      </c>
    </row>
    <row r="41" spans="1:6" s="32" customFormat="1" ht="16.5" x14ac:dyDescent="0.25">
      <c r="A41" s="28">
        <v>6</v>
      </c>
      <c r="B41" s="29" t="s">
        <v>34</v>
      </c>
      <c r="C41" s="6" t="s">
        <v>4</v>
      </c>
      <c r="D41" s="7">
        <v>1</v>
      </c>
      <c r="E41" s="7">
        <v>140000</v>
      </c>
      <c r="F41" s="30">
        <f t="shared" si="1"/>
        <v>140000</v>
      </c>
    </row>
    <row r="42" spans="1:6" s="32" customFormat="1" ht="33" x14ac:dyDescent="0.25">
      <c r="A42" s="28">
        <v>7</v>
      </c>
      <c r="B42" s="31" t="s">
        <v>35</v>
      </c>
      <c r="C42" s="6" t="s">
        <v>4</v>
      </c>
      <c r="D42" s="7">
        <v>2</v>
      </c>
      <c r="E42" s="7">
        <v>1343500</v>
      </c>
      <c r="F42" s="30">
        <f t="shared" si="1"/>
        <v>2687000</v>
      </c>
    </row>
    <row r="43" spans="1:6" s="32" customFormat="1" ht="33" x14ac:dyDescent="0.25">
      <c r="A43" s="28">
        <v>8</v>
      </c>
      <c r="B43" s="31" t="s">
        <v>30</v>
      </c>
      <c r="C43" s="6" t="s">
        <v>4</v>
      </c>
      <c r="D43" s="7">
        <v>2</v>
      </c>
      <c r="E43" s="7">
        <v>989999.99999999907</v>
      </c>
      <c r="F43" s="30">
        <f>+D43*E43</f>
        <v>1979999.9999999981</v>
      </c>
    </row>
    <row r="44" spans="1:6" s="32" customFormat="1" ht="16.5" x14ac:dyDescent="0.25">
      <c r="A44" s="28">
        <v>9</v>
      </c>
      <c r="B44" s="29" t="s">
        <v>31</v>
      </c>
      <c r="C44" s="6" t="s">
        <v>4</v>
      </c>
      <c r="D44" s="7">
        <v>4</v>
      </c>
      <c r="E44" s="7">
        <v>45000</v>
      </c>
      <c r="F44" s="30">
        <f t="shared" si="1"/>
        <v>180000</v>
      </c>
    </row>
    <row r="45" spans="1:6" s="32" customFormat="1" ht="16.5" x14ac:dyDescent="0.25">
      <c r="A45" s="28">
        <v>10</v>
      </c>
      <c r="B45" s="29" t="s">
        <v>21</v>
      </c>
      <c r="C45" s="6" t="s">
        <v>4</v>
      </c>
      <c r="D45" s="7">
        <v>3</v>
      </c>
      <c r="E45" s="7">
        <v>175000.00000000009</v>
      </c>
      <c r="F45" s="30">
        <f t="shared" si="1"/>
        <v>525000.00000000023</v>
      </c>
    </row>
    <row r="46" spans="1:6" s="32" customFormat="1" ht="16.5" x14ac:dyDescent="0.25">
      <c r="A46" s="28">
        <v>11</v>
      </c>
      <c r="B46" s="29" t="s">
        <v>20</v>
      </c>
      <c r="C46" s="6" t="s">
        <v>4</v>
      </c>
      <c r="D46" s="7">
        <v>6</v>
      </c>
      <c r="E46" s="7">
        <v>135000.00000000003</v>
      </c>
      <c r="F46" s="30">
        <f t="shared" si="1"/>
        <v>810000.00000000023</v>
      </c>
    </row>
    <row r="47" spans="1:6" s="32" customFormat="1" ht="16.5" x14ac:dyDescent="0.25">
      <c r="A47" s="28">
        <v>12</v>
      </c>
      <c r="B47" s="29" t="s">
        <v>32</v>
      </c>
      <c r="C47" s="6" t="s">
        <v>4</v>
      </c>
      <c r="D47" s="7">
        <v>0</v>
      </c>
      <c r="E47" s="7">
        <v>20000</v>
      </c>
      <c r="F47" s="30">
        <f>+D47*E47</f>
        <v>0</v>
      </c>
    </row>
    <row r="48" spans="1:6" s="32" customFormat="1" ht="16.5" x14ac:dyDescent="0.3">
      <c r="A48" s="45" t="s">
        <v>9</v>
      </c>
      <c r="B48" s="46"/>
      <c r="C48" s="46"/>
      <c r="D48" s="47"/>
      <c r="E48" s="8"/>
      <c r="F48" s="19">
        <f>SUM(F36:F47)</f>
        <v>116323799.99999991</v>
      </c>
    </row>
    <row r="49" spans="1:6" s="32" customFormat="1" ht="16.5" x14ac:dyDescent="0.3">
      <c r="A49" s="53" t="s">
        <v>10</v>
      </c>
      <c r="B49" s="54"/>
      <c r="C49" s="54"/>
      <c r="D49" s="54"/>
      <c r="E49" s="8">
        <v>0.19</v>
      </c>
      <c r="F49" s="19">
        <f>+F48*E49</f>
        <v>22101521.999999985</v>
      </c>
    </row>
    <row r="50" spans="1:6" s="32" customFormat="1" ht="17.25" thickBot="1" x14ac:dyDescent="0.35">
      <c r="A50" s="55" t="s">
        <v>11</v>
      </c>
      <c r="B50" s="56"/>
      <c r="C50" s="56"/>
      <c r="D50" s="56"/>
      <c r="E50" s="20"/>
      <c r="F50" s="21">
        <f>SUM(F48:F49)</f>
        <v>138425321.99999988</v>
      </c>
    </row>
    <row r="51" spans="1:6" s="36" customFormat="1" ht="15" customHeight="1" thickBot="1" x14ac:dyDescent="0.35">
      <c r="A51" s="9"/>
      <c r="B51" s="9"/>
      <c r="C51" s="9"/>
      <c r="D51" s="9"/>
      <c r="E51" s="10"/>
      <c r="F51" s="11"/>
    </row>
    <row r="52" spans="1:6" s="33" customFormat="1" ht="17.25" thickBot="1" x14ac:dyDescent="0.3">
      <c r="A52" s="50" t="s">
        <v>37</v>
      </c>
      <c r="B52" s="51"/>
      <c r="C52" s="51"/>
      <c r="D52" s="51"/>
      <c r="E52" s="51"/>
      <c r="F52" s="52"/>
    </row>
    <row r="53" spans="1:6" s="33" customFormat="1" ht="16.5" x14ac:dyDescent="0.3">
      <c r="A53" s="25" t="s">
        <v>2</v>
      </c>
      <c r="B53" s="26" t="s">
        <v>3</v>
      </c>
      <c r="C53" s="26" t="s">
        <v>4</v>
      </c>
      <c r="D53" s="26" t="s">
        <v>5</v>
      </c>
      <c r="E53" s="26" t="s">
        <v>6</v>
      </c>
      <c r="F53" s="27" t="s">
        <v>7</v>
      </c>
    </row>
    <row r="54" spans="1:6" s="33" customFormat="1" ht="33" x14ac:dyDescent="0.25">
      <c r="A54" s="28">
        <v>1</v>
      </c>
      <c r="B54" s="29" t="s">
        <v>46</v>
      </c>
      <c r="C54" s="6" t="s">
        <v>8</v>
      </c>
      <c r="D54" s="7">
        <v>58</v>
      </c>
      <c r="E54" s="7">
        <v>648000</v>
      </c>
      <c r="F54" s="30">
        <f>+D54*E54</f>
        <v>37584000</v>
      </c>
    </row>
    <row r="55" spans="1:6" s="33" customFormat="1" ht="16.5" x14ac:dyDescent="0.25">
      <c r="A55" s="28">
        <v>2</v>
      </c>
      <c r="B55" s="29" t="s">
        <v>47</v>
      </c>
      <c r="C55" s="6" t="s">
        <v>4</v>
      </c>
      <c r="D55" s="7">
        <v>8</v>
      </c>
      <c r="E55" s="7">
        <v>269999.99999999994</v>
      </c>
      <c r="F55" s="30">
        <f>+D55*E55</f>
        <v>2159999.9999999995</v>
      </c>
    </row>
    <row r="56" spans="1:6" s="33" customFormat="1" ht="16.5" x14ac:dyDescent="0.25">
      <c r="A56" s="28">
        <v>3</v>
      </c>
      <c r="B56" s="29" t="s">
        <v>48</v>
      </c>
      <c r="C56" s="6" t="s">
        <v>4</v>
      </c>
      <c r="D56" s="7">
        <v>3</v>
      </c>
      <c r="E56" s="7">
        <v>609999.99999999977</v>
      </c>
      <c r="F56" s="30">
        <f t="shared" ref="F56:F63" si="2">+D56*E56</f>
        <v>1829999.9999999993</v>
      </c>
    </row>
    <row r="57" spans="1:6" s="33" customFormat="1" ht="16.5" x14ac:dyDescent="0.25">
      <c r="A57" s="28">
        <v>4</v>
      </c>
      <c r="B57" s="29" t="s">
        <v>51</v>
      </c>
      <c r="C57" s="6" t="s">
        <v>4</v>
      </c>
      <c r="D57" s="7">
        <v>1</v>
      </c>
      <c r="E57" s="7">
        <v>1029999.999999999</v>
      </c>
      <c r="F57" s="30">
        <f>+D57*E57</f>
        <v>1029999.999999999</v>
      </c>
    </row>
    <row r="58" spans="1:6" s="33" customFormat="1" ht="16.5" x14ac:dyDescent="0.25">
      <c r="A58" s="28">
        <v>5</v>
      </c>
      <c r="B58" s="29" t="s">
        <v>34</v>
      </c>
      <c r="C58" s="6" t="s">
        <v>4</v>
      </c>
      <c r="D58" s="7">
        <v>1</v>
      </c>
      <c r="E58" s="7">
        <v>120000</v>
      </c>
      <c r="F58" s="30">
        <f t="shared" ref="F58" si="3">+D58*E58</f>
        <v>120000</v>
      </c>
    </row>
    <row r="59" spans="1:6" s="33" customFormat="1" ht="33" x14ac:dyDescent="0.25">
      <c r="A59" s="28">
        <v>6</v>
      </c>
      <c r="B59" s="31" t="s">
        <v>30</v>
      </c>
      <c r="C59" s="6" t="s">
        <v>4</v>
      </c>
      <c r="D59" s="7">
        <v>7</v>
      </c>
      <c r="E59" s="7">
        <v>990000.00000000023</v>
      </c>
      <c r="F59" s="30">
        <f t="shared" si="2"/>
        <v>6930000.0000000019</v>
      </c>
    </row>
    <row r="60" spans="1:6" s="33" customFormat="1" ht="16.5" x14ac:dyDescent="0.25">
      <c r="A60" s="28">
        <v>7</v>
      </c>
      <c r="B60" s="29" t="s">
        <v>31</v>
      </c>
      <c r="C60" s="6" t="s">
        <v>4</v>
      </c>
      <c r="D60" s="7">
        <v>7</v>
      </c>
      <c r="E60" s="7">
        <v>30000</v>
      </c>
      <c r="F60" s="30">
        <f t="shared" si="2"/>
        <v>210000</v>
      </c>
    </row>
    <row r="61" spans="1:6" s="33" customFormat="1" ht="16.5" x14ac:dyDescent="0.25">
      <c r="A61" s="28">
        <v>8</v>
      </c>
      <c r="B61" s="29" t="s">
        <v>21</v>
      </c>
      <c r="C61" s="6" t="s">
        <v>4</v>
      </c>
      <c r="D61" s="7">
        <v>3</v>
      </c>
      <c r="E61" s="7">
        <v>174999.99999999997</v>
      </c>
      <c r="F61" s="30">
        <f t="shared" si="2"/>
        <v>524999.99999999988</v>
      </c>
    </row>
    <row r="62" spans="1:6" s="33" customFormat="1" ht="16.5" x14ac:dyDescent="0.25">
      <c r="A62" s="28">
        <v>9</v>
      </c>
      <c r="B62" s="29" t="s">
        <v>20</v>
      </c>
      <c r="C62" s="6" t="s">
        <v>4</v>
      </c>
      <c r="D62" s="7">
        <v>7</v>
      </c>
      <c r="E62" s="7">
        <v>134999.99999999997</v>
      </c>
      <c r="F62" s="30">
        <f t="shared" si="2"/>
        <v>944999.99999999977</v>
      </c>
    </row>
    <row r="63" spans="1:6" s="33" customFormat="1" ht="17.25" customHeight="1" x14ac:dyDescent="0.25">
      <c r="A63" s="28">
        <v>10</v>
      </c>
      <c r="B63" s="29" t="s">
        <v>32</v>
      </c>
      <c r="C63" s="6" t="s">
        <v>4</v>
      </c>
      <c r="D63" s="7">
        <v>0</v>
      </c>
      <c r="E63" s="7">
        <v>16000</v>
      </c>
      <c r="F63" s="30">
        <f t="shared" si="2"/>
        <v>0</v>
      </c>
    </row>
    <row r="64" spans="1:6" s="33" customFormat="1" ht="16.5" x14ac:dyDescent="0.3">
      <c r="A64" s="45" t="s">
        <v>9</v>
      </c>
      <c r="B64" s="46"/>
      <c r="C64" s="46"/>
      <c r="D64" s="47"/>
      <c r="E64" s="8"/>
      <c r="F64" s="19">
        <f>SUM(F54:F63)</f>
        <v>51334000</v>
      </c>
    </row>
    <row r="65" spans="1:6" s="33" customFormat="1" ht="16.5" x14ac:dyDescent="0.3">
      <c r="A65" s="53" t="s">
        <v>10</v>
      </c>
      <c r="B65" s="54"/>
      <c r="C65" s="54"/>
      <c r="D65" s="54"/>
      <c r="E65" s="8">
        <v>0.19</v>
      </c>
      <c r="F65" s="19">
        <f>+F64*E65</f>
        <v>9753460</v>
      </c>
    </row>
    <row r="66" spans="1:6" s="33" customFormat="1" ht="17.25" thickBot="1" x14ac:dyDescent="0.35">
      <c r="A66" s="55" t="s">
        <v>11</v>
      </c>
      <c r="B66" s="56"/>
      <c r="C66" s="56"/>
      <c r="D66" s="56"/>
      <c r="E66" s="20"/>
      <c r="F66" s="21">
        <f>SUM(F64:F65)</f>
        <v>61087460</v>
      </c>
    </row>
    <row r="67" spans="1:6" s="36" customFormat="1" ht="15" customHeight="1" thickBot="1" x14ac:dyDescent="0.35">
      <c r="A67" s="9"/>
      <c r="B67" s="9"/>
      <c r="C67" s="9"/>
      <c r="D67" s="9"/>
      <c r="E67" s="10"/>
      <c r="F67" s="11"/>
    </row>
    <row r="68" spans="1:6" s="33" customFormat="1" ht="17.25" thickBot="1" x14ac:dyDescent="0.3">
      <c r="A68" s="50" t="s">
        <v>52</v>
      </c>
      <c r="B68" s="51"/>
      <c r="C68" s="51"/>
      <c r="D68" s="51"/>
      <c r="E68" s="51"/>
      <c r="F68" s="52"/>
    </row>
    <row r="69" spans="1:6" s="33" customFormat="1" ht="16.5" x14ac:dyDescent="0.3">
      <c r="A69" s="25" t="s">
        <v>2</v>
      </c>
      <c r="B69" s="26" t="s">
        <v>3</v>
      </c>
      <c r="C69" s="26" t="s">
        <v>4</v>
      </c>
      <c r="D69" s="26" t="s">
        <v>5</v>
      </c>
      <c r="E69" s="26" t="s">
        <v>6</v>
      </c>
      <c r="F69" s="27" t="s">
        <v>7</v>
      </c>
    </row>
    <row r="70" spans="1:6" s="33" customFormat="1" ht="33" x14ac:dyDescent="0.25">
      <c r="A70" s="28">
        <v>1</v>
      </c>
      <c r="B70" s="29" t="s">
        <v>46</v>
      </c>
      <c r="C70" s="6" t="s">
        <v>8</v>
      </c>
      <c r="D70" s="7">
        <v>86</v>
      </c>
      <c r="E70" s="7">
        <v>648000</v>
      </c>
      <c r="F70" s="30">
        <f>+D70*E70</f>
        <v>55728000</v>
      </c>
    </row>
    <row r="71" spans="1:6" s="33" customFormat="1" ht="16.5" x14ac:dyDescent="0.25">
      <c r="A71" s="28">
        <v>2</v>
      </c>
      <c r="B71" s="29" t="s">
        <v>53</v>
      </c>
      <c r="C71" s="6" t="s">
        <v>4</v>
      </c>
      <c r="D71" s="7">
        <v>1</v>
      </c>
      <c r="E71" s="7">
        <v>3125100</v>
      </c>
      <c r="F71" s="30">
        <f t="shared" ref="F71:F77" si="4">+D71*E71</f>
        <v>3125100</v>
      </c>
    </row>
    <row r="72" spans="1:6" s="33" customFormat="1" ht="16.5" x14ac:dyDescent="0.25">
      <c r="A72" s="28">
        <v>3</v>
      </c>
      <c r="B72" s="29" t="s">
        <v>47</v>
      </c>
      <c r="C72" s="6" t="s">
        <v>4</v>
      </c>
      <c r="D72" s="7">
        <v>4</v>
      </c>
      <c r="E72" s="7">
        <v>270000</v>
      </c>
      <c r="F72" s="30">
        <f t="shared" si="4"/>
        <v>1080000</v>
      </c>
    </row>
    <row r="73" spans="1:6" s="33" customFormat="1" ht="16.5" x14ac:dyDescent="0.25">
      <c r="A73" s="28">
        <v>4</v>
      </c>
      <c r="B73" s="29" t="s">
        <v>48</v>
      </c>
      <c r="C73" s="6" t="s">
        <v>4</v>
      </c>
      <c r="D73" s="7">
        <v>1</v>
      </c>
      <c r="E73" s="7">
        <v>610000</v>
      </c>
      <c r="F73" s="30">
        <f t="shared" si="4"/>
        <v>610000</v>
      </c>
    </row>
    <row r="74" spans="1:6" s="34" customFormat="1" ht="16.5" x14ac:dyDescent="0.25">
      <c r="A74" s="28">
        <v>5</v>
      </c>
      <c r="B74" s="29" t="s">
        <v>54</v>
      </c>
      <c r="C74" s="6" t="s">
        <v>4</v>
      </c>
      <c r="D74" s="7">
        <v>2</v>
      </c>
      <c r="E74" s="7">
        <v>519999.99999999738</v>
      </c>
      <c r="F74" s="30">
        <f t="shared" si="4"/>
        <v>1039999.9999999948</v>
      </c>
    </row>
    <row r="75" spans="1:6" s="33" customFormat="1" ht="16.5" x14ac:dyDescent="0.25">
      <c r="A75" s="28">
        <v>6</v>
      </c>
      <c r="B75" s="29" t="s">
        <v>51</v>
      </c>
      <c r="C75" s="6" t="s">
        <v>4</v>
      </c>
      <c r="D75" s="7">
        <v>1</v>
      </c>
      <c r="E75" s="7">
        <v>1030000</v>
      </c>
      <c r="F75" s="30">
        <f t="shared" si="4"/>
        <v>1030000</v>
      </c>
    </row>
    <row r="76" spans="1:6" s="33" customFormat="1" ht="16.5" x14ac:dyDescent="0.25">
      <c r="A76" s="28">
        <v>7</v>
      </c>
      <c r="B76" s="29" t="s">
        <v>34</v>
      </c>
      <c r="C76" s="6" t="s">
        <v>4</v>
      </c>
      <c r="D76" s="7">
        <v>1</v>
      </c>
      <c r="E76" s="7">
        <v>120000</v>
      </c>
      <c r="F76" s="30">
        <f t="shared" si="4"/>
        <v>120000</v>
      </c>
    </row>
    <row r="77" spans="1:6" s="33" customFormat="1" ht="33" x14ac:dyDescent="0.25">
      <c r="A77" s="28">
        <v>8</v>
      </c>
      <c r="B77" s="31" t="s">
        <v>35</v>
      </c>
      <c r="C77" s="6" t="s">
        <v>4</v>
      </c>
      <c r="D77" s="7">
        <v>2</v>
      </c>
      <c r="E77" s="7">
        <v>1343500</v>
      </c>
      <c r="F77" s="30">
        <f t="shared" si="4"/>
        <v>2687000</v>
      </c>
    </row>
    <row r="78" spans="1:6" s="33" customFormat="1" ht="33" x14ac:dyDescent="0.25">
      <c r="A78" s="28">
        <v>9</v>
      </c>
      <c r="B78" s="31" t="s">
        <v>30</v>
      </c>
      <c r="C78" s="6" t="s">
        <v>4</v>
      </c>
      <c r="D78" s="7">
        <v>2</v>
      </c>
      <c r="E78" s="7">
        <v>990000.00000000012</v>
      </c>
      <c r="F78" s="30">
        <f>+D78*E78</f>
        <v>1980000.0000000002</v>
      </c>
    </row>
    <row r="79" spans="1:6" s="33" customFormat="1" ht="16.5" x14ac:dyDescent="0.25">
      <c r="A79" s="28">
        <v>10</v>
      </c>
      <c r="B79" s="29" t="s">
        <v>31</v>
      </c>
      <c r="C79" s="6" t="s">
        <v>4</v>
      </c>
      <c r="D79" s="7">
        <v>4</v>
      </c>
      <c r="E79" s="7">
        <v>30000</v>
      </c>
      <c r="F79" s="30">
        <f t="shared" ref="F79:F81" si="5">+D79*E79</f>
        <v>120000</v>
      </c>
    </row>
    <row r="80" spans="1:6" s="33" customFormat="1" ht="16.5" x14ac:dyDescent="0.25">
      <c r="A80" s="28">
        <v>11</v>
      </c>
      <c r="B80" s="29" t="s">
        <v>21</v>
      </c>
      <c r="C80" s="6" t="s">
        <v>4</v>
      </c>
      <c r="D80" s="7">
        <v>4</v>
      </c>
      <c r="E80" s="7">
        <v>174999.99999999988</v>
      </c>
      <c r="F80" s="30">
        <f t="shared" si="5"/>
        <v>699999.99999999953</v>
      </c>
    </row>
    <row r="81" spans="1:6" s="33" customFormat="1" ht="16.5" x14ac:dyDescent="0.25">
      <c r="A81" s="28">
        <v>12</v>
      </c>
      <c r="B81" s="29" t="s">
        <v>20</v>
      </c>
      <c r="C81" s="6" t="s">
        <v>4</v>
      </c>
      <c r="D81" s="7">
        <v>7</v>
      </c>
      <c r="E81" s="7">
        <v>134999.99999999988</v>
      </c>
      <c r="F81" s="30">
        <f t="shared" si="5"/>
        <v>944999.99999999919</v>
      </c>
    </row>
    <row r="82" spans="1:6" s="33" customFormat="1" ht="16.5" x14ac:dyDescent="0.25">
      <c r="A82" s="28">
        <v>13</v>
      </c>
      <c r="B82" s="29" t="s">
        <v>32</v>
      </c>
      <c r="C82" s="6" t="s">
        <v>4</v>
      </c>
      <c r="D82" s="7">
        <v>0</v>
      </c>
      <c r="E82" s="7">
        <v>15999.999999999996</v>
      </c>
      <c r="F82" s="30">
        <f>+D82*E82</f>
        <v>0</v>
      </c>
    </row>
    <row r="83" spans="1:6" s="33" customFormat="1" ht="16.5" x14ac:dyDescent="0.3">
      <c r="A83" s="45" t="s">
        <v>9</v>
      </c>
      <c r="B83" s="46"/>
      <c r="C83" s="46"/>
      <c r="D83" s="47"/>
      <c r="E83" s="8"/>
      <c r="F83" s="19">
        <f>SUM(F70:F82)</f>
        <v>69165100</v>
      </c>
    </row>
    <row r="84" spans="1:6" s="33" customFormat="1" ht="16.5" x14ac:dyDescent="0.3">
      <c r="A84" s="53" t="s">
        <v>10</v>
      </c>
      <c r="B84" s="54"/>
      <c r="C84" s="54"/>
      <c r="D84" s="54"/>
      <c r="E84" s="8">
        <v>0.19</v>
      </c>
      <c r="F84" s="19">
        <f>+F83*E84</f>
        <v>13141369</v>
      </c>
    </row>
    <row r="85" spans="1:6" s="32" customFormat="1" ht="17.25" thickBot="1" x14ac:dyDescent="0.35">
      <c r="A85" s="55" t="s">
        <v>11</v>
      </c>
      <c r="B85" s="56"/>
      <c r="C85" s="56"/>
      <c r="D85" s="56"/>
      <c r="E85" s="20"/>
      <c r="F85" s="21">
        <f>SUM(F83:F84)</f>
        <v>82306469</v>
      </c>
    </row>
    <row r="86" spans="1:6" s="34" customFormat="1" ht="15" customHeight="1" thickBot="1" x14ac:dyDescent="0.35">
      <c r="A86" s="9"/>
      <c r="B86" s="9"/>
      <c r="C86" s="9"/>
      <c r="D86" s="9"/>
      <c r="E86" s="10"/>
      <c r="F86" s="11"/>
    </row>
    <row r="87" spans="1:6" s="34" customFormat="1" ht="17.25" thickBot="1" x14ac:dyDescent="0.3">
      <c r="A87" s="50" t="s">
        <v>61</v>
      </c>
      <c r="B87" s="51"/>
      <c r="C87" s="51"/>
      <c r="D87" s="51"/>
      <c r="E87" s="51"/>
      <c r="F87" s="52"/>
    </row>
    <row r="88" spans="1:6" s="34" customFormat="1" ht="16.5" x14ac:dyDescent="0.3">
      <c r="A88" s="25" t="s">
        <v>2</v>
      </c>
      <c r="B88" s="26" t="s">
        <v>3</v>
      </c>
      <c r="C88" s="26" t="s">
        <v>4</v>
      </c>
      <c r="D88" s="26" t="s">
        <v>5</v>
      </c>
      <c r="E88" s="26" t="s">
        <v>6</v>
      </c>
      <c r="F88" s="27" t="s">
        <v>7</v>
      </c>
    </row>
    <row r="89" spans="1:6" s="34" customFormat="1" ht="33" x14ac:dyDescent="0.25">
      <c r="A89" s="28">
        <v>1</v>
      </c>
      <c r="B89" s="29" t="s">
        <v>55</v>
      </c>
      <c r="C89" s="6" t="s">
        <v>8</v>
      </c>
      <c r="D89" s="7">
        <v>30</v>
      </c>
      <c r="E89" s="7">
        <v>395499.99999999994</v>
      </c>
      <c r="F89" s="30">
        <f>+D89*E89</f>
        <v>11864999.999999998</v>
      </c>
    </row>
    <row r="90" spans="1:6" s="34" customFormat="1" ht="16.5" x14ac:dyDescent="0.25">
      <c r="A90" s="28">
        <v>2</v>
      </c>
      <c r="B90" s="29" t="s">
        <v>56</v>
      </c>
      <c r="C90" s="6" t="s">
        <v>4</v>
      </c>
      <c r="D90" s="7">
        <v>3</v>
      </c>
      <c r="E90" s="7">
        <v>265000</v>
      </c>
      <c r="F90" s="30">
        <f t="shared" ref="F90:F91" si="6">+D90*E90</f>
        <v>795000</v>
      </c>
    </row>
    <row r="91" spans="1:6" s="34" customFormat="1" ht="16.5" x14ac:dyDescent="0.25">
      <c r="A91" s="28">
        <v>3</v>
      </c>
      <c r="B91" s="29" t="s">
        <v>57</v>
      </c>
      <c r="C91" s="6" t="s">
        <v>4</v>
      </c>
      <c r="D91" s="7">
        <v>4</v>
      </c>
      <c r="E91" s="7">
        <v>369999.99999999988</v>
      </c>
      <c r="F91" s="30">
        <f t="shared" si="6"/>
        <v>1479999.9999999995</v>
      </c>
    </row>
    <row r="92" spans="1:6" s="34" customFormat="1" ht="16.5" x14ac:dyDescent="0.25">
      <c r="A92" s="28">
        <v>4</v>
      </c>
      <c r="B92" s="29" t="s">
        <v>58</v>
      </c>
      <c r="C92" s="6" t="s">
        <v>4</v>
      </c>
      <c r="D92" s="7">
        <v>1</v>
      </c>
      <c r="E92" s="7">
        <v>279300</v>
      </c>
      <c r="F92" s="30">
        <f t="shared" ref="F92:F93" si="7">+D92*E92</f>
        <v>279300</v>
      </c>
    </row>
    <row r="93" spans="1:6" s="34" customFormat="1" ht="33" x14ac:dyDescent="0.25">
      <c r="A93" s="28">
        <v>5</v>
      </c>
      <c r="B93" s="31" t="s">
        <v>59</v>
      </c>
      <c r="C93" s="6" t="s">
        <v>4</v>
      </c>
      <c r="D93" s="7">
        <v>1</v>
      </c>
      <c r="E93" s="7">
        <v>1343500</v>
      </c>
      <c r="F93" s="30">
        <f t="shared" si="7"/>
        <v>1343500</v>
      </c>
    </row>
    <row r="94" spans="1:6" s="34" customFormat="1" ht="16.5" x14ac:dyDescent="0.25">
      <c r="A94" s="28">
        <v>6</v>
      </c>
      <c r="B94" s="29" t="s">
        <v>21</v>
      </c>
      <c r="C94" s="6" t="s">
        <v>4</v>
      </c>
      <c r="D94" s="7">
        <v>1</v>
      </c>
      <c r="E94" s="7">
        <v>87600.000000000015</v>
      </c>
      <c r="F94" s="30">
        <f t="shared" ref="F94:F95" si="8">+D94*E94</f>
        <v>87600.000000000015</v>
      </c>
    </row>
    <row r="95" spans="1:6" s="34" customFormat="1" ht="16.5" x14ac:dyDescent="0.25">
      <c r="A95" s="28">
        <v>7</v>
      </c>
      <c r="B95" s="29" t="s">
        <v>20</v>
      </c>
      <c r="C95" s="6" t="s">
        <v>4</v>
      </c>
      <c r="D95" s="7">
        <v>2</v>
      </c>
      <c r="E95" s="7">
        <v>67500.000000000044</v>
      </c>
      <c r="F95" s="30">
        <f t="shared" si="8"/>
        <v>135000.00000000009</v>
      </c>
    </row>
    <row r="96" spans="1:6" s="34" customFormat="1" ht="19.5" customHeight="1" x14ac:dyDescent="0.25">
      <c r="A96" s="28">
        <v>8</v>
      </c>
      <c r="B96" s="29" t="s">
        <v>32</v>
      </c>
      <c r="C96" s="6" t="s">
        <v>4</v>
      </c>
      <c r="D96" s="7">
        <v>16</v>
      </c>
      <c r="E96" s="7">
        <v>15000.000000000002</v>
      </c>
      <c r="F96" s="30">
        <f>+D96*E96</f>
        <v>240000.00000000003</v>
      </c>
    </row>
    <row r="97" spans="1:6" s="34" customFormat="1" ht="16.5" x14ac:dyDescent="0.3">
      <c r="A97" s="45" t="s">
        <v>9</v>
      </c>
      <c r="B97" s="46"/>
      <c r="C97" s="46"/>
      <c r="D97" s="47"/>
      <c r="E97" s="8"/>
      <c r="F97" s="19">
        <f>SUM(F89:F96)</f>
        <v>16225399.999999998</v>
      </c>
    </row>
    <row r="98" spans="1:6" s="34" customFormat="1" ht="16.5" x14ac:dyDescent="0.3">
      <c r="A98" s="53" t="s">
        <v>10</v>
      </c>
      <c r="B98" s="54"/>
      <c r="C98" s="54"/>
      <c r="D98" s="54"/>
      <c r="E98" s="8">
        <v>0.19</v>
      </c>
      <c r="F98" s="19">
        <f>+F97*E98</f>
        <v>3082825.9999999995</v>
      </c>
    </row>
    <row r="99" spans="1:6" s="34" customFormat="1" ht="17.25" thickBot="1" x14ac:dyDescent="0.35">
      <c r="A99" s="55" t="s">
        <v>11</v>
      </c>
      <c r="B99" s="56"/>
      <c r="C99" s="56"/>
      <c r="D99" s="56"/>
      <c r="E99" s="20"/>
      <c r="F99" s="21">
        <f>SUM(F97:F98)</f>
        <v>19308225.999999996</v>
      </c>
    </row>
    <row r="100" spans="1:6" s="34" customFormat="1" ht="16.5" x14ac:dyDescent="0.3">
      <c r="A100" s="9"/>
      <c r="B100" s="9"/>
      <c r="C100" s="9"/>
      <c r="D100" s="9"/>
      <c r="E100" s="10"/>
      <c r="F100" s="11"/>
    </row>
    <row r="101" spans="1:6" s="34" customFormat="1" ht="17.25" thickBot="1" x14ac:dyDescent="0.35">
      <c r="A101" s="9"/>
      <c r="B101" s="9"/>
      <c r="C101" s="9"/>
      <c r="D101" s="9"/>
      <c r="E101" s="10"/>
      <c r="F101" s="11"/>
    </row>
    <row r="102" spans="1:6" s="34" customFormat="1" ht="17.25" thickBot="1" x14ac:dyDescent="0.3">
      <c r="A102" s="50" t="s">
        <v>62</v>
      </c>
      <c r="B102" s="51"/>
      <c r="C102" s="51"/>
      <c r="D102" s="51"/>
      <c r="E102" s="51"/>
      <c r="F102" s="52"/>
    </row>
    <row r="103" spans="1:6" s="34" customFormat="1" ht="16.5" x14ac:dyDescent="0.3">
      <c r="A103" s="25" t="s">
        <v>2</v>
      </c>
      <c r="B103" s="26" t="s">
        <v>3</v>
      </c>
      <c r="C103" s="26" t="s">
        <v>4</v>
      </c>
      <c r="D103" s="26" t="s">
        <v>5</v>
      </c>
      <c r="E103" s="26" t="s">
        <v>6</v>
      </c>
      <c r="F103" s="27" t="s">
        <v>7</v>
      </c>
    </row>
    <row r="104" spans="1:6" s="34" customFormat="1" ht="33" x14ac:dyDescent="0.25">
      <c r="A104" s="28">
        <v>1</v>
      </c>
      <c r="B104" s="29" t="s">
        <v>46</v>
      </c>
      <c r="C104" s="6" t="s">
        <v>8</v>
      </c>
      <c r="D104" s="7">
        <v>95</v>
      </c>
      <c r="E104" s="7">
        <v>648000.00000000023</v>
      </c>
      <c r="F104" s="30">
        <f>+D104*E104</f>
        <v>61560000.000000022</v>
      </c>
    </row>
    <row r="105" spans="1:6" s="34" customFormat="1" ht="16.5" x14ac:dyDescent="0.25">
      <c r="A105" s="28">
        <v>2</v>
      </c>
      <c r="B105" s="29" t="s">
        <v>53</v>
      </c>
      <c r="C105" s="6" t="s">
        <v>4</v>
      </c>
      <c r="D105" s="7">
        <v>1</v>
      </c>
      <c r="E105" s="7">
        <v>3125100</v>
      </c>
      <c r="F105" s="30">
        <f t="shared" ref="F105:F107" si="9">+D105*E105</f>
        <v>3125100</v>
      </c>
    </row>
    <row r="106" spans="1:6" s="34" customFormat="1" ht="16.5" x14ac:dyDescent="0.25">
      <c r="A106" s="28">
        <v>3</v>
      </c>
      <c r="B106" s="29" t="s">
        <v>47</v>
      </c>
      <c r="C106" s="6" t="s">
        <v>4</v>
      </c>
      <c r="D106" s="7">
        <v>5</v>
      </c>
      <c r="E106" s="7">
        <v>270000</v>
      </c>
      <c r="F106" s="30">
        <f t="shared" si="9"/>
        <v>1350000</v>
      </c>
    </row>
    <row r="107" spans="1:6" s="34" customFormat="1" ht="16.5" x14ac:dyDescent="0.25">
      <c r="A107" s="28">
        <v>4</v>
      </c>
      <c r="B107" s="29" t="s">
        <v>48</v>
      </c>
      <c r="C107" s="6" t="s">
        <v>4</v>
      </c>
      <c r="D107" s="7">
        <v>2</v>
      </c>
      <c r="E107" s="7">
        <v>609999.99999999977</v>
      </c>
      <c r="F107" s="30">
        <f t="shared" si="9"/>
        <v>1219999.9999999995</v>
      </c>
    </row>
    <row r="108" spans="1:6" s="34" customFormat="1" ht="16.5" x14ac:dyDescent="0.25">
      <c r="A108" s="28">
        <v>5</v>
      </c>
      <c r="B108" s="29" t="s">
        <v>49</v>
      </c>
      <c r="C108" s="6" t="s">
        <v>4</v>
      </c>
      <c r="D108" s="7">
        <v>1</v>
      </c>
      <c r="E108" s="7">
        <v>500000</v>
      </c>
      <c r="F108" s="30">
        <f t="shared" ref="F108:F110" si="10">+D108*E108</f>
        <v>500000</v>
      </c>
    </row>
    <row r="109" spans="1:6" s="34" customFormat="1" ht="16.5" x14ac:dyDescent="0.25">
      <c r="A109" s="28">
        <v>6</v>
      </c>
      <c r="B109" s="29" t="s">
        <v>34</v>
      </c>
      <c r="C109" s="6" t="s">
        <v>4</v>
      </c>
      <c r="D109" s="7">
        <v>1</v>
      </c>
      <c r="E109" s="7">
        <v>120000.00000000003</v>
      </c>
      <c r="F109" s="30">
        <f t="shared" si="10"/>
        <v>120000.00000000003</v>
      </c>
    </row>
    <row r="110" spans="1:6" s="34" customFormat="1" ht="33" x14ac:dyDescent="0.25">
      <c r="A110" s="28">
        <v>7</v>
      </c>
      <c r="B110" s="31" t="s">
        <v>35</v>
      </c>
      <c r="C110" s="6" t="s">
        <v>4</v>
      </c>
      <c r="D110" s="7">
        <v>2</v>
      </c>
      <c r="E110" s="7">
        <v>1343500.0000000002</v>
      </c>
      <c r="F110" s="30">
        <f t="shared" si="10"/>
        <v>2687000.0000000005</v>
      </c>
    </row>
    <row r="111" spans="1:6" s="34" customFormat="1" ht="33" x14ac:dyDescent="0.25">
      <c r="A111" s="28">
        <v>8</v>
      </c>
      <c r="B111" s="31" t="s">
        <v>60</v>
      </c>
      <c r="C111" s="6" t="s">
        <v>4</v>
      </c>
      <c r="D111" s="7">
        <v>2</v>
      </c>
      <c r="E111" s="7">
        <v>810199.99999999988</v>
      </c>
      <c r="F111" s="30">
        <f>+D111*E111</f>
        <v>1620399.9999999998</v>
      </c>
    </row>
    <row r="112" spans="1:6" s="34" customFormat="1" ht="16.5" x14ac:dyDescent="0.25">
      <c r="A112" s="28">
        <v>9</v>
      </c>
      <c r="B112" s="29" t="s">
        <v>31</v>
      </c>
      <c r="C112" s="6" t="s">
        <v>4</v>
      </c>
      <c r="D112" s="7">
        <v>4</v>
      </c>
      <c r="E112" s="7">
        <v>30000.000000000007</v>
      </c>
      <c r="F112" s="30">
        <f t="shared" ref="F112:F114" si="11">+D112*E112</f>
        <v>120000.00000000003</v>
      </c>
    </row>
    <row r="113" spans="1:6" s="32" customFormat="1" ht="16.5" x14ac:dyDescent="0.25">
      <c r="A113" s="28">
        <v>10</v>
      </c>
      <c r="B113" s="29" t="s">
        <v>21</v>
      </c>
      <c r="C113" s="6" t="s">
        <v>4</v>
      </c>
      <c r="D113" s="7">
        <v>3</v>
      </c>
      <c r="E113" s="7">
        <v>174999.99999999994</v>
      </c>
      <c r="F113" s="30">
        <f t="shared" si="11"/>
        <v>524999.99999999977</v>
      </c>
    </row>
    <row r="114" spans="1:6" s="32" customFormat="1" ht="16.5" x14ac:dyDescent="0.25">
      <c r="A114" s="28">
        <v>11</v>
      </c>
      <c r="B114" s="29" t="s">
        <v>20</v>
      </c>
      <c r="C114" s="6" t="s">
        <v>4</v>
      </c>
      <c r="D114" s="7">
        <v>5</v>
      </c>
      <c r="E114" s="7">
        <v>134999.99999999997</v>
      </c>
      <c r="F114" s="30">
        <f t="shared" si="11"/>
        <v>674999.99999999988</v>
      </c>
    </row>
    <row r="115" spans="1:6" s="32" customFormat="1" ht="18.75" customHeight="1" x14ac:dyDescent="0.25">
      <c r="A115" s="28">
        <v>12</v>
      </c>
      <c r="B115" s="29" t="s">
        <v>32</v>
      </c>
      <c r="C115" s="6" t="s">
        <v>4</v>
      </c>
      <c r="D115" s="7">
        <v>0</v>
      </c>
      <c r="E115" s="7">
        <v>15999.999999999998</v>
      </c>
      <c r="F115" s="30">
        <f>+D115*E115</f>
        <v>0</v>
      </c>
    </row>
    <row r="116" spans="1:6" s="32" customFormat="1" ht="16.5" x14ac:dyDescent="0.3">
      <c r="A116" s="45" t="s">
        <v>9</v>
      </c>
      <c r="B116" s="46"/>
      <c r="C116" s="46"/>
      <c r="D116" s="47"/>
      <c r="E116" s="8"/>
      <c r="F116" s="19">
        <f>SUM(F104:F115)</f>
        <v>73502500.000000015</v>
      </c>
    </row>
    <row r="117" spans="1:6" s="32" customFormat="1" ht="16.5" x14ac:dyDescent="0.3">
      <c r="A117" s="53" t="s">
        <v>10</v>
      </c>
      <c r="B117" s="54"/>
      <c r="C117" s="54"/>
      <c r="D117" s="54"/>
      <c r="E117" s="8">
        <v>0.19</v>
      </c>
      <c r="F117" s="19">
        <f>+F116*E117</f>
        <v>13965475.000000004</v>
      </c>
    </row>
    <row r="118" spans="1:6" s="32" customFormat="1" ht="17.25" thickBot="1" x14ac:dyDescent="0.35">
      <c r="A118" s="55" t="s">
        <v>11</v>
      </c>
      <c r="B118" s="56"/>
      <c r="C118" s="56"/>
      <c r="D118" s="56"/>
      <c r="E118" s="20"/>
      <c r="F118" s="21">
        <f>SUM(F116:F117)</f>
        <v>87467975.000000015</v>
      </c>
    </row>
    <row r="119" spans="1:6" s="32" customFormat="1" ht="15" customHeight="1" thickBot="1" x14ac:dyDescent="0.35">
      <c r="A119" s="9"/>
      <c r="B119" s="9"/>
      <c r="C119" s="9"/>
      <c r="D119" s="9"/>
      <c r="E119" s="10"/>
      <c r="F119" s="11"/>
    </row>
    <row r="120" spans="1:6" s="35" customFormat="1" ht="17.25" thickBot="1" x14ac:dyDescent="0.3">
      <c r="A120" s="50" t="s">
        <v>63</v>
      </c>
      <c r="B120" s="51"/>
      <c r="C120" s="51"/>
      <c r="D120" s="51"/>
      <c r="E120" s="51"/>
      <c r="F120" s="52"/>
    </row>
    <row r="121" spans="1:6" s="35" customFormat="1" ht="16.5" x14ac:dyDescent="0.3">
      <c r="A121" s="25" t="s">
        <v>2</v>
      </c>
      <c r="B121" s="26" t="s">
        <v>3</v>
      </c>
      <c r="C121" s="26" t="s">
        <v>4</v>
      </c>
      <c r="D121" s="26" t="s">
        <v>5</v>
      </c>
      <c r="E121" s="26" t="s">
        <v>6</v>
      </c>
      <c r="F121" s="27" t="s">
        <v>7</v>
      </c>
    </row>
    <row r="122" spans="1:6" s="35" customFormat="1" ht="33" x14ac:dyDescent="0.25">
      <c r="A122" s="28">
        <v>1</v>
      </c>
      <c r="B122" s="29" t="s">
        <v>64</v>
      </c>
      <c r="C122" s="6" t="s">
        <v>8</v>
      </c>
      <c r="D122" s="7">
        <v>30</v>
      </c>
      <c r="E122" s="7">
        <v>317200.00000000023</v>
      </c>
      <c r="F122" s="30">
        <f>+D122*E122</f>
        <v>9516000.0000000075</v>
      </c>
    </row>
    <row r="123" spans="1:6" s="35" customFormat="1" ht="16.5" x14ac:dyDescent="0.25">
      <c r="A123" s="28">
        <v>2</v>
      </c>
      <c r="B123" s="29" t="s">
        <v>65</v>
      </c>
      <c r="C123" s="6" t="s">
        <v>4</v>
      </c>
      <c r="D123" s="7">
        <v>1</v>
      </c>
      <c r="E123" s="7">
        <v>228700</v>
      </c>
      <c r="F123" s="30">
        <f t="shared" ref="F123:F132" si="12">+D123*E123</f>
        <v>228700</v>
      </c>
    </row>
    <row r="124" spans="1:6" s="35" customFormat="1" ht="16.5" x14ac:dyDescent="0.25">
      <c r="A124" s="28">
        <v>3</v>
      </c>
      <c r="B124" s="29" t="s">
        <v>66</v>
      </c>
      <c r="C124" s="6" t="s">
        <v>4</v>
      </c>
      <c r="D124" s="7">
        <v>1</v>
      </c>
      <c r="E124" s="7">
        <v>274500</v>
      </c>
      <c r="F124" s="30">
        <f t="shared" si="12"/>
        <v>274500</v>
      </c>
    </row>
    <row r="125" spans="1:6" s="35" customFormat="1" ht="16.5" x14ac:dyDescent="0.25">
      <c r="A125" s="28">
        <v>4</v>
      </c>
      <c r="B125" s="29" t="s">
        <v>67</v>
      </c>
      <c r="C125" s="6" t="s">
        <v>4</v>
      </c>
      <c r="D125" s="7">
        <v>1</v>
      </c>
      <c r="E125" s="7">
        <v>208499.99999999997</v>
      </c>
      <c r="F125" s="30">
        <f t="shared" si="12"/>
        <v>208499.99999999997</v>
      </c>
    </row>
    <row r="126" spans="1:6" s="35" customFormat="1" ht="16.5" x14ac:dyDescent="0.25">
      <c r="A126" s="28">
        <v>5</v>
      </c>
      <c r="B126" s="29" t="s">
        <v>34</v>
      </c>
      <c r="C126" s="6" t="s">
        <v>4</v>
      </c>
      <c r="D126" s="7">
        <v>1</v>
      </c>
      <c r="E126" s="7">
        <v>89999.999999999913</v>
      </c>
      <c r="F126" s="30">
        <f t="shared" si="12"/>
        <v>89999.999999999913</v>
      </c>
    </row>
    <row r="127" spans="1:6" s="35" customFormat="1" ht="33" x14ac:dyDescent="0.25">
      <c r="A127" s="28">
        <v>6</v>
      </c>
      <c r="B127" s="31" t="s">
        <v>68</v>
      </c>
      <c r="C127" s="6" t="s">
        <v>4</v>
      </c>
      <c r="D127" s="7">
        <v>1</v>
      </c>
      <c r="E127" s="7">
        <v>1343499.9999999993</v>
      </c>
      <c r="F127" s="30">
        <f t="shared" si="12"/>
        <v>1343499.9999999993</v>
      </c>
    </row>
    <row r="128" spans="1:6" s="35" customFormat="1" ht="33" x14ac:dyDescent="0.25">
      <c r="A128" s="28">
        <v>7</v>
      </c>
      <c r="B128" s="31" t="s">
        <v>60</v>
      </c>
      <c r="C128" s="6" t="s">
        <v>4</v>
      </c>
      <c r="D128" s="7">
        <v>3</v>
      </c>
      <c r="E128" s="7">
        <v>810200</v>
      </c>
      <c r="F128" s="30">
        <f>+D128*E128</f>
        <v>2430600</v>
      </c>
    </row>
    <row r="129" spans="1:6" s="35" customFormat="1" ht="16.5" x14ac:dyDescent="0.25">
      <c r="A129" s="28">
        <v>8</v>
      </c>
      <c r="B129" s="29" t="s">
        <v>31</v>
      </c>
      <c r="C129" s="6" t="s">
        <v>4</v>
      </c>
      <c r="D129" s="7">
        <v>5</v>
      </c>
      <c r="E129" s="7">
        <v>25400</v>
      </c>
      <c r="F129" s="30">
        <f t="shared" si="12"/>
        <v>127000</v>
      </c>
    </row>
    <row r="130" spans="1:6" s="35" customFormat="1" ht="16.5" x14ac:dyDescent="0.25">
      <c r="A130" s="28">
        <v>9</v>
      </c>
      <c r="B130" s="29" t="s">
        <v>21</v>
      </c>
      <c r="C130" s="6" t="s">
        <v>4</v>
      </c>
      <c r="D130" s="7">
        <v>4</v>
      </c>
      <c r="E130" s="7">
        <v>87599.999999999985</v>
      </c>
      <c r="F130" s="30">
        <f t="shared" si="12"/>
        <v>350399.99999999994</v>
      </c>
    </row>
    <row r="131" spans="1:6" s="35" customFormat="1" ht="16.5" x14ac:dyDescent="0.25">
      <c r="A131" s="28">
        <v>10</v>
      </c>
      <c r="B131" s="29" t="s">
        <v>20</v>
      </c>
      <c r="C131" s="6" t="s">
        <v>4</v>
      </c>
      <c r="D131" s="7">
        <v>9</v>
      </c>
      <c r="E131" s="7">
        <v>67499.999999999942</v>
      </c>
      <c r="F131" s="30">
        <f t="shared" si="12"/>
        <v>607499.99999999953</v>
      </c>
    </row>
    <row r="132" spans="1:6" s="35" customFormat="1" ht="16.5" customHeight="1" x14ac:dyDescent="0.25">
      <c r="A132" s="28">
        <v>11</v>
      </c>
      <c r="B132" s="29" t="s">
        <v>32</v>
      </c>
      <c r="C132" s="6" t="s">
        <v>4</v>
      </c>
      <c r="D132" s="7">
        <v>3</v>
      </c>
      <c r="E132" s="7">
        <v>15000.000000000004</v>
      </c>
      <c r="F132" s="30">
        <f t="shared" si="12"/>
        <v>45000.000000000015</v>
      </c>
    </row>
    <row r="133" spans="1:6" s="35" customFormat="1" ht="16.5" x14ac:dyDescent="0.3">
      <c r="A133" s="45" t="s">
        <v>9</v>
      </c>
      <c r="B133" s="46"/>
      <c r="C133" s="46"/>
      <c r="D133" s="47"/>
      <c r="E133" s="8"/>
      <c r="F133" s="19">
        <f>SUM(F122:F132)</f>
        <v>15221700.000000007</v>
      </c>
    </row>
    <row r="134" spans="1:6" s="35" customFormat="1" ht="16.5" x14ac:dyDescent="0.3">
      <c r="A134" s="53" t="s">
        <v>10</v>
      </c>
      <c r="B134" s="54"/>
      <c r="C134" s="54"/>
      <c r="D134" s="54"/>
      <c r="E134" s="8">
        <v>0.19</v>
      </c>
      <c r="F134" s="19">
        <f>+F133*E134</f>
        <v>2892123.0000000014</v>
      </c>
    </row>
    <row r="135" spans="1:6" s="35" customFormat="1" ht="17.25" thickBot="1" x14ac:dyDescent="0.35">
      <c r="A135" s="55" t="s">
        <v>11</v>
      </c>
      <c r="B135" s="56"/>
      <c r="C135" s="56"/>
      <c r="D135" s="56"/>
      <c r="E135" s="20"/>
      <c r="F135" s="21">
        <f>SUM(F133:F134)</f>
        <v>18113823.000000007</v>
      </c>
    </row>
    <row r="136" spans="1:6" s="35" customFormat="1" ht="15" customHeight="1" thickBot="1" x14ac:dyDescent="0.35">
      <c r="A136" s="9"/>
      <c r="B136" s="9"/>
      <c r="C136" s="9"/>
      <c r="D136" s="9"/>
      <c r="E136" s="10"/>
      <c r="F136" s="11"/>
    </row>
    <row r="137" spans="1:6" s="35" customFormat="1" ht="17.25" thickBot="1" x14ac:dyDescent="0.3">
      <c r="A137" s="50" t="s">
        <v>69</v>
      </c>
      <c r="B137" s="51"/>
      <c r="C137" s="51"/>
      <c r="D137" s="51"/>
      <c r="E137" s="51"/>
      <c r="F137" s="52"/>
    </row>
    <row r="138" spans="1:6" s="35" customFormat="1" ht="16.5" x14ac:dyDescent="0.3">
      <c r="A138" s="25" t="s">
        <v>2</v>
      </c>
      <c r="B138" s="26" t="s">
        <v>3</v>
      </c>
      <c r="C138" s="26" t="s">
        <v>4</v>
      </c>
      <c r="D138" s="26" t="s">
        <v>5</v>
      </c>
      <c r="E138" s="26" t="s">
        <v>6</v>
      </c>
      <c r="F138" s="27" t="s">
        <v>7</v>
      </c>
    </row>
    <row r="139" spans="1:6" s="35" customFormat="1" ht="33" x14ac:dyDescent="0.25">
      <c r="A139" s="28">
        <v>1</v>
      </c>
      <c r="B139" s="29" t="s">
        <v>46</v>
      </c>
      <c r="C139" s="6" t="s">
        <v>8</v>
      </c>
      <c r="D139" s="7">
        <v>7</v>
      </c>
      <c r="E139" s="7">
        <v>647999.99999999977</v>
      </c>
      <c r="F139" s="30">
        <f>+D139*E139</f>
        <v>4535999.9999999981</v>
      </c>
    </row>
    <row r="140" spans="1:6" s="35" customFormat="1" ht="16.5" x14ac:dyDescent="0.25">
      <c r="A140" s="28">
        <v>2</v>
      </c>
      <c r="B140" s="29" t="s">
        <v>47</v>
      </c>
      <c r="C140" s="6" t="s">
        <v>4</v>
      </c>
      <c r="D140" s="7">
        <v>1</v>
      </c>
      <c r="E140" s="7">
        <v>270000</v>
      </c>
      <c r="F140" s="30">
        <f t="shared" ref="F140:F142" si="13">+D140*E140</f>
        <v>270000</v>
      </c>
    </row>
    <row r="141" spans="1:6" s="35" customFormat="1" ht="16.5" x14ac:dyDescent="0.25">
      <c r="A141" s="28">
        <v>3</v>
      </c>
      <c r="B141" s="29" t="s">
        <v>48</v>
      </c>
      <c r="C141" s="6" t="s">
        <v>4</v>
      </c>
      <c r="D141" s="7">
        <v>2</v>
      </c>
      <c r="E141" s="7">
        <v>610000</v>
      </c>
      <c r="F141" s="30">
        <f t="shared" si="13"/>
        <v>1220000</v>
      </c>
    </row>
    <row r="142" spans="1:6" s="35" customFormat="1" ht="16.5" x14ac:dyDescent="0.25">
      <c r="A142" s="28">
        <v>4</v>
      </c>
      <c r="B142" s="29" t="s">
        <v>49</v>
      </c>
      <c r="C142" s="6" t="s">
        <v>4</v>
      </c>
      <c r="D142" s="7">
        <v>2</v>
      </c>
      <c r="E142" s="7">
        <v>500000</v>
      </c>
      <c r="F142" s="30">
        <f t="shared" si="13"/>
        <v>1000000</v>
      </c>
    </row>
    <row r="143" spans="1:6" s="35" customFormat="1" ht="16.5" x14ac:dyDescent="0.25">
      <c r="A143" s="28">
        <v>5</v>
      </c>
      <c r="B143" s="29" t="s">
        <v>21</v>
      </c>
      <c r="C143" s="6" t="s">
        <v>4</v>
      </c>
      <c r="D143" s="7">
        <v>1</v>
      </c>
      <c r="E143" s="7">
        <v>175000.00000000006</v>
      </c>
      <c r="F143" s="30">
        <f t="shared" ref="F143:F145" si="14">+D143*E143</f>
        <v>175000.00000000006</v>
      </c>
    </row>
    <row r="144" spans="1:6" s="32" customFormat="1" ht="16.5" x14ac:dyDescent="0.25">
      <c r="A144" s="28">
        <v>6</v>
      </c>
      <c r="B144" s="29" t="s">
        <v>20</v>
      </c>
      <c r="C144" s="6" t="s">
        <v>4</v>
      </c>
      <c r="D144" s="7">
        <v>1</v>
      </c>
      <c r="E144" s="7">
        <v>135000</v>
      </c>
      <c r="F144" s="30">
        <f t="shared" si="14"/>
        <v>135000</v>
      </c>
    </row>
    <row r="145" spans="1:11" s="32" customFormat="1" ht="16.5" x14ac:dyDescent="0.25">
      <c r="A145" s="28">
        <v>7</v>
      </c>
      <c r="B145" s="29" t="s">
        <v>32</v>
      </c>
      <c r="C145" s="6" t="s">
        <v>4</v>
      </c>
      <c r="D145" s="7">
        <v>0</v>
      </c>
      <c r="E145" s="7">
        <v>16000.000000000013</v>
      </c>
      <c r="F145" s="30">
        <f t="shared" si="14"/>
        <v>0</v>
      </c>
    </row>
    <row r="146" spans="1:11" s="32" customFormat="1" ht="16.5" x14ac:dyDescent="0.3">
      <c r="A146" s="45" t="s">
        <v>9</v>
      </c>
      <c r="B146" s="46"/>
      <c r="C146" s="46"/>
      <c r="D146" s="47"/>
      <c r="E146" s="8"/>
      <c r="F146" s="19">
        <f>SUM(F139:F145)</f>
        <v>7335999.9999999981</v>
      </c>
    </row>
    <row r="147" spans="1:11" s="32" customFormat="1" ht="16.5" x14ac:dyDescent="0.3">
      <c r="A147" s="53" t="s">
        <v>10</v>
      </c>
      <c r="B147" s="54"/>
      <c r="C147" s="54"/>
      <c r="D147" s="54"/>
      <c r="E147" s="8">
        <v>0.19</v>
      </c>
      <c r="F147" s="19">
        <f>+F146*E147</f>
        <v>1393839.9999999998</v>
      </c>
    </row>
    <row r="148" spans="1:11" s="32" customFormat="1" ht="17.25" thickBot="1" x14ac:dyDescent="0.35">
      <c r="A148" s="55" t="s">
        <v>11</v>
      </c>
      <c r="B148" s="56"/>
      <c r="C148" s="56"/>
      <c r="D148" s="56"/>
      <c r="E148" s="20"/>
      <c r="F148" s="21">
        <f>SUM(F146:F147)</f>
        <v>8729839.9999999981</v>
      </c>
    </row>
    <row r="149" spans="1:11" s="32" customFormat="1" ht="16.5" x14ac:dyDescent="0.3">
      <c r="A149" s="9"/>
      <c r="B149" s="9"/>
      <c r="C149" s="9"/>
      <c r="D149" s="9"/>
      <c r="E149" s="10"/>
      <c r="F149" s="11"/>
    </row>
    <row r="150" spans="1:11" s="36" customFormat="1" ht="17.25" thickBot="1" x14ac:dyDescent="0.35">
      <c r="A150" s="9"/>
      <c r="B150" s="9"/>
      <c r="C150" s="9"/>
      <c r="D150" s="9"/>
      <c r="E150" s="10"/>
      <c r="F150" s="11"/>
    </row>
    <row r="151" spans="1:11" s="3" customFormat="1" ht="16.5" x14ac:dyDescent="0.3">
      <c r="A151" s="57" t="s">
        <v>39</v>
      </c>
      <c r="B151" s="58"/>
      <c r="C151" s="58"/>
      <c r="D151" s="59"/>
      <c r="E151" s="39"/>
      <c r="F151" s="40">
        <f>+F30+F48+F64+F83+F97+F116+F133+F146</f>
        <v>434532399.99999988</v>
      </c>
      <c r="H151" s="41"/>
      <c r="I151" s="42"/>
      <c r="K151" s="42"/>
    </row>
    <row r="152" spans="1:11" s="3" customFormat="1" ht="16.5" x14ac:dyDescent="0.3">
      <c r="A152" s="53" t="s">
        <v>40</v>
      </c>
      <c r="B152" s="54"/>
      <c r="C152" s="54"/>
      <c r="D152" s="54"/>
      <c r="E152" s="8">
        <v>0.19</v>
      </c>
      <c r="F152" s="19">
        <f>+F151*E152</f>
        <v>82561155.999999985</v>
      </c>
      <c r="H152" s="42"/>
      <c r="I152" s="42"/>
      <c r="K152" s="42"/>
    </row>
    <row r="153" spans="1:11" s="3" customFormat="1" ht="17.25" thickBot="1" x14ac:dyDescent="0.35">
      <c r="A153" s="55" t="s">
        <v>41</v>
      </c>
      <c r="B153" s="56"/>
      <c r="C153" s="56"/>
      <c r="D153" s="56"/>
      <c r="E153" s="20"/>
      <c r="F153" s="21">
        <f>SUM(F151:F152)</f>
        <v>517093555.99999988</v>
      </c>
      <c r="H153" s="42"/>
      <c r="I153" s="42"/>
      <c r="K153" s="42"/>
    </row>
    <row r="154" spans="1:11" s="24" customFormat="1" ht="16.5" x14ac:dyDescent="0.3">
      <c r="A154" s="9"/>
      <c r="B154" s="9"/>
      <c r="C154" s="9"/>
      <c r="D154" s="9"/>
      <c r="E154" s="10"/>
      <c r="F154" s="11"/>
    </row>
    <row r="155" spans="1:11" s="24" customFormat="1" ht="16.5" x14ac:dyDescent="0.3">
      <c r="A155" s="12" t="s">
        <v>12</v>
      </c>
      <c r="B155" s="3"/>
      <c r="C155" s="3"/>
      <c r="D155" s="3"/>
      <c r="E155" s="3"/>
      <c r="F155" s="13"/>
    </row>
    <row r="156" spans="1:11" ht="16.5" x14ac:dyDescent="0.3">
      <c r="A156" s="3"/>
      <c r="B156" s="3"/>
      <c r="C156" s="3"/>
      <c r="D156" s="3"/>
      <c r="E156" s="3"/>
      <c r="F156" s="13"/>
    </row>
    <row r="157" spans="1:11" ht="18.75" customHeight="1" x14ac:dyDescent="0.25">
      <c r="A157" s="43" t="s">
        <v>75</v>
      </c>
      <c r="B157" s="43"/>
      <c r="C157" s="43"/>
      <c r="D157" s="43"/>
      <c r="E157" s="43"/>
      <c r="F157" s="43"/>
    </row>
    <row r="158" spans="1:11" ht="16.5" x14ac:dyDescent="0.3">
      <c r="A158" s="3"/>
      <c r="B158" s="3"/>
      <c r="C158" s="3"/>
      <c r="D158" s="3"/>
      <c r="E158" s="3"/>
      <c r="F158" s="13"/>
    </row>
    <row r="159" spans="1:11" ht="84" customHeight="1" x14ac:dyDescent="0.25">
      <c r="A159" s="44" t="s">
        <v>70</v>
      </c>
      <c r="B159" s="44"/>
      <c r="C159" s="44"/>
      <c r="D159" s="44"/>
      <c r="E159" s="44"/>
      <c r="F159" s="44"/>
    </row>
    <row r="160" spans="1:11" ht="16.5" x14ac:dyDescent="0.3">
      <c r="A160" s="3"/>
      <c r="B160" s="3"/>
      <c r="C160" s="3"/>
      <c r="D160" s="3"/>
      <c r="E160" s="3"/>
      <c r="F160" s="3"/>
    </row>
    <row r="161" spans="1:6" ht="36.75" customHeight="1" x14ac:dyDescent="0.25">
      <c r="A161" s="44" t="s">
        <v>71</v>
      </c>
      <c r="B161" s="44"/>
      <c r="C161" s="44"/>
      <c r="D161" s="44"/>
      <c r="E161" s="44"/>
      <c r="F161" s="44"/>
    </row>
    <row r="162" spans="1:6" ht="16.5" x14ac:dyDescent="0.3">
      <c r="A162" s="3"/>
      <c r="B162" s="3"/>
      <c r="C162" s="3"/>
      <c r="D162" s="3"/>
      <c r="E162" s="3"/>
      <c r="F162" s="3"/>
    </row>
    <row r="163" spans="1:6" ht="51.75" customHeight="1" x14ac:dyDescent="0.25">
      <c r="A163" s="44" t="s">
        <v>72</v>
      </c>
      <c r="B163" s="44"/>
      <c r="C163" s="44"/>
      <c r="D163" s="44"/>
      <c r="E163" s="44"/>
      <c r="F163" s="44"/>
    </row>
    <row r="164" spans="1:6" ht="16.5" x14ac:dyDescent="0.25">
      <c r="A164" s="37"/>
      <c r="B164" s="37"/>
      <c r="C164" s="37"/>
      <c r="D164" s="37"/>
      <c r="E164" s="37"/>
      <c r="F164" s="37"/>
    </row>
    <row r="165" spans="1:6" ht="16.5" customHeight="1" x14ac:dyDescent="0.25">
      <c r="A165" s="44" t="s">
        <v>73</v>
      </c>
      <c r="B165" s="44"/>
      <c r="C165" s="44"/>
      <c r="D165" s="44"/>
      <c r="E165" s="44"/>
      <c r="F165" s="44"/>
    </row>
    <row r="166" spans="1:6" ht="16.5" x14ac:dyDescent="0.3">
      <c r="A166" s="14"/>
      <c r="B166" s="14"/>
      <c r="C166" s="14"/>
      <c r="D166" s="14"/>
      <c r="E166" s="14"/>
      <c r="F166" s="14"/>
    </row>
    <row r="167" spans="1:6" ht="34.5" customHeight="1" x14ac:dyDescent="0.25">
      <c r="A167" s="44" t="s">
        <v>13</v>
      </c>
      <c r="B167" s="44"/>
      <c r="C167" s="44"/>
      <c r="D167" s="44"/>
      <c r="E167" s="44"/>
      <c r="F167" s="44"/>
    </row>
    <row r="168" spans="1:6" ht="16.5" x14ac:dyDescent="0.3">
      <c r="A168" s="14"/>
      <c r="B168" s="14"/>
      <c r="C168" s="14"/>
      <c r="D168" s="14"/>
      <c r="E168" s="14"/>
      <c r="F168" s="14"/>
    </row>
    <row r="169" spans="1:6" ht="54" customHeight="1" x14ac:dyDescent="0.25">
      <c r="A169" s="44" t="s">
        <v>14</v>
      </c>
      <c r="B169" s="44"/>
      <c r="C169" s="44"/>
      <c r="D169" s="44"/>
      <c r="E169" s="44"/>
      <c r="F169" s="44"/>
    </row>
    <row r="170" spans="1:6" ht="16.5" x14ac:dyDescent="0.25">
      <c r="A170" s="15"/>
      <c r="B170" s="15"/>
      <c r="C170" s="15"/>
      <c r="D170" s="15"/>
      <c r="E170" s="15"/>
      <c r="F170" s="15"/>
    </row>
    <row r="171" spans="1:6" ht="16.5" x14ac:dyDescent="0.3">
      <c r="A171" s="3" t="s">
        <v>15</v>
      </c>
      <c r="B171" s="3"/>
      <c r="C171" s="3"/>
      <c r="D171" s="3"/>
      <c r="E171" s="3"/>
      <c r="F171" s="3"/>
    </row>
    <row r="172" spans="1:6" ht="16.5" x14ac:dyDescent="0.3">
      <c r="A172" s="3"/>
      <c r="B172" s="3"/>
      <c r="C172" s="3"/>
      <c r="D172" s="3"/>
      <c r="E172" s="3"/>
      <c r="F172" s="3"/>
    </row>
    <row r="173" spans="1:6" ht="16.5" x14ac:dyDescent="0.3">
      <c r="A173" s="3" t="s">
        <v>74</v>
      </c>
      <c r="B173" s="3"/>
      <c r="C173" s="3"/>
      <c r="D173" s="3"/>
      <c r="E173" s="3"/>
      <c r="F173" s="3"/>
    </row>
    <row r="174" spans="1:6" ht="16.5" x14ac:dyDescent="0.3">
      <c r="A174" s="3" t="s">
        <v>16</v>
      </c>
      <c r="B174" s="3"/>
      <c r="C174" s="3"/>
      <c r="D174" s="3"/>
      <c r="E174" s="3"/>
      <c r="F174" s="3"/>
    </row>
    <row r="175" spans="1:6" ht="16.5" x14ac:dyDescent="0.3">
      <c r="A175" s="16" t="s">
        <v>17</v>
      </c>
      <c r="B175" s="17"/>
      <c r="C175" s="3"/>
      <c r="D175" s="3"/>
      <c r="E175" s="3"/>
      <c r="F175" s="3"/>
    </row>
    <row r="176" spans="1:6" ht="16.5" x14ac:dyDescent="0.3">
      <c r="A176" s="3" t="s">
        <v>18</v>
      </c>
      <c r="B176" s="3"/>
      <c r="C176" s="3"/>
      <c r="D176" s="3"/>
      <c r="E176" s="3"/>
      <c r="F176" s="3"/>
    </row>
    <row r="177" spans="1:6" ht="16.5" x14ac:dyDescent="0.3">
      <c r="A177" s="3" t="s">
        <v>19</v>
      </c>
      <c r="B177" s="3"/>
      <c r="C177" s="3"/>
      <c r="D177" s="3"/>
      <c r="E177" s="3"/>
      <c r="F177" s="3"/>
    </row>
  </sheetData>
  <mergeCells count="44">
    <mergeCell ref="A135:D135"/>
    <mergeCell ref="A137:F137"/>
    <mergeCell ref="A151:D151"/>
    <mergeCell ref="A152:D152"/>
    <mergeCell ref="A153:D153"/>
    <mergeCell ref="A146:D146"/>
    <mergeCell ref="A147:D147"/>
    <mergeCell ref="A148:D148"/>
    <mergeCell ref="A117:D117"/>
    <mergeCell ref="A118:D118"/>
    <mergeCell ref="A120:F120"/>
    <mergeCell ref="A133:D133"/>
    <mergeCell ref="A134:D134"/>
    <mergeCell ref="A97:D97"/>
    <mergeCell ref="A98:D98"/>
    <mergeCell ref="A99:D99"/>
    <mergeCell ref="A102:F102"/>
    <mergeCell ref="A116:D116"/>
    <mergeCell ref="A68:F68"/>
    <mergeCell ref="A83:D83"/>
    <mergeCell ref="A84:D84"/>
    <mergeCell ref="A85:D85"/>
    <mergeCell ref="A87:F87"/>
    <mergeCell ref="A50:D50"/>
    <mergeCell ref="A52:F52"/>
    <mergeCell ref="A64:D64"/>
    <mergeCell ref="A65:D65"/>
    <mergeCell ref="A66:D66"/>
    <mergeCell ref="A157:F157"/>
    <mergeCell ref="A169:F169"/>
    <mergeCell ref="A30:D30"/>
    <mergeCell ref="A11:F11"/>
    <mergeCell ref="A15:F15"/>
    <mergeCell ref="A17:F17"/>
    <mergeCell ref="A31:D31"/>
    <mergeCell ref="A32:D32"/>
    <mergeCell ref="A167:F167"/>
    <mergeCell ref="A159:F159"/>
    <mergeCell ref="A161:F161"/>
    <mergeCell ref="A163:F163"/>
    <mergeCell ref="A165:F165"/>
    <mergeCell ref="A49:D49"/>
    <mergeCell ref="A34:F34"/>
    <mergeCell ref="A48:D48"/>
  </mergeCells>
  <pageMargins left="0.7" right="0.7" top="0.75" bottom="0.75" header="0.3" footer="0.3"/>
  <pageSetup paperSize="9" scale="82" orientation="portrait" r:id="rId1"/>
  <ignoredErrors>
    <ignoredError sqref="F19:F29 F36:F47 F57 F70:F82 F89:F96 F122:F132 F139:F145 F104:F115 F54:F56 F59:F6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Oferta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Pavilion 14-v203la</cp:lastModifiedBy>
  <dcterms:created xsi:type="dcterms:W3CDTF">2017-11-01T18:00:59Z</dcterms:created>
  <dcterms:modified xsi:type="dcterms:W3CDTF">2018-04-09T20:32:51Z</dcterms:modified>
</cp:coreProperties>
</file>