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90" windowWidth="19125" windowHeight="8775"/>
  </bookViews>
  <sheets>
    <sheet name="CANTIDADES" sheetId="1" r:id="rId1"/>
    <sheet name="APU" sheetId="2" r:id="rId2"/>
    <sheet name="Hoja3" sheetId="3" r:id="rId3"/>
    <sheet name="Hoja4" sheetId="4" r:id="rId4"/>
    <sheet name="Hoja5" sheetId="5" r:id="rId5"/>
  </sheets>
  <externalReferences>
    <externalReference r:id="rId6"/>
  </externalReferences>
  <calcPr calcId="145621"/>
</workbook>
</file>

<file path=xl/calcChain.xml><?xml version="1.0" encoding="utf-8"?>
<calcChain xmlns="http://schemas.openxmlformats.org/spreadsheetml/2006/main">
  <c r="E62" i="2" l="1"/>
  <c r="F14" i="1"/>
  <c r="G483" i="2" l="1"/>
  <c r="E473" i="2"/>
  <c r="E468" i="2"/>
  <c r="D467" i="2"/>
  <c r="E467" i="2" s="1"/>
  <c r="D466" i="2"/>
  <c r="E466" i="2" s="1"/>
  <c r="D465" i="2"/>
  <c r="E465" i="2" s="1"/>
  <c r="D464" i="2"/>
  <c r="E464" i="2" s="1"/>
  <c r="D463" i="2"/>
  <c r="E463" i="2" s="1"/>
  <c r="D462" i="2"/>
  <c r="E462" i="2" s="1"/>
  <c r="D461" i="2"/>
  <c r="E461" i="2" s="1"/>
  <c r="D460" i="2"/>
  <c r="E460" i="2" s="1"/>
  <c r="D459" i="2"/>
  <c r="E459" i="2" s="1"/>
  <c r="D458" i="2"/>
  <c r="E458" i="2" s="1"/>
  <c r="D457" i="2"/>
  <c r="E457" i="2" s="1"/>
  <c r="D456" i="2"/>
  <c r="E456" i="2" s="1"/>
  <c r="D449" i="2"/>
  <c r="G437" i="2"/>
  <c r="E427" i="2"/>
  <c r="E422" i="2"/>
  <c r="D421" i="2"/>
  <c r="E421" i="2" s="1"/>
  <c r="D420" i="2"/>
  <c r="E420" i="2" s="1"/>
  <c r="D419" i="2"/>
  <c r="E419" i="2" s="1"/>
  <c r="D418" i="2"/>
  <c r="E418" i="2" s="1"/>
  <c r="D417" i="2"/>
  <c r="E417" i="2" s="1"/>
  <c r="D416" i="2"/>
  <c r="E416" i="2" s="1"/>
  <c r="D415" i="2"/>
  <c r="E415" i="2" s="1"/>
  <c r="D414" i="2"/>
  <c r="E414" i="2" s="1"/>
  <c r="D413" i="2"/>
  <c r="E413" i="2" s="1"/>
  <c r="D412" i="2"/>
  <c r="E412" i="2" s="1"/>
  <c r="D411" i="2"/>
  <c r="E411" i="2" s="1"/>
  <c r="D410" i="2"/>
  <c r="E410" i="2" s="1"/>
  <c r="D403" i="2"/>
  <c r="G391" i="2"/>
  <c r="E381" i="2"/>
  <c r="E376" i="2"/>
  <c r="D375" i="2"/>
  <c r="E375" i="2" s="1"/>
  <c r="D374" i="2"/>
  <c r="E374" i="2" s="1"/>
  <c r="D373" i="2"/>
  <c r="E373" i="2" s="1"/>
  <c r="D372" i="2"/>
  <c r="E372" i="2" s="1"/>
  <c r="D371" i="2"/>
  <c r="E371" i="2" s="1"/>
  <c r="D370" i="2"/>
  <c r="E370" i="2" s="1"/>
  <c r="D369" i="2"/>
  <c r="E369" i="2" s="1"/>
  <c r="D368" i="2"/>
  <c r="E368" i="2" s="1"/>
  <c r="D367" i="2"/>
  <c r="E367" i="2" s="1"/>
  <c r="D366" i="2"/>
  <c r="E366" i="2" s="1"/>
  <c r="D365" i="2"/>
  <c r="E365" i="2" s="1"/>
  <c r="D364" i="2"/>
  <c r="E364" i="2" s="1"/>
  <c r="D357" i="2"/>
  <c r="G345" i="2"/>
  <c r="E335" i="2"/>
  <c r="E330" i="2"/>
  <c r="D329" i="2"/>
  <c r="E329" i="2" s="1"/>
  <c r="D328" i="2"/>
  <c r="E328" i="2" s="1"/>
  <c r="D327" i="2"/>
  <c r="E327" i="2" s="1"/>
  <c r="D326" i="2"/>
  <c r="E326" i="2" s="1"/>
  <c r="D325" i="2"/>
  <c r="E325" i="2" s="1"/>
  <c r="D324" i="2"/>
  <c r="E324" i="2" s="1"/>
  <c r="D323" i="2"/>
  <c r="E323" i="2" s="1"/>
  <c r="D322" i="2"/>
  <c r="E322" i="2" s="1"/>
  <c r="D321" i="2"/>
  <c r="E321" i="2" s="1"/>
  <c r="D320" i="2"/>
  <c r="E320" i="2" s="1"/>
  <c r="D319" i="2"/>
  <c r="E319" i="2" s="1"/>
  <c r="D318" i="2"/>
  <c r="E318" i="2" s="1"/>
  <c r="D311" i="2"/>
  <c r="G299" i="2"/>
  <c r="E289" i="2"/>
  <c r="E284" i="2"/>
  <c r="D283" i="2"/>
  <c r="E283" i="2" s="1"/>
  <c r="D282" i="2"/>
  <c r="E282" i="2" s="1"/>
  <c r="D281" i="2"/>
  <c r="E281" i="2" s="1"/>
  <c r="D280" i="2"/>
  <c r="E280" i="2" s="1"/>
  <c r="D279" i="2"/>
  <c r="E279" i="2" s="1"/>
  <c r="D278" i="2"/>
  <c r="E278" i="2" s="1"/>
  <c r="D277" i="2"/>
  <c r="E277" i="2" s="1"/>
  <c r="D276" i="2"/>
  <c r="E276" i="2" s="1"/>
  <c r="D275" i="2"/>
  <c r="E275" i="2" s="1"/>
  <c r="D274" i="2"/>
  <c r="E274" i="2" s="1"/>
  <c r="D273" i="2"/>
  <c r="E273" i="2" s="1"/>
  <c r="D272" i="2"/>
  <c r="E272" i="2" s="1"/>
  <c r="D265" i="2"/>
  <c r="F469" i="2" l="1"/>
  <c r="E449" i="2" s="1"/>
  <c r="F452" i="2" s="1"/>
  <c r="F423" i="2"/>
  <c r="E403" i="2" s="1"/>
  <c r="F406" i="2" s="1"/>
  <c r="F377" i="2"/>
  <c r="E357" i="2" s="1"/>
  <c r="F360" i="2" s="1"/>
  <c r="F331" i="2"/>
  <c r="E311" i="2" s="1"/>
  <c r="F314" i="2" s="1"/>
  <c r="F285" i="2"/>
  <c r="E265" i="2" s="1"/>
  <c r="F268" i="2" s="1"/>
  <c r="F473" i="2" l="1"/>
  <c r="G476" i="2" s="1"/>
  <c r="G485" i="2" s="1"/>
  <c r="F427" i="2"/>
  <c r="G430" i="2" s="1"/>
  <c r="G439" i="2" s="1"/>
  <c r="F381" i="2"/>
  <c r="G384" i="2" s="1"/>
  <c r="G393" i="2" s="1"/>
  <c r="F15" i="1" s="1"/>
  <c r="F335" i="2"/>
  <c r="G338" i="2" s="1"/>
  <c r="G347" i="2" s="1"/>
  <c r="F289" i="2"/>
  <c r="G292" i="2" s="1"/>
  <c r="G301" i="2" s="1"/>
  <c r="E101" i="2" l="1"/>
  <c r="E17" i="2"/>
  <c r="E18" i="2"/>
  <c r="E19" i="2"/>
  <c r="E16" i="2"/>
  <c r="E187" i="2"/>
  <c r="E188" i="2"/>
  <c r="E189" i="2"/>
  <c r="E186" i="2"/>
  <c r="E144" i="2"/>
  <c r="E60" i="2"/>
  <c r="E59" i="2"/>
  <c r="G252" i="2" l="1"/>
  <c r="F239" i="2"/>
  <c r="E221" i="2" s="1"/>
  <c r="F224" i="2" s="1"/>
  <c r="G210" i="2"/>
  <c r="F197" i="2"/>
  <c r="F201" i="2" s="1"/>
  <c r="G203" i="2" s="1"/>
  <c r="G168" i="2"/>
  <c r="F155" i="2"/>
  <c r="F159" i="2" s="1"/>
  <c r="G161" i="2" s="1"/>
  <c r="G125" i="2"/>
  <c r="F112" i="2"/>
  <c r="F116" i="2" s="1"/>
  <c r="G118" i="2" s="1"/>
  <c r="G82" i="2"/>
  <c r="F69" i="2"/>
  <c r="F73" i="2" s="1"/>
  <c r="G75" i="2" s="1"/>
  <c r="G40" i="2"/>
  <c r="F27" i="2"/>
  <c r="E137" i="2" l="1"/>
  <c r="F140" i="2" s="1"/>
  <c r="G170" i="2" s="1"/>
  <c r="E94" i="2"/>
  <c r="F97" i="2" s="1"/>
  <c r="G127" i="2" s="1"/>
  <c r="E7" i="1" s="1"/>
  <c r="F7" i="1" s="1"/>
  <c r="E179" i="2"/>
  <c r="F182" i="2" s="1"/>
  <c r="G212" i="2" s="1"/>
  <c r="E8" i="1" s="1"/>
  <c r="F8" i="1" s="1"/>
  <c r="E52" i="2"/>
  <c r="F55" i="2" s="1"/>
  <c r="G84" i="2" s="1"/>
  <c r="E6" i="1" s="1"/>
  <c r="F6" i="1" s="1"/>
  <c r="F243" i="2"/>
  <c r="G245" i="2" s="1"/>
  <c r="G254" i="2" s="1"/>
  <c r="F31" i="2"/>
  <c r="G33" i="2" s="1"/>
  <c r="E9" i="2"/>
  <c r="F12" i="2" s="1"/>
  <c r="G42" i="2" l="1"/>
  <c r="E5" i="1" s="1"/>
  <c r="F5" i="1" s="1"/>
  <c r="F9" i="1" s="1"/>
</calcChain>
</file>

<file path=xl/sharedStrings.xml><?xml version="1.0" encoding="utf-8"?>
<sst xmlns="http://schemas.openxmlformats.org/spreadsheetml/2006/main" count="555" uniqueCount="106">
  <si>
    <t>DUCTO PARA ACOMETIDAS DE POTENCIA ELECTRICA.</t>
  </si>
  <si>
    <t>ITEM</t>
  </si>
  <si>
    <t>DESCRIPCION</t>
  </si>
  <si>
    <t>UNIDAD</t>
  </si>
  <si>
    <t>CANT</t>
  </si>
  <si>
    <t>V/UNITARIO</t>
  </si>
  <si>
    <t>V/TOTAL</t>
  </si>
  <si>
    <t>m</t>
  </si>
  <si>
    <t>Ducto en Curva vertical exterior o interior, con accesorios para su correcto funcionamiento.</t>
  </si>
  <si>
    <t>ANÁLISIS DE PRECIOS UNITARIOS</t>
  </si>
  <si>
    <t xml:space="preserve">OBRA:  </t>
  </si>
  <si>
    <t>PRESENTACION AIA</t>
  </si>
  <si>
    <t xml:space="preserve">ITEM:  </t>
  </si>
  <si>
    <t>UNIDAD:</t>
  </si>
  <si>
    <t>1-EQUIPO</t>
  </si>
  <si>
    <t>Descripción</t>
  </si>
  <si>
    <t>Tipo</t>
  </si>
  <si>
    <t>Tarifa /hora</t>
  </si>
  <si>
    <t>Rendimiento</t>
  </si>
  <si>
    <t>V/r Unitario</t>
  </si>
  <si>
    <t>SUB TOTAL</t>
  </si>
  <si>
    <t>2-MATERIALES EN LA OBRA</t>
  </si>
  <si>
    <t>Unidad</t>
  </si>
  <si>
    <t>Precio Unitario</t>
  </si>
  <si>
    <t>Cantidad</t>
  </si>
  <si>
    <t>3-TRANSPORTES</t>
  </si>
  <si>
    <t>Material</t>
  </si>
  <si>
    <t>Vol. o peso</t>
  </si>
  <si>
    <t>Distancia</t>
  </si>
  <si>
    <t>M o T/Km</t>
  </si>
  <si>
    <t>Tarifa</t>
  </si>
  <si>
    <t>4- MANO DE OBRA</t>
  </si>
  <si>
    <t>Trabajador</t>
  </si>
  <si>
    <t>Jornal</t>
  </si>
  <si>
    <t>Prestaciones</t>
  </si>
  <si>
    <t>Jornal Total</t>
  </si>
  <si>
    <t xml:space="preserve">5- COSTOS INDIRECTOS </t>
  </si>
  <si>
    <t>CENTRAL MAYORISTA</t>
  </si>
  <si>
    <t>R/L</t>
  </si>
  <si>
    <t>GL</t>
  </si>
  <si>
    <t>Soporte tipo peldaño con R/L, y esparrago de 1,5, arandelas y tuercas que se requieran.</t>
  </si>
  <si>
    <t>Soporte tipo peldaño con R/L, y esparrago de 1,5  arandelas y tuercas que se requieran.</t>
  </si>
  <si>
    <t>Platina de unión.</t>
  </si>
  <si>
    <t>Esparrago de 3/8</t>
  </si>
  <si>
    <t>Tuercas y arandelas</t>
  </si>
  <si>
    <t>Ducto en Curva vertical exterior o interior u horizontal con accesorios para su correcto funcionamiento.</t>
  </si>
  <si>
    <t>IVA: Incluido</t>
  </si>
  <si>
    <t>Conduleta tipo L de 1"</t>
  </si>
  <si>
    <t>Conduleta tipo L de 11/4"</t>
  </si>
  <si>
    <t>Conduleta tipo L de 11/2"</t>
  </si>
  <si>
    <t>Conduleta tipo L de 2"</t>
  </si>
  <si>
    <t>SUMA</t>
  </si>
  <si>
    <t>Ducto metalico de 30 x 8 x 2,44, calibre 20.Con peldaño.</t>
  </si>
  <si>
    <t xml:space="preserve">Suministro, transporte e instalación deDucto de 30*8*244cm fabricado en lamina CR C20 SIN división, tapa tornillo, incluye 4 travesaños para amarrar los cables, juegos de platinas de union con tuercas y tornillos, acabado en pintura electrostatica en polvo color negro texturizado. </t>
  </si>
  <si>
    <t>Tornilleria</t>
  </si>
  <si>
    <t xml:space="preserve">El AIU SIGUE IGUAL </t>
  </si>
  <si>
    <t>VALOR A DESCONTAR</t>
  </si>
  <si>
    <t>CYMEL MAYORISTA</t>
  </si>
  <si>
    <t>ML</t>
  </si>
  <si>
    <r>
      <t xml:space="preserve">ACOM.E.2F (2#8 + 1#8 + 1#10) TUBO EMT 1" </t>
    </r>
    <r>
      <rPr>
        <sz val="10"/>
        <color rgb="FFFF0000"/>
        <rFont val="Arial"/>
        <family val="2"/>
      </rPr>
      <t>(INCLUYE SOPORTES, ANCLAJES, MARQUILLAS, CONDULETAS, UNIONES, ACCESORIOS ETC)</t>
    </r>
  </si>
  <si>
    <t>Costo Parcial</t>
  </si>
  <si>
    <t>Valor Unit.</t>
  </si>
  <si>
    <t>Tuberia emt de 1"</t>
  </si>
  <si>
    <t>ml</t>
  </si>
  <si>
    <t>Unión emt 1"</t>
  </si>
  <si>
    <t>und</t>
  </si>
  <si>
    <t>Entrada emt 1"</t>
  </si>
  <si>
    <t>Curva emt 1"</t>
  </si>
  <si>
    <t>Grapa doble ala 1"</t>
  </si>
  <si>
    <t>Chazo con tornillos</t>
  </si>
  <si>
    <t>gl</t>
  </si>
  <si>
    <t>Cable 8</t>
  </si>
  <si>
    <t>Cable 10</t>
  </si>
  <si>
    <t>Borna terminal 8</t>
  </si>
  <si>
    <t>Borna terminal 10</t>
  </si>
  <si>
    <t>Caja 12 x 12 x 5</t>
  </si>
  <si>
    <t>Cinta</t>
  </si>
  <si>
    <t>Salario Hora</t>
  </si>
  <si>
    <t>Prestaciones y Otros.</t>
  </si>
  <si>
    <t>Salario 
total</t>
  </si>
  <si>
    <t>Costo 
Parcial</t>
  </si>
  <si>
    <t>COSTOS DIRECTOS</t>
  </si>
  <si>
    <r>
      <t xml:space="preserve">ACOM.E.COBRE 3F (3#8 + 1#8 + 1#10) TUBO EMT 1" </t>
    </r>
    <r>
      <rPr>
        <sz val="10"/>
        <color rgb="FFFF0000"/>
        <rFont val="Arial"/>
        <family val="2"/>
      </rPr>
      <t>(INCLUYE SOPORTES, ANCLAJES, MARQUILLAS, CONDULETAS, UNIONES, ACCESORIOS ETC)</t>
    </r>
  </si>
  <si>
    <r>
      <t xml:space="preserve">ACOM.E.COBRE 3F (3#4 + 1#4 + 1#10) TUBO EMT 1 1/4" </t>
    </r>
    <r>
      <rPr>
        <sz val="10"/>
        <color rgb="FFFF0000"/>
        <rFont val="Arial"/>
        <family val="2"/>
      </rPr>
      <t>(INCLUYE SOPORTES, ANCLAJES, MARQUILLAS, CONDULETAS, UNIONES, ACCESORIOS ETC)</t>
    </r>
  </si>
  <si>
    <t>Tuberia emt de 1 1/4"</t>
  </si>
  <si>
    <t>Unión emt 1 1/4"</t>
  </si>
  <si>
    <t>Entrada emt 1 1/4"</t>
  </si>
  <si>
    <t>Curva emt 1 1/4"</t>
  </si>
  <si>
    <t>Grapa doble ala 1 1/4"</t>
  </si>
  <si>
    <t>Cable 4</t>
  </si>
  <si>
    <t>Borna terminal 4</t>
  </si>
  <si>
    <t>ACOM.E.COBRE 3F (3#2 + 1#2 + 1#8) TUBO EMT 1 1/2" (INCLUYE SOPORTES, ANCLAJES, MARQUILLAS, CONDULETAS, UNIONES, ACCESORIOS ETC)</t>
  </si>
  <si>
    <t>Tuberia emt de 1 1/2"</t>
  </si>
  <si>
    <t>Unión emt 1 1/2"</t>
  </si>
  <si>
    <t>Entrada emt 1 1/2"</t>
  </si>
  <si>
    <t>Curva emt 1 1/2"</t>
  </si>
  <si>
    <t>Grapa doble ala 1 1/2"</t>
  </si>
  <si>
    <t>Cable 2</t>
  </si>
  <si>
    <t>Borna terminal 2</t>
  </si>
  <si>
    <t>Tubo emt de 1"</t>
  </si>
  <si>
    <t xml:space="preserve">Suministro, transporte e instalación deDucto de 30*10*244cm fabricado en lamina CR C20 SIN división, tapa tornillo, incluye 4 travesaños para amarrar los cables, juegos de platinas de union con tuercas y tornillos, acabado en pintura electrostatica en polvo color gris texturizado. </t>
  </si>
  <si>
    <t>Perfil 2 x 2 x 3mt</t>
  </si>
  <si>
    <t>Ducto en curva 30 x 10 con peldaño.</t>
  </si>
  <si>
    <t>S,T,I de conduleta en L, para salir del ducto, y de la malla charofil  de 30,a cada local. Incluye unión galv ", 11/4, ". Boquilla .</t>
  </si>
  <si>
    <t>S,T,I de riel mecano de 2 x 2 x 3 mts.</t>
  </si>
  <si>
    <t xml:space="preserve">S,T,I de conduleta en L, para salir del ducto,  y de la malla charofil de 20 y de 30,a cada local. Incluye unión galv , 11/4,". Boquilla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</si>
</sst>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00"/>
    <numFmt numFmtId="165" formatCode="_-* #,##0.0_-;\-* #,##0.0_-;_-* &quot;-&quot;??_-;_-@_-"/>
    <numFmt numFmtId="166" formatCode="#,##0;[Red]#,##0"/>
  </numFmts>
  <fonts count="17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rgb="FF92D05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0" borderId="0"/>
    <xf numFmtId="0" fontId="10" fillId="0" borderId="0"/>
    <xf numFmtId="0" fontId="5" fillId="0" borderId="0"/>
  </cellStyleXfs>
  <cellXfs count="1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12" xfId="3" applyFont="1" applyFill="1" applyBorder="1" applyAlignment="1">
      <alignment horizontal="center" wrapText="1"/>
    </xf>
    <xf numFmtId="0" fontId="7" fillId="0" borderId="14" xfId="3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/>
    </xf>
    <xf numFmtId="164" fontId="7" fillId="0" borderId="14" xfId="3" applyNumberFormat="1" applyFont="1" applyFill="1" applyBorder="1" applyAlignment="1">
      <alignment horizontal="center" wrapText="1"/>
    </xf>
    <xf numFmtId="165" fontId="7" fillId="0" borderId="15" xfId="1" applyNumberFormat="1" applyFont="1" applyFill="1" applyBorder="1" applyAlignment="1">
      <alignment horizontal="center" wrapText="1"/>
    </xf>
    <xf numFmtId="0" fontId="7" fillId="0" borderId="0" xfId="3" applyFont="1" applyFill="1" applyAlignment="1">
      <alignment wrapText="1"/>
    </xf>
    <xf numFmtId="0" fontId="7" fillId="0" borderId="0" xfId="3" applyFont="1" applyFill="1" applyAlignment="1">
      <alignment horizontal="center" wrapText="1"/>
    </xf>
    <xf numFmtId="4" fontId="7" fillId="0" borderId="0" xfId="3" applyNumberFormat="1" applyFont="1" applyFill="1" applyAlignment="1">
      <alignment horizontal="center" wrapText="1"/>
    </xf>
    <xf numFmtId="164" fontId="7" fillId="0" borderId="0" xfId="3" applyNumberFormat="1" applyFont="1" applyFill="1" applyAlignment="1">
      <alignment horizontal="center" wrapText="1"/>
    </xf>
    <xf numFmtId="166" fontId="6" fillId="0" borderId="0" xfId="3" applyNumberFormat="1" applyFont="1" applyFill="1" applyAlignment="1">
      <alignment horizontal="center" wrapText="1"/>
    </xf>
    <xf numFmtId="165" fontId="7" fillId="0" borderId="0" xfId="1" applyNumberFormat="1" applyFont="1" applyFill="1" applyBorder="1" applyAlignment="1">
      <alignment horizontal="center" vertical="center" wrapText="1"/>
    </xf>
    <xf numFmtId="0" fontId="6" fillId="0" borderId="0" xfId="3" applyFont="1" applyFill="1" applyBorder="1" applyAlignment="1">
      <alignment horizontal="justify" vertical="top" wrapText="1"/>
    </xf>
    <xf numFmtId="4" fontId="6" fillId="0" borderId="0" xfId="3" applyNumberFormat="1" applyFont="1" applyFill="1" applyBorder="1" applyAlignment="1">
      <alignment horizontal="center" vertical="top" wrapText="1"/>
    </xf>
    <xf numFmtId="164" fontId="6" fillId="0" borderId="0" xfId="3" applyNumberFormat="1" applyFont="1" applyFill="1" applyBorder="1" applyAlignment="1">
      <alignment horizontal="justify" vertical="top" wrapText="1"/>
    </xf>
    <xf numFmtId="166" fontId="6" fillId="0" borderId="0" xfId="3" applyNumberFormat="1" applyFont="1" applyFill="1" applyAlignment="1">
      <alignment horizontal="center" vertical="top" wrapText="1"/>
    </xf>
    <xf numFmtId="165" fontId="6" fillId="0" borderId="0" xfId="1" applyNumberFormat="1" applyFont="1" applyFill="1" applyAlignment="1">
      <alignment horizontal="center" wrapText="1"/>
    </xf>
    <xf numFmtId="0" fontId="7" fillId="0" borderId="14" xfId="3" applyFont="1" applyFill="1" applyBorder="1" applyAlignment="1">
      <alignment horizontal="justify" vertical="top" wrapText="1"/>
    </xf>
    <xf numFmtId="4" fontId="7" fillId="0" borderId="14" xfId="3" applyNumberFormat="1" applyFont="1" applyFill="1" applyBorder="1" applyAlignment="1">
      <alignment horizontal="center" vertical="top" wrapText="1"/>
    </xf>
    <xf numFmtId="164" fontId="7" fillId="0" borderId="14" xfId="3" applyNumberFormat="1" applyFont="1" applyFill="1" applyBorder="1" applyAlignment="1">
      <alignment horizontal="center" vertical="top" wrapText="1"/>
    </xf>
    <xf numFmtId="166" fontId="7" fillId="0" borderId="14" xfId="3" applyNumberFormat="1" applyFont="1" applyFill="1" applyBorder="1" applyAlignment="1">
      <alignment horizontal="center" vertical="top" wrapText="1"/>
    </xf>
    <xf numFmtId="0" fontId="7" fillId="0" borderId="0" xfId="3" applyFont="1" applyFill="1" applyAlignment="1">
      <alignment horizontal="justify" vertical="top" wrapText="1"/>
    </xf>
    <xf numFmtId="0" fontId="7" fillId="0" borderId="0" xfId="3" applyFont="1" applyFill="1" applyAlignment="1">
      <alignment horizontal="center" vertical="top" wrapText="1"/>
    </xf>
    <xf numFmtId="4" fontId="7" fillId="0" borderId="0" xfId="3" applyNumberFormat="1" applyFont="1" applyFill="1" applyAlignment="1">
      <alignment horizontal="center" vertical="top" wrapText="1"/>
    </xf>
    <xf numFmtId="164" fontId="7" fillId="0" borderId="0" xfId="3" applyNumberFormat="1" applyFont="1" applyFill="1" applyAlignment="1">
      <alignment horizontal="center" vertical="top" wrapText="1"/>
    </xf>
    <xf numFmtId="0" fontId="6" fillId="0" borderId="0" xfId="3" applyFont="1" applyFill="1" applyAlignment="1">
      <alignment horizontal="center" wrapText="1"/>
    </xf>
    <xf numFmtId="4" fontId="7" fillId="0" borderId="0" xfId="3" applyNumberFormat="1" applyFont="1" applyFill="1" applyBorder="1" applyAlignment="1">
      <alignment horizontal="center" vertical="top" wrapText="1"/>
    </xf>
    <xf numFmtId="164" fontId="7" fillId="0" borderId="0" xfId="3" applyNumberFormat="1" applyFont="1" applyFill="1" applyBorder="1" applyAlignment="1">
      <alignment horizontal="center" vertical="top" wrapText="1"/>
    </xf>
    <xf numFmtId="0" fontId="7" fillId="0" borderId="0" xfId="3" applyFont="1" applyFill="1" applyBorder="1" applyAlignment="1">
      <alignment horizontal="center" vertical="top" wrapText="1"/>
    </xf>
    <xf numFmtId="2" fontId="7" fillId="0" borderId="14" xfId="3" applyNumberFormat="1" applyFont="1" applyFill="1" applyBorder="1" applyAlignment="1">
      <alignment horizontal="center" vertical="top" wrapText="1"/>
    </xf>
    <xf numFmtId="166" fontId="6" fillId="0" borderId="0" xfId="3" applyNumberFormat="1" applyFont="1" applyFill="1" applyBorder="1" applyAlignment="1">
      <alignment horizontal="center" vertical="top" wrapText="1"/>
    </xf>
    <xf numFmtId="166" fontId="6" fillId="0" borderId="14" xfId="3" applyNumberFormat="1" applyFont="1" applyFill="1" applyBorder="1" applyAlignment="1">
      <alignment horizontal="center" vertical="top" wrapText="1"/>
    </xf>
    <xf numFmtId="165" fontId="6" fillId="0" borderId="0" xfId="1" applyNumberFormat="1" applyFont="1" applyFill="1" applyAlignment="1">
      <alignment horizontal="center" vertical="top" wrapText="1"/>
    </xf>
    <xf numFmtId="165" fontId="0" fillId="0" borderId="0" xfId="1" applyNumberFormat="1" applyFont="1" applyFill="1"/>
    <xf numFmtId="165" fontId="8" fillId="0" borderId="16" xfId="1" applyNumberFormat="1" applyFont="1" applyFill="1" applyBorder="1" applyAlignment="1">
      <alignment horizontal="center" vertical="top" wrapText="1"/>
    </xf>
    <xf numFmtId="43" fontId="1" fillId="0" borderId="1" xfId="1" applyFont="1" applyBorder="1" applyAlignment="1">
      <alignment horizontal="center"/>
    </xf>
    <xf numFmtId="43" fontId="0" fillId="0" borderId="1" xfId="1" applyFont="1" applyBorder="1"/>
    <xf numFmtId="43" fontId="0" fillId="0" borderId="0" xfId="1" applyFont="1"/>
    <xf numFmtId="43" fontId="1" fillId="0" borderId="1" xfId="1" applyFont="1" applyBorder="1"/>
    <xf numFmtId="0" fontId="5" fillId="0" borderId="1" xfId="3" applyFont="1" applyFill="1" applyBorder="1" applyAlignment="1">
      <alignment horizontal="center" vertical="center"/>
    </xf>
    <xf numFmtId="0" fontId="9" fillId="0" borderId="1" xfId="3" applyFont="1" applyFill="1" applyBorder="1" applyAlignment="1">
      <alignment horizontal="center" vertical="center"/>
    </xf>
    <xf numFmtId="0" fontId="5" fillId="0" borderId="0" xfId="3" applyFont="1" applyFill="1" applyAlignment="1">
      <alignment vertical="center"/>
    </xf>
    <xf numFmtId="0" fontId="5" fillId="0" borderId="0" xfId="3" applyFont="1" applyFill="1" applyAlignment="1">
      <alignment horizontal="center" vertical="center"/>
    </xf>
    <xf numFmtId="0" fontId="5" fillId="0" borderId="0" xfId="3" applyFont="1" applyFill="1" applyAlignment="1">
      <alignment horizontal="center" vertical="center" wrapText="1"/>
    </xf>
    <xf numFmtId="166" fontId="9" fillId="0" borderId="0" xfId="3" applyNumberFormat="1" applyFont="1" applyFill="1" applyAlignment="1">
      <alignment horizontal="center" vertical="center"/>
    </xf>
    <xf numFmtId="0" fontId="5" fillId="0" borderId="1" xfId="3" applyFont="1" applyFill="1" applyBorder="1" applyAlignment="1">
      <alignment horizontal="justify" vertical="center"/>
    </xf>
    <xf numFmtId="0" fontId="5" fillId="0" borderId="1" xfId="3" applyFont="1" applyFill="1" applyBorder="1" applyAlignment="1">
      <alignment horizontal="center" vertical="center" wrapText="1"/>
    </xf>
    <xf numFmtId="0" fontId="5" fillId="0" borderId="1" xfId="3" applyFont="1" applyBorder="1" applyAlignment="1">
      <alignment horizontal="justify" vertical="center"/>
    </xf>
    <xf numFmtId="166" fontId="5" fillId="0" borderId="1" xfId="3" applyNumberFormat="1" applyFont="1" applyFill="1" applyBorder="1" applyAlignment="1">
      <alignment horizontal="center" vertical="center"/>
    </xf>
    <xf numFmtId="0" fontId="5" fillId="0" borderId="1" xfId="3" applyFont="1" applyBorder="1" applyAlignment="1">
      <alignment vertical="center"/>
    </xf>
    <xf numFmtId="0" fontId="5" fillId="0" borderId="0" xfId="3" applyFont="1" applyFill="1" applyAlignment="1">
      <alignment horizontal="justify" vertical="center"/>
    </xf>
    <xf numFmtId="0" fontId="9" fillId="0" borderId="0" xfId="3" applyFont="1" applyFill="1" applyAlignment="1">
      <alignment horizontal="center" vertical="center"/>
    </xf>
    <xf numFmtId="0" fontId="5" fillId="0" borderId="0" xfId="3" applyFont="1" applyFill="1" applyBorder="1" applyAlignment="1">
      <alignment horizontal="center" vertical="center" wrapText="1"/>
    </xf>
    <xf numFmtId="0" fontId="5" fillId="0" borderId="0" xfId="3" applyFont="1" applyFill="1" applyBorder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5" fillId="0" borderId="1" xfId="3" applyFont="1" applyFill="1" applyBorder="1" applyAlignment="1">
      <alignment horizontal="justify" vertical="top"/>
    </xf>
    <xf numFmtId="0" fontId="5" fillId="0" borderId="1" xfId="5" applyNumberFormat="1" applyFont="1" applyFill="1" applyBorder="1" applyAlignment="1">
      <alignment horizontal="center" vertical="center" wrapText="1"/>
    </xf>
    <xf numFmtId="166" fontId="0" fillId="0" borderId="1" xfId="3" applyNumberFormat="1" applyFont="1" applyFill="1" applyBorder="1" applyAlignment="1">
      <alignment horizontal="center" vertical="center"/>
    </xf>
    <xf numFmtId="1" fontId="11" fillId="0" borderId="0" xfId="4" applyNumberFormat="1" applyFont="1" applyAlignment="1">
      <alignment horizontal="center" vertical="center"/>
    </xf>
    <xf numFmtId="0" fontId="5" fillId="4" borderId="1" xfId="3" applyFont="1" applyFill="1" applyBorder="1" applyAlignment="1">
      <alignment horizontal="justify" vertical="top"/>
    </xf>
    <xf numFmtId="0" fontId="5" fillId="4" borderId="1" xfId="3" applyFont="1" applyFill="1" applyBorder="1" applyAlignment="1">
      <alignment horizontal="center" vertical="center"/>
    </xf>
    <xf numFmtId="0" fontId="5" fillId="4" borderId="1" xfId="5" applyNumberFormat="1" applyFont="1" applyFill="1" applyBorder="1" applyAlignment="1">
      <alignment horizontal="center" vertical="center" wrapText="1"/>
    </xf>
    <xf numFmtId="0" fontId="11" fillId="0" borderId="0" xfId="4" applyFont="1" applyAlignment="1">
      <alignment vertical="center"/>
    </xf>
    <xf numFmtId="2" fontId="5" fillId="0" borderId="1" xfId="3" applyNumberFormat="1" applyFont="1" applyFill="1" applyBorder="1" applyAlignment="1">
      <alignment horizontal="center" vertical="center"/>
    </xf>
    <xf numFmtId="0" fontId="5" fillId="0" borderId="0" xfId="3" applyFont="1" applyFill="1" applyBorder="1" applyAlignment="1">
      <alignment horizontal="justify" vertical="center"/>
    </xf>
    <xf numFmtId="166" fontId="5" fillId="0" borderId="0" xfId="3" applyNumberFormat="1" applyFont="1" applyFill="1" applyBorder="1" applyAlignment="1">
      <alignment horizontal="center" vertical="center" wrapText="1"/>
    </xf>
    <xf numFmtId="2" fontId="5" fillId="0" borderId="0" xfId="3" applyNumberFormat="1" applyFont="1" applyFill="1" applyBorder="1" applyAlignment="1">
      <alignment horizontal="center" vertical="center"/>
    </xf>
    <xf numFmtId="0" fontId="9" fillId="0" borderId="0" xfId="3" applyFont="1" applyFill="1" applyBorder="1" applyAlignment="1">
      <alignment horizontal="justify" vertical="center"/>
    </xf>
    <xf numFmtId="166" fontId="9" fillId="0" borderId="0" xfId="3" applyNumberFormat="1" applyFont="1" applyFill="1" applyBorder="1" applyAlignment="1">
      <alignment horizontal="center" vertical="center"/>
    </xf>
    <xf numFmtId="166" fontId="9" fillId="0" borderId="1" xfId="3" applyNumberFormat="1" applyFont="1" applyFill="1" applyBorder="1" applyAlignment="1">
      <alignment horizontal="center" vertical="center"/>
    </xf>
    <xf numFmtId="0" fontId="13" fillId="0" borderId="0" xfId="4" applyFont="1" applyAlignment="1">
      <alignment vertical="center"/>
    </xf>
    <xf numFmtId="0" fontId="11" fillId="0" borderId="0" xfId="4" applyFont="1" applyAlignment="1">
      <alignment vertical="center" wrapText="1"/>
    </xf>
    <xf numFmtId="0" fontId="13" fillId="0" borderId="1" xfId="0" applyFont="1" applyBorder="1" applyAlignment="1"/>
    <xf numFmtId="166" fontId="15" fillId="0" borderId="1" xfId="4" applyNumberFormat="1" applyFont="1" applyBorder="1" applyAlignment="1">
      <alignment vertical="center"/>
    </xf>
    <xf numFmtId="166" fontId="15" fillId="3" borderId="1" xfId="4" applyNumberFormat="1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2" xfId="3" quotePrefix="1" applyFont="1" applyFill="1" applyBorder="1" applyAlignment="1">
      <alignment horizontal="center" vertical="center" wrapText="1"/>
    </xf>
    <xf numFmtId="0" fontId="5" fillId="0" borderId="3" xfId="3" applyFont="1" applyFill="1" applyBorder="1" applyAlignment="1">
      <alignment horizontal="center" vertical="center" wrapText="1"/>
    </xf>
    <xf numFmtId="0" fontId="5" fillId="0" borderId="4" xfId="3" applyFont="1" applyFill="1" applyBorder="1" applyAlignment="1">
      <alignment horizontal="center" vertical="center" wrapText="1"/>
    </xf>
    <xf numFmtId="0" fontId="5" fillId="0" borderId="5" xfId="3" applyFont="1" applyFill="1" applyBorder="1" applyAlignment="1">
      <alignment horizontal="center" vertical="center" wrapText="1"/>
    </xf>
    <xf numFmtId="0" fontId="5" fillId="0" borderId="6" xfId="3" applyFont="1" applyFill="1" applyBorder="1" applyAlignment="1">
      <alignment horizontal="center" vertical="center" wrapText="1"/>
    </xf>
    <xf numFmtId="0" fontId="5" fillId="0" borderId="7" xfId="3" applyFont="1" applyFill="1" applyBorder="1" applyAlignment="1">
      <alignment horizontal="center" vertical="center" wrapText="1"/>
    </xf>
    <xf numFmtId="0" fontId="9" fillId="0" borderId="0" xfId="3" applyFont="1" applyFill="1" applyBorder="1" applyAlignment="1">
      <alignment horizontal="justify" vertical="center"/>
    </xf>
    <xf numFmtId="0" fontId="9" fillId="0" borderId="0" xfId="3" applyFont="1" applyFill="1" applyBorder="1" applyAlignment="1">
      <alignment horizontal="left" vertical="center"/>
    </xf>
    <xf numFmtId="0" fontId="14" fillId="0" borderId="1" xfId="4" applyFont="1" applyBorder="1" applyAlignment="1">
      <alignment horizontal="left" vertical="center"/>
    </xf>
    <xf numFmtId="0" fontId="9" fillId="0" borderId="1" xfId="3" applyFont="1" applyBorder="1" applyAlignment="1">
      <alignment horizontal="center" vertical="center"/>
    </xf>
    <xf numFmtId="0" fontId="5" fillId="0" borderId="1" xfId="3" applyFont="1" applyFill="1" applyBorder="1" applyAlignment="1">
      <alignment horizontal="center" vertical="center"/>
    </xf>
    <xf numFmtId="1" fontId="11" fillId="3" borderId="1" xfId="4" applyNumberFormat="1" applyFont="1" applyFill="1" applyBorder="1" applyAlignment="1">
      <alignment horizontal="center" vertical="center"/>
    </xf>
    <xf numFmtId="0" fontId="11" fillId="3" borderId="1" xfId="4" applyFont="1" applyFill="1" applyBorder="1" applyAlignment="1">
      <alignment horizontal="center" vertical="center"/>
    </xf>
    <xf numFmtId="0" fontId="6" fillId="0" borderId="0" xfId="3" applyFont="1" applyFill="1" applyBorder="1" applyAlignment="1">
      <alignment horizontal="left" vertical="top" wrapText="1"/>
    </xf>
    <xf numFmtId="0" fontId="4" fillId="0" borderId="8" xfId="2" applyFont="1" applyFill="1" applyBorder="1" applyAlignment="1">
      <alignment horizontal="center" vertical="center" wrapText="1"/>
    </xf>
    <xf numFmtId="0" fontId="4" fillId="0" borderId="9" xfId="2" applyFont="1" applyFill="1" applyBorder="1" applyAlignment="1">
      <alignment horizontal="center" vertical="center" wrapText="1"/>
    </xf>
    <xf numFmtId="0" fontId="4" fillId="0" borderId="10" xfId="2" applyFont="1" applyFill="1" applyBorder="1" applyAlignment="1">
      <alignment horizontal="center" vertical="center" wrapText="1"/>
    </xf>
    <xf numFmtId="0" fontId="6" fillId="0" borderId="11" xfId="3" applyFont="1" applyFill="1" applyBorder="1" applyAlignment="1">
      <alignment vertical="top" wrapText="1"/>
    </xf>
    <xf numFmtId="0" fontId="6" fillId="0" borderId="14" xfId="3" applyFont="1" applyFill="1" applyBorder="1" applyAlignment="1">
      <alignment vertical="top" wrapText="1"/>
    </xf>
    <xf numFmtId="4" fontId="7" fillId="0" borderId="13" xfId="3" applyNumberFormat="1" applyFont="1" applyFill="1" applyBorder="1" applyAlignment="1">
      <alignment horizontal="center" wrapText="1"/>
    </xf>
    <xf numFmtId="0" fontId="7" fillId="0" borderId="14" xfId="3" applyFont="1" applyFill="1" applyBorder="1" applyAlignment="1">
      <alignment horizontal="center" wrapText="1"/>
    </xf>
    <xf numFmtId="0" fontId="7" fillId="0" borderId="14" xfId="3" applyFont="1" applyFill="1" applyBorder="1" applyAlignment="1">
      <alignment horizontal="center" vertical="center" wrapText="1"/>
    </xf>
  </cellXfs>
  <cellStyles count="6">
    <cellStyle name="Buena" xfId="2" builtinId="26"/>
    <cellStyle name="Millares" xfId="1" builtinId="3"/>
    <cellStyle name="Normal" xfId="0" builtinId="0"/>
    <cellStyle name="Normal 2" xfId="3"/>
    <cellStyle name="Normal 3" xfId="4"/>
    <cellStyle name="Normal_APU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loque%2024%20-%20Presupuesto%20Alternativo%20EIU%202017%20CON%20APU%20V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TOTAL OBSOLETO"/>
      <sheetName val="CYMEL MAYORISTA OBSOLETO"/>
      <sheetName val="CALCULO AIU"/>
      <sheetName val="RESUMEN TOTAL"/>
      <sheetName val="PROPUESTA 23 Octubre17"/>
      <sheetName val="APU'S"/>
      <sheetName val="LIST MATERIAL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Descripción</v>
          </cell>
          <cell r="B1" t="str">
            <v>UNIDAD</v>
          </cell>
          <cell r="C1" t="str">
            <v>VR SIN IVA</v>
          </cell>
          <cell r="D1" t="str">
            <v>VR CON IVA</v>
          </cell>
        </row>
        <row r="2">
          <cell r="A2" t="str">
            <v>alambre guia</v>
          </cell>
          <cell r="B2" t="str">
            <v>ml</v>
          </cell>
          <cell r="C2">
            <v>150</v>
          </cell>
          <cell r="D2">
            <v>178.5</v>
          </cell>
        </row>
        <row r="3">
          <cell r="A3" t="str">
            <v>Alambron 8mm</v>
          </cell>
          <cell r="B3" t="str">
            <v>und</v>
          </cell>
          <cell r="C3">
            <v>3800</v>
          </cell>
          <cell r="D3">
            <v>4522</v>
          </cell>
        </row>
        <row r="4">
          <cell r="A4" t="str">
            <v>ALAMBRON ALUMINIO ø8mm</v>
          </cell>
          <cell r="B4" t="str">
            <v>ML</v>
          </cell>
          <cell r="C4">
            <v>2500</v>
          </cell>
          <cell r="D4">
            <v>2975</v>
          </cell>
        </row>
        <row r="5">
          <cell r="A5" t="str">
            <v>ANCLAS EXPANSIVAS</v>
          </cell>
          <cell r="B5" t="str">
            <v>und</v>
          </cell>
          <cell r="C5">
            <v>821</v>
          </cell>
          <cell r="D5">
            <v>976.99</v>
          </cell>
        </row>
        <row r="6">
          <cell r="A6" t="str">
            <v>BANCO DE CONDENSADORES 110 KVAR CON 6 PASOS</v>
          </cell>
          <cell r="B6" t="str">
            <v>und</v>
          </cell>
          <cell r="C6">
            <v>7600000</v>
          </cell>
          <cell r="D6">
            <v>9044000</v>
          </cell>
        </row>
        <row r="7">
          <cell r="A7" t="str">
            <v>Bandeja tipo malla de 20cm</v>
          </cell>
          <cell r="B7" t="str">
            <v>ml</v>
          </cell>
          <cell r="C7">
            <v>12045</v>
          </cell>
          <cell r="D7">
            <v>14333.55</v>
          </cell>
        </row>
        <row r="8">
          <cell r="A8" t="str">
            <v>Bandeja tipo malla de 30cm</v>
          </cell>
          <cell r="B8" t="str">
            <v>ml</v>
          </cell>
          <cell r="C8">
            <v>16918.666666666668</v>
          </cell>
          <cell r="D8">
            <v>20133.213333333333</v>
          </cell>
        </row>
        <row r="9">
          <cell r="A9" t="str">
            <v>bandejas para rack triangulares</v>
          </cell>
          <cell r="B9" t="str">
            <v>und</v>
          </cell>
          <cell r="C9">
            <v>266600</v>
          </cell>
          <cell r="D9">
            <v>317254</v>
          </cell>
        </row>
        <row r="10">
          <cell r="A10" t="str">
            <v>BARRA DE EQUIPOTENCIALIZACION</v>
          </cell>
          <cell r="B10" t="str">
            <v>ML</v>
          </cell>
          <cell r="C10">
            <v>450000</v>
          </cell>
          <cell r="D10">
            <v>535500</v>
          </cell>
        </row>
        <row r="11">
          <cell r="A11" t="str">
            <v>base obo 194</v>
          </cell>
          <cell r="B11" t="str">
            <v>und</v>
          </cell>
          <cell r="C11">
            <v>4000</v>
          </cell>
          <cell r="D11">
            <v>4760</v>
          </cell>
        </row>
        <row r="12">
          <cell r="A12" t="str">
            <v>Base punta captadora</v>
          </cell>
          <cell r="B12" t="str">
            <v>und</v>
          </cell>
          <cell r="C12">
            <v>64000</v>
          </cell>
          <cell r="D12">
            <v>76160</v>
          </cell>
        </row>
        <row r="13">
          <cell r="A13" t="str">
            <v>BLINDOBARRAJE 2500 AMP</v>
          </cell>
          <cell r="B13" t="str">
            <v>ML</v>
          </cell>
          <cell r="C13">
            <v>1535768.972365563</v>
          </cell>
          <cell r="D13">
            <v>1827565.07711502</v>
          </cell>
        </row>
        <row r="14">
          <cell r="A14" t="str">
            <v>BLINDOBARRAJE 3200 AMP</v>
          </cell>
          <cell r="B14" t="str">
            <v>ML</v>
          </cell>
          <cell r="C14">
            <v>1741460.5636604773</v>
          </cell>
          <cell r="D14">
            <v>2072338.0707559679</v>
          </cell>
        </row>
        <row r="15">
          <cell r="A15" t="str">
            <v>Boquilla 4"</v>
          </cell>
          <cell r="B15" t="str">
            <v>und</v>
          </cell>
          <cell r="C15">
            <v>18700</v>
          </cell>
          <cell r="D15">
            <v>22253</v>
          </cell>
        </row>
        <row r="16">
          <cell r="A16" t="str">
            <v>Boquilla de 1/2"</v>
          </cell>
          <cell r="B16" t="str">
            <v>und</v>
          </cell>
          <cell r="C16">
            <v>600</v>
          </cell>
          <cell r="D16">
            <v>714</v>
          </cell>
        </row>
        <row r="17">
          <cell r="A17" t="str">
            <v>BOQUILLA DE 2"</v>
          </cell>
          <cell r="B17" t="str">
            <v>UND</v>
          </cell>
          <cell r="C17">
            <v>4200</v>
          </cell>
          <cell r="D17">
            <v>4998</v>
          </cell>
        </row>
        <row r="18">
          <cell r="A18" t="str">
            <v>BOQUILLA DE 4"</v>
          </cell>
          <cell r="B18" t="str">
            <v>UND</v>
          </cell>
          <cell r="C18">
            <v>19000</v>
          </cell>
          <cell r="D18">
            <v>22610</v>
          </cell>
        </row>
        <row r="19">
          <cell r="A19" t="str">
            <v>Borna terminal 1/0</v>
          </cell>
          <cell r="B19" t="str">
            <v>und</v>
          </cell>
          <cell r="C19">
            <v>2060</v>
          </cell>
          <cell r="D19">
            <v>2451.4</v>
          </cell>
        </row>
        <row r="20">
          <cell r="A20" t="str">
            <v>Borna terminal 10</v>
          </cell>
          <cell r="B20" t="str">
            <v>und</v>
          </cell>
          <cell r="C20">
            <v>220</v>
          </cell>
          <cell r="D20">
            <v>261.8</v>
          </cell>
        </row>
        <row r="21">
          <cell r="A21" t="str">
            <v>Borna terminal 2</v>
          </cell>
          <cell r="B21" t="str">
            <v>und</v>
          </cell>
          <cell r="C21">
            <v>1381</v>
          </cell>
          <cell r="D21">
            <v>1643.3899999999999</v>
          </cell>
        </row>
        <row r="22">
          <cell r="A22" t="str">
            <v>Borna terminal 2/0</v>
          </cell>
          <cell r="B22" t="str">
            <v>und</v>
          </cell>
          <cell r="C22">
            <v>2441</v>
          </cell>
          <cell r="D22">
            <v>2904.79</v>
          </cell>
        </row>
        <row r="23">
          <cell r="A23" t="str">
            <v>Borna terminal 250</v>
          </cell>
          <cell r="B23" t="str">
            <v>und</v>
          </cell>
          <cell r="C23">
            <v>4676</v>
          </cell>
          <cell r="D23">
            <v>5564.44</v>
          </cell>
        </row>
        <row r="24">
          <cell r="A24" t="str">
            <v>Borna terminal 3/0</v>
          </cell>
          <cell r="B24" t="str">
            <v>und</v>
          </cell>
          <cell r="C24">
            <v>2676</v>
          </cell>
          <cell r="D24">
            <v>3184.44</v>
          </cell>
        </row>
        <row r="25">
          <cell r="A25" t="str">
            <v>Borna terminal 4</v>
          </cell>
          <cell r="B25" t="str">
            <v>und</v>
          </cell>
          <cell r="C25">
            <v>887</v>
          </cell>
          <cell r="D25">
            <v>1055.53</v>
          </cell>
        </row>
        <row r="26">
          <cell r="A26" t="str">
            <v>Borna terminal 4/0</v>
          </cell>
          <cell r="B26" t="str">
            <v>und</v>
          </cell>
          <cell r="C26">
            <v>3671</v>
          </cell>
          <cell r="D26">
            <v>4368.49</v>
          </cell>
        </row>
        <row r="27">
          <cell r="A27" t="str">
            <v>Borna terminal 400</v>
          </cell>
          <cell r="B27" t="str">
            <v>und</v>
          </cell>
          <cell r="C27">
            <v>8635</v>
          </cell>
          <cell r="D27">
            <v>10275.65</v>
          </cell>
        </row>
        <row r="28">
          <cell r="A28" t="str">
            <v>Borna terminal 6</v>
          </cell>
          <cell r="B28" t="str">
            <v>und</v>
          </cell>
          <cell r="C28">
            <v>728</v>
          </cell>
          <cell r="D28">
            <v>866.31999999999994</v>
          </cell>
        </row>
        <row r="29">
          <cell r="A29" t="str">
            <v>Borna terminal 8</v>
          </cell>
          <cell r="B29" t="str">
            <v>und</v>
          </cell>
          <cell r="C29">
            <v>712</v>
          </cell>
          <cell r="D29">
            <v>847.28</v>
          </cell>
        </row>
        <row r="30">
          <cell r="A30" t="str">
            <v>Boton timbre</v>
          </cell>
          <cell r="B30" t="str">
            <v>und</v>
          </cell>
          <cell r="C30">
            <v>4370</v>
          </cell>
          <cell r="D30">
            <v>5200.3</v>
          </cell>
        </row>
        <row r="31">
          <cell r="A31" t="str">
            <v>BREAKER 1X20A ENCHUFABLE</v>
          </cell>
          <cell r="B31" t="str">
            <v>und</v>
          </cell>
          <cell r="C31">
            <v>6034</v>
          </cell>
          <cell r="D31">
            <v>7180.46</v>
          </cell>
        </row>
        <row r="32">
          <cell r="A32" t="str">
            <v>BREAKER IND 125A</v>
          </cell>
          <cell r="B32" t="str">
            <v>UND</v>
          </cell>
          <cell r="C32">
            <v>229640</v>
          </cell>
          <cell r="D32">
            <v>273271.59999999998</v>
          </cell>
        </row>
        <row r="33">
          <cell r="A33" t="str">
            <v>BREAKER IND 160A</v>
          </cell>
          <cell r="B33" t="str">
            <v>UND</v>
          </cell>
          <cell r="C33">
            <v>258560</v>
          </cell>
          <cell r="D33">
            <v>307686.39999999997</v>
          </cell>
        </row>
        <row r="34">
          <cell r="A34" t="str">
            <v>BREAKER IND 250A</v>
          </cell>
          <cell r="B34" t="str">
            <v>UND</v>
          </cell>
          <cell r="C34">
            <v>258560</v>
          </cell>
          <cell r="D34">
            <v>307686.39999999997</v>
          </cell>
        </row>
        <row r="35">
          <cell r="A35" t="str">
            <v>BREAKER IND 630A</v>
          </cell>
          <cell r="B35" t="str">
            <v>UND</v>
          </cell>
          <cell r="C35">
            <v>932200</v>
          </cell>
          <cell r="D35">
            <v>1109318</v>
          </cell>
        </row>
        <row r="36">
          <cell r="A36" t="str">
            <v>Cable 1/0</v>
          </cell>
          <cell r="B36" t="str">
            <v>ml</v>
          </cell>
          <cell r="C36">
            <v>15120</v>
          </cell>
          <cell r="D36">
            <v>17992.8</v>
          </cell>
        </row>
        <row r="37">
          <cell r="A37" t="str">
            <v>Cable 10</v>
          </cell>
          <cell r="B37" t="str">
            <v>ml</v>
          </cell>
          <cell r="C37">
            <v>1690</v>
          </cell>
          <cell r="D37">
            <v>2011.1</v>
          </cell>
        </row>
        <row r="38">
          <cell r="A38" t="str">
            <v>Cable 12</v>
          </cell>
          <cell r="B38" t="str">
            <v>ml</v>
          </cell>
          <cell r="C38">
            <v>1168</v>
          </cell>
          <cell r="D38">
            <v>1389.9199999999998</v>
          </cell>
        </row>
        <row r="39">
          <cell r="A39" t="str">
            <v>Cable 14</v>
          </cell>
          <cell r="B39" t="str">
            <v>ml</v>
          </cell>
          <cell r="C39">
            <v>817</v>
          </cell>
          <cell r="D39">
            <v>972.2299999999999</v>
          </cell>
        </row>
        <row r="40">
          <cell r="A40" t="str">
            <v>Cable 2</v>
          </cell>
          <cell r="B40" t="str">
            <v>ml</v>
          </cell>
          <cell r="C40">
            <v>9254</v>
          </cell>
          <cell r="D40">
            <v>11012.26</v>
          </cell>
        </row>
        <row r="41">
          <cell r="A41" t="str">
            <v>Cable 2/0</v>
          </cell>
          <cell r="B41" t="str">
            <v>ml</v>
          </cell>
          <cell r="C41">
            <v>18896</v>
          </cell>
          <cell r="D41">
            <v>22486.239999999998</v>
          </cell>
        </row>
        <row r="42">
          <cell r="A42" t="str">
            <v>CABLE 2/0 DESNUDO</v>
          </cell>
          <cell r="B42" t="str">
            <v>ML</v>
          </cell>
          <cell r="C42">
            <v>16610</v>
          </cell>
          <cell r="D42">
            <v>19765.899999999998</v>
          </cell>
        </row>
        <row r="43">
          <cell r="A43" t="str">
            <v>Cable 250</v>
          </cell>
          <cell r="B43" t="str">
            <v>ml</v>
          </cell>
          <cell r="C43">
            <v>35748</v>
          </cell>
          <cell r="D43">
            <v>42540.119999999995</v>
          </cell>
        </row>
        <row r="44">
          <cell r="A44" t="str">
            <v>Cable 3/0</v>
          </cell>
          <cell r="B44" t="str">
            <v>ml</v>
          </cell>
          <cell r="C44">
            <v>24390</v>
          </cell>
          <cell r="D44">
            <v>29024.1</v>
          </cell>
        </row>
        <row r="45">
          <cell r="A45" t="str">
            <v>Cable 4</v>
          </cell>
          <cell r="B45" t="str">
            <v>ml</v>
          </cell>
          <cell r="C45">
            <v>5967</v>
          </cell>
          <cell r="D45">
            <v>7100.73</v>
          </cell>
        </row>
        <row r="46">
          <cell r="A46" t="str">
            <v>Cable 4/0</v>
          </cell>
          <cell r="B46" t="str">
            <v>ml</v>
          </cell>
          <cell r="C46">
            <v>29610</v>
          </cell>
          <cell r="D46">
            <v>35235.9</v>
          </cell>
        </row>
        <row r="47">
          <cell r="A47" t="str">
            <v>Cable 400</v>
          </cell>
          <cell r="B47" t="str">
            <v>ml</v>
          </cell>
          <cell r="C47">
            <v>57486</v>
          </cell>
          <cell r="D47">
            <v>68408.34</v>
          </cell>
        </row>
        <row r="48">
          <cell r="A48" t="str">
            <v>Cable 6</v>
          </cell>
          <cell r="B48" t="str">
            <v>ml</v>
          </cell>
          <cell r="C48">
            <v>3867</v>
          </cell>
          <cell r="D48">
            <v>4601.7299999999996</v>
          </cell>
        </row>
        <row r="49">
          <cell r="A49" t="str">
            <v>Cable 8</v>
          </cell>
          <cell r="B49" t="str">
            <v>ml</v>
          </cell>
          <cell r="C49">
            <v>2505</v>
          </cell>
          <cell r="D49">
            <v>2980.95</v>
          </cell>
        </row>
        <row r="50">
          <cell r="A50" t="str">
            <v>CABLE CONTROL DE KNX</v>
          </cell>
          <cell r="B50" t="str">
            <v>ml</v>
          </cell>
          <cell r="C50">
            <v>3650</v>
          </cell>
          <cell r="D50">
            <v>4343.5</v>
          </cell>
        </row>
        <row r="51">
          <cell r="A51" t="str">
            <v>CABLE DE COBRE DESNUDO # 4</v>
          </cell>
          <cell r="B51" t="str">
            <v>ml</v>
          </cell>
          <cell r="C51">
            <v>4845</v>
          </cell>
          <cell r="D51">
            <v>5765.55</v>
          </cell>
        </row>
        <row r="52">
          <cell r="A52" t="str">
            <v>Cable de cobre desnudo 2</v>
          </cell>
          <cell r="B52" t="str">
            <v>ml</v>
          </cell>
          <cell r="C52">
            <v>7796</v>
          </cell>
          <cell r="D52">
            <v>9277.24</v>
          </cell>
        </row>
        <row r="53">
          <cell r="A53" t="str">
            <v>CABLE DE COBRE DESNUDO 2/0</v>
          </cell>
          <cell r="B53" t="str">
            <v>ml</v>
          </cell>
          <cell r="C53">
            <v>16610</v>
          </cell>
          <cell r="D53">
            <v>19765.899999999998</v>
          </cell>
        </row>
        <row r="54">
          <cell r="A54" t="str">
            <v>cable enc 2x14</v>
          </cell>
          <cell r="B54" t="str">
            <v>ml</v>
          </cell>
          <cell r="C54">
            <v>2201</v>
          </cell>
          <cell r="D54">
            <v>2619.19</v>
          </cell>
        </row>
        <row r="55">
          <cell r="A55" t="str">
            <v>Cable encauchetado 2x14</v>
          </cell>
          <cell r="B55" t="str">
            <v>ml</v>
          </cell>
          <cell r="C55">
            <v>2228</v>
          </cell>
          <cell r="D55">
            <v>2651.3199999999997</v>
          </cell>
        </row>
        <row r="56">
          <cell r="A56" t="str">
            <v>Cable encauchetado 3x12</v>
          </cell>
          <cell r="B56" t="str">
            <v>ml</v>
          </cell>
          <cell r="C56">
            <v>3865</v>
          </cell>
          <cell r="D56">
            <v>4599.3499999999995</v>
          </cell>
        </row>
        <row r="57">
          <cell r="A57" t="str">
            <v>Cable encauchetado 3x14</v>
          </cell>
          <cell r="B57" t="str">
            <v>ml</v>
          </cell>
          <cell r="C57">
            <v>2795</v>
          </cell>
          <cell r="D57">
            <v>3326.0499999999997</v>
          </cell>
        </row>
        <row r="58">
          <cell r="A58" t="str">
            <v>CABLE UTP CAT 6</v>
          </cell>
          <cell r="B58" t="str">
            <v>ml</v>
          </cell>
          <cell r="C58">
            <v>1029</v>
          </cell>
          <cell r="D58">
            <v>1224.51</v>
          </cell>
        </row>
        <row r="59">
          <cell r="A59" t="str">
            <v>CABLE UTP CAT 6A</v>
          </cell>
          <cell r="B59" t="str">
            <v>ml</v>
          </cell>
          <cell r="C59">
            <v>1549</v>
          </cell>
          <cell r="D59">
            <v>1843.31</v>
          </cell>
        </row>
        <row r="60">
          <cell r="A60" t="str">
            <v>Cable xlpe 133% 1/0</v>
          </cell>
          <cell r="B60" t="str">
            <v>ml</v>
          </cell>
          <cell r="C60">
            <v>27616</v>
          </cell>
          <cell r="D60">
            <v>32863.040000000001</v>
          </cell>
        </row>
        <row r="61">
          <cell r="A61" t="str">
            <v>Caja 12 x 12 x 5</v>
          </cell>
          <cell r="B61" t="str">
            <v>und</v>
          </cell>
          <cell r="C61">
            <v>4743</v>
          </cell>
          <cell r="D61">
            <v>5644.17</v>
          </cell>
        </row>
        <row r="62">
          <cell r="A62" t="str">
            <v>Caja 20x20 cm</v>
          </cell>
          <cell r="B62" t="str">
            <v>und</v>
          </cell>
          <cell r="C62">
            <v>20976</v>
          </cell>
          <cell r="D62">
            <v>24961.439999999999</v>
          </cell>
        </row>
        <row r="63">
          <cell r="A63" t="str">
            <v>Caja 2x4 aluminio inyectada con tapa lisa</v>
          </cell>
          <cell r="B63" t="str">
            <v>und</v>
          </cell>
          <cell r="C63">
            <v>6175</v>
          </cell>
          <cell r="D63">
            <v>7348.25</v>
          </cell>
        </row>
        <row r="64">
          <cell r="A64" t="str">
            <v>Caja 2x4 aluminio inyectada con tapa toma doble</v>
          </cell>
          <cell r="B64" t="str">
            <v>und</v>
          </cell>
          <cell r="C64">
            <v>6792</v>
          </cell>
          <cell r="D64">
            <v>8082.48</v>
          </cell>
        </row>
        <row r="65">
          <cell r="A65" t="str">
            <v xml:space="preserve">CAJA DE DERIVACION TIPO PLUG-IN 125A PARA TOTALIZADOR </v>
          </cell>
          <cell r="B65" t="str">
            <v>UND</v>
          </cell>
          <cell r="C65">
            <v>1171800</v>
          </cell>
          <cell r="D65">
            <v>1394442</v>
          </cell>
        </row>
        <row r="66">
          <cell r="A66" t="str">
            <v xml:space="preserve">CAJA DE DERIVACION TIPO PLUG-IN 160A PARA TOTALIZADOR </v>
          </cell>
          <cell r="B66" t="str">
            <v>UND</v>
          </cell>
          <cell r="C66">
            <v>1171800</v>
          </cell>
          <cell r="D66">
            <v>1394442</v>
          </cell>
        </row>
        <row r="67">
          <cell r="A67" t="str">
            <v>CAJA DE DERIVACION TIPO PLUG-IN 250A PARA TOTALIZADOR</v>
          </cell>
          <cell r="B67" t="str">
            <v>UND</v>
          </cell>
          <cell r="C67">
            <v>1449219</v>
          </cell>
          <cell r="D67">
            <v>1724570.6099999999</v>
          </cell>
        </row>
        <row r="68">
          <cell r="A68" t="str">
            <v>CAJA DE DERIVACION TIPO PLUG-IN 630A PARA TOTALIZADOR</v>
          </cell>
          <cell r="B68" t="str">
            <v>UND</v>
          </cell>
          <cell r="C68">
            <v>1975320.0000000002</v>
          </cell>
          <cell r="D68">
            <v>2350630.8000000003</v>
          </cell>
        </row>
        <row r="69">
          <cell r="A69" t="str">
            <v>Caja metalica 80X80X40</v>
          </cell>
          <cell r="B69" t="str">
            <v>und</v>
          </cell>
          <cell r="C69">
            <v>350000</v>
          </cell>
          <cell r="D69">
            <v>416500</v>
          </cell>
        </row>
        <row r="70">
          <cell r="A70" t="str">
            <v>CAJA PLASTICA 6x6x4</v>
          </cell>
          <cell r="B70" t="str">
            <v>UND</v>
          </cell>
          <cell r="C70">
            <v>19730</v>
          </cell>
          <cell r="D70">
            <v>23478.7</v>
          </cell>
        </row>
        <row r="71">
          <cell r="A71" t="str">
            <v>CAJA RAWELT 2X4"</v>
          </cell>
          <cell r="B71" t="str">
            <v>und</v>
          </cell>
          <cell r="C71">
            <v>11123</v>
          </cell>
          <cell r="D71">
            <v>13236.369999999999</v>
          </cell>
        </row>
        <row r="72">
          <cell r="A72" t="str">
            <v>Campana pvc 3"</v>
          </cell>
          <cell r="B72" t="str">
            <v>und</v>
          </cell>
          <cell r="C72">
            <v>3342</v>
          </cell>
          <cell r="D72">
            <v>3976.98</v>
          </cell>
        </row>
        <row r="73">
          <cell r="A73" t="str">
            <v>Campana pvc 4"</v>
          </cell>
          <cell r="B73" t="str">
            <v>und</v>
          </cell>
          <cell r="C73">
            <v>6486</v>
          </cell>
          <cell r="D73">
            <v>7718.3399999999992</v>
          </cell>
        </row>
        <row r="74">
          <cell r="A74" t="str">
            <v>CAMPANA PVC DE 4"</v>
          </cell>
          <cell r="B74" t="str">
            <v>und</v>
          </cell>
          <cell r="C74">
            <v>4401</v>
          </cell>
          <cell r="D74">
            <v>5237.1899999999996</v>
          </cell>
        </row>
        <row r="75">
          <cell r="A75" t="str">
            <v>CANCAMO 1/16</v>
          </cell>
          <cell r="B75" t="str">
            <v>und</v>
          </cell>
          <cell r="C75">
            <v>100</v>
          </cell>
          <cell r="D75">
            <v>119</v>
          </cell>
        </row>
        <row r="76">
          <cell r="A76" t="str">
            <v>CELDA ALIMENTADORES NORMAL/PLANTA 1600AMP 208V</v>
          </cell>
          <cell r="B76" t="str">
            <v>UND</v>
          </cell>
          <cell r="C76">
            <v>28953530</v>
          </cell>
          <cell r="D76">
            <v>34454700.699999996</v>
          </cell>
        </row>
        <row r="77">
          <cell r="A77" t="str">
            <v>CELDA ALIMENTADORES NORMAL/PLANTA 2000AMP 208V</v>
          </cell>
          <cell r="B77" t="str">
            <v>UND</v>
          </cell>
          <cell r="C77">
            <v>34405900</v>
          </cell>
          <cell r="D77">
            <v>40943021</v>
          </cell>
        </row>
        <row r="78">
          <cell r="A78" t="str">
            <v>CELDA DE MEDIDA</v>
          </cell>
          <cell r="B78" t="str">
            <v>UND</v>
          </cell>
          <cell r="C78">
            <v>15632520</v>
          </cell>
          <cell r="D78">
            <v>18602698.800000001</v>
          </cell>
        </row>
        <row r="79">
          <cell r="A79" t="str">
            <v>CELDA DE PROTECCION 15 KV - SECCIONADOR TRIPOLAR EN AIRE</v>
          </cell>
          <cell r="B79" t="str">
            <v>UND</v>
          </cell>
          <cell r="C79">
            <v>9000000</v>
          </cell>
          <cell r="D79">
            <v>10710000</v>
          </cell>
        </row>
        <row r="80">
          <cell r="A80" t="str">
            <v>CELDA DE PROTECCION 36 KV - SECCIONADOR TRIPOLAR</v>
          </cell>
          <cell r="B80" t="str">
            <v>und</v>
          </cell>
          <cell r="C80">
            <v>9000000</v>
          </cell>
          <cell r="D80">
            <v>10710000</v>
          </cell>
        </row>
        <row r="81">
          <cell r="A81" t="str">
            <v>CELDA QM 15 KV SF6</v>
          </cell>
          <cell r="B81" t="str">
            <v>und</v>
          </cell>
          <cell r="C81">
            <v>12000840</v>
          </cell>
          <cell r="D81">
            <v>14280999.6</v>
          </cell>
        </row>
        <row r="82">
          <cell r="A82" t="str">
            <v>CELDA REMONTE 15KV SF6</v>
          </cell>
          <cell r="B82" t="str">
            <v>und</v>
          </cell>
          <cell r="C82">
            <v>4000000</v>
          </cell>
          <cell r="D82">
            <v>4760000</v>
          </cell>
        </row>
        <row r="83">
          <cell r="A83" t="str">
            <v>CELDA TRANSFERENCIA AUTOMATICA 1600 AMP 208V</v>
          </cell>
          <cell r="B83" t="str">
            <v>und</v>
          </cell>
          <cell r="C83">
            <v>24000000</v>
          </cell>
          <cell r="D83">
            <v>28560000</v>
          </cell>
        </row>
        <row r="84">
          <cell r="A84" t="str">
            <v>CELDA TRANSFERENCIA AUTOMATICA 2000 AMP 208V</v>
          </cell>
          <cell r="B84" t="str">
            <v>und</v>
          </cell>
          <cell r="C84">
            <v>26000000</v>
          </cell>
          <cell r="D84">
            <v>30940000</v>
          </cell>
        </row>
        <row r="85">
          <cell r="A85" t="str">
            <v>CELDA TRANSFERENCIA AUTOMATICA 2500 AMP 208V</v>
          </cell>
          <cell r="B85" t="str">
            <v>und</v>
          </cell>
          <cell r="C85">
            <v>26000000</v>
          </cell>
          <cell r="D85">
            <v>30940000</v>
          </cell>
        </row>
        <row r="86">
          <cell r="A86" t="str">
            <v>CELDA TRANSFORMADOR 300 A 630 KVA CELCO</v>
          </cell>
          <cell r="B86" t="str">
            <v>und</v>
          </cell>
          <cell r="C86">
            <v>4000000</v>
          </cell>
          <cell r="D86">
            <v>4760000</v>
          </cell>
        </row>
        <row r="87">
          <cell r="A87" t="str">
            <v>Chazo con tornillos</v>
          </cell>
          <cell r="B87" t="str">
            <v>gl</v>
          </cell>
          <cell r="C87">
            <v>80</v>
          </cell>
          <cell r="D87">
            <v>95.199999999999989</v>
          </cell>
        </row>
        <row r="88">
          <cell r="A88" t="str">
            <v>Cinta</v>
          </cell>
          <cell r="B88" t="str">
            <v>gl</v>
          </cell>
          <cell r="C88">
            <v>1600</v>
          </cell>
          <cell r="D88">
            <v>1904</v>
          </cell>
        </row>
        <row r="89">
          <cell r="A89" t="str">
            <v>Cinta Bandit</v>
          </cell>
          <cell r="B89" t="str">
            <v>ml</v>
          </cell>
          <cell r="C89">
            <v>1600</v>
          </cell>
          <cell r="D89">
            <v>1904</v>
          </cell>
        </row>
        <row r="90">
          <cell r="A90" t="str">
            <v>CINTA PELIGRO CERTIFICADA</v>
          </cell>
          <cell r="B90" t="str">
            <v>ML</v>
          </cell>
          <cell r="C90">
            <v>800</v>
          </cell>
          <cell r="D90">
            <v>952</v>
          </cell>
        </row>
        <row r="91">
          <cell r="A91" t="str">
            <v>Conector tipo resorte</v>
          </cell>
          <cell r="B91" t="str">
            <v>und</v>
          </cell>
          <cell r="C91">
            <v>150</v>
          </cell>
          <cell r="D91">
            <v>178.5</v>
          </cell>
        </row>
        <row r="92">
          <cell r="A92" t="str">
            <v>conector varilla 5/8 a conductor aluminio</v>
          </cell>
          <cell r="B92" t="str">
            <v>und</v>
          </cell>
          <cell r="C92">
            <v>28000</v>
          </cell>
          <cell r="D92">
            <v>33320</v>
          </cell>
        </row>
        <row r="93">
          <cell r="A93" t="str">
            <v>Correilla 20 cms</v>
          </cell>
          <cell r="B93" t="str">
            <v>und</v>
          </cell>
          <cell r="C93">
            <v>32</v>
          </cell>
          <cell r="D93">
            <v>38.08</v>
          </cell>
        </row>
        <row r="94">
          <cell r="A94" t="str">
            <v>Curva emt 1 1/2"</v>
          </cell>
          <cell r="B94" t="str">
            <v>und</v>
          </cell>
          <cell r="C94">
            <v>5349</v>
          </cell>
          <cell r="D94">
            <v>6365.3099999999995</v>
          </cell>
        </row>
        <row r="95">
          <cell r="A95" t="str">
            <v>Curva emt 1 1/4"</v>
          </cell>
          <cell r="B95" t="str">
            <v>und</v>
          </cell>
          <cell r="C95">
            <v>4419</v>
          </cell>
          <cell r="D95">
            <v>5258.61</v>
          </cell>
        </row>
        <row r="96">
          <cell r="A96" t="str">
            <v>Curva emt 1"</v>
          </cell>
          <cell r="B96" t="str">
            <v>und</v>
          </cell>
          <cell r="C96">
            <v>1744</v>
          </cell>
          <cell r="D96">
            <v>2075.36</v>
          </cell>
        </row>
        <row r="97">
          <cell r="A97" t="str">
            <v>Curva emt 1/2"</v>
          </cell>
          <cell r="B97" t="str">
            <v>und</v>
          </cell>
          <cell r="C97">
            <v>698</v>
          </cell>
          <cell r="D97">
            <v>830.62</v>
          </cell>
        </row>
        <row r="98">
          <cell r="A98" t="str">
            <v>Curva emt 2"</v>
          </cell>
          <cell r="B98" t="str">
            <v>und</v>
          </cell>
          <cell r="C98">
            <v>7907</v>
          </cell>
          <cell r="D98">
            <v>9409.33</v>
          </cell>
        </row>
        <row r="99">
          <cell r="A99" t="str">
            <v>Curva emt 3/4"</v>
          </cell>
          <cell r="B99" t="str">
            <v>und</v>
          </cell>
          <cell r="C99">
            <v>942</v>
          </cell>
          <cell r="D99">
            <v>1120.98</v>
          </cell>
        </row>
        <row r="100">
          <cell r="A100" t="str">
            <v>Curva emt 4"</v>
          </cell>
          <cell r="B100" t="str">
            <v>und</v>
          </cell>
          <cell r="C100">
            <v>68500</v>
          </cell>
          <cell r="D100">
            <v>81515</v>
          </cell>
        </row>
        <row r="101">
          <cell r="A101" t="str">
            <v>Curva galv 4"</v>
          </cell>
          <cell r="B101" t="str">
            <v>und</v>
          </cell>
          <cell r="C101">
            <v>143678</v>
          </cell>
          <cell r="D101">
            <v>170976.81999999998</v>
          </cell>
        </row>
        <row r="102">
          <cell r="A102" t="str">
            <v>Curva imc 2"</v>
          </cell>
          <cell r="B102" t="str">
            <v>und</v>
          </cell>
          <cell r="C102">
            <v>18500</v>
          </cell>
          <cell r="D102">
            <v>22015</v>
          </cell>
        </row>
        <row r="103">
          <cell r="A103" t="str">
            <v>Curva imc 3"</v>
          </cell>
          <cell r="B103" t="str">
            <v>und</v>
          </cell>
          <cell r="C103">
            <v>69000</v>
          </cell>
          <cell r="D103">
            <v>82110</v>
          </cell>
        </row>
        <row r="104">
          <cell r="A104" t="str">
            <v>CURVA PVC 2"</v>
          </cell>
          <cell r="B104" t="str">
            <v>UND</v>
          </cell>
          <cell r="C104">
            <v>1990</v>
          </cell>
          <cell r="D104">
            <v>2368.1</v>
          </cell>
        </row>
        <row r="105">
          <cell r="A105" t="str">
            <v>CURVA PVC 4"</v>
          </cell>
          <cell r="B105" t="str">
            <v>UND</v>
          </cell>
          <cell r="C105">
            <v>13172</v>
          </cell>
          <cell r="D105">
            <v>15674.679999999998</v>
          </cell>
        </row>
        <row r="106">
          <cell r="A106" t="str">
            <v>Distanciador holder Tipo Dehn ref 106115</v>
          </cell>
          <cell r="B106" t="str">
            <v>und</v>
          </cell>
          <cell r="C106">
            <v>426150</v>
          </cell>
          <cell r="D106">
            <v>507118.5</v>
          </cell>
        </row>
        <row r="107">
          <cell r="A107" t="str">
            <v>division para bandeja portacables</v>
          </cell>
          <cell r="B107" t="str">
            <v>und</v>
          </cell>
          <cell r="C107">
            <v>7683.666666666667</v>
          </cell>
          <cell r="D107">
            <v>9143.5633333333335</v>
          </cell>
        </row>
        <row r="108">
          <cell r="A108" t="str">
            <v>ELECTROBARRA 400 AMP</v>
          </cell>
          <cell r="B108" t="str">
            <v>ML</v>
          </cell>
          <cell r="C108">
            <v>526732.44498777506</v>
          </cell>
          <cell r="D108">
            <v>626811.60953545233</v>
          </cell>
        </row>
        <row r="109">
          <cell r="A109" t="str">
            <v>ELECTROBARRA DE 1600AMP</v>
          </cell>
          <cell r="B109" t="str">
            <v>und</v>
          </cell>
          <cell r="C109">
            <v>1062504.5193243199</v>
          </cell>
          <cell r="D109">
            <v>1264380.3779959406</v>
          </cell>
        </row>
        <row r="110">
          <cell r="A110" t="str">
            <v>ELECTROBARRA DE 2000AMP</v>
          </cell>
          <cell r="B110" t="str">
            <v>und</v>
          </cell>
          <cell r="C110">
            <v>1208245.5879991006</v>
          </cell>
          <cell r="D110">
            <v>1437812.2497189296</v>
          </cell>
        </row>
        <row r="111">
          <cell r="A111" t="str">
            <v>Entrada emt 1 1/2"</v>
          </cell>
          <cell r="B111" t="str">
            <v>und</v>
          </cell>
          <cell r="C111">
            <v>2551</v>
          </cell>
          <cell r="D111">
            <v>3035.69</v>
          </cell>
        </row>
        <row r="112">
          <cell r="A112" t="str">
            <v>Entrada emt 1 1/4"</v>
          </cell>
          <cell r="B112" t="str">
            <v>und</v>
          </cell>
          <cell r="C112">
            <v>2414</v>
          </cell>
          <cell r="D112">
            <v>2872.66</v>
          </cell>
        </row>
        <row r="113">
          <cell r="A113" t="str">
            <v>Entrada emt 1"</v>
          </cell>
          <cell r="B113" t="str">
            <v>und</v>
          </cell>
          <cell r="C113">
            <v>1322</v>
          </cell>
          <cell r="D113">
            <v>1573.1799999999998</v>
          </cell>
        </row>
        <row r="114">
          <cell r="A114" t="str">
            <v>Entrada emt 1/2"</v>
          </cell>
          <cell r="B114" t="str">
            <v>und</v>
          </cell>
          <cell r="C114">
            <v>598</v>
          </cell>
          <cell r="D114">
            <v>711.62</v>
          </cell>
        </row>
        <row r="115">
          <cell r="A115" t="str">
            <v>Entrada emt 2"</v>
          </cell>
          <cell r="B115" t="str">
            <v>und</v>
          </cell>
          <cell r="C115">
            <v>4180</v>
          </cell>
          <cell r="D115">
            <v>4974.2</v>
          </cell>
        </row>
        <row r="116">
          <cell r="A116" t="str">
            <v>Entrada emt 3/4"</v>
          </cell>
          <cell r="B116" t="str">
            <v>und</v>
          </cell>
          <cell r="C116">
            <v>828</v>
          </cell>
          <cell r="D116">
            <v>985.31999999999994</v>
          </cell>
        </row>
        <row r="117">
          <cell r="A117" t="str">
            <v>Entrada emt 4"</v>
          </cell>
          <cell r="B117" t="str">
            <v>und</v>
          </cell>
          <cell r="C117">
            <v>10427</v>
          </cell>
          <cell r="D117">
            <v>12408.13</v>
          </cell>
        </row>
        <row r="118">
          <cell r="A118" t="str">
            <v>Entrada imc 2"</v>
          </cell>
          <cell r="B118" t="str">
            <v>und</v>
          </cell>
          <cell r="C118">
            <v>4200</v>
          </cell>
          <cell r="D118">
            <v>4998</v>
          </cell>
        </row>
        <row r="119">
          <cell r="A119" t="str">
            <v>Entrada imc 3"</v>
          </cell>
          <cell r="B119" t="str">
            <v>und</v>
          </cell>
          <cell r="C119">
            <v>8900</v>
          </cell>
          <cell r="D119">
            <v>10591</v>
          </cell>
        </row>
        <row r="120">
          <cell r="A120" t="str">
            <v>ESPARRAGO 3/8</v>
          </cell>
          <cell r="B120" t="str">
            <v>ML</v>
          </cell>
          <cell r="C120">
            <v>2100</v>
          </cell>
          <cell r="D120">
            <v>2499</v>
          </cell>
        </row>
        <row r="121">
          <cell r="A121" t="str">
            <v>Face plate doble</v>
          </cell>
          <cell r="B121" t="str">
            <v>und</v>
          </cell>
          <cell r="C121">
            <v>4680</v>
          </cell>
          <cell r="D121">
            <v>5569.2</v>
          </cell>
        </row>
        <row r="122">
          <cell r="A122" t="str">
            <v>face plate sencillo</v>
          </cell>
          <cell r="B122" t="str">
            <v>und</v>
          </cell>
          <cell r="C122">
            <v>4680</v>
          </cell>
          <cell r="D122">
            <v>5569.2</v>
          </cell>
        </row>
        <row r="123">
          <cell r="A123" t="str">
            <v>FUNDA TERMOENCOGIBLE 24KV</v>
          </cell>
          <cell r="B123" t="str">
            <v>und</v>
          </cell>
          <cell r="C123">
            <v>18900</v>
          </cell>
          <cell r="D123">
            <v>22491</v>
          </cell>
        </row>
        <row r="124">
          <cell r="A124" t="str">
            <v>Grapa cruce galv tipo Dehn Ref 390051</v>
          </cell>
          <cell r="B124" t="str">
            <v>und</v>
          </cell>
          <cell r="C124">
            <v>28000</v>
          </cell>
          <cell r="D124">
            <v>33320</v>
          </cell>
        </row>
        <row r="125">
          <cell r="A125" t="str">
            <v>Grapa doble ala 1 1/2"</v>
          </cell>
          <cell r="B125" t="str">
            <v>und</v>
          </cell>
          <cell r="C125">
            <v>525</v>
          </cell>
          <cell r="D125">
            <v>624.75</v>
          </cell>
        </row>
        <row r="126">
          <cell r="A126" t="str">
            <v>Grapa doble ala 1 1/4"</v>
          </cell>
          <cell r="B126" t="str">
            <v>und</v>
          </cell>
          <cell r="C126">
            <v>393</v>
          </cell>
          <cell r="D126">
            <v>467.66999999999996</v>
          </cell>
        </row>
        <row r="127">
          <cell r="A127" t="str">
            <v>Grapa doble ala 1"</v>
          </cell>
          <cell r="B127" t="str">
            <v>und</v>
          </cell>
          <cell r="C127">
            <v>198</v>
          </cell>
          <cell r="D127">
            <v>235.61999999999998</v>
          </cell>
        </row>
        <row r="128">
          <cell r="A128" t="str">
            <v>Grapa doble ala 1/2"</v>
          </cell>
          <cell r="B128" t="str">
            <v>und</v>
          </cell>
          <cell r="C128">
            <v>100</v>
          </cell>
          <cell r="D128">
            <v>119</v>
          </cell>
        </row>
        <row r="129">
          <cell r="A129" t="str">
            <v>Grapa doble ala 2"</v>
          </cell>
          <cell r="B129" t="str">
            <v>und</v>
          </cell>
          <cell r="C129">
            <v>731</v>
          </cell>
          <cell r="D129">
            <v>869.89</v>
          </cell>
        </row>
        <row r="130">
          <cell r="A130" t="str">
            <v>Grapa doble ala 3"</v>
          </cell>
          <cell r="B130" t="str">
            <v>und</v>
          </cell>
          <cell r="C130">
            <v>1400</v>
          </cell>
          <cell r="D130">
            <v>1666</v>
          </cell>
        </row>
        <row r="131">
          <cell r="A131" t="str">
            <v>Grapa doble ala 3/4"</v>
          </cell>
          <cell r="B131" t="str">
            <v>und</v>
          </cell>
          <cell r="C131">
            <v>144</v>
          </cell>
          <cell r="D131">
            <v>171.35999999999999</v>
          </cell>
        </row>
        <row r="132">
          <cell r="A132" t="str">
            <v>Grapa doble ala 4"</v>
          </cell>
          <cell r="B132" t="str">
            <v>und</v>
          </cell>
          <cell r="C132">
            <v>2428</v>
          </cell>
          <cell r="D132">
            <v>2889.3199999999997</v>
          </cell>
        </row>
        <row r="133">
          <cell r="A133" t="str">
            <v>GRAPA PARALELA BIMETALICA 1/0</v>
          </cell>
          <cell r="B133" t="str">
            <v>UND</v>
          </cell>
          <cell r="C133">
            <v>27900</v>
          </cell>
          <cell r="D133">
            <v>33201</v>
          </cell>
        </row>
        <row r="134">
          <cell r="A134" t="str">
            <v>GRAPA TIERRA P/BANDEJA MALLA</v>
          </cell>
          <cell r="B134" t="str">
            <v>UND</v>
          </cell>
          <cell r="C134">
            <v>7500</v>
          </cell>
          <cell r="D134">
            <v>8925</v>
          </cell>
        </row>
        <row r="135">
          <cell r="A135" t="str">
            <v>GRILLETE 1/16</v>
          </cell>
          <cell r="B135" t="str">
            <v>und</v>
          </cell>
          <cell r="C135">
            <v>200</v>
          </cell>
          <cell r="D135">
            <v>238</v>
          </cell>
        </row>
        <row r="136">
          <cell r="A136" t="str">
            <v>GUAYA 1/16</v>
          </cell>
          <cell r="B136" t="str">
            <v>und</v>
          </cell>
          <cell r="C136">
            <v>200</v>
          </cell>
          <cell r="D136">
            <v>238</v>
          </cell>
        </row>
        <row r="137">
          <cell r="A137" t="str">
            <v>Hebilla bandit</v>
          </cell>
          <cell r="B137" t="str">
            <v>und</v>
          </cell>
          <cell r="C137">
            <v>500</v>
          </cell>
          <cell r="D137">
            <v>595</v>
          </cell>
        </row>
        <row r="138">
          <cell r="A138" t="str">
            <v>HERRAJE 30X30</v>
          </cell>
          <cell r="B138" t="str">
            <v>UND</v>
          </cell>
          <cell r="C138">
            <v>32000</v>
          </cell>
          <cell r="D138">
            <v>38080</v>
          </cell>
        </row>
        <row r="139">
          <cell r="A139" t="str">
            <v>Jack cat 6A</v>
          </cell>
          <cell r="B139" t="str">
            <v>und</v>
          </cell>
          <cell r="C139">
            <v>22280</v>
          </cell>
          <cell r="D139">
            <v>26513.199999999997</v>
          </cell>
        </row>
        <row r="140">
          <cell r="A140" t="str">
            <v>LAMPARA DE EMERGENCIA LED 2X3W</v>
          </cell>
          <cell r="B140" t="str">
            <v>und</v>
          </cell>
          <cell r="C140">
            <v>59000</v>
          </cell>
          <cell r="D140">
            <v>70210</v>
          </cell>
        </row>
        <row r="141">
          <cell r="A141" t="str">
            <v>LUMINARIA DE INCRUSTAR ACRILICO 20W SIN DIMERIZAR 2,3M</v>
          </cell>
          <cell r="B141" t="str">
            <v>UND</v>
          </cell>
          <cell r="C141">
            <v>240000</v>
          </cell>
          <cell r="D141">
            <v>285600</v>
          </cell>
        </row>
        <row r="142">
          <cell r="A142" t="str">
            <v>LUMINARIA DE INCRUSTAR CON DIFUSOR ACRILICO 20W SIN DIMERIZAR</v>
          </cell>
          <cell r="B142" t="str">
            <v>und</v>
          </cell>
          <cell r="C142">
            <v>224464</v>
          </cell>
          <cell r="D142">
            <v>267112.15999999997</v>
          </cell>
        </row>
        <row r="143">
          <cell r="A143" t="str">
            <v>LUMINARIA DE SOBREPONER TRIANGULA LED 30*2,4 MTS DIMERIZABLE</v>
          </cell>
          <cell r="B143" t="str">
            <v>und</v>
          </cell>
          <cell r="C143">
            <v>475979</v>
          </cell>
          <cell r="D143">
            <v>566415.01</v>
          </cell>
        </row>
        <row r="144">
          <cell r="A144" t="str">
            <v>LUMINARIAS HERMETICA 4X7,4W DIMERIZABLE</v>
          </cell>
          <cell r="B144" t="str">
            <v>und</v>
          </cell>
          <cell r="C144">
            <v>154211</v>
          </cell>
          <cell r="D144">
            <v>183511.09</v>
          </cell>
        </row>
        <row r="145">
          <cell r="A145" t="str">
            <v>LUMINARIAS HERMETICASS 4X7,4W SIN DIMERIZAR</v>
          </cell>
          <cell r="B145" t="str">
            <v>und</v>
          </cell>
          <cell r="C145">
            <v>152105</v>
          </cell>
          <cell r="D145">
            <v>181004.94999999998</v>
          </cell>
        </row>
        <row r="146">
          <cell r="A146" t="str">
            <v>macho de caucho cp</v>
          </cell>
          <cell r="B146" t="str">
            <v>und</v>
          </cell>
          <cell r="C146">
            <v>1400</v>
          </cell>
          <cell r="D146">
            <v>1666</v>
          </cell>
        </row>
        <row r="147">
          <cell r="A147" t="str">
            <v>multitomas regulado</v>
          </cell>
          <cell r="B147" t="str">
            <v>und</v>
          </cell>
          <cell r="C147">
            <v>175000</v>
          </cell>
          <cell r="D147">
            <v>208250</v>
          </cell>
        </row>
        <row r="148">
          <cell r="A148" t="str">
            <v>organizadores horizontales</v>
          </cell>
          <cell r="B148" t="str">
            <v>und</v>
          </cell>
          <cell r="C148">
            <v>35000</v>
          </cell>
          <cell r="D148">
            <v>41650</v>
          </cell>
        </row>
        <row r="149">
          <cell r="A149" t="str">
            <v>organizadores verticales</v>
          </cell>
          <cell r="B149" t="str">
            <v>und</v>
          </cell>
          <cell r="C149">
            <v>137000</v>
          </cell>
          <cell r="D149">
            <v>163030</v>
          </cell>
        </row>
        <row r="150">
          <cell r="A150" t="str">
            <v>PANEL LED TIPO OJO DE BUEY AVANTE 12W DIMERIZABLE</v>
          </cell>
          <cell r="B150" t="str">
            <v>und</v>
          </cell>
          <cell r="C150">
            <v>172632</v>
          </cell>
          <cell r="D150">
            <v>205432.08</v>
          </cell>
        </row>
        <row r="151">
          <cell r="A151" t="str">
            <v>PANEL LED TIPO OJO DE BUEY AVANTE 12W SIN DIMERIZAR</v>
          </cell>
          <cell r="B151" t="str">
            <v>und</v>
          </cell>
          <cell r="C151">
            <v>170526</v>
          </cell>
          <cell r="D151">
            <v>202925.94</v>
          </cell>
        </row>
        <row r="152">
          <cell r="A152" t="str">
            <v>PARCH PANEL DE 24 PUERTOS CAT 6A</v>
          </cell>
          <cell r="B152" t="str">
            <v>und</v>
          </cell>
          <cell r="C152">
            <v>1038702</v>
          </cell>
          <cell r="D152">
            <v>1236055.3799999999</v>
          </cell>
        </row>
        <row r="153">
          <cell r="A153" t="str">
            <v>PATCH PANEL 48 PUERTOS</v>
          </cell>
          <cell r="B153" t="str">
            <v>und</v>
          </cell>
          <cell r="C153">
            <v>1811824</v>
          </cell>
          <cell r="D153">
            <v>2156070.56</v>
          </cell>
        </row>
        <row r="154">
          <cell r="A154" t="str">
            <v>PATH CORD 6AX3 PIES AZUL</v>
          </cell>
          <cell r="B154" t="str">
            <v>UND</v>
          </cell>
          <cell r="C154">
            <v>18600</v>
          </cell>
          <cell r="D154">
            <v>22134</v>
          </cell>
        </row>
        <row r="155">
          <cell r="A155" t="str">
            <v>PATH CORD 6AX3 PIES ROJO</v>
          </cell>
          <cell r="B155" t="str">
            <v>UND</v>
          </cell>
          <cell r="C155">
            <v>18600</v>
          </cell>
          <cell r="D155">
            <v>22134</v>
          </cell>
        </row>
        <row r="156">
          <cell r="A156" t="str">
            <v>Pega</v>
          </cell>
          <cell r="B156" t="str">
            <v>gl</v>
          </cell>
          <cell r="C156">
            <v>12360</v>
          </cell>
          <cell r="D156">
            <v>14708.4</v>
          </cell>
        </row>
        <row r="157">
          <cell r="A157" t="str">
            <v>PERFIL MECANO</v>
          </cell>
          <cell r="B157" t="str">
            <v>und</v>
          </cell>
          <cell r="C157">
            <v>13170.666666666666</v>
          </cell>
          <cell r="D157">
            <v>15673.093333333332</v>
          </cell>
        </row>
        <row r="158">
          <cell r="A158" t="str">
            <v>Plafon de loza</v>
          </cell>
          <cell r="B158" t="str">
            <v>und</v>
          </cell>
          <cell r="C158">
            <v>1169</v>
          </cell>
          <cell r="D158">
            <v>1391.11</v>
          </cell>
        </row>
        <row r="159">
          <cell r="A159" t="str">
            <v>PLANTA DE EMERG. 400 KW 500 KVA</v>
          </cell>
          <cell r="B159" t="str">
            <v>und</v>
          </cell>
          <cell r="C159">
            <v>169644100</v>
          </cell>
          <cell r="D159">
            <v>201876479</v>
          </cell>
        </row>
        <row r="160">
          <cell r="A160" t="str">
            <v>PLANTA DE EMERG. 500 KW 625 KVA</v>
          </cell>
          <cell r="B160" t="str">
            <v>und</v>
          </cell>
          <cell r="C160">
            <v>201850000</v>
          </cell>
          <cell r="D160">
            <v>240201500</v>
          </cell>
        </row>
        <row r="161">
          <cell r="A161" t="str">
            <v>prensa estopa 1/2</v>
          </cell>
          <cell r="B161" t="str">
            <v>und</v>
          </cell>
          <cell r="C161">
            <v>420</v>
          </cell>
          <cell r="D161">
            <v>499.79999999999995</v>
          </cell>
        </row>
        <row r="162">
          <cell r="A162" t="str">
            <v>PUNTA CAPTADORA ACERO GALVANIZADO ø5/8" x 1,5m CON BASE</v>
          </cell>
          <cell r="B162" t="str">
            <v>UND</v>
          </cell>
          <cell r="C162">
            <v>148400</v>
          </cell>
          <cell r="D162">
            <v>176596</v>
          </cell>
        </row>
        <row r="163">
          <cell r="A163" t="str">
            <v>Punta captadora de 1mt</v>
          </cell>
          <cell r="B163" t="str">
            <v>und</v>
          </cell>
          <cell r="C163">
            <v>73725</v>
          </cell>
          <cell r="D163">
            <v>87732.75</v>
          </cell>
        </row>
        <row r="164">
          <cell r="A164" t="str">
            <v>Rack cerrado de piso</v>
          </cell>
          <cell r="B164" t="str">
            <v>und</v>
          </cell>
          <cell r="C164">
            <v>1350000</v>
          </cell>
          <cell r="D164">
            <v>1606500</v>
          </cell>
        </row>
        <row r="165">
          <cell r="A165" t="str">
            <v>REFLECTOR RGB TIPO EXTERIOR</v>
          </cell>
          <cell r="B165" t="str">
            <v>und</v>
          </cell>
          <cell r="C165">
            <v>350000</v>
          </cell>
          <cell r="D165">
            <v>416500</v>
          </cell>
        </row>
        <row r="166">
          <cell r="A166" t="str">
            <v>RL 3/8</v>
          </cell>
          <cell r="B166" t="str">
            <v>und</v>
          </cell>
          <cell r="C166">
            <v>500</v>
          </cell>
          <cell r="D166">
            <v>595</v>
          </cell>
        </row>
        <row r="167">
          <cell r="A167" t="str">
            <v>RL 3/8"</v>
          </cell>
          <cell r="B167" t="str">
            <v>und</v>
          </cell>
          <cell r="C167">
            <v>500</v>
          </cell>
          <cell r="D167">
            <v>595</v>
          </cell>
        </row>
        <row r="168">
          <cell r="A168" t="str">
            <v>SENSOR DE MOVIMIENTO INFRAROJO 360°</v>
          </cell>
          <cell r="B168" t="str">
            <v>und</v>
          </cell>
          <cell r="C168">
            <v>25000</v>
          </cell>
          <cell r="D168">
            <v>29750</v>
          </cell>
        </row>
        <row r="169">
          <cell r="A169" t="str">
            <v>SOLDADURA EXOTERMICA 115GRS</v>
          </cell>
          <cell r="B169" t="str">
            <v>und</v>
          </cell>
          <cell r="C169">
            <v>12400</v>
          </cell>
          <cell r="D169">
            <v>14756</v>
          </cell>
        </row>
        <row r="170">
          <cell r="A170" t="str">
            <v>SOLDADURA EXOTERMICA 150 GRAMOS</v>
          </cell>
          <cell r="B170" t="str">
            <v>UND</v>
          </cell>
          <cell r="C170">
            <v>14500</v>
          </cell>
          <cell r="D170">
            <v>17255</v>
          </cell>
        </row>
        <row r="171">
          <cell r="A171" t="str">
            <v>SOPORTE MENSULA 30CM</v>
          </cell>
          <cell r="B171" t="str">
            <v>und</v>
          </cell>
          <cell r="C171">
            <v>9690</v>
          </cell>
          <cell r="D171">
            <v>11531.1</v>
          </cell>
        </row>
        <row r="172">
          <cell r="A172" t="str">
            <v>SOPORTE PELDAÑO 15CM</v>
          </cell>
          <cell r="B172" t="str">
            <v>und</v>
          </cell>
          <cell r="C172">
            <v>2710</v>
          </cell>
          <cell r="D172">
            <v>3224.8999999999996</v>
          </cell>
        </row>
        <row r="173">
          <cell r="A173" t="str">
            <v>soporte plastico obo para conductos 177/30</v>
          </cell>
          <cell r="B173" t="str">
            <v>und</v>
          </cell>
          <cell r="C173">
            <v>4000</v>
          </cell>
          <cell r="D173">
            <v>4760</v>
          </cell>
        </row>
        <row r="174">
          <cell r="A174" t="str">
            <v>SOPORTE PLASTICO REF 204004</v>
          </cell>
          <cell r="B174" t="str">
            <v>UND</v>
          </cell>
          <cell r="C174">
            <v>8400</v>
          </cell>
          <cell r="D174">
            <v>9996</v>
          </cell>
        </row>
        <row r="175">
          <cell r="A175" t="str">
            <v>soportes AS</v>
          </cell>
          <cell r="B175" t="str">
            <v>gl</v>
          </cell>
          <cell r="C175">
            <v>1842</v>
          </cell>
          <cell r="D175">
            <v>2191.98</v>
          </cell>
        </row>
        <row r="176">
          <cell r="A176" t="str">
            <v>Suiche doble</v>
          </cell>
          <cell r="B176" t="str">
            <v>und</v>
          </cell>
          <cell r="C176">
            <v>5447</v>
          </cell>
          <cell r="D176">
            <v>6481.9299999999994</v>
          </cell>
        </row>
        <row r="177">
          <cell r="A177" t="str">
            <v>Suiche sencillo</v>
          </cell>
          <cell r="B177" t="str">
            <v>und</v>
          </cell>
          <cell r="C177">
            <v>4136</v>
          </cell>
          <cell r="D177">
            <v>4921.84</v>
          </cell>
        </row>
        <row r="178">
          <cell r="A178" t="str">
            <v xml:space="preserve">Suiche sencillo </v>
          </cell>
          <cell r="B178" t="str">
            <v>und</v>
          </cell>
          <cell r="C178">
            <v>4136</v>
          </cell>
          <cell r="D178">
            <v>4921.84</v>
          </cell>
        </row>
        <row r="179">
          <cell r="A179" t="str">
            <v>Suiche triple</v>
          </cell>
          <cell r="B179" t="str">
            <v>und</v>
          </cell>
          <cell r="C179">
            <v>7917</v>
          </cell>
          <cell r="D179">
            <v>9421.23</v>
          </cell>
        </row>
        <row r="180">
          <cell r="A180" t="str">
            <v>TABLERO CONTROL ALUMBRADO KNX 24 CTOS</v>
          </cell>
          <cell r="B180" t="str">
            <v>und</v>
          </cell>
          <cell r="C180">
            <v>11020000</v>
          </cell>
          <cell r="D180">
            <v>13113800</v>
          </cell>
        </row>
        <row r="181">
          <cell r="A181" t="str">
            <v>TABLERO CONTROL ALUMBRADO KNX 42 CTOS</v>
          </cell>
          <cell r="B181" t="str">
            <v>und</v>
          </cell>
          <cell r="C181">
            <v>14520000</v>
          </cell>
          <cell r="D181">
            <v>17278800</v>
          </cell>
        </row>
        <row r="182">
          <cell r="A182" t="str">
            <v>TABLERO DE CONTADORES 10 CUENTAS TRANSFERENCIAS PARCIALES</v>
          </cell>
          <cell r="B182" t="str">
            <v>und</v>
          </cell>
          <cell r="C182">
            <v>13198000</v>
          </cell>
          <cell r="D182">
            <v>15705620</v>
          </cell>
        </row>
        <row r="183">
          <cell r="A183" t="str">
            <v>TABLERO DE CONTADORES 12 CUENTAS TRANSFERENCIAS PARCIALES TR1-TM1</v>
          </cell>
          <cell r="B183" t="str">
            <v>und</v>
          </cell>
          <cell r="C183">
            <v>5000000</v>
          </cell>
          <cell r="D183">
            <v>5950000</v>
          </cell>
        </row>
        <row r="184">
          <cell r="A184" t="str">
            <v>TABLERO DE CONTADORES 12 CUENTAS TRANSFERENCIAS PARCIALES TR1-TM3</v>
          </cell>
          <cell r="B184" t="str">
            <v>und</v>
          </cell>
          <cell r="C184">
            <v>5000000</v>
          </cell>
          <cell r="D184">
            <v>5950000</v>
          </cell>
        </row>
        <row r="185">
          <cell r="A185" t="str">
            <v>TABLERO DE CONTADORES 16 CUENTAS TRANSFERENCIAS PARCIALES TR1-TM2</v>
          </cell>
          <cell r="B185" t="str">
            <v>und</v>
          </cell>
          <cell r="C185">
            <v>18842250</v>
          </cell>
          <cell r="D185">
            <v>22422277.5</v>
          </cell>
        </row>
        <row r="186">
          <cell r="A186" t="str">
            <v>TABLERO DE CONTADORES 16 CUENTAS TRANSFERENCIAS PARCIALES TR1-TM6</v>
          </cell>
          <cell r="B186" t="str">
            <v>und</v>
          </cell>
          <cell r="C186">
            <v>7000000</v>
          </cell>
          <cell r="D186">
            <v>8330000</v>
          </cell>
        </row>
        <row r="187">
          <cell r="A187" t="str">
            <v>TABLERO DE CONTADORES 20 CUENTAS TRANSFERENCIAS PARCIALES</v>
          </cell>
          <cell r="B187" t="str">
            <v>und</v>
          </cell>
          <cell r="C187">
            <v>19425000</v>
          </cell>
          <cell r="D187">
            <v>23115750</v>
          </cell>
        </row>
        <row r="188">
          <cell r="A188" t="str">
            <v>TABLERO DE CONTADORES 20 CUENTAS TRANSFERENCIAS PARCIALES TR1-TM5</v>
          </cell>
          <cell r="B188" t="str">
            <v>und</v>
          </cell>
          <cell r="C188">
            <v>8000000</v>
          </cell>
          <cell r="D188">
            <v>9520000</v>
          </cell>
        </row>
        <row r="189">
          <cell r="A189" t="str">
            <v>TABLERO DE CONTADORES 24 CUENTAS TRANSFERENCIAS PARCIALES</v>
          </cell>
          <cell r="B189" t="str">
            <v>und</v>
          </cell>
          <cell r="C189">
            <v>22844000</v>
          </cell>
          <cell r="D189">
            <v>27184360</v>
          </cell>
        </row>
        <row r="190">
          <cell r="A190" t="str">
            <v>TABLERO DE DISTRIBUCION DE 12 CTOS BIFASICO</v>
          </cell>
          <cell r="B190" t="str">
            <v>und</v>
          </cell>
          <cell r="C190">
            <v>71600</v>
          </cell>
          <cell r="D190">
            <v>85204</v>
          </cell>
        </row>
        <row r="191">
          <cell r="A191" t="str">
            <v>TABLERO DE DISTRIBUCION DE 12 CTOS TRIFASICO CON ESPACIO PARA TOTALIZADOR</v>
          </cell>
          <cell r="B191" t="str">
            <v>und</v>
          </cell>
          <cell r="C191">
            <v>183000</v>
          </cell>
          <cell r="D191">
            <v>217770</v>
          </cell>
        </row>
        <row r="192">
          <cell r="A192" t="str">
            <v>TABLERO DE MEDIDORES CON TRANSFERENCIAS PARCIALES 12 CUENTAS TR1-TM4</v>
          </cell>
          <cell r="B192" t="str">
            <v>und</v>
          </cell>
          <cell r="C192">
            <v>5000000</v>
          </cell>
          <cell r="D192">
            <v>5950000</v>
          </cell>
        </row>
        <row r="193">
          <cell r="A193" t="str">
            <v>TABLERO DE MEDIDORES CON TRANSFERENCIAS PARCIALES 12 CUENTAS TR2-TM3</v>
          </cell>
          <cell r="B193" t="str">
            <v>und</v>
          </cell>
          <cell r="C193">
            <v>5000000</v>
          </cell>
          <cell r="D193">
            <v>5950000</v>
          </cell>
        </row>
        <row r="194">
          <cell r="A194" t="str">
            <v>TABLERO DE MEDIDORES CON TRANSFERENCIAS PARCIALES 12 CUENTAS TR2-TM4</v>
          </cell>
          <cell r="B194" t="str">
            <v>und</v>
          </cell>
          <cell r="C194">
            <v>5000000</v>
          </cell>
          <cell r="D194">
            <v>5950000</v>
          </cell>
        </row>
        <row r="195">
          <cell r="A195" t="str">
            <v>TABLERO DE MEDIDORES CON TRANSFERENCIAS PARCIALES 12 CUENTAS TR2-TM5</v>
          </cell>
          <cell r="B195" t="str">
            <v>und</v>
          </cell>
          <cell r="C195">
            <v>5000000</v>
          </cell>
          <cell r="D195">
            <v>5950000</v>
          </cell>
        </row>
        <row r="196">
          <cell r="A196" t="str">
            <v>TABLERO DE MEDIDORES CON TRANSFERENCIAS PARCIALES 12 CUENTAS TR2-TM6</v>
          </cell>
          <cell r="B196" t="str">
            <v>und</v>
          </cell>
          <cell r="C196">
            <v>5000000</v>
          </cell>
          <cell r="D196">
            <v>5950000</v>
          </cell>
        </row>
        <row r="197">
          <cell r="A197" t="str">
            <v>TABLERO DE MEDIDORES CON TRANSFERENCIAS PARCIALES 20 CUENTAS TR2-TM2</v>
          </cell>
          <cell r="B197" t="str">
            <v>und</v>
          </cell>
          <cell r="C197">
            <v>8000000</v>
          </cell>
          <cell r="D197">
            <v>9520000</v>
          </cell>
        </row>
        <row r="198">
          <cell r="A198" t="str">
            <v>TABLERO DE MEDIDORES CON TRANSFERENCIAS PARCIALES 24 CUENTAS TR1-TM1</v>
          </cell>
          <cell r="B198" t="str">
            <v>und</v>
          </cell>
          <cell r="C198">
            <v>10000000</v>
          </cell>
          <cell r="D198">
            <v>11900000</v>
          </cell>
        </row>
        <row r="199">
          <cell r="A199" t="str">
            <v>TABLERO DE MEDIDORES CON TRANSFERENCIAS PARCIALES 24 CUENTAS TR1-TM2</v>
          </cell>
          <cell r="B199" t="str">
            <v>und</v>
          </cell>
          <cell r="C199">
            <v>10000000</v>
          </cell>
          <cell r="D199">
            <v>11900000</v>
          </cell>
        </row>
        <row r="200">
          <cell r="A200" t="str">
            <v>TABLERO DE MEDIDORES CON TRANSFERENCIAS PARCIALES 24 CUENTAS TR2-TM1</v>
          </cell>
          <cell r="B200" t="str">
            <v>und</v>
          </cell>
          <cell r="C200">
            <v>10000000</v>
          </cell>
          <cell r="D200">
            <v>11900000</v>
          </cell>
        </row>
        <row r="201">
          <cell r="A201" t="str">
            <v>TABLERO ELECTRICOS DE DISTRIBUCION Y COFRES</v>
          </cell>
          <cell r="B201" t="str">
            <v>und</v>
          </cell>
          <cell r="C201">
            <v>182727</v>
          </cell>
          <cell r="D201">
            <v>217445.13</v>
          </cell>
        </row>
        <row r="202">
          <cell r="A202" t="str">
            <v>TABLERO UPS 10 KVA</v>
          </cell>
          <cell r="B202" t="str">
            <v>und</v>
          </cell>
          <cell r="C202">
            <v>3038000</v>
          </cell>
          <cell r="D202">
            <v>3615220</v>
          </cell>
        </row>
        <row r="203">
          <cell r="A203" t="str">
            <v>Terminal 1/0</v>
          </cell>
          <cell r="B203" t="str">
            <v>und</v>
          </cell>
          <cell r="C203">
            <v>2060</v>
          </cell>
          <cell r="D203">
            <v>2451.4</v>
          </cell>
        </row>
        <row r="204">
          <cell r="A204" t="str">
            <v>Terminal 2</v>
          </cell>
          <cell r="B204" t="str">
            <v>und</v>
          </cell>
          <cell r="C204">
            <v>1564</v>
          </cell>
          <cell r="D204">
            <v>1861.1599999999999</v>
          </cell>
        </row>
        <row r="205">
          <cell r="A205" t="str">
            <v>TERMINAL CONTRACTIL EN FRIO PREMOLDEADO TIPO EXTERIOR CABLE 1/0 15 KV</v>
          </cell>
          <cell r="B205" t="str">
            <v>JUEGO</v>
          </cell>
          <cell r="C205">
            <v>295000</v>
          </cell>
          <cell r="D205">
            <v>351050</v>
          </cell>
        </row>
        <row r="206">
          <cell r="A206" t="str">
            <v>TERMINAL CONTRACTIL EN FRIO PREMOLDEADO TIPO INTERIOR</v>
          </cell>
          <cell r="B206" t="str">
            <v>JUEGO</v>
          </cell>
          <cell r="C206">
            <v>213000</v>
          </cell>
          <cell r="D206">
            <v>253470</v>
          </cell>
        </row>
        <row r="207">
          <cell r="A207" t="str">
            <v>Toma doble</v>
          </cell>
          <cell r="B207" t="str">
            <v>und</v>
          </cell>
          <cell r="C207">
            <v>4793</v>
          </cell>
          <cell r="D207">
            <v>5703.67</v>
          </cell>
        </row>
        <row r="208">
          <cell r="A208" t="str">
            <v xml:space="preserve">Toma doble </v>
          </cell>
          <cell r="B208" t="str">
            <v>und</v>
          </cell>
          <cell r="C208">
            <v>4793</v>
          </cell>
          <cell r="D208">
            <v>5703.67</v>
          </cell>
        </row>
        <row r="209">
          <cell r="A209" t="str">
            <v>Toma doble leviton</v>
          </cell>
          <cell r="B209" t="str">
            <v>und</v>
          </cell>
          <cell r="C209">
            <v>1800</v>
          </cell>
          <cell r="D209">
            <v>2142</v>
          </cell>
        </row>
        <row r="210">
          <cell r="A210" t="str">
            <v>Toma doble leviton regulado</v>
          </cell>
          <cell r="B210" t="str">
            <v>und</v>
          </cell>
          <cell r="C210">
            <v>12788</v>
          </cell>
          <cell r="D210">
            <v>15217.72</v>
          </cell>
        </row>
        <row r="211">
          <cell r="A211" t="str">
            <v>Toma pata trabada</v>
          </cell>
          <cell r="B211" t="str">
            <v>und</v>
          </cell>
          <cell r="C211">
            <v>4200</v>
          </cell>
          <cell r="D211">
            <v>4998</v>
          </cell>
        </row>
        <row r="212">
          <cell r="A212" t="str">
            <v>Toma telefono</v>
          </cell>
          <cell r="B212" t="str">
            <v>und</v>
          </cell>
          <cell r="C212">
            <v>4243</v>
          </cell>
          <cell r="D212">
            <v>5049.17</v>
          </cell>
        </row>
        <row r="213">
          <cell r="A213" t="str">
            <v>Toma tv</v>
          </cell>
          <cell r="B213" t="str">
            <v>und</v>
          </cell>
          <cell r="C213">
            <v>3547</v>
          </cell>
          <cell r="D213">
            <v>4220.9299999999994</v>
          </cell>
        </row>
        <row r="214">
          <cell r="A214" t="str">
            <v>tornillos y arandelas CE30 y CE25</v>
          </cell>
          <cell r="B214" t="str">
            <v>gl</v>
          </cell>
          <cell r="C214">
            <v>1300</v>
          </cell>
          <cell r="D214">
            <v>1547</v>
          </cell>
        </row>
        <row r="215">
          <cell r="A215" t="str">
            <v>TRANSFORMADOR SECO EN RESINA CLASE F 400 KVA 13.2 KV/208-120V</v>
          </cell>
          <cell r="B215" t="str">
            <v>und</v>
          </cell>
          <cell r="C215">
            <v>27810000</v>
          </cell>
          <cell r="D215">
            <v>33093900</v>
          </cell>
        </row>
        <row r="216">
          <cell r="A216" t="str">
            <v>TRANSFORMADOR SECO EN RESINA CLASE F 500 KVA 13.2 KV/208-120V</v>
          </cell>
          <cell r="B216" t="str">
            <v>und</v>
          </cell>
          <cell r="C216">
            <v>30810000</v>
          </cell>
          <cell r="D216">
            <v>36663900</v>
          </cell>
        </row>
        <row r="217">
          <cell r="A217" t="str">
            <v>TRANSFORMADOR SECO EN RESINA CLASE F 630 KVA 13.2 KV/208-120V</v>
          </cell>
          <cell r="B217" t="str">
            <v>und</v>
          </cell>
          <cell r="C217">
            <v>34630000</v>
          </cell>
          <cell r="D217">
            <v>41209700</v>
          </cell>
        </row>
        <row r="218">
          <cell r="A218" t="str">
            <v>TUBERIA DE ESCAPE DE 8" AISLADA</v>
          </cell>
          <cell r="B218" t="str">
            <v>ML</v>
          </cell>
          <cell r="C218">
            <v>259223.30097087377</v>
          </cell>
          <cell r="D218">
            <v>308475.72815533978</v>
          </cell>
        </row>
        <row r="219">
          <cell r="A219" t="str">
            <v>Tuberia emt de 1 1/2"</v>
          </cell>
          <cell r="B219" t="str">
            <v>ml</v>
          </cell>
          <cell r="C219">
            <v>6620.666666666667</v>
          </cell>
          <cell r="D219">
            <v>7878.5933333333332</v>
          </cell>
        </row>
        <row r="220">
          <cell r="A220" t="str">
            <v>Tuberia emt de 1 1/4"</v>
          </cell>
          <cell r="B220" t="str">
            <v>ml</v>
          </cell>
          <cell r="C220">
            <v>5596.333333333333</v>
          </cell>
          <cell r="D220">
            <v>6659.6366666666663</v>
          </cell>
        </row>
        <row r="221">
          <cell r="A221" t="str">
            <v>Tuberia emt de 1"</v>
          </cell>
          <cell r="B221" t="str">
            <v>ml</v>
          </cell>
          <cell r="C221">
            <v>4000</v>
          </cell>
          <cell r="D221">
            <v>4760</v>
          </cell>
        </row>
        <row r="222">
          <cell r="A222" t="str">
            <v>Tuberia emt de 1/2"</v>
          </cell>
          <cell r="B222" t="str">
            <v>ml</v>
          </cell>
          <cell r="C222">
            <v>1833.3333333333333</v>
          </cell>
          <cell r="D222">
            <v>2181.6666666666665</v>
          </cell>
        </row>
        <row r="223">
          <cell r="A223" t="str">
            <v>Tuberia emt de 2"</v>
          </cell>
          <cell r="B223" t="str">
            <v>ml</v>
          </cell>
          <cell r="C223">
            <v>9500</v>
          </cell>
          <cell r="D223">
            <v>11305</v>
          </cell>
        </row>
        <row r="224">
          <cell r="A224" t="str">
            <v>Tuberia emt de 3/4"</v>
          </cell>
          <cell r="B224" t="str">
            <v>ml</v>
          </cell>
          <cell r="C224">
            <v>2766.6666666666665</v>
          </cell>
          <cell r="D224">
            <v>3292.333333333333</v>
          </cell>
        </row>
        <row r="225">
          <cell r="A225" t="str">
            <v>Tuberia emt de 4"</v>
          </cell>
          <cell r="B225" t="str">
            <v>ml</v>
          </cell>
          <cell r="C225">
            <v>28000</v>
          </cell>
          <cell r="D225">
            <v>33320</v>
          </cell>
        </row>
        <row r="226">
          <cell r="A226" t="str">
            <v>Tuberia imc de 2"</v>
          </cell>
          <cell r="B226" t="str">
            <v>ml</v>
          </cell>
          <cell r="C226">
            <v>19000</v>
          </cell>
          <cell r="D226">
            <v>22610</v>
          </cell>
        </row>
        <row r="227">
          <cell r="A227" t="str">
            <v>Tuberia imc de 3"</v>
          </cell>
          <cell r="B227" t="str">
            <v>ml</v>
          </cell>
          <cell r="C227">
            <v>47000</v>
          </cell>
          <cell r="D227">
            <v>55930</v>
          </cell>
        </row>
        <row r="228">
          <cell r="A228" t="str">
            <v xml:space="preserve">Tuberia IMC de 4" </v>
          </cell>
          <cell r="B228" t="str">
            <v>ML</v>
          </cell>
          <cell r="C228">
            <v>57000</v>
          </cell>
          <cell r="D228">
            <v>67830</v>
          </cell>
        </row>
        <row r="229">
          <cell r="A229" t="str">
            <v>Tuberia pvc de 3"</v>
          </cell>
          <cell r="B229" t="str">
            <v>ml</v>
          </cell>
          <cell r="C229">
            <v>5714.333333333333</v>
          </cell>
          <cell r="D229">
            <v>6800.0566666666664</v>
          </cell>
        </row>
        <row r="230">
          <cell r="A230" t="str">
            <v>Tuberia pvc de 4"</v>
          </cell>
          <cell r="B230" t="str">
            <v>ml</v>
          </cell>
          <cell r="C230">
            <v>9631</v>
          </cell>
          <cell r="D230">
            <v>11460.89</v>
          </cell>
        </row>
        <row r="231">
          <cell r="A231" t="str">
            <v>TUBERIA PVC-DB 2"</v>
          </cell>
          <cell r="B231" t="str">
            <v>ML</v>
          </cell>
          <cell r="C231">
            <v>2670</v>
          </cell>
          <cell r="D231">
            <v>3177.2999999999997</v>
          </cell>
        </row>
        <row r="232">
          <cell r="A232" t="str">
            <v>TUBERIA PVC-DB 4"</v>
          </cell>
          <cell r="B232" t="str">
            <v>ML</v>
          </cell>
          <cell r="C232">
            <v>9670</v>
          </cell>
          <cell r="D232">
            <v>11507.3</v>
          </cell>
        </row>
        <row r="233">
          <cell r="A233" t="str">
            <v>Tubo galv 1/2"</v>
          </cell>
          <cell r="B233" t="str">
            <v>ml</v>
          </cell>
          <cell r="C233">
            <v>4560</v>
          </cell>
          <cell r="D233">
            <v>5426.4</v>
          </cell>
        </row>
        <row r="234">
          <cell r="A234" t="str">
            <v>TUERCAS Y ARANDELAS DE 3/8</v>
          </cell>
          <cell r="B234" t="str">
            <v>und</v>
          </cell>
          <cell r="C234">
            <v>210</v>
          </cell>
          <cell r="D234">
            <v>249.89999999999998</v>
          </cell>
        </row>
        <row r="235">
          <cell r="A235" t="str">
            <v>unión autoclick</v>
          </cell>
          <cell r="B235" t="str">
            <v>und</v>
          </cell>
          <cell r="C235">
            <v>3900</v>
          </cell>
          <cell r="D235">
            <v>4641</v>
          </cell>
        </row>
        <row r="236">
          <cell r="A236" t="str">
            <v>Unión emt 1 1/2"</v>
          </cell>
          <cell r="B236" t="str">
            <v>und</v>
          </cell>
          <cell r="C236">
            <v>2764</v>
          </cell>
          <cell r="D236">
            <v>3289.16</v>
          </cell>
        </row>
        <row r="237">
          <cell r="A237" t="str">
            <v>Unión emt 1 1/4"</v>
          </cell>
          <cell r="B237" t="str">
            <v>und</v>
          </cell>
          <cell r="C237">
            <v>2108</v>
          </cell>
          <cell r="D237">
            <v>2508.52</v>
          </cell>
        </row>
        <row r="238">
          <cell r="A238" t="str">
            <v>Unión emt 1"</v>
          </cell>
          <cell r="B238" t="str">
            <v>und</v>
          </cell>
          <cell r="C238">
            <v>1287</v>
          </cell>
          <cell r="D238">
            <v>1531.53</v>
          </cell>
        </row>
        <row r="239">
          <cell r="A239" t="str">
            <v>Union emt 1/2"</v>
          </cell>
          <cell r="B239" t="str">
            <v>und</v>
          </cell>
          <cell r="C239">
            <v>587</v>
          </cell>
          <cell r="D239">
            <v>698.53</v>
          </cell>
        </row>
        <row r="240">
          <cell r="A240" t="str">
            <v>Unión emt 2"</v>
          </cell>
          <cell r="B240" t="str">
            <v>und</v>
          </cell>
          <cell r="C240">
            <v>3552</v>
          </cell>
          <cell r="D240">
            <v>4226.88</v>
          </cell>
        </row>
        <row r="241">
          <cell r="A241" t="str">
            <v>Union emt 3/4"</v>
          </cell>
          <cell r="B241" t="str">
            <v>und</v>
          </cell>
          <cell r="C241">
            <v>851</v>
          </cell>
          <cell r="D241">
            <v>1012.6899999999999</v>
          </cell>
        </row>
        <row r="242">
          <cell r="A242" t="str">
            <v>Unión emt 4"</v>
          </cell>
          <cell r="B242" t="str">
            <v>und</v>
          </cell>
          <cell r="C242">
            <v>11800</v>
          </cell>
          <cell r="D242">
            <v>14042</v>
          </cell>
        </row>
        <row r="243">
          <cell r="A243" t="str">
            <v>Union imc 1/2</v>
          </cell>
          <cell r="B243" t="str">
            <v>und</v>
          </cell>
          <cell r="C243">
            <v>991</v>
          </cell>
          <cell r="D243">
            <v>1179.29</v>
          </cell>
        </row>
        <row r="244">
          <cell r="A244" t="str">
            <v>Unión imc 2"</v>
          </cell>
          <cell r="B244" t="str">
            <v>und</v>
          </cell>
          <cell r="C244">
            <v>4071</v>
          </cell>
          <cell r="D244">
            <v>4844.49</v>
          </cell>
        </row>
        <row r="245">
          <cell r="A245" t="str">
            <v>Unión imc 3"</v>
          </cell>
          <cell r="B245" t="str">
            <v>und</v>
          </cell>
          <cell r="C245">
            <v>12026</v>
          </cell>
          <cell r="D245">
            <v>14310.939999999999</v>
          </cell>
        </row>
        <row r="246">
          <cell r="A246" t="str">
            <v>Union separacables</v>
          </cell>
          <cell r="B246" t="str">
            <v>und</v>
          </cell>
          <cell r="C246">
            <v>2652</v>
          </cell>
          <cell r="D246">
            <v>3155.8799999999997</v>
          </cell>
        </row>
        <row r="247">
          <cell r="A247" t="str">
            <v>UPS BIFASICA 10 KVA</v>
          </cell>
          <cell r="B247" t="str">
            <v>und</v>
          </cell>
          <cell r="C247">
            <v>8663200</v>
          </cell>
          <cell r="D247">
            <v>10309208</v>
          </cell>
        </row>
        <row r="248">
          <cell r="A248" t="str">
            <v>VARILLA CU - CU 5/8"X 2,4m</v>
          </cell>
          <cell r="B248" t="str">
            <v>und</v>
          </cell>
          <cell r="C248">
            <v>119294</v>
          </cell>
          <cell r="D248">
            <v>141959.85999999999</v>
          </cell>
        </row>
        <row r="249">
          <cell r="A249" t="str">
            <v>varilla roscada 3/8"</v>
          </cell>
          <cell r="B249" t="str">
            <v>und</v>
          </cell>
          <cell r="C249">
            <v>2100</v>
          </cell>
          <cell r="D249">
            <v>2499</v>
          </cell>
        </row>
        <row r="250">
          <cell r="A250" t="str">
            <v>VARILLAS COOPERWELD 2.4 MTS</v>
          </cell>
          <cell r="B250" t="str">
            <v>und</v>
          </cell>
          <cell r="C250">
            <v>106920</v>
          </cell>
          <cell r="D250">
            <v>127234.79999999999</v>
          </cell>
        </row>
        <row r="251">
          <cell r="A251" t="str">
            <v>Barras Cu 1591amp, Barraje Secundario Transformador</v>
          </cell>
          <cell r="B251" t="str">
            <v>ML</v>
          </cell>
          <cell r="C251">
            <v>3983478.2806383744</v>
          </cell>
          <cell r="D251">
            <v>4740339.1539596654</v>
          </cell>
        </row>
        <row r="252">
          <cell r="A252" t="str">
            <v>Aisladores y tornilleria</v>
          </cell>
          <cell r="B252" t="str">
            <v>gl</v>
          </cell>
          <cell r="C252">
            <v>150000</v>
          </cell>
          <cell r="D252">
            <v>178500</v>
          </cell>
        </row>
        <row r="253">
          <cell r="A253" t="str">
            <v>CELDA TRANSFORMADOR 800 KVA</v>
          </cell>
          <cell r="B253" t="str">
            <v>UND</v>
          </cell>
          <cell r="C253">
            <v>5869539.1585064912</v>
          </cell>
          <cell r="D253">
            <v>6984751.5986227244</v>
          </cell>
        </row>
        <row r="254">
          <cell r="A254" t="str">
            <v>Barras Cu 2700amp, Barraje Secundario Transformador</v>
          </cell>
          <cell r="B254" t="str">
            <v>ml</v>
          </cell>
          <cell r="C254">
            <v>11051726.140529994</v>
          </cell>
          <cell r="D254">
            <v>13151554.107230693</v>
          </cell>
        </row>
        <row r="255">
          <cell r="A255" t="str">
            <v>CELDA ALIMENTADORES NORMAL/PLANTA 2700AMP 208V SUBESTACION 1</v>
          </cell>
          <cell r="B255" t="str">
            <v>und</v>
          </cell>
          <cell r="C255">
            <v>74753597.415121049</v>
          </cell>
          <cell r="D255">
            <v>88956780.923994049</v>
          </cell>
        </row>
        <row r="256">
          <cell r="A256" t="str">
            <v>CELDA TRANSFERENCIA AUTOMATICA 208V ADP1</v>
          </cell>
          <cell r="B256" t="str">
            <v>und</v>
          </cell>
          <cell r="C256">
            <v>12315993.196879949</v>
          </cell>
          <cell r="D256">
            <v>14656031.904287139</v>
          </cell>
        </row>
        <row r="257">
          <cell r="A257" t="str">
            <v xml:space="preserve">TRANSFORMADOR SECO EN RESINA CLASE F 800 KVA 13,2 KV/208-120V </v>
          </cell>
          <cell r="B257" t="str">
            <v>und</v>
          </cell>
          <cell r="C257">
            <v>42808692.500302061</v>
          </cell>
          <cell r="D257">
            <v>50942344.075359449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tabSelected="1" workbookViewId="0">
      <selection activeCell="A5" sqref="A5"/>
    </sheetView>
  </sheetViews>
  <sheetFormatPr baseColWidth="10" defaultRowHeight="21" x14ac:dyDescent="0.35"/>
  <cols>
    <col min="1" max="1" width="10.90625" style="6"/>
    <col min="2" max="2" width="29.6328125" customWidth="1"/>
    <col min="3" max="3" width="7.1796875" bestFit="1" customWidth="1"/>
    <col min="4" max="4" width="8.6328125" style="6" customWidth="1"/>
    <col min="5" max="5" width="10.90625" style="43"/>
    <col min="6" max="6" width="15.26953125" style="43" bestFit="1" customWidth="1"/>
  </cols>
  <sheetData>
    <row r="2" spans="1:8" x14ac:dyDescent="0.35">
      <c r="A2" s="84" t="s">
        <v>0</v>
      </c>
      <c r="B2" s="85"/>
      <c r="C2" s="85"/>
      <c r="D2" s="85"/>
      <c r="E2" s="85"/>
      <c r="F2" s="86"/>
    </row>
    <row r="3" spans="1:8" x14ac:dyDescent="0.35">
      <c r="A3" s="87"/>
      <c r="B3" s="88"/>
      <c r="C3" s="88"/>
      <c r="D3" s="88"/>
      <c r="E3" s="88"/>
      <c r="F3" s="89"/>
    </row>
    <row r="4" spans="1:8" x14ac:dyDescent="0.35">
      <c r="A4" s="2" t="s">
        <v>1</v>
      </c>
      <c r="B4" s="2" t="s">
        <v>2</v>
      </c>
      <c r="C4" s="2" t="s">
        <v>3</v>
      </c>
      <c r="D4" s="2" t="s">
        <v>4</v>
      </c>
      <c r="E4" s="41" t="s">
        <v>5</v>
      </c>
      <c r="F4" s="41" t="s">
        <v>6</v>
      </c>
    </row>
    <row r="5" spans="1:8" ht="189" x14ac:dyDescent="0.35">
      <c r="A5" s="5">
        <v>1</v>
      </c>
      <c r="B5" s="3" t="s">
        <v>100</v>
      </c>
      <c r="C5" s="1" t="s">
        <v>7</v>
      </c>
      <c r="D5" s="5">
        <v>530</v>
      </c>
      <c r="E5" s="42">
        <f>APU!G42</f>
        <v>102641.92000000001</v>
      </c>
      <c r="F5" s="42">
        <f>D5*E5</f>
        <v>54400217.600000009</v>
      </c>
    </row>
    <row r="6" spans="1:8" ht="63" x14ac:dyDescent="0.35">
      <c r="A6" s="5">
        <v>2</v>
      </c>
      <c r="B6" s="3" t="s">
        <v>41</v>
      </c>
      <c r="C6" s="1" t="s">
        <v>3</v>
      </c>
      <c r="D6" s="5">
        <v>164</v>
      </c>
      <c r="E6" s="42">
        <f>APU!G84</f>
        <v>175780</v>
      </c>
      <c r="F6" s="42">
        <f t="shared" ref="F6:F8" si="0">D6*E6</f>
        <v>28827920</v>
      </c>
    </row>
    <row r="7" spans="1:8" ht="63" x14ac:dyDescent="0.35">
      <c r="A7" s="5">
        <v>3</v>
      </c>
      <c r="B7" s="3" t="s">
        <v>45</v>
      </c>
      <c r="C7" s="1" t="s">
        <v>3</v>
      </c>
      <c r="D7" s="5">
        <v>14</v>
      </c>
      <c r="E7" s="42">
        <f>APU!G127</f>
        <v>141948</v>
      </c>
      <c r="F7" s="42">
        <f t="shared" si="0"/>
        <v>1987272</v>
      </c>
    </row>
    <row r="8" spans="1:8" ht="84" x14ac:dyDescent="0.35">
      <c r="A8" s="5">
        <v>4</v>
      </c>
      <c r="B8" s="3" t="s">
        <v>103</v>
      </c>
      <c r="C8" s="1" t="s">
        <v>3</v>
      </c>
      <c r="D8" s="5">
        <v>560</v>
      </c>
      <c r="E8" s="42">
        <f>APU!G212</f>
        <v>23460</v>
      </c>
      <c r="F8" s="42">
        <f t="shared" si="0"/>
        <v>13137600</v>
      </c>
    </row>
    <row r="9" spans="1:8" x14ac:dyDescent="0.35">
      <c r="A9" s="5"/>
      <c r="B9" s="3"/>
      <c r="C9" s="1"/>
      <c r="D9" s="5"/>
      <c r="E9" s="42" t="s">
        <v>51</v>
      </c>
      <c r="F9" s="44">
        <f>SUM(F5:F8)</f>
        <v>98353009.600000009</v>
      </c>
    </row>
    <row r="10" spans="1:8" x14ac:dyDescent="0.35">
      <c r="A10" s="5"/>
      <c r="B10" s="3" t="s">
        <v>46</v>
      </c>
      <c r="C10" s="1"/>
      <c r="D10" s="5"/>
      <c r="E10" s="42"/>
      <c r="F10" s="42"/>
    </row>
    <row r="11" spans="1:8" x14ac:dyDescent="0.35">
      <c r="A11" s="5"/>
      <c r="B11" s="3" t="s">
        <v>55</v>
      </c>
      <c r="C11" s="1"/>
      <c r="D11" s="5"/>
      <c r="E11" s="42"/>
      <c r="F11" s="42"/>
    </row>
    <row r="12" spans="1:8" x14ac:dyDescent="0.35">
      <c r="A12" s="84" t="s">
        <v>56</v>
      </c>
      <c r="B12" s="85"/>
      <c r="C12" s="85"/>
      <c r="D12" s="85"/>
      <c r="E12" s="85"/>
      <c r="F12" s="86"/>
    </row>
    <row r="13" spans="1:8" x14ac:dyDescent="0.35">
      <c r="A13" s="87"/>
      <c r="B13" s="88"/>
      <c r="C13" s="88"/>
      <c r="D13" s="88"/>
      <c r="E13" s="88"/>
      <c r="F13" s="89"/>
    </row>
    <row r="14" spans="1:8" x14ac:dyDescent="0.35">
      <c r="A14" s="5"/>
      <c r="B14" s="3" t="s">
        <v>99</v>
      </c>
      <c r="C14" s="1" t="s">
        <v>7</v>
      </c>
      <c r="D14" s="5">
        <v>6108</v>
      </c>
      <c r="E14" s="42">
        <v>6717</v>
      </c>
      <c r="F14" s="44">
        <f>D14*E14</f>
        <v>41027436</v>
      </c>
      <c r="H14" s="81"/>
    </row>
    <row r="15" spans="1:8" x14ac:dyDescent="0.35">
      <c r="A15" s="5"/>
      <c r="B15" s="3"/>
      <c r="C15" s="1"/>
      <c r="D15" s="5"/>
      <c r="E15" s="42"/>
      <c r="F15" s="42">
        <f>D15*E15</f>
        <v>0</v>
      </c>
    </row>
    <row r="16" spans="1:8" x14ac:dyDescent="0.35">
      <c r="A16" s="5"/>
      <c r="B16" s="3"/>
      <c r="C16" s="1"/>
      <c r="D16" s="5"/>
      <c r="E16" s="42"/>
      <c r="F16" s="42"/>
    </row>
    <row r="17" spans="1:6" x14ac:dyDescent="0.35">
      <c r="A17" s="5"/>
      <c r="B17" s="3"/>
      <c r="C17" s="1"/>
      <c r="D17" s="5"/>
      <c r="E17" s="42"/>
      <c r="F17" s="42"/>
    </row>
    <row r="18" spans="1:6" x14ac:dyDescent="0.35">
      <c r="A18" s="5"/>
      <c r="B18" s="3"/>
      <c r="C18" s="1"/>
      <c r="D18" s="5"/>
      <c r="E18" s="42"/>
      <c r="F18" s="42"/>
    </row>
    <row r="19" spans="1:6" x14ac:dyDescent="0.35">
      <c r="A19" s="5"/>
      <c r="B19" s="3"/>
      <c r="C19" s="1"/>
      <c r="D19" s="5"/>
      <c r="E19" s="42"/>
      <c r="F19" s="42"/>
    </row>
    <row r="20" spans="1:6" x14ac:dyDescent="0.35">
      <c r="B20" s="4"/>
    </row>
    <row r="22" spans="1:6" x14ac:dyDescent="0.35">
      <c r="B22" s="82"/>
      <c r="C22" s="82"/>
      <c r="D22" s="83"/>
    </row>
    <row r="23" spans="1:6" x14ac:dyDescent="0.35">
      <c r="B23" s="82"/>
      <c r="C23" s="82"/>
      <c r="D23" s="83"/>
    </row>
    <row r="24" spans="1:6" x14ac:dyDescent="0.35">
      <c r="B24" s="82"/>
      <c r="C24" s="82"/>
      <c r="D24" s="83"/>
    </row>
  </sheetData>
  <mergeCells count="2">
    <mergeCell ref="A2:F3"/>
    <mergeCell ref="A12:F1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85"/>
  <sheetViews>
    <sheetView topLeftCell="A388" workbookViewId="0">
      <selection activeCell="G393" sqref="G393"/>
    </sheetView>
  </sheetViews>
  <sheetFormatPr baseColWidth="10" defaultRowHeight="21" x14ac:dyDescent="0.35"/>
  <cols>
    <col min="1" max="1" width="28.36328125" customWidth="1"/>
  </cols>
  <sheetData>
    <row r="2" spans="1:7" x14ac:dyDescent="0.35">
      <c r="A2" s="104" t="s">
        <v>9</v>
      </c>
      <c r="B2" s="105"/>
      <c r="C2" s="105"/>
      <c r="D2" s="105"/>
      <c r="E2" s="105"/>
      <c r="F2" s="105"/>
      <c r="G2" s="106"/>
    </row>
    <row r="3" spans="1:7" x14ac:dyDescent="0.35">
      <c r="A3" s="107"/>
      <c r="B3" s="7" t="s">
        <v>10</v>
      </c>
      <c r="C3" s="109" t="s">
        <v>37</v>
      </c>
      <c r="D3" s="109"/>
      <c r="E3" s="109"/>
      <c r="F3" s="109"/>
      <c r="G3" s="109"/>
    </row>
    <row r="4" spans="1:7" x14ac:dyDescent="0.35">
      <c r="A4" s="108"/>
      <c r="B4" s="8" t="s">
        <v>12</v>
      </c>
      <c r="C4" s="9">
        <v>1</v>
      </c>
      <c r="D4" s="10" t="s">
        <v>13</v>
      </c>
      <c r="E4" s="110"/>
      <c r="F4" s="110"/>
      <c r="G4" s="11"/>
    </row>
    <row r="5" spans="1:7" ht="64.5" customHeight="1" x14ac:dyDescent="0.35">
      <c r="A5" s="108"/>
      <c r="B5" s="111" t="s">
        <v>53</v>
      </c>
      <c r="C5" s="111"/>
      <c r="D5" s="111"/>
      <c r="E5" s="111"/>
      <c r="F5" s="111"/>
      <c r="G5" s="111"/>
    </row>
    <row r="6" spans="1:7" x14ac:dyDescent="0.35">
      <c r="A6" s="12"/>
      <c r="B6" s="13"/>
      <c r="C6" s="14"/>
      <c r="D6" s="15"/>
      <c r="E6" s="13"/>
      <c r="F6" s="16"/>
      <c r="G6" s="17"/>
    </row>
    <row r="7" spans="1:7" x14ac:dyDescent="0.35">
      <c r="A7" s="18" t="s">
        <v>14</v>
      </c>
      <c r="B7" s="18"/>
      <c r="C7" s="19"/>
      <c r="D7" s="20"/>
      <c r="E7" s="18"/>
      <c r="F7" s="21"/>
      <c r="G7" s="22"/>
    </row>
    <row r="8" spans="1:7" x14ac:dyDescent="0.35">
      <c r="A8" s="23" t="s">
        <v>15</v>
      </c>
      <c r="B8" s="8" t="s">
        <v>16</v>
      </c>
      <c r="C8" s="24" t="s">
        <v>17</v>
      </c>
      <c r="D8" s="25" t="s">
        <v>18</v>
      </c>
      <c r="E8" s="8" t="s">
        <v>19</v>
      </c>
      <c r="F8" s="21"/>
      <c r="G8" s="22"/>
    </row>
    <row r="9" spans="1:7" x14ac:dyDescent="0.35">
      <c r="A9" s="23"/>
      <c r="B9" s="8"/>
      <c r="C9" s="24"/>
      <c r="D9" s="25">
        <v>0.1</v>
      </c>
      <c r="E9" s="26">
        <f>F27*D9</f>
        <v>7970.1600000000008</v>
      </c>
      <c r="F9" s="21"/>
      <c r="G9" s="22"/>
    </row>
    <row r="10" spans="1:7" x14ac:dyDescent="0.35">
      <c r="A10" s="23"/>
      <c r="B10" s="8"/>
      <c r="C10" s="24"/>
      <c r="D10" s="25"/>
      <c r="E10" s="8"/>
      <c r="F10" s="21"/>
      <c r="G10" s="22"/>
    </row>
    <row r="11" spans="1:7" x14ac:dyDescent="0.35">
      <c r="A11" s="12"/>
      <c r="B11" s="8"/>
      <c r="C11" s="24"/>
      <c r="D11" s="25"/>
      <c r="E11" s="8"/>
      <c r="F11" s="21"/>
      <c r="G11" s="22"/>
    </row>
    <row r="12" spans="1:7" x14ac:dyDescent="0.35">
      <c r="A12" s="27"/>
      <c r="B12" s="28"/>
      <c r="C12" s="29"/>
      <c r="D12" s="30"/>
      <c r="E12" s="31" t="s">
        <v>20</v>
      </c>
      <c r="F12" s="21">
        <f>SUM(E9:E11)</f>
        <v>7970.1600000000008</v>
      </c>
      <c r="G12" s="22"/>
    </row>
    <row r="13" spans="1:7" x14ac:dyDescent="0.35">
      <c r="A13" s="12"/>
      <c r="B13" s="13"/>
      <c r="C13" s="14"/>
      <c r="D13" s="15"/>
      <c r="E13" s="13"/>
      <c r="F13" s="16"/>
      <c r="G13" s="22"/>
    </row>
    <row r="14" spans="1:7" x14ac:dyDescent="0.35">
      <c r="A14" s="103" t="s">
        <v>21</v>
      </c>
      <c r="B14" s="103"/>
      <c r="C14" s="32"/>
      <c r="D14" s="33"/>
      <c r="E14" s="34"/>
      <c r="F14" s="21"/>
      <c r="G14" s="22"/>
    </row>
    <row r="15" spans="1:7" x14ac:dyDescent="0.35">
      <c r="A15" s="23" t="s">
        <v>15</v>
      </c>
      <c r="B15" s="8" t="s">
        <v>22</v>
      </c>
      <c r="C15" s="24" t="s">
        <v>23</v>
      </c>
      <c r="D15" s="25" t="s">
        <v>24</v>
      </c>
      <c r="E15" s="8" t="s">
        <v>19</v>
      </c>
      <c r="F15" s="21"/>
      <c r="G15" s="22"/>
    </row>
    <row r="16" spans="1:7" ht="30" x14ac:dyDescent="0.35">
      <c r="A16" s="23" t="s">
        <v>52</v>
      </c>
      <c r="B16" s="8" t="s">
        <v>7</v>
      </c>
      <c r="C16" s="24">
        <v>77700</v>
      </c>
      <c r="D16" s="35">
        <v>1</v>
      </c>
      <c r="E16" s="26">
        <f>C16*D16</f>
        <v>77700</v>
      </c>
      <c r="F16" s="21"/>
      <c r="G16" s="22"/>
    </row>
    <row r="17" spans="1:7" x14ac:dyDescent="0.35">
      <c r="A17" s="23" t="s">
        <v>42</v>
      </c>
      <c r="B17" s="8" t="s">
        <v>22</v>
      </c>
      <c r="C17" s="24">
        <v>8508</v>
      </c>
      <c r="D17" s="35">
        <v>0.2</v>
      </c>
      <c r="E17" s="26">
        <f t="shared" ref="E17:E19" si="0">C17*D17</f>
        <v>1701.6000000000001</v>
      </c>
      <c r="F17" s="21"/>
      <c r="G17" s="22"/>
    </row>
    <row r="18" spans="1:7" x14ac:dyDescent="0.35">
      <c r="A18" s="23" t="s">
        <v>54</v>
      </c>
      <c r="B18" s="8" t="s">
        <v>22</v>
      </c>
      <c r="C18" s="24">
        <v>300</v>
      </c>
      <c r="D18" s="35">
        <v>1</v>
      </c>
      <c r="E18" s="26">
        <f t="shared" si="0"/>
        <v>300</v>
      </c>
      <c r="F18" s="21"/>
      <c r="G18" s="22"/>
    </row>
    <row r="19" spans="1:7" x14ac:dyDescent="0.35">
      <c r="A19" s="23"/>
      <c r="B19" s="8"/>
      <c r="C19" s="24"/>
      <c r="D19" s="35"/>
      <c r="E19" s="26">
        <f t="shared" si="0"/>
        <v>0</v>
      </c>
      <c r="F19" s="21"/>
      <c r="G19" s="22"/>
    </row>
    <row r="20" spans="1:7" x14ac:dyDescent="0.35">
      <c r="A20" s="23"/>
      <c r="B20" s="8"/>
      <c r="C20" s="24"/>
      <c r="D20" s="35"/>
      <c r="E20" s="26"/>
      <c r="F20" s="21"/>
      <c r="G20" s="22"/>
    </row>
    <row r="21" spans="1:7" x14ac:dyDescent="0.35">
      <c r="A21" s="23"/>
      <c r="B21" s="8"/>
      <c r="C21" s="24"/>
      <c r="D21" s="35"/>
      <c r="E21" s="26"/>
      <c r="F21" s="21"/>
      <c r="G21" s="22"/>
    </row>
    <row r="22" spans="1:7" x14ac:dyDescent="0.35">
      <c r="A22" s="23"/>
      <c r="B22" s="8"/>
      <c r="C22" s="24"/>
      <c r="D22" s="35"/>
      <c r="E22" s="26"/>
      <c r="F22" s="21"/>
      <c r="G22" s="22"/>
    </row>
    <row r="23" spans="1:7" x14ac:dyDescent="0.35">
      <c r="A23" s="23"/>
      <c r="B23" s="8"/>
      <c r="C23" s="24"/>
      <c r="D23" s="35"/>
      <c r="E23" s="26"/>
      <c r="F23" s="21"/>
      <c r="G23" s="22"/>
    </row>
    <row r="24" spans="1:7" x14ac:dyDescent="0.35">
      <c r="A24" s="23"/>
      <c r="B24" s="8"/>
      <c r="C24" s="24"/>
      <c r="D24" s="35"/>
      <c r="E24" s="26"/>
      <c r="F24" s="21"/>
      <c r="G24" s="22"/>
    </row>
    <row r="25" spans="1:7" x14ac:dyDescent="0.35">
      <c r="A25" s="23"/>
      <c r="B25" s="8"/>
      <c r="C25" s="24"/>
      <c r="D25" s="25"/>
      <c r="E25" s="26"/>
      <c r="F25" s="21"/>
      <c r="G25" s="22"/>
    </row>
    <row r="26" spans="1:7" x14ac:dyDescent="0.35">
      <c r="A26" s="23"/>
      <c r="B26" s="8"/>
      <c r="C26" s="24"/>
      <c r="D26" s="25"/>
      <c r="E26" s="26"/>
      <c r="F26" s="21"/>
      <c r="G26" s="22"/>
    </row>
    <row r="27" spans="1:7" x14ac:dyDescent="0.35">
      <c r="A27" s="27"/>
      <c r="B27" s="28"/>
      <c r="C27" s="29"/>
      <c r="D27" s="30"/>
      <c r="E27" s="31" t="s">
        <v>20</v>
      </c>
      <c r="F27" s="21">
        <f>SUM(E16:E26)</f>
        <v>79701.600000000006</v>
      </c>
      <c r="G27" s="22"/>
    </row>
    <row r="28" spans="1:7" x14ac:dyDescent="0.35">
      <c r="A28" s="12"/>
      <c r="B28" s="13"/>
      <c r="C28" s="14"/>
      <c r="D28" s="15"/>
      <c r="E28" s="13"/>
      <c r="F28" s="16"/>
      <c r="G28" s="22"/>
    </row>
    <row r="29" spans="1:7" x14ac:dyDescent="0.35">
      <c r="A29" s="18" t="s">
        <v>25</v>
      </c>
      <c r="B29" s="34"/>
      <c r="C29" s="32"/>
      <c r="D29" s="33"/>
      <c r="E29" s="34"/>
      <c r="F29" s="36"/>
      <c r="G29" s="22"/>
    </row>
    <row r="30" spans="1:7" x14ac:dyDescent="0.35">
      <c r="A30" s="23" t="s">
        <v>26</v>
      </c>
      <c r="B30" s="8" t="s">
        <v>27</v>
      </c>
      <c r="C30" s="24" t="s">
        <v>28</v>
      </c>
      <c r="D30" s="25" t="s">
        <v>29</v>
      </c>
      <c r="E30" s="8" t="s">
        <v>30</v>
      </c>
      <c r="F30" s="37" t="s">
        <v>19</v>
      </c>
      <c r="G30" s="38"/>
    </row>
    <row r="31" spans="1:7" x14ac:dyDescent="0.35">
      <c r="A31" s="23"/>
      <c r="B31" s="8"/>
      <c r="C31" s="24"/>
      <c r="D31" s="25"/>
      <c r="E31" s="8">
        <v>0.1</v>
      </c>
      <c r="F31" s="37">
        <f>E31*F27</f>
        <v>7970.1600000000008</v>
      </c>
      <c r="G31" s="38"/>
    </row>
    <row r="32" spans="1:7" x14ac:dyDescent="0.35">
      <c r="A32" s="23"/>
      <c r="B32" s="8"/>
      <c r="C32" s="24"/>
      <c r="D32" s="25"/>
      <c r="E32" s="8"/>
      <c r="F32" s="37"/>
      <c r="G32" s="38"/>
    </row>
    <row r="33" spans="1:7" x14ac:dyDescent="0.35">
      <c r="A33" s="27"/>
      <c r="B33" s="28"/>
      <c r="C33" s="29"/>
      <c r="D33" s="30"/>
      <c r="E33" s="28"/>
      <c r="F33" s="16" t="s">
        <v>20</v>
      </c>
      <c r="G33" s="38">
        <f>SUM(F31:F32)</f>
        <v>7970.1600000000008</v>
      </c>
    </row>
    <row r="34" spans="1:7" x14ac:dyDescent="0.35">
      <c r="A34" s="12"/>
      <c r="B34" s="13"/>
      <c r="C34" s="14"/>
      <c r="D34" s="15"/>
      <c r="E34" s="13"/>
      <c r="F34" s="16"/>
      <c r="G34" s="39"/>
    </row>
    <row r="35" spans="1:7" x14ac:dyDescent="0.35">
      <c r="A35" s="18" t="s">
        <v>31</v>
      </c>
      <c r="B35" s="34"/>
      <c r="C35" s="32"/>
      <c r="D35" s="33"/>
      <c r="E35" s="34"/>
      <c r="F35" s="36"/>
      <c r="G35" s="22"/>
    </row>
    <row r="36" spans="1:7" x14ac:dyDescent="0.35">
      <c r="A36" s="23" t="s">
        <v>32</v>
      </c>
      <c r="B36" s="8" t="s">
        <v>33</v>
      </c>
      <c r="C36" s="24" t="s">
        <v>34</v>
      </c>
      <c r="D36" s="25" t="s">
        <v>35</v>
      </c>
      <c r="E36" s="8" t="s">
        <v>18</v>
      </c>
      <c r="F36" s="37" t="s">
        <v>19</v>
      </c>
      <c r="G36" s="38"/>
    </row>
    <row r="37" spans="1:7" x14ac:dyDescent="0.35">
      <c r="A37" s="23"/>
      <c r="B37" s="8"/>
      <c r="C37" s="24"/>
      <c r="D37" s="25"/>
      <c r="E37" s="8"/>
      <c r="F37" s="37">
        <v>7000</v>
      </c>
      <c r="G37" s="38"/>
    </row>
    <row r="38" spans="1:7" x14ac:dyDescent="0.35">
      <c r="A38" s="23"/>
      <c r="B38" s="8"/>
      <c r="C38" s="24"/>
      <c r="D38" s="25"/>
      <c r="E38" s="8"/>
      <c r="F38" s="37"/>
      <c r="G38" s="38"/>
    </row>
    <row r="39" spans="1:7" x14ac:dyDescent="0.35">
      <c r="A39" s="23"/>
      <c r="B39" s="8"/>
      <c r="C39" s="24"/>
      <c r="D39" s="25"/>
      <c r="E39" s="8"/>
      <c r="F39" s="37"/>
      <c r="G39" s="38"/>
    </row>
    <row r="40" spans="1:7" x14ac:dyDescent="0.35">
      <c r="A40" s="27"/>
      <c r="B40" s="28"/>
      <c r="C40" s="29"/>
      <c r="D40" s="30"/>
      <c r="E40" s="28"/>
      <c r="F40" s="16" t="s">
        <v>20</v>
      </c>
      <c r="G40" s="38">
        <f>SUM(F37:F39)</f>
        <v>7000</v>
      </c>
    </row>
    <row r="41" spans="1:7" ht="21.75" thickBot="1" x14ac:dyDescent="0.4">
      <c r="A41" s="27"/>
      <c r="B41" s="28"/>
      <c r="C41" s="29"/>
      <c r="D41" s="30"/>
      <c r="E41" s="28"/>
      <c r="F41" s="16"/>
      <c r="G41" s="38"/>
    </row>
    <row r="42" spans="1:7" ht="21.75" thickBot="1" x14ac:dyDescent="0.4">
      <c r="A42" s="18" t="s">
        <v>36</v>
      </c>
      <c r="B42" s="18"/>
      <c r="C42" s="19"/>
      <c r="D42" s="20"/>
      <c r="E42" s="18"/>
      <c r="F42" s="18"/>
      <c r="G42" s="40">
        <f>F12+F27+G33+G40</f>
        <v>102641.92000000001</v>
      </c>
    </row>
    <row r="45" spans="1:7" x14ac:dyDescent="0.35">
      <c r="A45" s="104" t="s">
        <v>9</v>
      </c>
      <c r="B45" s="105"/>
      <c r="C45" s="105"/>
      <c r="D45" s="105"/>
      <c r="E45" s="105"/>
      <c r="F45" s="105"/>
      <c r="G45" s="106"/>
    </row>
    <row r="46" spans="1:7" x14ac:dyDescent="0.35">
      <c r="A46" s="107"/>
      <c r="B46" s="7" t="s">
        <v>10</v>
      </c>
      <c r="C46" s="109" t="s">
        <v>11</v>
      </c>
      <c r="D46" s="109"/>
      <c r="E46" s="109"/>
      <c r="F46" s="109"/>
      <c r="G46" s="109"/>
    </row>
    <row r="47" spans="1:7" x14ac:dyDescent="0.35">
      <c r="A47" s="108"/>
      <c r="B47" s="8" t="s">
        <v>12</v>
      </c>
      <c r="C47" s="9">
        <v>2</v>
      </c>
      <c r="D47" s="10" t="s">
        <v>13</v>
      </c>
      <c r="E47" s="110"/>
      <c r="F47" s="110"/>
      <c r="G47" s="11">
        <v>1</v>
      </c>
    </row>
    <row r="48" spans="1:7" x14ac:dyDescent="0.35">
      <c r="A48" s="108"/>
      <c r="B48" s="111" t="s">
        <v>40</v>
      </c>
      <c r="C48" s="111"/>
      <c r="D48" s="111"/>
      <c r="E48" s="111"/>
      <c r="F48" s="111"/>
      <c r="G48" s="111"/>
    </row>
    <row r="49" spans="1:7" x14ac:dyDescent="0.35">
      <c r="A49" s="12"/>
      <c r="B49" s="13"/>
      <c r="C49" s="14"/>
      <c r="D49" s="15"/>
      <c r="E49" s="13"/>
      <c r="F49" s="16"/>
      <c r="G49" s="17"/>
    </row>
    <row r="50" spans="1:7" x14ac:dyDescent="0.35">
      <c r="A50" s="18" t="s">
        <v>14</v>
      </c>
      <c r="B50" s="18"/>
      <c r="C50" s="19"/>
      <c r="D50" s="20"/>
      <c r="E50" s="18"/>
      <c r="F50" s="21"/>
      <c r="G50" s="22"/>
    </row>
    <row r="51" spans="1:7" x14ac:dyDescent="0.35">
      <c r="A51" s="23" t="s">
        <v>15</v>
      </c>
      <c r="B51" s="8" t="s">
        <v>16</v>
      </c>
      <c r="C51" s="24" t="s">
        <v>17</v>
      </c>
      <c r="D51" s="25" t="s">
        <v>18</v>
      </c>
      <c r="E51" s="8" t="s">
        <v>19</v>
      </c>
      <c r="F51" s="21"/>
      <c r="G51" s="22"/>
    </row>
    <row r="52" spans="1:7" x14ac:dyDescent="0.35">
      <c r="A52" s="23"/>
      <c r="B52" s="8"/>
      <c r="C52" s="24"/>
      <c r="D52" s="25">
        <v>0.2</v>
      </c>
      <c r="E52" s="26">
        <f>F69*D52</f>
        <v>26120</v>
      </c>
      <c r="F52" s="21"/>
      <c r="G52" s="22"/>
    </row>
    <row r="53" spans="1:7" x14ac:dyDescent="0.35">
      <c r="A53" s="23"/>
      <c r="B53" s="8"/>
      <c r="C53" s="24"/>
      <c r="D53" s="25"/>
      <c r="E53" s="8"/>
      <c r="F53" s="21"/>
      <c r="G53" s="22"/>
    </row>
    <row r="54" spans="1:7" x14ac:dyDescent="0.35">
      <c r="A54" s="12"/>
      <c r="B54" s="8"/>
      <c r="C54" s="24"/>
      <c r="D54" s="25"/>
      <c r="E54" s="8"/>
      <c r="F54" s="21"/>
      <c r="G54" s="22"/>
    </row>
    <row r="55" spans="1:7" x14ac:dyDescent="0.35">
      <c r="A55" s="27"/>
      <c r="B55" s="28"/>
      <c r="C55" s="29"/>
      <c r="D55" s="30"/>
      <c r="E55" s="31" t="s">
        <v>20</v>
      </c>
      <c r="F55" s="21">
        <f>SUM(E52:E54)</f>
        <v>26120</v>
      </c>
      <c r="G55" s="22"/>
    </row>
    <row r="56" spans="1:7" x14ac:dyDescent="0.35">
      <c r="A56" s="12"/>
      <c r="B56" s="13"/>
      <c r="C56" s="14"/>
      <c r="D56" s="15"/>
      <c r="E56" s="13"/>
      <c r="F56" s="16"/>
      <c r="G56" s="22"/>
    </row>
    <row r="57" spans="1:7" x14ac:dyDescent="0.35">
      <c r="A57" s="103" t="s">
        <v>21</v>
      </c>
      <c r="B57" s="103"/>
      <c r="C57" s="32"/>
      <c r="D57" s="33"/>
      <c r="E57" s="34"/>
      <c r="F57" s="21"/>
      <c r="G57" s="22"/>
    </row>
    <row r="58" spans="1:7" x14ac:dyDescent="0.35">
      <c r="A58" s="23" t="s">
        <v>15</v>
      </c>
      <c r="B58" s="8" t="s">
        <v>22</v>
      </c>
      <c r="C58" s="24" t="s">
        <v>23</v>
      </c>
      <c r="D58" s="25" t="s">
        <v>24</v>
      </c>
      <c r="E58" s="8" t="s">
        <v>19</v>
      </c>
      <c r="F58" s="21"/>
      <c r="G58" s="22"/>
    </row>
    <row r="59" spans="1:7" x14ac:dyDescent="0.35">
      <c r="A59" s="23" t="s">
        <v>38</v>
      </c>
      <c r="B59" s="8" t="s">
        <v>22</v>
      </c>
      <c r="C59" s="24">
        <v>600</v>
      </c>
      <c r="D59" s="35">
        <v>2</v>
      </c>
      <c r="E59" s="26">
        <f>C59*D59</f>
        <v>1200</v>
      </c>
      <c r="F59" s="21"/>
      <c r="G59" s="22"/>
    </row>
    <row r="60" spans="1:7" x14ac:dyDescent="0.35">
      <c r="A60" s="23" t="s">
        <v>43</v>
      </c>
      <c r="B60" s="8" t="s">
        <v>22</v>
      </c>
      <c r="C60" s="24">
        <v>8400</v>
      </c>
      <c r="D60" s="35">
        <v>1</v>
      </c>
      <c r="E60" s="26">
        <f t="shared" ref="E60" si="1">C60*D60</f>
        <v>8400</v>
      </c>
      <c r="F60" s="21"/>
      <c r="G60" s="22"/>
    </row>
    <row r="61" spans="1:7" x14ac:dyDescent="0.35">
      <c r="A61" s="23" t="s">
        <v>44</v>
      </c>
      <c r="B61" s="8" t="s">
        <v>39</v>
      </c>
      <c r="C61" s="24"/>
      <c r="D61" s="35"/>
      <c r="E61" s="26">
        <v>2000</v>
      </c>
      <c r="F61" s="21"/>
      <c r="G61" s="22"/>
    </row>
    <row r="62" spans="1:7" x14ac:dyDescent="0.35">
      <c r="A62" s="23" t="s">
        <v>101</v>
      </c>
      <c r="B62" s="8" t="s">
        <v>7</v>
      </c>
      <c r="C62" s="24">
        <v>59500</v>
      </c>
      <c r="D62" s="35">
        <v>2</v>
      </c>
      <c r="E62" s="26">
        <f>C62*D62</f>
        <v>119000</v>
      </c>
      <c r="F62" s="21"/>
      <c r="G62" s="22"/>
    </row>
    <row r="63" spans="1:7" x14ac:dyDescent="0.35">
      <c r="A63" s="23"/>
      <c r="B63" s="8"/>
      <c r="C63" s="24"/>
      <c r="D63" s="35"/>
      <c r="E63" s="26"/>
      <c r="F63" s="21"/>
      <c r="G63" s="22"/>
    </row>
    <row r="64" spans="1:7" x14ac:dyDescent="0.35">
      <c r="A64" s="23"/>
      <c r="B64" s="8"/>
      <c r="C64" s="24"/>
      <c r="D64" s="35"/>
      <c r="E64" s="26"/>
      <c r="F64" s="21"/>
      <c r="G64" s="22"/>
    </row>
    <row r="65" spans="1:7" x14ac:dyDescent="0.35">
      <c r="A65" s="23"/>
      <c r="B65" s="8"/>
      <c r="C65" s="24"/>
      <c r="D65" s="35"/>
      <c r="E65" s="26"/>
      <c r="F65" s="21"/>
      <c r="G65" s="22"/>
    </row>
    <row r="66" spans="1:7" x14ac:dyDescent="0.35">
      <c r="A66" s="23"/>
      <c r="B66" s="8"/>
      <c r="C66" s="24"/>
      <c r="D66" s="35"/>
      <c r="E66" s="26"/>
      <c r="F66" s="21"/>
      <c r="G66" s="22"/>
    </row>
    <row r="67" spans="1:7" x14ac:dyDescent="0.35">
      <c r="A67" s="23"/>
      <c r="B67" s="8"/>
      <c r="C67" s="24"/>
      <c r="D67" s="25"/>
      <c r="E67" s="26"/>
      <c r="F67" s="21"/>
      <c r="G67" s="22"/>
    </row>
    <row r="68" spans="1:7" x14ac:dyDescent="0.35">
      <c r="A68" s="23"/>
      <c r="B68" s="8"/>
      <c r="C68" s="24"/>
      <c r="D68" s="25"/>
      <c r="E68" s="26"/>
      <c r="F68" s="21"/>
      <c r="G68" s="22"/>
    </row>
    <row r="69" spans="1:7" x14ac:dyDescent="0.35">
      <c r="A69" s="27"/>
      <c r="B69" s="28"/>
      <c r="C69" s="29"/>
      <c r="D69" s="30"/>
      <c r="E69" s="31" t="s">
        <v>20</v>
      </c>
      <c r="F69" s="21">
        <f>SUM(E59:E68)</f>
        <v>130600</v>
      </c>
      <c r="G69" s="22"/>
    </row>
    <row r="70" spans="1:7" x14ac:dyDescent="0.35">
      <c r="A70" s="12"/>
      <c r="B70" s="13"/>
      <c r="C70" s="14"/>
      <c r="D70" s="15"/>
      <c r="E70" s="13"/>
      <c r="F70" s="16"/>
      <c r="G70" s="22"/>
    </row>
    <row r="71" spans="1:7" x14ac:dyDescent="0.35">
      <c r="A71" s="18" t="s">
        <v>25</v>
      </c>
      <c r="B71" s="34"/>
      <c r="C71" s="32"/>
      <c r="D71" s="33"/>
      <c r="E71" s="34"/>
      <c r="F71" s="36"/>
      <c r="G71" s="22"/>
    </row>
    <row r="72" spans="1:7" x14ac:dyDescent="0.35">
      <c r="A72" s="23" t="s">
        <v>26</v>
      </c>
      <c r="B72" s="8" t="s">
        <v>27</v>
      </c>
      <c r="C72" s="24" t="s">
        <v>28</v>
      </c>
      <c r="D72" s="25" t="s">
        <v>29</v>
      </c>
      <c r="E72" s="8" t="s">
        <v>30</v>
      </c>
      <c r="F72" s="37" t="s">
        <v>19</v>
      </c>
      <c r="G72" s="38"/>
    </row>
    <row r="73" spans="1:7" x14ac:dyDescent="0.35">
      <c r="A73" s="23"/>
      <c r="B73" s="8"/>
      <c r="C73" s="24"/>
      <c r="D73" s="25"/>
      <c r="E73" s="8">
        <v>0.1</v>
      </c>
      <c r="F73" s="37">
        <f>E73*F69</f>
        <v>13060</v>
      </c>
      <c r="G73" s="38"/>
    </row>
    <row r="74" spans="1:7" x14ac:dyDescent="0.35">
      <c r="A74" s="23"/>
      <c r="B74" s="8"/>
      <c r="C74" s="24"/>
      <c r="D74" s="25"/>
      <c r="E74" s="8"/>
      <c r="F74" s="37"/>
      <c r="G74" s="38"/>
    </row>
    <row r="75" spans="1:7" x14ac:dyDescent="0.35">
      <c r="A75" s="27"/>
      <c r="B75" s="28"/>
      <c r="C75" s="29"/>
      <c r="D75" s="30"/>
      <c r="E75" s="28"/>
      <c r="F75" s="16" t="s">
        <v>20</v>
      </c>
      <c r="G75" s="38">
        <f>SUM(F73:F74)</f>
        <v>13060</v>
      </c>
    </row>
    <row r="76" spans="1:7" x14ac:dyDescent="0.35">
      <c r="A76" s="12"/>
      <c r="B76" s="13"/>
      <c r="C76" s="14"/>
      <c r="D76" s="15"/>
      <c r="E76" s="13"/>
      <c r="F76" s="16"/>
      <c r="G76" s="39"/>
    </row>
    <row r="77" spans="1:7" x14ac:dyDescent="0.35">
      <c r="A77" s="18" t="s">
        <v>31</v>
      </c>
      <c r="B77" s="34"/>
      <c r="C77" s="32"/>
      <c r="D77" s="33"/>
      <c r="E77" s="34"/>
      <c r="F77" s="36"/>
      <c r="G77" s="22"/>
    </row>
    <row r="78" spans="1:7" x14ac:dyDescent="0.35">
      <c r="A78" s="23" t="s">
        <v>32</v>
      </c>
      <c r="B78" s="8" t="s">
        <v>33</v>
      </c>
      <c r="C78" s="24" t="s">
        <v>34</v>
      </c>
      <c r="D78" s="25" t="s">
        <v>35</v>
      </c>
      <c r="E78" s="8" t="s">
        <v>18</v>
      </c>
      <c r="F78" s="37" t="s">
        <v>19</v>
      </c>
      <c r="G78" s="38"/>
    </row>
    <row r="79" spans="1:7" x14ac:dyDescent="0.35">
      <c r="A79" s="23"/>
      <c r="B79" s="8"/>
      <c r="C79" s="24"/>
      <c r="D79" s="25"/>
      <c r="E79" s="8"/>
      <c r="F79" s="37">
        <v>6000</v>
      </c>
      <c r="G79" s="38"/>
    </row>
    <row r="80" spans="1:7" x14ac:dyDescent="0.35">
      <c r="A80" s="23"/>
      <c r="B80" s="8"/>
      <c r="C80" s="24"/>
      <c r="D80" s="25"/>
      <c r="E80" s="8"/>
      <c r="F80" s="37"/>
      <c r="G80" s="38"/>
    </row>
    <row r="81" spans="1:7" x14ac:dyDescent="0.35">
      <c r="A81" s="23"/>
      <c r="B81" s="8"/>
      <c r="C81" s="24"/>
      <c r="D81" s="25"/>
      <c r="E81" s="8"/>
      <c r="F81" s="37"/>
      <c r="G81" s="38"/>
    </row>
    <row r="82" spans="1:7" x14ac:dyDescent="0.35">
      <c r="A82" s="27"/>
      <c r="B82" s="28"/>
      <c r="C82" s="29"/>
      <c r="D82" s="30"/>
      <c r="E82" s="28"/>
      <c r="F82" s="16" t="s">
        <v>20</v>
      </c>
      <c r="G82" s="38">
        <f>SUM(F79:F81)</f>
        <v>6000</v>
      </c>
    </row>
    <row r="83" spans="1:7" ht="21.75" thickBot="1" x14ac:dyDescent="0.4">
      <c r="A83" s="27"/>
      <c r="B83" s="28"/>
      <c r="C83" s="29"/>
      <c r="D83" s="30"/>
      <c r="E83" s="28"/>
      <c r="F83" s="16"/>
      <c r="G83" s="38"/>
    </row>
    <row r="84" spans="1:7" ht="21.75" thickBot="1" x14ac:dyDescent="0.4">
      <c r="A84" s="18" t="s">
        <v>36</v>
      </c>
      <c r="B84" s="18"/>
      <c r="C84" s="19"/>
      <c r="D84" s="20"/>
      <c r="E84" s="18"/>
      <c r="F84" s="18"/>
      <c r="G84" s="40">
        <f>F55+F69+G75+G82</f>
        <v>175780</v>
      </c>
    </row>
    <row r="87" spans="1:7" x14ac:dyDescent="0.35">
      <c r="A87" s="104" t="s">
        <v>9</v>
      </c>
      <c r="B87" s="105"/>
      <c r="C87" s="105"/>
      <c r="D87" s="105"/>
      <c r="E87" s="105"/>
      <c r="F87" s="105"/>
      <c r="G87" s="106"/>
    </row>
    <row r="88" spans="1:7" x14ac:dyDescent="0.35">
      <c r="A88" s="107"/>
      <c r="B88" s="7" t="s">
        <v>10</v>
      </c>
      <c r="C88" s="109"/>
      <c r="D88" s="109"/>
      <c r="E88" s="109"/>
      <c r="F88" s="109"/>
      <c r="G88" s="109"/>
    </row>
    <row r="89" spans="1:7" x14ac:dyDescent="0.35">
      <c r="A89" s="108"/>
      <c r="B89" s="8" t="s">
        <v>12</v>
      </c>
      <c r="C89" s="9">
        <v>4</v>
      </c>
      <c r="D89" s="10" t="s">
        <v>13</v>
      </c>
      <c r="E89" s="110"/>
      <c r="F89" s="110"/>
      <c r="G89" s="11"/>
    </row>
    <row r="90" spans="1:7" ht="60.75" customHeight="1" x14ac:dyDescent="0.35">
      <c r="A90" s="108"/>
      <c r="B90" s="111" t="s">
        <v>8</v>
      </c>
      <c r="C90" s="111"/>
      <c r="D90" s="111"/>
      <c r="E90" s="111"/>
      <c r="F90" s="111"/>
      <c r="G90" s="111"/>
    </row>
    <row r="91" spans="1:7" x14ac:dyDescent="0.35">
      <c r="A91" s="12"/>
      <c r="B91" s="13"/>
      <c r="C91" s="14"/>
      <c r="D91" s="15"/>
      <c r="E91" s="13"/>
      <c r="F91" s="16"/>
      <c r="G91" s="17"/>
    </row>
    <row r="92" spans="1:7" x14ac:dyDescent="0.35">
      <c r="A92" s="18" t="s">
        <v>14</v>
      </c>
      <c r="B92" s="18"/>
      <c r="C92" s="19"/>
      <c r="D92" s="20"/>
      <c r="E92" s="18"/>
      <c r="F92" s="21"/>
      <c r="G92" s="22"/>
    </row>
    <row r="93" spans="1:7" x14ac:dyDescent="0.35">
      <c r="A93" s="23" t="s">
        <v>15</v>
      </c>
      <c r="B93" s="8" t="s">
        <v>16</v>
      </c>
      <c r="C93" s="24" t="s">
        <v>17</v>
      </c>
      <c r="D93" s="25" t="s">
        <v>18</v>
      </c>
      <c r="E93" s="8" t="s">
        <v>19</v>
      </c>
      <c r="F93" s="21"/>
      <c r="G93" s="22"/>
    </row>
    <row r="94" spans="1:7" x14ac:dyDescent="0.35">
      <c r="A94" s="23"/>
      <c r="B94" s="8"/>
      <c r="C94" s="24"/>
      <c r="D94" s="25">
        <v>0.2</v>
      </c>
      <c r="E94" s="26">
        <f>F112*D94</f>
        <v>19992</v>
      </c>
      <c r="F94" s="21"/>
      <c r="G94" s="22"/>
    </row>
    <row r="95" spans="1:7" x14ac:dyDescent="0.35">
      <c r="A95" s="23"/>
      <c r="B95" s="8"/>
      <c r="C95" s="24"/>
      <c r="D95" s="25"/>
      <c r="E95" s="8"/>
      <c r="F95" s="21"/>
      <c r="G95" s="22"/>
    </row>
    <row r="96" spans="1:7" x14ac:dyDescent="0.35">
      <c r="A96" s="12"/>
      <c r="B96" s="8"/>
      <c r="C96" s="24"/>
      <c r="D96" s="25"/>
      <c r="E96" s="8"/>
      <c r="F96" s="21"/>
      <c r="G96" s="22"/>
    </row>
    <row r="97" spans="1:7" x14ac:dyDescent="0.35">
      <c r="A97" s="27"/>
      <c r="B97" s="28"/>
      <c r="C97" s="29"/>
      <c r="D97" s="30"/>
      <c r="E97" s="31" t="s">
        <v>20</v>
      </c>
      <c r="F97" s="21">
        <f>SUM(E94:E96)</f>
        <v>19992</v>
      </c>
      <c r="G97" s="22"/>
    </row>
    <row r="98" spans="1:7" x14ac:dyDescent="0.35">
      <c r="A98" s="12"/>
      <c r="B98" s="13"/>
      <c r="C98" s="14"/>
      <c r="D98" s="15"/>
      <c r="E98" s="13"/>
      <c r="F98" s="16"/>
      <c r="G98" s="22"/>
    </row>
    <row r="99" spans="1:7" x14ac:dyDescent="0.35">
      <c r="A99" s="103" t="s">
        <v>21</v>
      </c>
      <c r="B99" s="103"/>
      <c r="C99" s="32"/>
      <c r="D99" s="33"/>
      <c r="E99" s="34"/>
      <c r="F99" s="21"/>
      <c r="G99" s="22"/>
    </row>
    <row r="100" spans="1:7" x14ac:dyDescent="0.35">
      <c r="A100" s="23" t="s">
        <v>15</v>
      </c>
      <c r="B100" s="8" t="s">
        <v>22</v>
      </c>
      <c r="C100" s="24" t="s">
        <v>23</v>
      </c>
      <c r="D100" s="25" t="s">
        <v>24</v>
      </c>
      <c r="E100" s="8" t="s">
        <v>19</v>
      </c>
      <c r="F100" s="21"/>
      <c r="G100" s="22"/>
    </row>
    <row r="101" spans="1:7" x14ac:dyDescent="0.35">
      <c r="A101" s="23" t="s">
        <v>102</v>
      </c>
      <c r="B101" s="8" t="s">
        <v>22</v>
      </c>
      <c r="C101" s="24">
        <v>99960</v>
      </c>
      <c r="D101" s="35">
        <v>1</v>
      </c>
      <c r="E101" s="26">
        <f>C101*D101</f>
        <v>99960</v>
      </c>
      <c r="F101" s="21"/>
      <c r="G101" s="22"/>
    </row>
    <row r="102" spans="1:7" x14ac:dyDescent="0.35">
      <c r="A102" s="23"/>
      <c r="B102" s="8"/>
      <c r="C102" s="24"/>
      <c r="D102" s="35"/>
      <c r="E102" s="26"/>
      <c r="F102" s="21"/>
      <c r="G102" s="22"/>
    </row>
    <row r="103" spans="1:7" x14ac:dyDescent="0.35">
      <c r="A103" s="23"/>
      <c r="B103" s="8"/>
      <c r="C103" s="24"/>
      <c r="D103" s="35"/>
      <c r="E103" s="26"/>
      <c r="F103" s="21"/>
      <c r="G103" s="22"/>
    </row>
    <row r="104" spans="1:7" x14ac:dyDescent="0.35">
      <c r="A104" s="23"/>
      <c r="B104" s="8"/>
      <c r="C104" s="24"/>
      <c r="D104" s="35"/>
      <c r="E104" s="26"/>
      <c r="F104" s="21"/>
      <c r="G104" s="22"/>
    </row>
    <row r="105" spans="1:7" x14ac:dyDescent="0.35">
      <c r="A105" s="23"/>
      <c r="B105" s="8"/>
      <c r="C105" s="24"/>
      <c r="D105" s="35"/>
      <c r="E105" s="26"/>
      <c r="F105" s="21"/>
      <c r="G105" s="22"/>
    </row>
    <row r="106" spans="1:7" x14ac:dyDescent="0.35">
      <c r="A106" s="23"/>
      <c r="B106" s="8"/>
      <c r="C106" s="24"/>
      <c r="D106" s="35"/>
      <c r="E106" s="26"/>
      <c r="F106" s="21"/>
      <c r="G106" s="22"/>
    </row>
    <row r="107" spans="1:7" x14ac:dyDescent="0.35">
      <c r="A107" s="23"/>
      <c r="B107" s="8"/>
      <c r="C107" s="24"/>
      <c r="D107" s="35"/>
      <c r="E107" s="26"/>
      <c r="F107" s="21"/>
      <c r="G107" s="22"/>
    </row>
    <row r="108" spans="1:7" x14ac:dyDescent="0.35">
      <c r="A108" s="23"/>
      <c r="B108" s="8"/>
      <c r="C108" s="24"/>
      <c r="D108" s="35"/>
      <c r="E108" s="26"/>
      <c r="F108" s="21"/>
      <c r="G108" s="22"/>
    </row>
    <row r="109" spans="1:7" x14ac:dyDescent="0.35">
      <c r="A109" s="23"/>
      <c r="B109" s="8"/>
      <c r="C109" s="24"/>
      <c r="D109" s="35"/>
      <c r="E109" s="26"/>
      <c r="F109" s="21"/>
      <c r="G109" s="22"/>
    </row>
    <row r="110" spans="1:7" x14ac:dyDescent="0.35">
      <c r="A110" s="23"/>
      <c r="B110" s="8"/>
      <c r="C110" s="24"/>
      <c r="D110" s="25"/>
      <c r="E110" s="26"/>
      <c r="F110" s="21"/>
      <c r="G110" s="22"/>
    </row>
    <row r="111" spans="1:7" x14ac:dyDescent="0.35">
      <c r="A111" s="23"/>
      <c r="B111" s="8"/>
      <c r="C111" s="24"/>
      <c r="D111" s="25"/>
      <c r="E111" s="26"/>
      <c r="F111" s="21"/>
      <c r="G111" s="22"/>
    </row>
    <row r="112" spans="1:7" x14ac:dyDescent="0.35">
      <c r="A112" s="27"/>
      <c r="B112" s="28"/>
      <c r="C112" s="29"/>
      <c r="D112" s="30"/>
      <c r="E112" s="31" t="s">
        <v>20</v>
      </c>
      <c r="F112" s="21">
        <f>SUM(E101:E111)</f>
        <v>99960</v>
      </c>
      <c r="G112" s="22"/>
    </row>
    <row r="113" spans="1:7" x14ac:dyDescent="0.35">
      <c r="A113" s="12"/>
      <c r="B113" s="13"/>
      <c r="C113" s="14"/>
      <c r="D113" s="15"/>
      <c r="E113" s="13"/>
      <c r="F113" s="16"/>
      <c r="G113" s="22"/>
    </row>
    <row r="114" spans="1:7" x14ac:dyDescent="0.35">
      <c r="A114" s="18" t="s">
        <v>25</v>
      </c>
      <c r="B114" s="34"/>
      <c r="C114" s="32"/>
      <c r="D114" s="33"/>
      <c r="E114" s="34"/>
      <c r="F114" s="36"/>
      <c r="G114" s="22"/>
    </row>
    <row r="115" spans="1:7" x14ac:dyDescent="0.35">
      <c r="A115" s="23" t="s">
        <v>26</v>
      </c>
      <c r="B115" s="8" t="s">
        <v>27</v>
      </c>
      <c r="C115" s="24" t="s">
        <v>28</v>
      </c>
      <c r="D115" s="25" t="s">
        <v>29</v>
      </c>
      <c r="E115" s="8" t="s">
        <v>30</v>
      </c>
      <c r="F115" s="37" t="s">
        <v>19</v>
      </c>
      <c r="G115" s="38"/>
    </row>
    <row r="116" spans="1:7" x14ac:dyDescent="0.35">
      <c r="A116" s="23"/>
      <c r="B116" s="8"/>
      <c r="C116" s="24"/>
      <c r="D116" s="25"/>
      <c r="E116" s="8">
        <v>0.1</v>
      </c>
      <c r="F116" s="37">
        <f>E116*F112</f>
        <v>9996</v>
      </c>
      <c r="G116" s="38"/>
    </row>
    <row r="117" spans="1:7" x14ac:dyDescent="0.35">
      <c r="A117" s="23"/>
      <c r="B117" s="8"/>
      <c r="C117" s="24"/>
      <c r="D117" s="25"/>
      <c r="E117" s="8"/>
      <c r="F117" s="37"/>
      <c r="G117" s="38"/>
    </row>
    <row r="118" spans="1:7" x14ac:dyDescent="0.35">
      <c r="A118" s="27"/>
      <c r="B118" s="28"/>
      <c r="C118" s="29"/>
      <c r="D118" s="30"/>
      <c r="E118" s="28"/>
      <c r="F118" s="16" t="s">
        <v>20</v>
      </c>
      <c r="G118" s="38">
        <f>SUM(F116:F117)</f>
        <v>9996</v>
      </c>
    </row>
    <row r="119" spans="1:7" x14ac:dyDescent="0.35">
      <c r="A119" s="12"/>
      <c r="B119" s="13"/>
      <c r="C119" s="14"/>
      <c r="D119" s="15"/>
      <c r="E119" s="13"/>
      <c r="F119" s="16"/>
      <c r="G119" s="39"/>
    </row>
    <row r="120" spans="1:7" x14ac:dyDescent="0.35">
      <c r="A120" s="18" t="s">
        <v>31</v>
      </c>
      <c r="B120" s="34"/>
      <c r="C120" s="32"/>
      <c r="D120" s="33"/>
      <c r="E120" s="34"/>
      <c r="F120" s="36"/>
      <c r="G120" s="22"/>
    </row>
    <row r="121" spans="1:7" x14ac:dyDescent="0.35">
      <c r="A121" s="23" t="s">
        <v>32</v>
      </c>
      <c r="B121" s="8" t="s">
        <v>33</v>
      </c>
      <c r="C121" s="24" t="s">
        <v>34</v>
      </c>
      <c r="D121" s="25" t="s">
        <v>35</v>
      </c>
      <c r="E121" s="8" t="s">
        <v>18</v>
      </c>
      <c r="F121" s="37" t="s">
        <v>19</v>
      </c>
      <c r="G121" s="38"/>
    </row>
    <row r="122" spans="1:7" x14ac:dyDescent="0.35">
      <c r="A122" s="23"/>
      <c r="B122" s="8"/>
      <c r="C122" s="24"/>
      <c r="D122" s="25"/>
      <c r="E122" s="8"/>
      <c r="F122" s="37">
        <v>12000</v>
      </c>
      <c r="G122" s="38"/>
    </row>
    <row r="123" spans="1:7" x14ac:dyDescent="0.35">
      <c r="A123" s="23"/>
      <c r="B123" s="8"/>
      <c r="C123" s="24"/>
      <c r="D123" s="25"/>
      <c r="E123" s="8"/>
      <c r="F123" s="37"/>
      <c r="G123" s="38"/>
    </row>
    <row r="124" spans="1:7" x14ac:dyDescent="0.35">
      <c r="A124" s="23"/>
      <c r="B124" s="8"/>
      <c r="C124" s="24"/>
      <c r="D124" s="25"/>
      <c r="E124" s="8"/>
      <c r="F124" s="37"/>
      <c r="G124" s="38"/>
    </row>
    <row r="125" spans="1:7" x14ac:dyDescent="0.35">
      <c r="A125" s="27"/>
      <c r="B125" s="28"/>
      <c r="C125" s="29"/>
      <c r="D125" s="30"/>
      <c r="E125" s="28"/>
      <c r="F125" s="16" t="s">
        <v>20</v>
      </c>
      <c r="G125" s="38">
        <f>SUM(F122:F124)</f>
        <v>12000</v>
      </c>
    </row>
    <row r="126" spans="1:7" ht="21.75" thickBot="1" x14ac:dyDescent="0.4">
      <c r="A126" s="27"/>
      <c r="B126" s="28"/>
      <c r="C126" s="29"/>
      <c r="D126" s="30"/>
      <c r="E126" s="28"/>
      <c r="F126" s="16"/>
      <c r="G126" s="38"/>
    </row>
    <row r="127" spans="1:7" ht="21.75" thickBot="1" x14ac:dyDescent="0.4">
      <c r="A127" s="18" t="s">
        <v>36</v>
      </c>
      <c r="B127" s="18"/>
      <c r="C127" s="19"/>
      <c r="D127" s="20"/>
      <c r="E127" s="18"/>
      <c r="F127" s="18"/>
      <c r="G127" s="40">
        <f>F97+F112+G118+G125</f>
        <v>141948</v>
      </c>
    </row>
    <row r="130" spans="1:7" x14ac:dyDescent="0.35">
      <c r="A130" s="104" t="s">
        <v>9</v>
      </c>
      <c r="B130" s="105"/>
      <c r="C130" s="105"/>
      <c r="D130" s="105"/>
      <c r="E130" s="105"/>
      <c r="F130" s="105"/>
      <c r="G130" s="106"/>
    </row>
    <row r="131" spans="1:7" x14ac:dyDescent="0.35">
      <c r="A131" s="107"/>
      <c r="B131" s="7" t="s">
        <v>10</v>
      </c>
      <c r="C131" s="109"/>
      <c r="D131" s="109"/>
      <c r="E131" s="109"/>
      <c r="F131" s="109"/>
      <c r="G131" s="109"/>
    </row>
    <row r="132" spans="1:7" x14ac:dyDescent="0.35">
      <c r="A132" s="108"/>
      <c r="B132" s="8" t="s">
        <v>12</v>
      </c>
      <c r="C132" s="9">
        <v>3</v>
      </c>
      <c r="D132" s="10" t="s">
        <v>13</v>
      </c>
      <c r="E132" s="110"/>
      <c r="F132" s="110"/>
      <c r="G132" s="11"/>
    </row>
    <row r="133" spans="1:7" x14ac:dyDescent="0.35">
      <c r="A133" s="108"/>
      <c r="B133" s="111" t="s">
        <v>104</v>
      </c>
      <c r="C133" s="111"/>
      <c r="D133" s="111"/>
      <c r="E133" s="111"/>
      <c r="F133" s="111"/>
      <c r="G133" s="111"/>
    </row>
    <row r="134" spans="1:7" x14ac:dyDescent="0.35">
      <c r="A134" s="12"/>
      <c r="B134" s="13"/>
      <c r="C134" s="14"/>
      <c r="D134" s="15"/>
      <c r="E134" s="13"/>
      <c r="F134" s="16"/>
      <c r="G134" s="17"/>
    </row>
    <row r="135" spans="1:7" x14ac:dyDescent="0.35">
      <c r="A135" s="18" t="s">
        <v>14</v>
      </c>
      <c r="B135" s="18"/>
      <c r="C135" s="19"/>
      <c r="D135" s="20"/>
      <c r="E135" s="18"/>
      <c r="F135" s="21"/>
      <c r="G135" s="22"/>
    </row>
    <row r="136" spans="1:7" x14ac:dyDescent="0.35">
      <c r="A136" s="23" t="s">
        <v>15</v>
      </c>
      <c r="B136" s="8" t="s">
        <v>16</v>
      </c>
      <c r="C136" s="24" t="s">
        <v>17</v>
      </c>
      <c r="D136" s="25" t="s">
        <v>18</v>
      </c>
      <c r="E136" s="8" t="s">
        <v>19</v>
      </c>
      <c r="F136" s="21"/>
      <c r="G136" s="22"/>
    </row>
    <row r="137" spans="1:7" x14ac:dyDescent="0.35">
      <c r="A137" s="23"/>
      <c r="B137" s="8"/>
      <c r="C137" s="24"/>
      <c r="D137" s="25">
        <v>0.2</v>
      </c>
      <c r="E137" s="26">
        <f>F155*D137</f>
        <v>11900</v>
      </c>
      <c r="F137" s="21"/>
      <c r="G137" s="22"/>
    </row>
    <row r="138" spans="1:7" x14ac:dyDescent="0.35">
      <c r="A138" s="23"/>
      <c r="B138" s="8"/>
      <c r="C138" s="24"/>
      <c r="D138" s="25"/>
      <c r="E138" s="8"/>
      <c r="F138" s="21"/>
      <c r="G138" s="22"/>
    </row>
    <row r="139" spans="1:7" x14ac:dyDescent="0.35">
      <c r="A139" s="12"/>
      <c r="B139" s="8"/>
      <c r="C139" s="24"/>
      <c r="D139" s="25"/>
      <c r="E139" s="8"/>
      <c r="F139" s="21"/>
      <c r="G139" s="22"/>
    </row>
    <row r="140" spans="1:7" x14ac:dyDescent="0.35">
      <c r="A140" s="27"/>
      <c r="B140" s="28"/>
      <c r="C140" s="29"/>
      <c r="D140" s="30"/>
      <c r="E140" s="31" t="s">
        <v>20</v>
      </c>
      <c r="F140" s="21">
        <f>SUM(E137:E139)</f>
        <v>11900</v>
      </c>
      <c r="G140" s="22"/>
    </row>
    <row r="141" spans="1:7" x14ac:dyDescent="0.35">
      <c r="A141" s="12"/>
      <c r="B141" s="13"/>
      <c r="C141" s="14"/>
      <c r="D141" s="15"/>
      <c r="E141" s="13"/>
      <c r="F141" s="16"/>
      <c r="G141" s="22"/>
    </row>
    <row r="142" spans="1:7" x14ac:dyDescent="0.35">
      <c r="A142" s="103" t="s">
        <v>21</v>
      </c>
      <c r="B142" s="103"/>
      <c r="C142" s="32"/>
      <c r="D142" s="33"/>
      <c r="E142" s="34"/>
      <c r="F142" s="21"/>
      <c r="G142" s="22"/>
    </row>
    <row r="143" spans="1:7" x14ac:dyDescent="0.35">
      <c r="A143" s="23" t="s">
        <v>15</v>
      </c>
      <c r="B143" s="8" t="s">
        <v>22</v>
      </c>
      <c r="C143" s="24" t="s">
        <v>23</v>
      </c>
      <c r="D143" s="25" t="s">
        <v>24</v>
      </c>
      <c r="E143" s="8" t="s">
        <v>19</v>
      </c>
      <c r="F143" s="21"/>
      <c r="G143" s="22"/>
    </row>
    <row r="144" spans="1:7" x14ac:dyDescent="0.35">
      <c r="A144" s="23" t="s">
        <v>101</v>
      </c>
      <c r="B144" s="8" t="s">
        <v>22</v>
      </c>
      <c r="C144" s="24">
        <v>59500</v>
      </c>
      <c r="D144" s="35">
        <v>1</v>
      </c>
      <c r="E144" s="26">
        <f>C144*D144</f>
        <v>59500</v>
      </c>
      <c r="F144" s="21"/>
      <c r="G144" s="22"/>
    </row>
    <row r="145" spans="1:7" x14ac:dyDescent="0.35">
      <c r="A145" s="23"/>
      <c r="B145" s="8"/>
      <c r="C145" s="24"/>
      <c r="D145" s="35"/>
      <c r="E145" s="26"/>
      <c r="F145" s="21"/>
      <c r="G145" s="22"/>
    </row>
    <row r="146" spans="1:7" x14ac:dyDescent="0.35">
      <c r="A146" s="23"/>
      <c r="B146" s="8"/>
      <c r="C146" s="24"/>
      <c r="D146" s="35"/>
      <c r="E146" s="26"/>
      <c r="F146" s="21"/>
      <c r="G146" s="22"/>
    </row>
    <row r="147" spans="1:7" x14ac:dyDescent="0.35">
      <c r="A147" s="23"/>
      <c r="B147" s="8"/>
      <c r="C147" s="24"/>
      <c r="D147" s="35"/>
      <c r="E147" s="26"/>
      <c r="F147" s="21"/>
      <c r="G147" s="22"/>
    </row>
    <row r="148" spans="1:7" x14ac:dyDescent="0.35">
      <c r="A148" s="23"/>
      <c r="B148" s="8"/>
      <c r="C148" s="24"/>
      <c r="D148" s="35"/>
      <c r="E148" s="26"/>
      <c r="F148" s="21"/>
      <c r="G148" s="22"/>
    </row>
    <row r="149" spans="1:7" x14ac:dyDescent="0.35">
      <c r="A149" s="23"/>
      <c r="B149" s="8"/>
      <c r="C149" s="24"/>
      <c r="D149" s="35"/>
      <c r="E149" s="26"/>
      <c r="F149" s="21"/>
      <c r="G149" s="22"/>
    </row>
    <row r="150" spans="1:7" x14ac:dyDescent="0.35">
      <c r="A150" s="23"/>
      <c r="B150" s="8"/>
      <c r="C150" s="24"/>
      <c r="D150" s="35"/>
      <c r="E150" s="26"/>
      <c r="F150" s="21"/>
      <c r="G150" s="22"/>
    </row>
    <row r="151" spans="1:7" x14ac:dyDescent="0.35">
      <c r="A151" s="23"/>
      <c r="B151" s="8"/>
      <c r="C151" s="24"/>
      <c r="D151" s="35"/>
      <c r="E151" s="26"/>
      <c r="F151" s="21"/>
      <c r="G151" s="22"/>
    </row>
    <row r="152" spans="1:7" x14ac:dyDescent="0.35">
      <c r="A152" s="23"/>
      <c r="B152" s="8"/>
      <c r="C152" s="24"/>
      <c r="D152" s="35"/>
      <c r="E152" s="26"/>
      <c r="F152" s="21"/>
      <c r="G152" s="22"/>
    </row>
    <row r="153" spans="1:7" x14ac:dyDescent="0.35">
      <c r="A153" s="23"/>
      <c r="B153" s="8"/>
      <c r="C153" s="24"/>
      <c r="D153" s="25"/>
      <c r="E153" s="26"/>
      <c r="F153" s="21"/>
      <c r="G153" s="22"/>
    </row>
    <row r="154" spans="1:7" x14ac:dyDescent="0.35">
      <c r="A154" s="23"/>
      <c r="B154" s="8"/>
      <c r="C154" s="24"/>
      <c r="D154" s="25"/>
      <c r="E154" s="26"/>
      <c r="F154" s="21"/>
      <c r="G154" s="22"/>
    </row>
    <row r="155" spans="1:7" x14ac:dyDescent="0.35">
      <c r="A155" s="27"/>
      <c r="B155" s="28"/>
      <c r="C155" s="29"/>
      <c r="D155" s="30"/>
      <c r="E155" s="31" t="s">
        <v>20</v>
      </c>
      <c r="F155" s="21">
        <f>SUM(E144:E154)</f>
        <v>59500</v>
      </c>
      <c r="G155" s="22"/>
    </row>
    <row r="156" spans="1:7" x14ac:dyDescent="0.35">
      <c r="A156" s="12"/>
      <c r="B156" s="13"/>
      <c r="C156" s="14"/>
      <c r="D156" s="15"/>
      <c r="E156" s="13"/>
      <c r="F156" s="16"/>
      <c r="G156" s="22"/>
    </row>
    <row r="157" spans="1:7" x14ac:dyDescent="0.35">
      <c r="A157" s="18" t="s">
        <v>25</v>
      </c>
      <c r="B157" s="34"/>
      <c r="C157" s="32"/>
      <c r="D157" s="33"/>
      <c r="E157" s="34"/>
      <c r="F157" s="36"/>
      <c r="G157" s="22"/>
    </row>
    <row r="158" spans="1:7" x14ac:dyDescent="0.35">
      <c r="A158" s="23" t="s">
        <v>26</v>
      </c>
      <c r="B158" s="8" t="s">
        <v>27</v>
      </c>
      <c r="C158" s="24" t="s">
        <v>28</v>
      </c>
      <c r="D158" s="25" t="s">
        <v>29</v>
      </c>
      <c r="E158" s="8" t="s">
        <v>30</v>
      </c>
      <c r="F158" s="37" t="s">
        <v>19</v>
      </c>
      <c r="G158" s="38"/>
    </row>
    <row r="159" spans="1:7" x14ac:dyDescent="0.35">
      <c r="A159" s="23"/>
      <c r="B159" s="8"/>
      <c r="C159" s="24"/>
      <c r="D159" s="25"/>
      <c r="E159" s="8">
        <v>0.2</v>
      </c>
      <c r="F159" s="37">
        <f>E159*F155</f>
        <v>11900</v>
      </c>
      <c r="G159" s="38"/>
    </row>
    <row r="160" spans="1:7" x14ac:dyDescent="0.35">
      <c r="A160" s="23"/>
      <c r="B160" s="8"/>
      <c r="C160" s="24"/>
      <c r="D160" s="25"/>
      <c r="E160" s="8"/>
      <c r="F160" s="37"/>
      <c r="G160" s="38"/>
    </row>
    <row r="161" spans="1:7" x14ac:dyDescent="0.35">
      <c r="A161" s="27"/>
      <c r="B161" s="28"/>
      <c r="C161" s="29"/>
      <c r="D161" s="30"/>
      <c r="E161" s="28"/>
      <c r="F161" s="16" t="s">
        <v>20</v>
      </c>
      <c r="G161" s="38">
        <f>SUM(F159:F160)</f>
        <v>11900</v>
      </c>
    </row>
    <row r="162" spans="1:7" x14ac:dyDescent="0.35">
      <c r="A162" s="12"/>
      <c r="B162" s="13"/>
      <c r="C162" s="14"/>
      <c r="D162" s="15"/>
      <c r="E162" s="13"/>
      <c r="F162" s="16"/>
      <c r="G162" s="39"/>
    </row>
    <row r="163" spans="1:7" x14ac:dyDescent="0.35">
      <c r="A163" s="18" t="s">
        <v>31</v>
      </c>
      <c r="B163" s="34"/>
      <c r="C163" s="32"/>
      <c r="D163" s="33"/>
      <c r="E163" s="34"/>
      <c r="F163" s="36"/>
      <c r="G163" s="22"/>
    </row>
    <row r="164" spans="1:7" x14ac:dyDescent="0.35">
      <c r="A164" s="23" t="s">
        <v>32</v>
      </c>
      <c r="B164" s="8" t="s">
        <v>33</v>
      </c>
      <c r="C164" s="24" t="s">
        <v>34</v>
      </c>
      <c r="D164" s="25" t="s">
        <v>35</v>
      </c>
      <c r="E164" s="8" t="s">
        <v>18</v>
      </c>
      <c r="F164" s="37" t="s">
        <v>19</v>
      </c>
      <c r="G164" s="38"/>
    </row>
    <row r="165" spans="1:7" x14ac:dyDescent="0.35">
      <c r="A165" s="23"/>
      <c r="B165" s="8"/>
      <c r="C165" s="24"/>
      <c r="D165" s="25"/>
      <c r="E165" s="8"/>
      <c r="F165" s="37">
        <v>8000</v>
      </c>
      <c r="G165" s="38"/>
    </row>
    <row r="166" spans="1:7" x14ac:dyDescent="0.35">
      <c r="A166" s="23"/>
      <c r="B166" s="8"/>
      <c r="C166" s="24"/>
      <c r="D166" s="25"/>
      <c r="E166" s="8"/>
      <c r="F166" s="37"/>
      <c r="G166" s="38"/>
    </row>
    <row r="167" spans="1:7" x14ac:dyDescent="0.35">
      <c r="A167" s="23"/>
      <c r="B167" s="8"/>
      <c r="C167" s="24"/>
      <c r="D167" s="25"/>
      <c r="E167" s="8"/>
      <c r="F167" s="37"/>
      <c r="G167" s="38"/>
    </row>
    <row r="168" spans="1:7" x14ac:dyDescent="0.35">
      <c r="A168" s="27"/>
      <c r="B168" s="28"/>
      <c r="C168" s="29"/>
      <c r="D168" s="30"/>
      <c r="E168" s="28"/>
      <c r="F168" s="16" t="s">
        <v>20</v>
      </c>
      <c r="G168" s="38">
        <f>SUM(F165:F167)</f>
        <v>8000</v>
      </c>
    </row>
    <row r="169" spans="1:7" ht="21.75" thickBot="1" x14ac:dyDescent="0.4">
      <c r="A169" s="27"/>
      <c r="B169" s="28"/>
      <c r="C169" s="29"/>
      <c r="D169" s="30"/>
      <c r="E169" s="28"/>
      <c r="F169" s="16"/>
      <c r="G169" s="38"/>
    </row>
    <row r="170" spans="1:7" ht="21.75" thickBot="1" x14ac:dyDescent="0.4">
      <c r="A170" s="18" t="s">
        <v>36</v>
      </c>
      <c r="B170" s="18"/>
      <c r="C170" s="19"/>
      <c r="D170" s="20"/>
      <c r="E170" s="18"/>
      <c r="F170" s="18"/>
      <c r="G170" s="40">
        <f>F140+F155+G161+G168</f>
        <v>91300</v>
      </c>
    </row>
    <row r="172" spans="1:7" x14ac:dyDescent="0.35">
      <c r="A172" s="104" t="s">
        <v>9</v>
      </c>
      <c r="B172" s="105"/>
      <c r="C172" s="105"/>
      <c r="D172" s="105"/>
      <c r="E172" s="105"/>
      <c r="F172" s="105"/>
      <c r="G172" s="106"/>
    </row>
    <row r="173" spans="1:7" x14ac:dyDescent="0.35">
      <c r="A173" s="107"/>
      <c r="B173" s="7" t="s">
        <v>10</v>
      </c>
      <c r="C173" s="109"/>
      <c r="D173" s="109"/>
      <c r="E173" s="109"/>
      <c r="F173" s="109"/>
      <c r="G173" s="109"/>
    </row>
    <row r="174" spans="1:7" x14ac:dyDescent="0.35">
      <c r="A174" s="108"/>
      <c r="B174" s="8" t="s">
        <v>12</v>
      </c>
      <c r="C174" s="9">
        <v>5</v>
      </c>
      <c r="D174" s="10" t="s">
        <v>13</v>
      </c>
      <c r="E174" s="110"/>
      <c r="F174" s="110"/>
      <c r="G174" s="11"/>
    </row>
    <row r="175" spans="1:7" ht="60.75" customHeight="1" x14ac:dyDescent="0.35">
      <c r="A175" s="108"/>
      <c r="B175" s="111" t="s">
        <v>105</v>
      </c>
      <c r="C175" s="111"/>
      <c r="D175" s="111"/>
      <c r="E175" s="111"/>
      <c r="F175" s="111"/>
      <c r="G175" s="111"/>
    </row>
    <row r="176" spans="1:7" x14ac:dyDescent="0.35">
      <c r="A176" s="12"/>
      <c r="B176" s="13"/>
      <c r="C176" s="14"/>
      <c r="D176" s="15"/>
      <c r="E176" s="13"/>
      <c r="F176" s="16"/>
      <c r="G176" s="17"/>
    </row>
    <row r="177" spans="1:7" x14ac:dyDescent="0.35">
      <c r="A177" s="18" t="s">
        <v>14</v>
      </c>
      <c r="B177" s="18"/>
      <c r="C177" s="19"/>
      <c r="D177" s="20"/>
      <c r="E177" s="18"/>
      <c r="F177" s="21"/>
      <c r="G177" s="22"/>
    </row>
    <row r="178" spans="1:7" x14ac:dyDescent="0.35">
      <c r="A178" s="23" t="s">
        <v>15</v>
      </c>
      <c r="B178" s="8" t="s">
        <v>16</v>
      </c>
      <c r="C178" s="24" t="s">
        <v>17</v>
      </c>
      <c r="D178" s="25" t="s">
        <v>18</v>
      </c>
      <c r="E178" s="8" t="s">
        <v>19</v>
      </c>
      <c r="F178" s="21"/>
      <c r="G178" s="22"/>
    </row>
    <row r="179" spans="1:7" x14ac:dyDescent="0.35">
      <c r="A179" s="23"/>
      <c r="B179" s="8"/>
      <c r="C179" s="24"/>
      <c r="D179" s="25">
        <v>0.2</v>
      </c>
      <c r="E179" s="26">
        <f>F197*D179</f>
        <v>2780</v>
      </c>
      <c r="F179" s="21"/>
      <c r="G179" s="22"/>
    </row>
    <row r="180" spans="1:7" x14ac:dyDescent="0.35">
      <c r="A180" s="23"/>
      <c r="B180" s="8"/>
      <c r="C180" s="24"/>
      <c r="D180" s="25"/>
      <c r="E180" s="8"/>
      <c r="F180" s="21"/>
      <c r="G180" s="22"/>
    </row>
    <row r="181" spans="1:7" x14ac:dyDescent="0.35">
      <c r="A181" s="12"/>
      <c r="B181" s="8"/>
      <c r="C181" s="24"/>
      <c r="D181" s="25"/>
      <c r="E181" s="8"/>
      <c r="F181" s="21"/>
      <c r="G181" s="22"/>
    </row>
    <row r="182" spans="1:7" x14ac:dyDescent="0.35">
      <c r="A182" s="27"/>
      <c r="B182" s="28"/>
      <c r="C182" s="29"/>
      <c r="D182" s="30"/>
      <c r="E182" s="31" t="s">
        <v>20</v>
      </c>
      <c r="F182" s="21">
        <f>SUM(E179:E181)</f>
        <v>2780</v>
      </c>
      <c r="G182" s="22"/>
    </row>
    <row r="183" spans="1:7" x14ac:dyDescent="0.35">
      <c r="A183" s="12"/>
      <c r="B183" s="13"/>
      <c r="C183" s="14"/>
      <c r="D183" s="15"/>
      <c r="E183" s="13"/>
      <c r="F183" s="16"/>
      <c r="G183" s="22"/>
    </row>
    <row r="184" spans="1:7" x14ac:dyDescent="0.35">
      <c r="A184" s="103" t="s">
        <v>21</v>
      </c>
      <c r="B184" s="103"/>
      <c r="C184" s="32"/>
      <c r="D184" s="33"/>
      <c r="E184" s="34"/>
      <c r="F184" s="21"/>
      <c r="G184" s="22"/>
    </row>
    <row r="185" spans="1:7" x14ac:dyDescent="0.35">
      <c r="A185" s="23" t="s">
        <v>15</v>
      </c>
      <c r="B185" s="8" t="s">
        <v>22</v>
      </c>
      <c r="C185" s="24" t="s">
        <v>23</v>
      </c>
      <c r="D185" s="25" t="s">
        <v>24</v>
      </c>
      <c r="E185" s="8" t="s">
        <v>19</v>
      </c>
      <c r="F185" s="21"/>
      <c r="G185" s="22"/>
    </row>
    <row r="186" spans="1:7" x14ac:dyDescent="0.35">
      <c r="A186" s="23" t="s">
        <v>47</v>
      </c>
      <c r="B186" s="8" t="s">
        <v>22</v>
      </c>
      <c r="C186" s="24">
        <v>12400</v>
      </c>
      <c r="D186" s="35">
        <v>0</v>
      </c>
      <c r="E186" s="26">
        <f>C186*D186</f>
        <v>0</v>
      </c>
      <c r="F186" s="21"/>
      <c r="G186" s="22"/>
    </row>
    <row r="187" spans="1:7" x14ac:dyDescent="0.35">
      <c r="A187" s="23" t="s">
        <v>48</v>
      </c>
      <c r="B187" s="8" t="s">
        <v>22</v>
      </c>
      <c r="C187" s="24">
        <v>13900</v>
      </c>
      <c r="D187" s="35">
        <v>1</v>
      </c>
      <c r="E187" s="26">
        <f t="shared" ref="E187:E189" si="2">C187*D187</f>
        <v>13900</v>
      </c>
      <c r="F187" s="21"/>
      <c r="G187" s="22"/>
    </row>
    <row r="188" spans="1:7" x14ac:dyDescent="0.35">
      <c r="A188" s="23" t="s">
        <v>49</v>
      </c>
      <c r="B188" s="8" t="s">
        <v>22</v>
      </c>
      <c r="C188" s="24">
        <v>15600</v>
      </c>
      <c r="D188" s="35">
        <v>0</v>
      </c>
      <c r="E188" s="26">
        <f t="shared" si="2"/>
        <v>0</v>
      </c>
      <c r="F188" s="21"/>
      <c r="G188" s="22"/>
    </row>
    <row r="189" spans="1:7" x14ac:dyDescent="0.35">
      <c r="A189" s="23" t="s">
        <v>50</v>
      </c>
      <c r="B189" s="8" t="s">
        <v>22</v>
      </c>
      <c r="C189" s="24">
        <v>16900</v>
      </c>
      <c r="D189" s="35">
        <v>0</v>
      </c>
      <c r="E189" s="26">
        <f t="shared" si="2"/>
        <v>0</v>
      </c>
      <c r="F189" s="21"/>
      <c r="G189" s="22"/>
    </row>
    <row r="190" spans="1:7" x14ac:dyDescent="0.35">
      <c r="A190" s="23"/>
      <c r="B190" s="8"/>
      <c r="C190" s="24"/>
      <c r="D190" s="35"/>
      <c r="E190" s="26"/>
      <c r="F190" s="21"/>
      <c r="G190" s="22"/>
    </row>
    <row r="191" spans="1:7" x14ac:dyDescent="0.35">
      <c r="A191" s="23"/>
      <c r="B191" s="8"/>
      <c r="C191" s="24"/>
      <c r="D191" s="35"/>
      <c r="E191" s="26"/>
      <c r="F191" s="21"/>
      <c r="G191" s="22"/>
    </row>
    <row r="192" spans="1:7" x14ac:dyDescent="0.35">
      <c r="A192" s="23"/>
      <c r="B192" s="8"/>
      <c r="C192" s="24"/>
      <c r="D192" s="35"/>
      <c r="E192" s="26"/>
      <c r="F192" s="21"/>
      <c r="G192" s="22"/>
    </row>
    <row r="193" spans="1:7" x14ac:dyDescent="0.35">
      <c r="A193" s="23"/>
      <c r="B193" s="8"/>
      <c r="C193" s="24"/>
      <c r="D193" s="35"/>
      <c r="E193" s="26"/>
      <c r="F193" s="21"/>
      <c r="G193" s="22"/>
    </row>
    <row r="194" spans="1:7" x14ac:dyDescent="0.35">
      <c r="A194" s="23"/>
      <c r="B194" s="8"/>
      <c r="C194" s="24"/>
      <c r="D194" s="35"/>
      <c r="E194" s="26"/>
      <c r="F194" s="21"/>
      <c r="G194" s="22"/>
    </row>
    <row r="195" spans="1:7" x14ac:dyDescent="0.35">
      <c r="A195" s="23"/>
      <c r="B195" s="8"/>
      <c r="C195" s="24"/>
      <c r="D195" s="25"/>
      <c r="E195" s="26"/>
      <c r="F195" s="21"/>
      <c r="G195" s="22"/>
    </row>
    <row r="196" spans="1:7" x14ac:dyDescent="0.35">
      <c r="A196" s="23"/>
      <c r="B196" s="8"/>
      <c r="C196" s="24"/>
      <c r="D196" s="25"/>
      <c r="E196" s="26"/>
      <c r="F196" s="21"/>
      <c r="G196" s="22"/>
    </row>
    <row r="197" spans="1:7" x14ac:dyDescent="0.35">
      <c r="A197" s="27"/>
      <c r="B197" s="28"/>
      <c r="C197" s="29"/>
      <c r="D197" s="30"/>
      <c r="E197" s="31" t="s">
        <v>20</v>
      </c>
      <c r="F197" s="21">
        <f>SUM(E186:E196)</f>
        <v>13900</v>
      </c>
      <c r="G197" s="22"/>
    </row>
    <row r="198" spans="1:7" x14ac:dyDescent="0.35">
      <c r="A198" s="12"/>
      <c r="B198" s="13"/>
      <c r="C198" s="14"/>
      <c r="D198" s="15"/>
      <c r="E198" s="13"/>
      <c r="F198" s="16"/>
      <c r="G198" s="22"/>
    </row>
    <row r="199" spans="1:7" x14ac:dyDescent="0.35">
      <c r="A199" s="18" t="s">
        <v>25</v>
      </c>
      <c r="B199" s="34"/>
      <c r="C199" s="32"/>
      <c r="D199" s="33"/>
      <c r="E199" s="34"/>
      <c r="F199" s="36"/>
      <c r="G199" s="22"/>
    </row>
    <row r="200" spans="1:7" x14ac:dyDescent="0.35">
      <c r="A200" s="23" t="s">
        <v>26</v>
      </c>
      <c r="B200" s="8" t="s">
        <v>27</v>
      </c>
      <c r="C200" s="24" t="s">
        <v>28</v>
      </c>
      <c r="D200" s="25" t="s">
        <v>29</v>
      </c>
      <c r="E200" s="8" t="s">
        <v>30</v>
      </c>
      <c r="F200" s="37" t="s">
        <v>19</v>
      </c>
      <c r="G200" s="38"/>
    </row>
    <row r="201" spans="1:7" x14ac:dyDescent="0.35">
      <c r="A201" s="23"/>
      <c r="B201" s="8"/>
      <c r="C201" s="24"/>
      <c r="D201" s="25"/>
      <c r="E201" s="8">
        <v>0.2</v>
      </c>
      <c r="F201" s="37">
        <f>E201*F197</f>
        <v>2780</v>
      </c>
      <c r="G201" s="38"/>
    </row>
    <row r="202" spans="1:7" x14ac:dyDescent="0.35">
      <c r="A202" s="23"/>
      <c r="B202" s="8"/>
      <c r="C202" s="24"/>
      <c r="D202" s="25"/>
      <c r="E202" s="8"/>
      <c r="F202" s="37"/>
      <c r="G202" s="38"/>
    </row>
    <row r="203" spans="1:7" x14ac:dyDescent="0.35">
      <c r="A203" s="27"/>
      <c r="B203" s="28"/>
      <c r="C203" s="29"/>
      <c r="D203" s="30"/>
      <c r="E203" s="28"/>
      <c r="F203" s="16" t="s">
        <v>20</v>
      </c>
      <c r="G203" s="38">
        <f>SUM(F201:F202)</f>
        <v>2780</v>
      </c>
    </row>
    <row r="204" spans="1:7" x14ac:dyDescent="0.35">
      <c r="A204" s="12"/>
      <c r="B204" s="13"/>
      <c r="C204" s="14"/>
      <c r="D204" s="15"/>
      <c r="E204" s="13"/>
      <c r="F204" s="16"/>
      <c r="G204" s="39"/>
    </row>
    <row r="205" spans="1:7" x14ac:dyDescent="0.35">
      <c r="A205" s="18" t="s">
        <v>31</v>
      </c>
      <c r="B205" s="34"/>
      <c r="C205" s="32"/>
      <c r="D205" s="33"/>
      <c r="E205" s="34"/>
      <c r="F205" s="36"/>
      <c r="G205" s="22"/>
    </row>
    <row r="206" spans="1:7" x14ac:dyDescent="0.35">
      <c r="A206" s="23" t="s">
        <v>32</v>
      </c>
      <c r="B206" s="8" t="s">
        <v>33</v>
      </c>
      <c r="C206" s="24" t="s">
        <v>34</v>
      </c>
      <c r="D206" s="25" t="s">
        <v>35</v>
      </c>
      <c r="E206" s="8" t="s">
        <v>18</v>
      </c>
      <c r="F206" s="37" t="s">
        <v>19</v>
      </c>
      <c r="G206" s="38"/>
    </row>
    <row r="207" spans="1:7" x14ac:dyDescent="0.35">
      <c r="A207" s="23"/>
      <c r="B207" s="8"/>
      <c r="C207" s="24"/>
      <c r="D207" s="25"/>
      <c r="E207" s="8"/>
      <c r="F207" s="37">
        <v>4000</v>
      </c>
      <c r="G207" s="38"/>
    </row>
    <row r="208" spans="1:7" x14ac:dyDescent="0.35">
      <c r="A208" s="23"/>
      <c r="B208" s="8"/>
      <c r="C208" s="24"/>
      <c r="D208" s="25"/>
      <c r="E208" s="8"/>
      <c r="F208" s="37"/>
      <c r="G208" s="38"/>
    </row>
    <row r="209" spans="1:7" x14ac:dyDescent="0.35">
      <c r="A209" s="23"/>
      <c r="B209" s="8"/>
      <c r="C209" s="24"/>
      <c r="D209" s="25"/>
      <c r="E209" s="8"/>
      <c r="F209" s="37"/>
      <c r="G209" s="38"/>
    </row>
    <row r="210" spans="1:7" x14ac:dyDescent="0.35">
      <c r="A210" s="27"/>
      <c r="B210" s="28"/>
      <c r="C210" s="29"/>
      <c r="D210" s="30"/>
      <c r="E210" s="28"/>
      <c r="F210" s="16" t="s">
        <v>20</v>
      </c>
      <c r="G210" s="38">
        <f>SUM(F207:F209)</f>
        <v>4000</v>
      </c>
    </row>
    <row r="211" spans="1:7" ht="21.75" thickBot="1" x14ac:dyDescent="0.4">
      <c r="A211" s="27"/>
      <c r="B211" s="28"/>
      <c r="C211" s="29"/>
      <c r="D211" s="30"/>
      <c r="E211" s="28"/>
      <c r="F211" s="16"/>
      <c r="G211" s="38"/>
    </row>
    <row r="212" spans="1:7" ht="21.75" thickBot="1" x14ac:dyDescent="0.4">
      <c r="A212" s="18" t="s">
        <v>36</v>
      </c>
      <c r="B212" s="18"/>
      <c r="C212" s="19"/>
      <c r="D212" s="20"/>
      <c r="E212" s="18"/>
      <c r="F212" s="18"/>
      <c r="G212" s="40">
        <f>F182+F197+G203+G210</f>
        <v>23460</v>
      </c>
    </row>
    <row r="214" spans="1:7" x14ac:dyDescent="0.35">
      <c r="A214" s="104" t="s">
        <v>9</v>
      </c>
      <c r="B214" s="105"/>
      <c r="C214" s="105"/>
      <c r="D214" s="105"/>
      <c r="E214" s="105"/>
      <c r="F214" s="105"/>
      <c r="G214" s="106"/>
    </row>
    <row r="215" spans="1:7" x14ac:dyDescent="0.35">
      <c r="A215" s="107"/>
      <c r="B215" s="7" t="s">
        <v>10</v>
      </c>
      <c r="C215" s="109" t="s">
        <v>11</v>
      </c>
      <c r="D215" s="109"/>
      <c r="E215" s="109"/>
      <c r="F215" s="109"/>
      <c r="G215" s="109"/>
    </row>
    <row r="216" spans="1:7" x14ac:dyDescent="0.35">
      <c r="A216" s="108"/>
      <c r="B216" s="8" t="s">
        <v>12</v>
      </c>
      <c r="C216" s="9">
        <v>2</v>
      </c>
      <c r="D216" s="10" t="s">
        <v>13</v>
      </c>
      <c r="E216" s="110"/>
      <c r="F216" s="110"/>
      <c r="G216" s="11"/>
    </row>
    <row r="217" spans="1:7" x14ac:dyDescent="0.35">
      <c r="A217" s="108"/>
      <c r="B217" s="111"/>
      <c r="C217" s="111"/>
      <c r="D217" s="111"/>
      <c r="E217" s="111"/>
      <c r="F217" s="111"/>
      <c r="G217" s="111"/>
    </row>
    <row r="218" spans="1:7" x14ac:dyDescent="0.35">
      <c r="A218" s="12"/>
      <c r="B218" s="13"/>
      <c r="C218" s="14"/>
      <c r="D218" s="15"/>
      <c r="E218" s="13"/>
      <c r="F218" s="16"/>
      <c r="G218" s="17"/>
    </row>
    <row r="219" spans="1:7" x14ac:dyDescent="0.35">
      <c r="A219" s="18" t="s">
        <v>14</v>
      </c>
      <c r="B219" s="18"/>
      <c r="C219" s="19"/>
      <c r="D219" s="20"/>
      <c r="E219" s="18"/>
      <c r="F219" s="21"/>
      <c r="G219" s="22"/>
    </row>
    <row r="220" spans="1:7" x14ac:dyDescent="0.35">
      <c r="A220" s="23" t="s">
        <v>15</v>
      </c>
      <c r="B220" s="8" t="s">
        <v>16</v>
      </c>
      <c r="C220" s="24" t="s">
        <v>17</v>
      </c>
      <c r="D220" s="25" t="s">
        <v>18</v>
      </c>
      <c r="E220" s="8" t="s">
        <v>19</v>
      </c>
      <c r="F220" s="21"/>
      <c r="G220" s="22"/>
    </row>
    <row r="221" spans="1:7" x14ac:dyDescent="0.35">
      <c r="A221" s="23"/>
      <c r="B221" s="8"/>
      <c r="C221" s="24"/>
      <c r="D221" s="25">
        <v>0.2</v>
      </c>
      <c r="E221" s="26">
        <f>F239*D221</f>
        <v>0</v>
      </c>
      <c r="F221" s="21"/>
      <c r="G221" s="22"/>
    </row>
    <row r="222" spans="1:7" x14ac:dyDescent="0.35">
      <c r="A222" s="23"/>
      <c r="B222" s="8"/>
      <c r="C222" s="24"/>
      <c r="D222" s="25"/>
      <c r="E222" s="8"/>
      <c r="F222" s="21"/>
      <c r="G222" s="22"/>
    </row>
    <row r="223" spans="1:7" x14ac:dyDescent="0.35">
      <c r="A223" s="12"/>
      <c r="B223" s="8"/>
      <c r="C223" s="24"/>
      <c r="D223" s="25"/>
      <c r="E223" s="8"/>
      <c r="F223" s="21"/>
      <c r="G223" s="22"/>
    </row>
    <row r="224" spans="1:7" x14ac:dyDescent="0.35">
      <c r="A224" s="27"/>
      <c r="B224" s="28"/>
      <c r="C224" s="29"/>
      <c r="D224" s="30"/>
      <c r="E224" s="31" t="s">
        <v>20</v>
      </c>
      <c r="F224" s="21">
        <f>SUM(E221:E223)</f>
        <v>0</v>
      </c>
      <c r="G224" s="22"/>
    </row>
    <row r="225" spans="1:7" x14ac:dyDescent="0.35">
      <c r="A225" s="12"/>
      <c r="B225" s="13"/>
      <c r="C225" s="14"/>
      <c r="D225" s="15"/>
      <c r="E225" s="13"/>
      <c r="F225" s="16"/>
      <c r="G225" s="22"/>
    </row>
    <row r="226" spans="1:7" x14ac:dyDescent="0.35">
      <c r="A226" s="103" t="s">
        <v>21</v>
      </c>
      <c r="B226" s="103"/>
      <c r="C226" s="32"/>
      <c r="D226" s="33"/>
      <c r="E226" s="34"/>
      <c r="F226" s="21"/>
      <c r="G226" s="22"/>
    </row>
    <row r="227" spans="1:7" x14ac:dyDescent="0.35">
      <c r="A227" s="23" t="s">
        <v>15</v>
      </c>
      <c r="B227" s="8" t="s">
        <v>22</v>
      </c>
      <c r="C227" s="24" t="s">
        <v>23</v>
      </c>
      <c r="D227" s="25" t="s">
        <v>24</v>
      </c>
      <c r="E227" s="8" t="s">
        <v>19</v>
      </c>
      <c r="F227" s="21"/>
      <c r="G227" s="22"/>
    </row>
    <row r="228" spans="1:7" x14ac:dyDescent="0.35">
      <c r="A228" s="23"/>
      <c r="B228" s="8"/>
      <c r="C228" s="24"/>
      <c r="D228" s="35"/>
      <c r="E228" s="26"/>
      <c r="F228" s="21"/>
      <c r="G228" s="22"/>
    </row>
    <row r="229" spans="1:7" x14ac:dyDescent="0.35">
      <c r="A229" s="23"/>
      <c r="B229" s="8"/>
      <c r="C229" s="24"/>
      <c r="D229" s="35"/>
      <c r="E229" s="26"/>
      <c r="F229" s="21"/>
      <c r="G229" s="22"/>
    </row>
    <row r="230" spans="1:7" x14ac:dyDescent="0.35">
      <c r="A230" s="23"/>
      <c r="B230" s="8"/>
      <c r="C230" s="24"/>
      <c r="D230" s="35"/>
      <c r="E230" s="26"/>
      <c r="F230" s="21"/>
      <c r="G230" s="22"/>
    </row>
    <row r="231" spans="1:7" x14ac:dyDescent="0.35">
      <c r="A231" s="23"/>
      <c r="B231" s="8"/>
      <c r="C231" s="24"/>
      <c r="D231" s="35"/>
      <c r="E231" s="26"/>
      <c r="F231" s="21"/>
      <c r="G231" s="22"/>
    </row>
    <row r="232" spans="1:7" x14ac:dyDescent="0.35">
      <c r="A232" s="23"/>
      <c r="B232" s="8"/>
      <c r="C232" s="24"/>
      <c r="D232" s="35"/>
      <c r="E232" s="26"/>
      <c r="F232" s="21"/>
      <c r="G232" s="22"/>
    </row>
    <row r="233" spans="1:7" x14ac:dyDescent="0.35">
      <c r="A233" s="23"/>
      <c r="B233" s="8"/>
      <c r="C233" s="24"/>
      <c r="D233" s="35"/>
      <c r="E233" s="26"/>
      <c r="F233" s="21"/>
      <c r="G233" s="22"/>
    </row>
    <row r="234" spans="1:7" x14ac:dyDescent="0.35">
      <c r="A234" s="23"/>
      <c r="B234" s="8"/>
      <c r="C234" s="24"/>
      <c r="D234" s="35"/>
      <c r="E234" s="26"/>
      <c r="F234" s="21"/>
      <c r="G234" s="22"/>
    </row>
    <row r="235" spans="1:7" x14ac:dyDescent="0.35">
      <c r="A235" s="23"/>
      <c r="B235" s="8"/>
      <c r="C235" s="24"/>
      <c r="D235" s="35"/>
      <c r="E235" s="26"/>
      <c r="F235" s="21"/>
      <c r="G235" s="22"/>
    </row>
    <row r="236" spans="1:7" x14ac:dyDescent="0.35">
      <c r="A236" s="23"/>
      <c r="B236" s="8"/>
      <c r="C236" s="24"/>
      <c r="D236" s="35"/>
      <c r="E236" s="26"/>
      <c r="F236" s="21"/>
      <c r="G236" s="22"/>
    </row>
    <row r="237" spans="1:7" x14ac:dyDescent="0.35">
      <c r="A237" s="23"/>
      <c r="B237" s="8"/>
      <c r="C237" s="24"/>
      <c r="D237" s="25"/>
      <c r="E237" s="26"/>
      <c r="F237" s="21"/>
      <c r="G237" s="22"/>
    </row>
    <row r="238" spans="1:7" x14ac:dyDescent="0.35">
      <c r="A238" s="23"/>
      <c r="B238" s="8"/>
      <c r="C238" s="24"/>
      <c r="D238" s="25"/>
      <c r="E238" s="26"/>
      <c r="F238" s="21"/>
      <c r="G238" s="22"/>
    </row>
    <row r="239" spans="1:7" x14ac:dyDescent="0.35">
      <c r="A239" s="27"/>
      <c r="B239" s="28"/>
      <c r="C239" s="29"/>
      <c r="D239" s="30"/>
      <c r="E239" s="31" t="s">
        <v>20</v>
      </c>
      <c r="F239" s="21">
        <f>SUM(E228:E238)</f>
        <v>0</v>
      </c>
      <c r="G239" s="22"/>
    </row>
    <row r="240" spans="1:7" x14ac:dyDescent="0.35">
      <c r="A240" s="12"/>
      <c r="B240" s="13"/>
      <c r="C240" s="14"/>
      <c r="D240" s="15"/>
      <c r="E240" s="13"/>
      <c r="F240" s="16"/>
      <c r="G240" s="22"/>
    </row>
    <row r="241" spans="1:7" x14ac:dyDescent="0.35">
      <c r="A241" s="18" t="s">
        <v>25</v>
      </c>
      <c r="B241" s="34"/>
      <c r="C241" s="32"/>
      <c r="D241" s="33"/>
      <c r="E241" s="34"/>
      <c r="F241" s="36"/>
      <c r="G241" s="22"/>
    </row>
    <row r="242" spans="1:7" x14ac:dyDescent="0.35">
      <c r="A242" s="23" t="s">
        <v>26</v>
      </c>
      <c r="B242" s="8" t="s">
        <v>27</v>
      </c>
      <c r="C242" s="24" t="s">
        <v>28</v>
      </c>
      <c r="D242" s="25" t="s">
        <v>29</v>
      </c>
      <c r="E242" s="8" t="s">
        <v>30</v>
      </c>
      <c r="F242" s="37" t="s">
        <v>19</v>
      </c>
      <c r="G242" s="38"/>
    </row>
    <row r="243" spans="1:7" x14ac:dyDescent="0.35">
      <c r="A243" s="23"/>
      <c r="B243" s="8"/>
      <c r="C243" s="24"/>
      <c r="D243" s="25"/>
      <c r="E243" s="8">
        <v>0.2</v>
      </c>
      <c r="F243" s="37">
        <f>E243*F239</f>
        <v>0</v>
      </c>
      <c r="G243" s="38"/>
    </row>
    <row r="244" spans="1:7" x14ac:dyDescent="0.35">
      <c r="A244" s="23"/>
      <c r="B244" s="8"/>
      <c r="C244" s="24"/>
      <c r="D244" s="25"/>
      <c r="E244" s="8"/>
      <c r="F244" s="37"/>
      <c r="G244" s="38"/>
    </row>
    <row r="245" spans="1:7" x14ac:dyDescent="0.35">
      <c r="A245" s="27"/>
      <c r="B245" s="28"/>
      <c r="C245" s="29"/>
      <c r="D245" s="30"/>
      <c r="E245" s="28"/>
      <c r="F245" s="16" t="s">
        <v>20</v>
      </c>
      <c r="G245" s="38">
        <f>SUM(F243:F244)</f>
        <v>0</v>
      </c>
    </row>
    <row r="246" spans="1:7" x14ac:dyDescent="0.35">
      <c r="A246" s="12"/>
      <c r="B246" s="13"/>
      <c r="C246" s="14"/>
      <c r="D246" s="15"/>
      <c r="E246" s="13"/>
      <c r="F246" s="16"/>
      <c r="G246" s="39"/>
    </row>
    <row r="247" spans="1:7" x14ac:dyDescent="0.35">
      <c r="A247" s="18" t="s">
        <v>31</v>
      </c>
      <c r="B247" s="34"/>
      <c r="C247" s="32"/>
      <c r="D247" s="33"/>
      <c r="E247" s="34"/>
      <c r="F247" s="36"/>
      <c r="G247" s="22"/>
    </row>
    <row r="248" spans="1:7" x14ac:dyDescent="0.35">
      <c r="A248" s="23" t="s">
        <v>32</v>
      </c>
      <c r="B248" s="8" t="s">
        <v>33</v>
      </c>
      <c r="C248" s="24" t="s">
        <v>34</v>
      </c>
      <c r="D248" s="25" t="s">
        <v>35</v>
      </c>
      <c r="E248" s="8" t="s">
        <v>18</v>
      </c>
      <c r="F248" s="37" t="s">
        <v>19</v>
      </c>
      <c r="G248" s="38"/>
    </row>
    <row r="249" spans="1:7" x14ac:dyDescent="0.35">
      <c r="A249" s="23"/>
      <c r="B249" s="8"/>
      <c r="C249" s="24"/>
      <c r="D249" s="25"/>
      <c r="E249" s="8"/>
      <c r="F249" s="37"/>
      <c r="G249" s="38"/>
    </row>
    <row r="250" spans="1:7" x14ac:dyDescent="0.35">
      <c r="A250" s="23"/>
      <c r="B250" s="8"/>
      <c r="C250" s="24"/>
      <c r="D250" s="25"/>
      <c r="E250" s="8"/>
      <c r="F250" s="37"/>
      <c r="G250" s="38"/>
    </row>
    <row r="251" spans="1:7" x14ac:dyDescent="0.35">
      <c r="A251" s="23"/>
      <c r="B251" s="8"/>
      <c r="C251" s="24"/>
      <c r="D251" s="25"/>
      <c r="E251" s="8"/>
      <c r="F251" s="37"/>
      <c r="G251" s="38"/>
    </row>
    <row r="252" spans="1:7" x14ac:dyDescent="0.35">
      <c r="A252" s="27"/>
      <c r="B252" s="28"/>
      <c r="C252" s="29"/>
      <c r="D252" s="30"/>
      <c r="E252" s="28"/>
      <c r="F252" s="16" t="s">
        <v>20</v>
      </c>
      <c r="G252" s="38">
        <f>SUM(F249:F251)</f>
        <v>0</v>
      </c>
    </row>
    <row r="253" spans="1:7" ht="21.75" thickBot="1" x14ac:dyDescent="0.4">
      <c r="A253" s="27"/>
      <c r="B253" s="28"/>
      <c r="C253" s="29"/>
      <c r="D253" s="30"/>
      <c r="E253" s="28"/>
      <c r="F253" s="16"/>
      <c r="G253" s="38"/>
    </row>
    <row r="254" spans="1:7" ht="21.75" thickBot="1" x14ac:dyDescent="0.4">
      <c r="A254" s="18" t="s">
        <v>36</v>
      </c>
      <c r="B254" s="18"/>
      <c r="C254" s="19"/>
      <c r="D254" s="20"/>
      <c r="E254" s="18"/>
      <c r="F254" s="18"/>
      <c r="G254" s="40">
        <f>F224+F239+G245+G252</f>
        <v>0</v>
      </c>
    </row>
    <row r="257" spans="1:7" x14ac:dyDescent="0.35">
      <c r="A257" s="99" t="s">
        <v>9</v>
      </c>
      <c r="B257" s="99"/>
      <c r="C257" s="99"/>
      <c r="D257" s="99"/>
      <c r="E257" s="99"/>
      <c r="F257" s="99"/>
      <c r="G257" s="99"/>
    </row>
    <row r="258" spans="1:7" x14ac:dyDescent="0.35">
      <c r="A258" s="99" t="s">
        <v>57</v>
      </c>
      <c r="B258" s="99"/>
      <c r="C258" s="99"/>
      <c r="D258" s="99"/>
      <c r="E258" s="99"/>
      <c r="F258" s="99"/>
      <c r="G258" s="99"/>
    </row>
    <row r="259" spans="1:7" x14ac:dyDescent="0.35">
      <c r="A259" s="45"/>
      <c r="B259" s="100">
        <v>6.1</v>
      </c>
      <c r="C259" s="100"/>
      <c r="D259" s="46" t="s">
        <v>58</v>
      </c>
      <c r="E259" s="101">
        <v>1052</v>
      </c>
      <c r="F259" s="102"/>
      <c r="G259" s="102"/>
    </row>
    <row r="260" spans="1:7" x14ac:dyDescent="0.35">
      <c r="A260" s="90" t="s">
        <v>59</v>
      </c>
      <c r="B260" s="91"/>
      <c r="C260" s="91"/>
      <c r="D260" s="91"/>
      <c r="E260" s="91"/>
      <c r="F260" s="91"/>
      <c r="G260" s="92"/>
    </row>
    <row r="261" spans="1:7" x14ac:dyDescent="0.35">
      <c r="A261" s="93"/>
      <c r="B261" s="94"/>
      <c r="C261" s="94"/>
      <c r="D261" s="94"/>
      <c r="E261" s="94"/>
      <c r="F261" s="94"/>
      <c r="G261" s="95"/>
    </row>
    <row r="262" spans="1:7" x14ac:dyDescent="0.35">
      <c r="A262" s="47"/>
      <c r="B262" s="48"/>
      <c r="C262" s="49"/>
      <c r="D262" s="48"/>
      <c r="E262" s="48"/>
      <c r="F262" s="50"/>
      <c r="G262" s="50"/>
    </row>
    <row r="263" spans="1:7" x14ac:dyDescent="0.35">
      <c r="A263" s="96" t="s">
        <v>14</v>
      </c>
      <c r="B263" s="96"/>
      <c r="C263" s="96"/>
      <c r="D263" s="96"/>
      <c r="E263" s="96"/>
      <c r="F263" s="50"/>
      <c r="G263" s="50"/>
    </row>
    <row r="264" spans="1:7" x14ac:dyDescent="0.35">
      <c r="A264" s="51" t="s">
        <v>15</v>
      </c>
      <c r="B264" s="45" t="s">
        <v>16</v>
      </c>
      <c r="C264" s="52" t="s">
        <v>17</v>
      </c>
      <c r="D264" s="45" t="s">
        <v>18</v>
      </c>
      <c r="E264" s="45" t="s">
        <v>60</v>
      </c>
      <c r="F264" s="50"/>
      <c r="G264" s="50"/>
    </row>
    <row r="265" spans="1:7" x14ac:dyDescent="0.35">
      <c r="A265" s="53"/>
      <c r="B265" s="45"/>
      <c r="C265" s="52"/>
      <c r="D265" s="45">
        <f>$C$1</f>
        <v>0</v>
      </c>
      <c r="E265" s="54">
        <f>D265*F285</f>
        <v>0</v>
      </c>
      <c r="F265" s="50"/>
      <c r="G265" s="50"/>
    </row>
    <row r="266" spans="1:7" x14ac:dyDescent="0.35">
      <c r="A266" s="53"/>
      <c r="B266" s="45"/>
      <c r="C266" s="52"/>
      <c r="D266" s="45"/>
      <c r="E266" s="45"/>
      <c r="F266" s="50"/>
      <c r="G266" s="50"/>
    </row>
    <row r="267" spans="1:7" x14ac:dyDescent="0.35">
      <c r="A267" s="55"/>
      <c r="B267" s="45"/>
      <c r="C267" s="52"/>
      <c r="D267" s="45"/>
      <c r="E267" s="45"/>
      <c r="F267" s="50"/>
      <c r="G267" s="50"/>
    </row>
    <row r="268" spans="1:7" x14ac:dyDescent="0.35">
      <c r="A268" s="56"/>
      <c r="B268" s="48"/>
      <c r="C268" s="49"/>
      <c r="D268" s="48"/>
      <c r="E268" s="57" t="s">
        <v>20</v>
      </c>
      <c r="F268" s="50">
        <f>SUM(E265:E267)</f>
        <v>0</v>
      </c>
      <c r="G268" s="50"/>
    </row>
    <row r="269" spans="1:7" x14ac:dyDescent="0.35">
      <c r="A269" s="47"/>
      <c r="B269" s="48"/>
      <c r="C269" s="49"/>
      <c r="D269" s="48"/>
      <c r="E269" s="48"/>
      <c r="F269" s="50"/>
      <c r="G269" s="50"/>
    </row>
    <row r="270" spans="1:7" x14ac:dyDescent="0.35">
      <c r="A270" s="97" t="s">
        <v>21</v>
      </c>
      <c r="B270" s="97"/>
      <c r="C270" s="58"/>
      <c r="D270" s="59"/>
      <c r="E270" s="59"/>
      <c r="F270" s="50"/>
      <c r="G270" s="60"/>
    </row>
    <row r="271" spans="1:7" x14ac:dyDescent="0.35">
      <c r="A271" s="51" t="s">
        <v>15</v>
      </c>
      <c r="B271" s="45" t="s">
        <v>22</v>
      </c>
      <c r="C271" s="52" t="s">
        <v>24</v>
      </c>
      <c r="D271" s="45" t="s">
        <v>61</v>
      </c>
      <c r="E271" s="45" t="s">
        <v>60</v>
      </c>
      <c r="F271" s="50"/>
      <c r="G271" s="60"/>
    </row>
    <row r="272" spans="1:7" x14ac:dyDescent="0.35">
      <c r="A272" s="61" t="s">
        <v>62</v>
      </c>
      <c r="B272" s="45" t="s">
        <v>63</v>
      </c>
      <c r="C272" s="62">
        <v>1</v>
      </c>
      <c r="D272" s="63">
        <f>VLOOKUP(A272,'[1]LIST MATERIAL'!$A$1:$D$1037,4,)</f>
        <v>4760</v>
      </c>
      <c r="E272" s="54">
        <f>C272*D272</f>
        <v>4760</v>
      </c>
      <c r="F272" s="50"/>
      <c r="G272" s="64"/>
    </row>
    <row r="273" spans="1:7" x14ac:dyDescent="0.35">
      <c r="A273" s="61" t="s">
        <v>64</v>
      </c>
      <c r="B273" s="45" t="s">
        <v>65</v>
      </c>
      <c r="C273" s="62">
        <v>0.33</v>
      </c>
      <c r="D273" s="63">
        <f>VLOOKUP(A273,'[1]LIST MATERIAL'!$A$1:$D$1037,4,)</f>
        <v>1531.53</v>
      </c>
      <c r="E273" s="54">
        <f t="shared" ref="E273:E284" si="3">C273*D273</f>
        <v>505.4049</v>
      </c>
      <c r="F273" s="50"/>
      <c r="G273" s="64"/>
    </row>
    <row r="274" spans="1:7" x14ac:dyDescent="0.35">
      <c r="A274" s="61" t="s">
        <v>66</v>
      </c>
      <c r="B274" s="45" t="s">
        <v>65</v>
      </c>
      <c r="C274" s="62">
        <v>0.1</v>
      </c>
      <c r="D274" s="63">
        <f>VLOOKUP(A274,'[1]LIST MATERIAL'!$A$1:$D$1037,4,)</f>
        <v>1573.1799999999998</v>
      </c>
      <c r="E274" s="54">
        <f t="shared" si="3"/>
        <v>157.31799999999998</v>
      </c>
      <c r="F274" s="50"/>
      <c r="G274" s="64"/>
    </row>
    <row r="275" spans="1:7" x14ac:dyDescent="0.35">
      <c r="A275" s="61" t="s">
        <v>67</v>
      </c>
      <c r="B275" s="45" t="s">
        <v>65</v>
      </c>
      <c r="C275" s="62">
        <v>3.3000000000000002E-2</v>
      </c>
      <c r="D275" s="63">
        <f>VLOOKUP(A275,'[1]LIST MATERIAL'!$A$1:$D$1037,4,)</f>
        <v>2075.36</v>
      </c>
      <c r="E275" s="54">
        <f t="shared" si="3"/>
        <v>68.486880000000014</v>
      </c>
      <c r="F275" s="50"/>
      <c r="G275" s="64"/>
    </row>
    <row r="276" spans="1:7" x14ac:dyDescent="0.35">
      <c r="A276" s="61" t="s">
        <v>68</v>
      </c>
      <c r="B276" s="45" t="s">
        <v>65</v>
      </c>
      <c r="C276" s="62">
        <v>1</v>
      </c>
      <c r="D276" s="63">
        <f>VLOOKUP(A276,'[1]LIST MATERIAL'!$A$1:$D$1037,4,)</f>
        <v>235.61999999999998</v>
      </c>
      <c r="E276" s="54">
        <f t="shared" si="3"/>
        <v>235.61999999999998</v>
      </c>
      <c r="F276" s="50"/>
      <c r="G276" s="64"/>
    </row>
    <row r="277" spans="1:7" x14ac:dyDescent="0.35">
      <c r="A277" s="61" t="s">
        <v>69</v>
      </c>
      <c r="B277" s="45" t="s">
        <v>70</v>
      </c>
      <c r="C277" s="62">
        <v>2</v>
      </c>
      <c r="D277" s="63">
        <f>VLOOKUP(A277,'[1]LIST MATERIAL'!$A$1:$D$1037,4,)</f>
        <v>95.199999999999989</v>
      </c>
      <c r="E277" s="54">
        <f t="shared" si="3"/>
        <v>190.39999999999998</v>
      </c>
      <c r="F277" s="50"/>
      <c r="G277" s="64"/>
    </row>
    <row r="278" spans="1:7" x14ac:dyDescent="0.35">
      <c r="A278" s="65" t="s">
        <v>71</v>
      </c>
      <c r="B278" s="66" t="s">
        <v>63</v>
      </c>
      <c r="C278" s="67">
        <v>0</v>
      </c>
      <c r="D278" s="63">
        <f>VLOOKUP(A278,'[1]LIST MATERIAL'!$A$1:$D$1037,4,)</f>
        <v>2980.95</v>
      </c>
      <c r="E278" s="54">
        <f t="shared" si="3"/>
        <v>0</v>
      </c>
      <c r="F278" s="50"/>
      <c r="G278" s="64"/>
    </row>
    <row r="279" spans="1:7" x14ac:dyDescent="0.35">
      <c r="A279" s="65" t="s">
        <v>72</v>
      </c>
      <c r="B279" s="66" t="s">
        <v>63</v>
      </c>
      <c r="C279" s="67">
        <v>0</v>
      </c>
      <c r="D279" s="63">
        <f>VLOOKUP(A279,'[1]LIST MATERIAL'!$A$1:$D$1037,4,)</f>
        <v>2011.1</v>
      </c>
      <c r="E279" s="54">
        <f t="shared" si="3"/>
        <v>0</v>
      </c>
      <c r="F279" s="50"/>
      <c r="G279" s="64"/>
    </row>
    <row r="280" spans="1:7" x14ac:dyDescent="0.35">
      <c r="A280" s="61" t="s">
        <v>73</v>
      </c>
      <c r="B280" s="45" t="s">
        <v>65</v>
      </c>
      <c r="C280" s="62">
        <v>0</v>
      </c>
      <c r="D280" s="63">
        <f>VLOOKUP(A280,'[1]LIST MATERIAL'!$A$1:$D$1037,4,)</f>
        <v>847.28</v>
      </c>
      <c r="E280" s="54">
        <f t="shared" si="3"/>
        <v>0</v>
      </c>
      <c r="F280" s="50"/>
      <c r="G280" s="64"/>
    </row>
    <row r="281" spans="1:7" x14ac:dyDescent="0.35">
      <c r="A281" s="61" t="s">
        <v>74</v>
      </c>
      <c r="B281" s="45" t="s">
        <v>65</v>
      </c>
      <c r="C281" s="62">
        <v>0</v>
      </c>
      <c r="D281" s="63">
        <f>VLOOKUP(A281,'[1]LIST MATERIAL'!$A$1:$D$1037,4,)</f>
        <v>261.8</v>
      </c>
      <c r="E281" s="54">
        <f t="shared" si="3"/>
        <v>0</v>
      </c>
      <c r="F281" s="50"/>
      <c r="G281" s="64"/>
    </row>
    <row r="282" spans="1:7" x14ac:dyDescent="0.35">
      <c r="A282" s="61" t="s">
        <v>75</v>
      </c>
      <c r="B282" s="45" t="s">
        <v>65</v>
      </c>
      <c r="C282" s="62">
        <v>0</v>
      </c>
      <c r="D282" s="63">
        <f>VLOOKUP(A282,'[1]LIST MATERIAL'!$A$1:$D$1037,4,)</f>
        <v>5644.17</v>
      </c>
      <c r="E282" s="54">
        <f t="shared" si="3"/>
        <v>0</v>
      </c>
      <c r="F282" s="50"/>
      <c r="G282" s="64"/>
    </row>
    <row r="283" spans="1:7" x14ac:dyDescent="0.35">
      <c r="A283" s="61" t="s">
        <v>76</v>
      </c>
      <c r="B283" s="45" t="s">
        <v>70</v>
      </c>
      <c r="C283" s="62">
        <v>0</v>
      </c>
      <c r="D283" s="63">
        <f>VLOOKUP(A283,'[1]LIST MATERIAL'!$A$1:$D$1037,4,)</f>
        <v>1904</v>
      </c>
      <c r="E283" s="54">
        <f t="shared" si="3"/>
        <v>0</v>
      </c>
      <c r="F283" s="68"/>
      <c r="G283" s="50"/>
    </row>
    <row r="284" spans="1:7" x14ac:dyDescent="0.35">
      <c r="A284" s="51"/>
      <c r="B284" s="45"/>
      <c r="C284" s="62"/>
      <c r="D284" s="69"/>
      <c r="E284" s="54">
        <f t="shared" si="3"/>
        <v>0</v>
      </c>
      <c r="F284" s="50"/>
      <c r="G284" s="50"/>
    </row>
    <row r="285" spans="1:7" x14ac:dyDescent="0.35">
      <c r="A285" s="70"/>
      <c r="B285" s="59"/>
      <c r="C285" s="71"/>
      <c r="D285" s="72"/>
      <c r="E285" s="57" t="s">
        <v>20</v>
      </c>
      <c r="F285" s="50">
        <f>SUM(E272:E284)</f>
        <v>5917.2297799999997</v>
      </c>
      <c r="G285" s="50"/>
    </row>
    <row r="286" spans="1:7" x14ac:dyDescent="0.35">
      <c r="A286" s="70"/>
      <c r="B286" s="59"/>
      <c r="C286" s="71"/>
      <c r="D286" s="72"/>
      <c r="E286" s="48"/>
      <c r="F286" s="50"/>
      <c r="G286" s="50"/>
    </row>
    <row r="287" spans="1:7" x14ac:dyDescent="0.35">
      <c r="A287" s="73" t="s">
        <v>25</v>
      </c>
      <c r="B287" s="59"/>
      <c r="C287" s="58"/>
      <c r="D287" s="59"/>
      <c r="E287" s="59"/>
      <c r="F287" s="74"/>
      <c r="G287" s="50"/>
    </row>
    <row r="288" spans="1:7" x14ac:dyDescent="0.35">
      <c r="A288" s="51" t="s">
        <v>26</v>
      </c>
      <c r="B288" s="45" t="s">
        <v>27</v>
      </c>
      <c r="C288" s="52" t="s">
        <v>28</v>
      </c>
      <c r="D288" s="45" t="s">
        <v>29</v>
      </c>
      <c r="E288" s="45" t="s">
        <v>30</v>
      </c>
      <c r="F288" s="45" t="s">
        <v>60</v>
      </c>
      <c r="G288" s="50"/>
    </row>
    <row r="289" spans="1:7" x14ac:dyDescent="0.35">
      <c r="A289" s="51"/>
      <c r="B289" s="45"/>
      <c r="C289" s="52"/>
      <c r="D289" s="45"/>
      <c r="E289" s="45">
        <f>$E$1</f>
        <v>0</v>
      </c>
      <c r="F289" s="54">
        <f>E289*F285</f>
        <v>0</v>
      </c>
      <c r="G289" s="50"/>
    </row>
    <row r="290" spans="1:7" x14ac:dyDescent="0.35">
      <c r="A290" s="51"/>
      <c r="B290" s="45"/>
      <c r="C290" s="52"/>
      <c r="D290" s="45"/>
      <c r="E290" s="45"/>
      <c r="F290" s="75"/>
      <c r="G290" s="50"/>
    </row>
    <row r="291" spans="1:7" x14ac:dyDescent="0.35">
      <c r="A291" s="51"/>
      <c r="B291" s="45"/>
      <c r="C291" s="52"/>
      <c r="D291" s="45"/>
      <c r="E291" s="45"/>
      <c r="F291" s="75"/>
      <c r="G291" s="50"/>
    </row>
    <row r="292" spans="1:7" x14ac:dyDescent="0.35">
      <c r="A292" s="56"/>
      <c r="B292" s="48"/>
      <c r="C292" s="49"/>
      <c r="D292" s="48"/>
      <c r="E292" s="48"/>
      <c r="F292" s="50" t="s">
        <v>20</v>
      </c>
      <c r="G292" s="50">
        <f>SUM(F289:F291)</f>
        <v>0</v>
      </c>
    </row>
    <row r="293" spans="1:7" x14ac:dyDescent="0.35">
      <c r="A293" s="47"/>
      <c r="B293" s="48"/>
      <c r="C293" s="49"/>
      <c r="D293" s="48"/>
      <c r="E293" s="48"/>
      <c r="F293" s="50"/>
      <c r="G293" s="50"/>
    </row>
    <row r="294" spans="1:7" x14ac:dyDescent="0.35">
      <c r="A294" s="73" t="s">
        <v>31</v>
      </c>
      <c r="B294" s="59"/>
      <c r="C294" s="58"/>
      <c r="D294" s="59"/>
      <c r="E294" s="59"/>
      <c r="F294" s="74"/>
      <c r="G294" s="50"/>
    </row>
    <row r="295" spans="1:7" ht="25.5" x14ac:dyDescent="0.35">
      <c r="A295" s="51" t="s">
        <v>32</v>
      </c>
      <c r="B295" s="45" t="s">
        <v>77</v>
      </c>
      <c r="C295" s="52" t="s">
        <v>78</v>
      </c>
      <c r="D295" s="45" t="s">
        <v>79</v>
      </c>
      <c r="E295" s="45" t="s">
        <v>18</v>
      </c>
      <c r="F295" s="45" t="s">
        <v>80</v>
      </c>
      <c r="G295" s="50"/>
    </row>
    <row r="296" spans="1:7" x14ac:dyDescent="0.35">
      <c r="A296" s="51"/>
      <c r="B296" s="45"/>
      <c r="C296" s="52"/>
      <c r="D296" s="45"/>
      <c r="E296" s="45"/>
      <c r="F296" s="75">
        <v>800</v>
      </c>
      <c r="G296" s="50"/>
    </row>
    <row r="297" spans="1:7" x14ac:dyDescent="0.35">
      <c r="A297" s="51"/>
      <c r="B297" s="45"/>
      <c r="C297" s="52"/>
      <c r="D297" s="45"/>
      <c r="E297" s="45"/>
      <c r="F297" s="75"/>
      <c r="G297" s="50"/>
    </row>
    <row r="298" spans="1:7" x14ac:dyDescent="0.35">
      <c r="A298" s="51"/>
      <c r="B298" s="45"/>
      <c r="C298" s="52"/>
      <c r="D298" s="45"/>
      <c r="E298" s="45"/>
      <c r="F298" s="75"/>
      <c r="G298" s="50"/>
    </row>
    <row r="299" spans="1:7" x14ac:dyDescent="0.35">
      <c r="A299" s="56"/>
      <c r="B299" s="48"/>
      <c r="C299" s="49"/>
      <c r="D299" s="48"/>
      <c r="E299" s="48"/>
      <c r="F299" s="50" t="s">
        <v>20</v>
      </c>
      <c r="G299" s="50">
        <f>SUM(F296:F298)</f>
        <v>800</v>
      </c>
    </row>
    <row r="300" spans="1:7" x14ac:dyDescent="0.35">
      <c r="A300" s="76"/>
      <c r="B300" s="68"/>
      <c r="C300" s="77"/>
      <c r="D300" s="68"/>
      <c r="E300" s="68"/>
      <c r="F300" s="68"/>
      <c r="G300" s="60"/>
    </row>
    <row r="301" spans="1:7" x14ac:dyDescent="0.35">
      <c r="A301" s="98" t="s">
        <v>81</v>
      </c>
      <c r="B301" s="98"/>
      <c r="C301" s="98"/>
      <c r="D301" s="98"/>
      <c r="E301" s="98"/>
      <c r="F301" s="78"/>
      <c r="G301" s="80">
        <f>F268+F285+G292+G299</f>
        <v>6717.2297799999997</v>
      </c>
    </row>
    <row r="305" spans="1:8" x14ac:dyDescent="0.35">
      <c r="A305" s="45"/>
      <c r="B305" s="100">
        <v>6.2</v>
      </c>
      <c r="C305" s="100"/>
      <c r="D305" s="46" t="s">
        <v>58</v>
      </c>
      <c r="E305" s="101">
        <v>1130</v>
      </c>
      <c r="F305" s="102"/>
      <c r="G305" s="102"/>
    </row>
    <row r="306" spans="1:8" x14ac:dyDescent="0.35">
      <c r="A306" s="90" t="s">
        <v>82</v>
      </c>
      <c r="B306" s="91"/>
      <c r="C306" s="91"/>
      <c r="D306" s="91"/>
      <c r="E306" s="91"/>
      <c r="F306" s="91"/>
      <c r="G306" s="92"/>
    </row>
    <row r="307" spans="1:8" x14ac:dyDescent="0.35">
      <c r="A307" s="93"/>
      <c r="B307" s="94"/>
      <c r="C307" s="94"/>
      <c r="D307" s="94"/>
      <c r="E307" s="94"/>
      <c r="F307" s="94"/>
      <c r="G307" s="95"/>
    </row>
    <row r="308" spans="1:8" x14ac:dyDescent="0.35">
      <c r="A308" s="47"/>
      <c r="B308" s="48"/>
      <c r="C308" s="49"/>
      <c r="D308" s="48"/>
      <c r="E308" s="48"/>
      <c r="F308" s="50"/>
      <c r="G308" s="50"/>
    </row>
    <row r="309" spans="1:8" x14ac:dyDescent="0.35">
      <c r="A309" s="96" t="s">
        <v>14</v>
      </c>
      <c r="B309" s="96"/>
      <c r="C309" s="96"/>
      <c r="D309" s="96"/>
      <c r="E309" s="96"/>
      <c r="F309" s="50"/>
      <c r="G309" s="50"/>
    </row>
    <row r="310" spans="1:8" x14ac:dyDescent="0.35">
      <c r="A310" s="51" t="s">
        <v>15</v>
      </c>
      <c r="B310" s="45" t="s">
        <v>16</v>
      </c>
      <c r="C310" s="52" t="s">
        <v>17</v>
      </c>
      <c r="D310" s="45" t="s">
        <v>18</v>
      </c>
      <c r="E310" s="45" t="s">
        <v>60</v>
      </c>
      <c r="F310" s="50"/>
      <c r="G310" s="50"/>
    </row>
    <row r="311" spans="1:8" x14ac:dyDescent="0.35">
      <c r="A311" s="53"/>
      <c r="B311" s="45"/>
      <c r="C311" s="52"/>
      <c r="D311" s="45">
        <f>$C$1</f>
        <v>0</v>
      </c>
      <c r="E311" s="54">
        <f>D311*F331</f>
        <v>0</v>
      </c>
      <c r="F311" s="50"/>
      <c r="G311" s="50"/>
    </row>
    <row r="312" spans="1:8" x14ac:dyDescent="0.35">
      <c r="A312" s="53"/>
      <c r="B312" s="45"/>
      <c r="C312" s="52"/>
      <c r="D312" s="45"/>
      <c r="E312" s="45"/>
      <c r="F312" s="50"/>
      <c r="G312" s="50"/>
    </row>
    <row r="313" spans="1:8" x14ac:dyDescent="0.35">
      <c r="A313" s="55"/>
      <c r="B313" s="45"/>
      <c r="C313" s="52"/>
      <c r="D313" s="45"/>
      <c r="E313" s="45"/>
      <c r="F313" s="50"/>
      <c r="G313" s="50"/>
    </row>
    <row r="314" spans="1:8" x14ac:dyDescent="0.35">
      <c r="A314" s="56"/>
      <c r="B314" s="48"/>
      <c r="C314" s="49"/>
      <c r="D314" s="48"/>
      <c r="E314" s="57" t="s">
        <v>20</v>
      </c>
      <c r="F314" s="50">
        <f>SUM(E311:E313)</f>
        <v>0</v>
      </c>
      <c r="G314" s="50"/>
    </row>
    <row r="315" spans="1:8" x14ac:dyDescent="0.35">
      <c r="A315" s="47"/>
      <c r="B315" s="48"/>
      <c r="C315" s="49"/>
      <c r="D315" s="48"/>
      <c r="E315" s="48"/>
      <c r="F315" s="50"/>
      <c r="G315" s="50"/>
    </row>
    <row r="316" spans="1:8" x14ac:dyDescent="0.35">
      <c r="A316" s="97" t="s">
        <v>21</v>
      </c>
      <c r="B316" s="97"/>
      <c r="C316" s="58"/>
      <c r="D316" s="59"/>
      <c r="E316" s="59"/>
      <c r="F316" s="50"/>
      <c r="G316" s="60"/>
      <c r="H316">
        <v>4760</v>
      </c>
    </row>
    <row r="317" spans="1:8" x14ac:dyDescent="0.35">
      <c r="A317" s="51" t="s">
        <v>15</v>
      </c>
      <c r="B317" s="45" t="s">
        <v>22</v>
      </c>
      <c r="C317" s="52" t="s">
        <v>24</v>
      </c>
      <c r="D317" s="45" t="s">
        <v>61</v>
      </c>
      <c r="E317" s="45" t="s">
        <v>60</v>
      </c>
      <c r="F317" s="50"/>
      <c r="G317" s="60"/>
      <c r="H317">
        <v>1531.53</v>
      </c>
    </row>
    <row r="318" spans="1:8" x14ac:dyDescent="0.35">
      <c r="A318" s="61" t="s">
        <v>62</v>
      </c>
      <c r="B318" s="45" t="s">
        <v>63</v>
      </c>
      <c r="C318" s="62">
        <v>1</v>
      </c>
      <c r="D318" s="63">
        <f>VLOOKUP(A318,'[1]LIST MATERIAL'!$A$1:$D$1037,4,)</f>
        <v>4760</v>
      </c>
      <c r="E318" s="54">
        <f>C318*D318</f>
        <v>4760</v>
      </c>
      <c r="F318" s="50"/>
      <c r="G318" s="64"/>
      <c r="H318">
        <v>1573.1799999999998</v>
      </c>
    </row>
    <row r="319" spans="1:8" x14ac:dyDescent="0.35">
      <c r="A319" s="61" t="s">
        <v>64</v>
      </c>
      <c r="B319" s="45" t="s">
        <v>65</v>
      </c>
      <c r="C319" s="62">
        <v>0.33</v>
      </c>
      <c r="D319" s="63">
        <f>VLOOKUP(A319,'[1]LIST MATERIAL'!$A$1:$D$1037,4,)</f>
        <v>1531.53</v>
      </c>
      <c r="E319" s="54">
        <f t="shared" ref="E319:E330" si="4">C319*D319</f>
        <v>505.4049</v>
      </c>
      <c r="F319" s="50"/>
      <c r="G319" s="64"/>
      <c r="H319">
        <v>2075.36</v>
      </c>
    </row>
    <row r="320" spans="1:8" x14ac:dyDescent="0.35">
      <c r="A320" s="61" t="s">
        <v>66</v>
      </c>
      <c r="B320" s="45" t="s">
        <v>65</v>
      </c>
      <c r="C320" s="62">
        <v>0.1</v>
      </c>
      <c r="D320" s="63">
        <f>VLOOKUP(A320,'[1]LIST MATERIAL'!$A$1:$D$1037,4,)</f>
        <v>1573.1799999999998</v>
      </c>
      <c r="E320" s="54">
        <f t="shared" si="4"/>
        <v>157.31799999999998</v>
      </c>
      <c r="F320" s="50"/>
      <c r="G320" s="64"/>
      <c r="H320">
        <v>235.61999999999998</v>
      </c>
    </row>
    <row r="321" spans="1:8" x14ac:dyDescent="0.35">
      <c r="A321" s="61" t="s">
        <v>67</v>
      </c>
      <c r="B321" s="45" t="s">
        <v>65</v>
      </c>
      <c r="C321" s="62">
        <v>0.1</v>
      </c>
      <c r="D321" s="63">
        <f>VLOOKUP(A321,'[1]LIST MATERIAL'!$A$1:$D$1037,4,)</f>
        <v>2075.36</v>
      </c>
      <c r="E321" s="54">
        <f t="shared" si="4"/>
        <v>207.53600000000003</v>
      </c>
      <c r="F321" s="50"/>
      <c r="G321" s="64"/>
      <c r="H321">
        <v>95.199999999999989</v>
      </c>
    </row>
    <row r="322" spans="1:8" x14ac:dyDescent="0.35">
      <c r="A322" s="61" t="s">
        <v>68</v>
      </c>
      <c r="B322" s="45" t="s">
        <v>65</v>
      </c>
      <c r="C322" s="62">
        <v>1</v>
      </c>
      <c r="D322" s="63">
        <f>VLOOKUP(A322,'[1]LIST MATERIAL'!$A$1:$D$1037,4,)</f>
        <v>235.61999999999998</v>
      </c>
      <c r="E322" s="54">
        <f t="shared" si="4"/>
        <v>235.61999999999998</v>
      </c>
      <c r="F322" s="50"/>
      <c r="G322" s="64"/>
    </row>
    <row r="323" spans="1:8" x14ac:dyDescent="0.35">
      <c r="A323" s="61" t="s">
        <v>69</v>
      </c>
      <c r="B323" s="45" t="s">
        <v>70</v>
      </c>
      <c r="C323" s="62">
        <v>2</v>
      </c>
      <c r="D323" s="63">
        <f>VLOOKUP(A323,'[1]LIST MATERIAL'!$A$1:$D$1037,4,)</f>
        <v>95.199999999999989</v>
      </c>
      <c r="E323" s="54">
        <f t="shared" si="4"/>
        <v>190.39999999999998</v>
      </c>
      <c r="F323" s="50"/>
      <c r="G323" s="64"/>
    </row>
    <row r="324" spans="1:8" x14ac:dyDescent="0.35">
      <c r="A324" s="65" t="s">
        <v>71</v>
      </c>
      <c r="B324" s="66" t="s">
        <v>63</v>
      </c>
      <c r="C324" s="67">
        <v>0</v>
      </c>
      <c r="D324" s="63">
        <f>VLOOKUP(A324,'[1]LIST MATERIAL'!$A$1:$D$1037,4,)</f>
        <v>2980.95</v>
      </c>
      <c r="E324" s="54">
        <f t="shared" si="4"/>
        <v>0</v>
      </c>
      <c r="F324" s="50"/>
      <c r="G324" s="64"/>
    </row>
    <row r="325" spans="1:8" x14ac:dyDescent="0.35">
      <c r="A325" s="65" t="s">
        <v>72</v>
      </c>
      <c r="B325" s="66" t="s">
        <v>63</v>
      </c>
      <c r="C325" s="67">
        <v>0</v>
      </c>
      <c r="D325" s="63">
        <f>VLOOKUP(A325,'[1]LIST MATERIAL'!$A$1:$D$1037,4,)</f>
        <v>2011.1</v>
      </c>
      <c r="E325" s="54">
        <f t="shared" si="4"/>
        <v>0</v>
      </c>
      <c r="F325" s="50"/>
      <c r="G325" s="64"/>
    </row>
    <row r="326" spans="1:8" x14ac:dyDescent="0.35">
      <c r="A326" s="61" t="s">
        <v>73</v>
      </c>
      <c r="B326" s="45" t="s">
        <v>65</v>
      </c>
      <c r="C326" s="62">
        <v>0</v>
      </c>
      <c r="D326" s="63">
        <f>VLOOKUP(A326,'[1]LIST MATERIAL'!$A$1:$D$1037,4,)</f>
        <v>847.28</v>
      </c>
      <c r="E326" s="54">
        <f t="shared" si="4"/>
        <v>0</v>
      </c>
      <c r="F326" s="50"/>
      <c r="G326" s="64"/>
    </row>
    <row r="327" spans="1:8" x14ac:dyDescent="0.35">
      <c r="A327" s="61" t="s">
        <v>74</v>
      </c>
      <c r="B327" s="45" t="s">
        <v>65</v>
      </c>
      <c r="C327" s="62">
        <v>0</v>
      </c>
      <c r="D327" s="63">
        <f>VLOOKUP(A327,'[1]LIST MATERIAL'!$A$1:$D$1037,4,)</f>
        <v>261.8</v>
      </c>
      <c r="E327" s="54">
        <f t="shared" si="4"/>
        <v>0</v>
      </c>
      <c r="F327" s="50"/>
      <c r="G327" s="64"/>
    </row>
    <row r="328" spans="1:8" x14ac:dyDescent="0.35">
      <c r="A328" s="61" t="s">
        <v>75</v>
      </c>
      <c r="B328" s="45" t="s">
        <v>65</v>
      </c>
      <c r="C328" s="62">
        <v>0</v>
      </c>
      <c r="D328" s="63">
        <f>VLOOKUP(A328,'[1]LIST MATERIAL'!$A$1:$D$1037,4,)</f>
        <v>5644.17</v>
      </c>
      <c r="E328" s="54">
        <f t="shared" si="4"/>
        <v>0</v>
      </c>
      <c r="F328" s="50"/>
      <c r="G328" s="64"/>
    </row>
    <row r="329" spans="1:8" x14ac:dyDescent="0.35">
      <c r="A329" s="61" t="s">
        <v>76</v>
      </c>
      <c r="B329" s="45" t="s">
        <v>70</v>
      </c>
      <c r="C329" s="62">
        <v>0</v>
      </c>
      <c r="D329" s="63">
        <f>VLOOKUP(A329,'[1]LIST MATERIAL'!$A$1:$D$1037,4,)</f>
        <v>1904</v>
      </c>
      <c r="E329" s="54">
        <f t="shared" si="4"/>
        <v>0</v>
      </c>
      <c r="F329" s="68"/>
      <c r="G329" s="50"/>
    </row>
    <row r="330" spans="1:8" x14ac:dyDescent="0.35">
      <c r="A330" s="51"/>
      <c r="B330" s="45"/>
      <c r="C330" s="62"/>
      <c r="D330" s="69"/>
      <c r="E330" s="54">
        <f t="shared" si="4"/>
        <v>0</v>
      </c>
      <c r="F330" s="50"/>
      <c r="G330" s="50"/>
    </row>
    <row r="331" spans="1:8" x14ac:dyDescent="0.35">
      <c r="A331" s="70"/>
      <c r="B331" s="59"/>
      <c r="C331" s="71"/>
      <c r="D331" s="72"/>
      <c r="E331" s="57" t="s">
        <v>20</v>
      </c>
      <c r="F331" s="50">
        <f>SUM(E318:E330)</f>
        <v>6056.2788999999993</v>
      </c>
      <c r="G331" s="50"/>
    </row>
    <row r="332" spans="1:8" x14ac:dyDescent="0.35">
      <c r="A332" s="70"/>
      <c r="B332" s="59"/>
      <c r="C332" s="71"/>
      <c r="D332" s="72"/>
      <c r="E332" s="48"/>
      <c r="F332" s="50"/>
      <c r="G332" s="50"/>
    </row>
    <row r="333" spans="1:8" x14ac:dyDescent="0.35">
      <c r="A333" s="73" t="s">
        <v>25</v>
      </c>
      <c r="B333" s="59"/>
      <c r="C333" s="58"/>
      <c r="D333" s="59"/>
      <c r="E333" s="59"/>
      <c r="F333" s="74"/>
      <c r="G333" s="50"/>
    </row>
    <row r="334" spans="1:8" x14ac:dyDescent="0.35">
      <c r="A334" s="51" t="s">
        <v>26</v>
      </c>
      <c r="B334" s="45" t="s">
        <v>27</v>
      </c>
      <c r="C334" s="52" t="s">
        <v>28</v>
      </c>
      <c r="D334" s="45" t="s">
        <v>29</v>
      </c>
      <c r="E334" s="45" t="s">
        <v>30</v>
      </c>
      <c r="F334" s="45" t="s">
        <v>60</v>
      </c>
      <c r="G334" s="50"/>
    </row>
    <row r="335" spans="1:8" x14ac:dyDescent="0.35">
      <c r="A335" s="51"/>
      <c r="B335" s="45"/>
      <c r="C335" s="52"/>
      <c r="D335" s="45"/>
      <c r="E335" s="45">
        <f>$E$1</f>
        <v>0</v>
      </c>
      <c r="F335" s="54">
        <f>E335*F331</f>
        <v>0</v>
      </c>
      <c r="G335" s="50"/>
    </row>
    <row r="336" spans="1:8" x14ac:dyDescent="0.35">
      <c r="A336" s="51"/>
      <c r="B336" s="45"/>
      <c r="C336" s="52"/>
      <c r="D336" s="45"/>
      <c r="E336" s="45"/>
      <c r="F336" s="75"/>
      <c r="G336" s="50"/>
    </row>
    <row r="337" spans="1:7" x14ac:dyDescent="0.35">
      <c r="A337" s="51"/>
      <c r="B337" s="45"/>
      <c r="C337" s="52"/>
      <c r="D337" s="45"/>
      <c r="E337" s="45"/>
      <c r="F337" s="75"/>
      <c r="G337" s="50"/>
    </row>
    <row r="338" spans="1:7" x14ac:dyDescent="0.35">
      <c r="A338" s="56"/>
      <c r="B338" s="48"/>
      <c r="C338" s="49"/>
      <c r="D338" s="48"/>
      <c r="E338" s="48"/>
      <c r="F338" s="50" t="s">
        <v>20</v>
      </c>
      <c r="G338" s="50">
        <f>SUM(F335:F337)</f>
        <v>0</v>
      </c>
    </row>
    <row r="339" spans="1:7" x14ac:dyDescent="0.35">
      <c r="A339" s="47"/>
      <c r="B339" s="48"/>
      <c r="C339" s="49"/>
      <c r="D339" s="48"/>
      <c r="E339" s="48"/>
      <c r="F339" s="50"/>
      <c r="G339" s="50"/>
    </row>
    <row r="340" spans="1:7" x14ac:dyDescent="0.35">
      <c r="A340" s="73" t="s">
        <v>31</v>
      </c>
      <c r="B340" s="59"/>
      <c r="C340" s="58"/>
      <c r="D340" s="59"/>
      <c r="E340" s="59"/>
      <c r="F340" s="74"/>
      <c r="G340" s="50"/>
    </row>
    <row r="341" spans="1:7" ht="25.5" x14ac:dyDescent="0.35">
      <c r="A341" s="51" t="s">
        <v>32</v>
      </c>
      <c r="B341" s="45" t="s">
        <v>77</v>
      </c>
      <c r="C341" s="52" t="s">
        <v>78</v>
      </c>
      <c r="D341" s="45" t="s">
        <v>79</v>
      </c>
      <c r="E341" s="45" t="s">
        <v>18</v>
      </c>
      <c r="F341" s="45" t="s">
        <v>80</v>
      </c>
      <c r="G341" s="50"/>
    </row>
    <row r="342" spans="1:7" x14ac:dyDescent="0.35">
      <c r="A342" s="51"/>
      <c r="B342" s="45"/>
      <c r="C342" s="52"/>
      <c r="D342" s="45"/>
      <c r="E342" s="45"/>
      <c r="F342" s="75">
        <v>800</v>
      </c>
      <c r="G342" s="50"/>
    </row>
    <row r="343" spans="1:7" x14ac:dyDescent="0.35">
      <c r="A343" s="51"/>
      <c r="B343" s="45"/>
      <c r="C343" s="52"/>
      <c r="D343" s="45"/>
      <c r="E343" s="45"/>
      <c r="F343" s="75"/>
      <c r="G343" s="50"/>
    </row>
    <row r="344" spans="1:7" x14ac:dyDescent="0.35">
      <c r="A344" s="51"/>
      <c r="B344" s="45"/>
      <c r="C344" s="52"/>
      <c r="D344" s="45"/>
      <c r="E344" s="45"/>
      <c r="F344" s="75"/>
      <c r="G344" s="50"/>
    </row>
    <row r="345" spans="1:7" x14ac:dyDescent="0.35">
      <c r="A345" s="56"/>
      <c r="B345" s="48"/>
      <c r="C345" s="49"/>
      <c r="D345" s="48"/>
      <c r="E345" s="48"/>
      <c r="F345" s="50" t="s">
        <v>20</v>
      </c>
      <c r="G345" s="50">
        <f>SUM(F342:F344)</f>
        <v>800</v>
      </c>
    </row>
    <row r="346" spans="1:7" x14ac:dyDescent="0.35">
      <c r="A346" s="76"/>
      <c r="B346" s="68"/>
      <c r="C346" s="77"/>
      <c r="D346" s="68"/>
      <c r="E346" s="68"/>
      <c r="F346" s="68"/>
      <c r="G346" s="60"/>
    </row>
    <row r="347" spans="1:7" x14ac:dyDescent="0.35">
      <c r="A347" s="98" t="s">
        <v>81</v>
      </c>
      <c r="B347" s="98"/>
      <c r="C347" s="98"/>
      <c r="D347" s="98"/>
      <c r="E347" s="98"/>
      <c r="F347" s="78"/>
      <c r="G347" s="79">
        <f>F314+F331+G338+G345</f>
        <v>6856.2788999999993</v>
      </c>
    </row>
    <row r="350" spans="1:7" x14ac:dyDescent="0.35">
      <c r="A350" s="99" t="s">
        <v>57</v>
      </c>
      <c r="B350" s="99"/>
      <c r="C350" s="99"/>
      <c r="D350" s="99"/>
      <c r="E350" s="99"/>
      <c r="F350" s="99"/>
      <c r="G350" s="99"/>
    </row>
    <row r="351" spans="1:7" x14ac:dyDescent="0.35">
      <c r="A351" s="45"/>
      <c r="B351" s="100">
        <v>6.3</v>
      </c>
      <c r="C351" s="100"/>
      <c r="D351" s="46" t="s">
        <v>58</v>
      </c>
      <c r="E351" s="101">
        <v>333</v>
      </c>
      <c r="F351" s="102"/>
      <c r="G351" s="102"/>
    </row>
    <row r="352" spans="1:7" x14ac:dyDescent="0.35">
      <c r="A352" s="90" t="s">
        <v>83</v>
      </c>
      <c r="B352" s="91"/>
      <c r="C352" s="91"/>
      <c r="D352" s="91"/>
      <c r="E352" s="91"/>
      <c r="F352" s="91"/>
      <c r="G352" s="92"/>
    </row>
    <row r="353" spans="1:7" x14ac:dyDescent="0.35">
      <c r="A353" s="93"/>
      <c r="B353" s="94"/>
      <c r="C353" s="94"/>
      <c r="D353" s="94"/>
      <c r="E353" s="94"/>
      <c r="F353" s="94"/>
      <c r="G353" s="95"/>
    </row>
    <row r="354" spans="1:7" x14ac:dyDescent="0.35">
      <c r="A354" s="47"/>
      <c r="B354" s="48"/>
      <c r="C354" s="49"/>
      <c r="D354" s="48"/>
      <c r="E354" s="48"/>
      <c r="F354" s="50"/>
      <c r="G354" s="50"/>
    </row>
    <row r="355" spans="1:7" x14ac:dyDescent="0.35">
      <c r="A355" s="96" t="s">
        <v>14</v>
      </c>
      <c r="B355" s="96"/>
      <c r="C355" s="96"/>
      <c r="D355" s="96"/>
      <c r="E355" s="96"/>
      <c r="F355" s="50"/>
      <c r="G355" s="50"/>
    </row>
    <row r="356" spans="1:7" x14ac:dyDescent="0.35">
      <c r="A356" s="51" t="s">
        <v>15</v>
      </c>
      <c r="B356" s="45" t="s">
        <v>16</v>
      </c>
      <c r="C356" s="52" t="s">
        <v>17</v>
      </c>
      <c r="D356" s="45" t="s">
        <v>18</v>
      </c>
      <c r="E356" s="45" t="s">
        <v>60</v>
      </c>
      <c r="F356" s="50"/>
      <c r="G356" s="50"/>
    </row>
    <row r="357" spans="1:7" x14ac:dyDescent="0.35">
      <c r="A357" s="53"/>
      <c r="B357" s="45"/>
      <c r="C357" s="52"/>
      <c r="D357" s="45">
        <f>$C$1</f>
        <v>0</v>
      </c>
      <c r="E357" s="54">
        <f>D357*F377</f>
        <v>0</v>
      </c>
      <c r="F357" s="50"/>
      <c r="G357" s="50"/>
    </row>
    <row r="358" spans="1:7" x14ac:dyDescent="0.35">
      <c r="A358" s="53"/>
      <c r="B358" s="45"/>
      <c r="C358" s="52"/>
      <c r="D358" s="45"/>
      <c r="E358" s="45"/>
      <c r="F358" s="50"/>
      <c r="G358" s="50"/>
    </row>
    <row r="359" spans="1:7" x14ac:dyDescent="0.35">
      <c r="A359" s="55"/>
      <c r="B359" s="45"/>
      <c r="C359" s="52"/>
      <c r="D359" s="45"/>
      <c r="E359" s="45"/>
      <c r="F359" s="50"/>
      <c r="G359" s="50"/>
    </row>
    <row r="360" spans="1:7" x14ac:dyDescent="0.35">
      <c r="A360" s="56"/>
      <c r="B360" s="48"/>
      <c r="C360" s="49"/>
      <c r="D360" s="48"/>
      <c r="E360" s="57" t="s">
        <v>20</v>
      </c>
      <c r="F360" s="50">
        <f>SUM(E357:E359)</f>
        <v>0</v>
      </c>
      <c r="G360" s="50"/>
    </row>
    <row r="361" spans="1:7" x14ac:dyDescent="0.35">
      <c r="A361" s="47"/>
      <c r="B361" s="48"/>
      <c r="C361" s="49"/>
      <c r="D361" s="48"/>
      <c r="E361" s="48"/>
      <c r="F361" s="50"/>
      <c r="G361" s="50"/>
    </row>
    <row r="362" spans="1:7" x14ac:dyDescent="0.35">
      <c r="A362" s="97" t="s">
        <v>21</v>
      </c>
      <c r="B362" s="97"/>
      <c r="C362" s="58"/>
      <c r="D362" s="59"/>
      <c r="E362" s="59"/>
      <c r="F362" s="50"/>
      <c r="G362" s="60"/>
    </row>
    <row r="363" spans="1:7" x14ac:dyDescent="0.35">
      <c r="A363" s="51" t="s">
        <v>15</v>
      </c>
      <c r="B363" s="45" t="s">
        <v>22</v>
      </c>
      <c r="C363" s="52" t="s">
        <v>24</v>
      </c>
      <c r="D363" s="45" t="s">
        <v>61</v>
      </c>
      <c r="E363" s="45" t="s">
        <v>60</v>
      </c>
      <c r="F363" s="50"/>
      <c r="G363" s="60"/>
    </row>
    <row r="364" spans="1:7" x14ac:dyDescent="0.35">
      <c r="A364" s="61" t="s">
        <v>84</v>
      </c>
      <c r="B364" s="45" t="s">
        <v>63</v>
      </c>
      <c r="C364" s="62">
        <v>1</v>
      </c>
      <c r="D364" s="63">
        <f>VLOOKUP(A364,'[1]LIST MATERIAL'!$A$1:$D$1037,4,)</f>
        <v>6659.6366666666663</v>
      </c>
      <c r="E364" s="54">
        <f>C364*D364</f>
        <v>6659.6366666666663</v>
      </c>
      <c r="F364" s="50"/>
      <c r="G364" s="64"/>
    </row>
    <row r="365" spans="1:7" x14ac:dyDescent="0.35">
      <c r="A365" s="61" t="s">
        <v>85</v>
      </c>
      <c r="B365" s="45" t="s">
        <v>65</v>
      </c>
      <c r="C365" s="62">
        <v>0.33</v>
      </c>
      <c r="D365" s="63">
        <f>VLOOKUP(A365,'[1]LIST MATERIAL'!$A$1:$D$1037,4,)</f>
        <v>2508.52</v>
      </c>
      <c r="E365" s="54">
        <f t="shared" ref="E365:E376" si="5">C365*D365</f>
        <v>827.8116</v>
      </c>
      <c r="F365" s="50"/>
      <c r="G365" s="64"/>
    </row>
    <row r="366" spans="1:7" x14ac:dyDescent="0.35">
      <c r="A366" s="61" t="s">
        <v>86</v>
      </c>
      <c r="B366" s="45" t="s">
        <v>65</v>
      </c>
      <c r="C366" s="62">
        <v>0.1</v>
      </c>
      <c r="D366" s="63">
        <f>VLOOKUP(A366,'[1]LIST MATERIAL'!$A$1:$D$1037,4,)</f>
        <v>2872.66</v>
      </c>
      <c r="E366" s="54">
        <f t="shared" si="5"/>
        <v>287.26600000000002</v>
      </c>
      <c r="F366" s="50"/>
      <c r="G366" s="64"/>
    </row>
    <row r="367" spans="1:7" x14ac:dyDescent="0.35">
      <c r="A367" s="61" t="s">
        <v>87</v>
      </c>
      <c r="B367" s="45" t="s">
        <v>65</v>
      </c>
      <c r="C367" s="62">
        <v>0.1</v>
      </c>
      <c r="D367" s="63">
        <f>VLOOKUP(A367,'[1]LIST MATERIAL'!$A$1:$D$1037,4,)</f>
        <v>5258.61</v>
      </c>
      <c r="E367" s="54">
        <f t="shared" si="5"/>
        <v>525.86099999999999</v>
      </c>
      <c r="F367" s="50"/>
      <c r="G367" s="64"/>
    </row>
    <row r="368" spans="1:7" x14ac:dyDescent="0.35">
      <c r="A368" s="61" t="s">
        <v>88</v>
      </c>
      <c r="B368" s="45" t="s">
        <v>65</v>
      </c>
      <c r="C368" s="62">
        <v>1</v>
      </c>
      <c r="D368" s="63">
        <f>VLOOKUP(A368,'[1]LIST MATERIAL'!$A$1:$D$1037,4,)</f>
        <v>467.66999999999996</v>
      </c>
      <c r="E368" s="54">
        <f t="shared" si="5"/>
        <v>467.66999999999996</v>
      </c>
      <c r="F368" s="50"/>
      <c r="G368" s="64"/>
    </row>
    <row r="369" spans="1:7" x14ac:dyDescent="0.35">
      <c r="A369" s="61" t="s">
        <v>69</v>
      </c>
      <c r="B369" s="45" t="s">
        <v>70</v>
      </c>
      <c r="C369" s="62">
        <v>2</v>
      </c>
      <c r="D369" s="63">
        <f>VLOOKUP(A369,'[1]LIST MATERIAL'!$A$1:$D$1037,4,)</f>
        <v>95.199999999999989</v>
      </c>
      <c r="E369" s="54">
        <f t="shared" si="5"/>
        <v>190.39999999999998</v>
      </c>
      <c r="F369" s="50"/>
      <c r="G369" s="64"/>
    </row>
    <row r="370" spans="1:7" x14ac:dyDescent="0.35">
      <c r="A370" s="65" t="s">
        <v>89</v>
      </c>
      <c r="B370" s="66" t="s">
        <v>63</v>
      </c>
      <c r="C370" s="67">
        <v>0</v>
      </c>
      <c r="D370" s="63">
        <f>VLOOKUP(A370,'[1]LIST MATERIAL'!$A$1:$D$1037,4,)</f>
        <v>7100.73</v>
      </c>
      <c r="E370" s="54">
        <f t="shared" si="5"/>
        <v>0</v>
      </c>
      <c r="F370" s="50"/>
      <c r="G370" s="64"/>
    </row>
    <row r="371" spans="1:7" x14ac:dyDescent="0.35">
      <c r="A371" s="65" t="s">
        <v>72</v>
      </c>
      <c r="B371" s="66" t="s">
        <v>63</v>
      </c>
      <c r="C371" s="67">
        <v>0</v>
      </c>
      <c r="D371" s="63">
        <f>VLOOKUP(A371,'[1]LIST MATERIAL'!$A$1:$D$1037,4,)</f>
        <v>2011.1</v>
      </c>
      <c r="E371" s="54">
        <f t="shared" si="5"/>
        <v>0</v>
      </c>
      <c r="F371" s="50"/>
      <c r="G371" s="64"/>
    </row>
    <row r="372" spans="1:7" x14ac:dyDescent="0.35">
      <c r="A372" s="61" t="s">
        <v>90</v>
      </c>
      <c r="B372" s="45" t="s">
        <v>65</v>
      </c>
      <c r="C372" s="62">
        <v>0</v>
      </c>
      <c r="D372" s="63">
        <f>VLOOKUP(A372,'[1]LIST MATERIAL'!$A$1:$D$1037,4,)</f>
        <v>1055.53</v>
      </c>
      <c r="E372" s="54">
        <f t="shared" si="5"/>
        <v>0</v>
      </c>
      <c r="F372" s="50"/>
      <c r="G372" s="64"/>
    </row>
    <row r="373" spans="1:7" x14ac:dyDescent="0.35">
      <c r="A373" s="61" t="s">
        <v>74</v>
      </c>
      <c r="B373" s="45" t="s">
        <v>65</v>
      </c>
      <c r="C373" s="62">
        <v>0</v>
      </c>
      <c r="D373" s="63">
        <f>VLOOKUP(A373,'[1]LIST MATERIAL'!$A$1:$D$1037,4,)</f>
        <v>261.8</v>
      </c>
      <c r="E373" s="54">
        <f t="shared" si="5"/>
        <v>0</v>
      </c>
      <c r="F373" s="50"/>
      <c r="G373" s="64"/>
    </row>
    <row r="374" spans="1:7" x14ac:dyDescent="0.35">
      <c r="A374" s="61" t="s">
        <v>75</v>
      </c>
      <c r="B374" s="45" t="s">
        <v>65</v>
      </c>
      <c r="C374" s="62">
        <v>0</v>
      </c>
      <c r="D374" s="63">
        <f>VLOOKUP(A374,'[1]LIST MATERIAL'!$A$1:$D$1037,4,)</f>
        <v>5644.17</v>
      </c>
      <c r="E374" s="54">
        <f t="shared" si="5"/>
        <v>0</v>
      </c>
      <c r="F374" s="50"/>
      <c r="G374" s="64"/>
    </row>
    <row r="375" spans="1:7" x14ac:dyDescent="0.35">
      <c r="A375" s="61" t="s">
        <v>76</v>
      </c>
      <c r="B375" s="45" t="s">
        <v>70</v>
      </c>
      <c r="C375" s="62">
        <v>0</v>
      </c>
      <c r="D375" s="63">
        <f>VLOOKUP(A375,'[1]LIST MATERIAL'!$A$1:$D$1037,4,)</f>
        <v>1904</v>
      </c>
      <c r="E375" s="54">
        <f t="shared" si="5"/>
        <v>0</v>
      </c>
      <c r="F375" s="68"/>
      <c r="G375" s="50"/>
    </row>
    <row r="376" spans="1:7" x14ac:dyDescent="0.35">
      <c r="A376" s="51"/>
      <c r="B376" s="45"/>
      <c r="C376" s="62"/>
      <c r="D376" s="69"/>
      <c r="E376" s="54">
        <f t="shared" si="5"/>
        <v>0</v>
      </c>
      <c r="F376" s="50"/>
      <c r="G376" s="50"/>
    </row>
    <row r="377" spans="1:7" x14ac:dyDescent="0.35">
      <c r="A377" s="70"/>
      <c r="B377" s="59"/>
      <c r="C377" s="71"/>
      <c r="D377" s="72"/>
      <c r="E377" s="57" t="s">
        <v>20</v>
      </c>
      <c r="F377" s="50">
        <f>SUM(E364:E376)</f>
        <v>8958.6452666666664</v>
      </c>
      <c r="G377" s="50"/>
    </row>
    <row r="378" spans="1:7" x14ac:dyDescent="0.35">
      <c r="A378" s="70"/>
      <c r="B378" s="59"/>
      <c r="C378" s="71"/>
      <c r="D378" s="72"/>
      <c r="E378" s="48"/>
      <c r="F378" s="50"/>
      <c r="G378" s="50"/>
    </row>
    <row r="379" spans="1:7" x14ac:dyDescent="0.35">
      <c r="A379" s="73" t="s">
        <v>25</v>
      </c>
      <c r="B379" s="59"/>
      <c r="C379" s="58"/>
      <c r="D379" s="59"/>
      <c r="E379" s="59"/>
      <c r="F379" s="74"/>
      <c r="G379" s="50"/>
    </row>
    <row r="380" spans="1:7" x14ac:dyDescent="0.35">
      <c r="A380" s="51" t="s">
        <v>26</v>
      </c>
      <c r="B380" s="45" t="s">
        <v>27</v>
      </c>
      <c r="C380" s="52" t="s">
        <v>28</v>
      </c>
      <c r="D380" s="45" t="s">
        <v>29</v>
      </c>
      <c r="E380" s="45" t="s">
        <v>30</v>
      </c>
      <c r="F380" s="45" t="s">
        <v>60</v>
      </c>
      <c r="G380" s="50"/>
    </row>
    <row r="381" spans="1:7" x14ac:dyDescent="0.35">
      <c r="A381" s="51"/>
      <c r="B381" s="45"/>
      <c r="C381" s="52"/>
      <c r="D381" s="45"/>
      <c r="E381" s="45">
        <f>$E$1</f>
        <v>0</v>
      </c>
      <c r="F381" s="54">
        <f>E381*F377</f>
        <v>0</v>
      </c>
      <c r="G381" s="50"/>
    </row>
    <row r="382" spans="1:7" x14ac:dyDescent="0.35">
      <c r="A382" s="51"/>
      <c r="B382" s="45"/>
      <c r="C382" s="52"/>
      <c r="D382" s="45"/>
      <c r="E382" s="45"/>
      <c r="F382" s="75"/>
      <c r="G382" s="50"/>
    </row>
    <row r="383" spans="1:7" x14ac:dyDescent="0.35">
      <c r="A383" s="51"/>
      <c r="B383" s="45"/>
      <c r="C383" s="52"/>
      <c r="D383" s="45"/>
      <c r="E383" s="45"/>
      <c r="F383" s="75"/>
      <c r="G383" s="50"/>
    </row>
    <row r="384" spans="1:7" x14ac:dyDescent="0.35">
      <c r="A384" s="56"/>
      <c r="B384" s="48"/>
      <c r="C384" s="49"/>
      <c r="D384" s="48"/>
      <c r="E384" s="48"/>
      <c r="F384" s="50" t="s">
        <v>20</v>
      </c>
      <c r="G384" s="50">
        <f>SUM(F381:F383)</f>
        <v>0</v>
      </c>
    </row>
    <row r="385" spans="1:7" x14ac:dyDescent="0.35">
      <c r="A385" s="47"/>
      <c r="B385" s="48"/>
      <c r="C385" s="49"/>
      <c r="D385" s="48"/>
      <c r="E385" s="48"/>
      <c r="F385" s="50"/>
      <c r="G385" s="50"/>
    </row>
    <row r="386" spans="1:7" x14ac:dyDescent="0.35">
      <c r="A386" s="73" t="s">
        <v>31</v>
      </c>
      <c r="B386" s="59"/>
      <c r="C386" s="58"/>
      <c r="D386" s="59"/>
      <c r="E386" s="59"/>
      <c r="F386" s="74"/>
      <c r="G386" s="50"/>
    </row>
    <row r="387" spans="1:7" ht="25.5" x14ac:dyDescent="0.35">
      <c r="A387" s="51" t="s">
        <v>32</v>
      </c>
      <c r="B387" s="45" t="s">
        <v>77</v>
      </c>
      <c r="C387" s="52" t="s">
        <v>78</v>
      </c>
      <c r="D387" s="45" t="s">
        <v>79</v>
      </c>
      <c r="E387" s="45" t="s">
        <v>18</v>
      </c>
      <c r="F387" s="45" t="s">
        <v>80</v>
      </c>
      <c r="G387" s="50"/>
    </row>
    <row r="388" spans="1:7" x14ac:dyDescent="0.35">
      <c r="A388" s="51"/>
      <c r="B388" s="45"/>
      <c r="C388" s="52"/>
      <c r="D388" s="45"/>
      <c r="E388" s="45"/>
      <c r="F388" s="75">
        <v>1000</v>
      </c>
      <c r="G388" s="50"/>
    </row>
    <row r="389" spans="1:7" x14ac:dyDescent="0.35">
      <c r="A389" s="51"/>
      <c r="B389" s="45"/>
      <c r="C389" s="52"/>
      <c r="D389" s="45"/>
      <c r="E389" s="45"/>
      <c r="F389" s="75"/>
      <c r="G389" s="50"/>
    </row>
    <row r="390" spans="1:7" x14ac:dyDescent="0.35">
      <c r="A390" s="51"/>
      <c r="B390" s="45"/>
      <c r="C390" s="52"/>
      <c r="D390" s="45"/>
      <c r="E390" s="45"/>
      <c r="F390" s="75"/>
      <c r="G390" s="50"/>
    </row>
    <row r="391" spans="1:7" x14ac:dyDescent="0.35">
      <c r="A391" s="56"/>
      <c r="B391" s="48"/>
      <c r="C391" s="49"/>
      <c r="D391" s="48"/>
      <c r="E391" s="48"/>
      <c r="F391" s="50" t="s">
        <v>20</v>
      </c>
      <c r="G391" s="50">
        <f>SUM(F388:F390)</f>
        <v>1000</v>
      </c>
    </row>
    <row r="392" spans="1:7" x14ac:dyDescent="0.35">
      <c r="A392" s="76"/>
      <c r="B392" s="68"/>
      <c r="C392" s="77"/>
      <c r="D392" s="68"/>
      <c r="E392" s="68"/>
      <c r="F392" s="68"/>
      <c r="G392" s="60"/>
    </row>
    <row r="393" spans="1:7" x14ac:dyDescent="0.35">
      <c r="A393" s="98" t="s">
        <v>81</v>
      </c>
      <c r="B393" s="98"/>
      <c r="C393" s="98"/>
      <c r="D393" s="98"/>
      <c r="E393" s="98"/>
      <c r="F393" s="78"/>
      <c r="G393" s="79">
        <f>F360+F377+G384+G391</f>
        <v>9958.6452666666664</v>
      </c>
    </row>
    <row r="396" spans="1:7" x14ac:dyDescent="0.35">
      <c r="A396" s="99" t="s">
        <v>57</v>
      </c>
      <c r="B396" s="99"/>
      <c r="C396" s="99"/>
      <c r="D396" s="99"/>
      <c r="E396" s="99"/>
      <c r="F396" s="99"/>
      <c r="G396" s="99"/>
    </row>
    <row r="397" spans="1:7" x14ac:dyDescent="0.35">
      <c r="A397" s="45"/>
      <c r="B397" s="100">
        <v>6.3</v>
      </c>
      <c r="C397" s="100"/>
      <c r="D397" s="46" t="s">
        <v>58</v>
      </c>
      <c r="E397" s="101">
        <v>333</v>
      </c>
      <c r="F397" s="102"/>
      <c r="G397" s="102"/>
    </row>
    <row r="398" spans="1:7" x14ac:dyDescent="0.35">
      <c r="A398" s="90" t="s">
        <v>83</v>
      </c>
      <c r="B398" s="91"/>
      <c r="C398" s="91"/>
      <c r="D398" s="91"/>
      <c r="E398" s="91"/>
      <c r="F398" s="91"/>
      <c r="G398" s="92"/>
    </row>
    <row r="399" spans="1:7" x14ac:dyDescent="0.35">
      <c r="A399" s="93"/>
      <c r="B399" s="94"/>
      <c r="C399" s="94"/>
      <c r="D399" s="94"/>
      <c r="E399" s="94"/>
      <c r="F399" s="94"/>
      <c r="G399" s="95"/>
    </row>
    <row r="400" spans="1:7" x14ac:dyDescent="0.35">
      <c r="A400" s="47"/>
      <c r="B400" s="48"/>
      <c r="C400" s="49"/>
      <c r="D400" s="48"/>
      <c r="E400" s="48"/>
      <c r="F400" s="50"/>
      <c r="G400" s="50"/>
    </row>
    <row r="401" spans="1:7" x14ac:dyDescent="0.35">
      <c r="A401" s="96" t="s">
        <v>14</v>
      </c>
      <c r="B401" s="96"/>
      <c r="C401" s="96"/>
      <c r="D401" s="96"/>
      <c r="E401" s="96"/>
      <c r="F401" s="50"/>
      <c r="G401" s="50"/>
    </row>
    <row r="402" spans="1:7" x14ac:dyDescent="0.35">
      <c r="A402" s="51" t="s">
        <v>15</v>
      </c>
      <c r="B402" s="45" t="s">
        <v>16</v>
      </c>
      <c r="C402" s="52" t="s">
        <v>17</v>
      </c>
      <c r="D402" s="45" t="s">
        <v>18</v>
      </c>
      <c r="E402" s="45" t="s">
        <v>60</v>
      </c>
      <c r="F402" s="50"/>
      <c r="G402" s="50"/>
    </row>
    <row r="403" spans="1:7" x14ac:dyDescent="0.35">
      <c r="A403" s="53"/>
      <c r="B403" s="45"/>
      <c r="C403" s="52"/>
      <c r="D403" s="45">
        <f>$C$1</f>
        <v>0</v>
      </c>
      <c r="E403" s="54">
        <f>D403*F423</f>
        <v>0</v>
      </c>
      <c r="F403" s="50"/>
      <c r="G403" s="50"/>
    </row>
    <row r="404" spans="1:7" x14ac:dyDescent="0.35">
      <c r="A404" s="53"/>
      <c r="B404" s="45"/>
      <c r="C404" s="52"/>
      <c r="D404" s="45"/>
      <c r="E404" s="45"/>
      <c r="F404" s="50"/>
      <c r="G404" s="50"/>
    </row>
    <row r="405" spans="1:7" x14ac:dyDescent="0.35">
      <c r="A405" s="55"/>
      <c r="B405" s="45"/>
      <c r="C405" s="52"/>
      <c r="D405" s="45"/>
      <c r="E405" s="45"/>
      <c r="F405" s="50"/>
      <c r="G405" s="50"/>
    </row>
    <row r="406" spans="1:7" x14ac:dyDescent="0.35">
      <c r="A406" s="56"/>
      <c r="B406" s="48"/>
      <c r="C406" s="49"/>
      <c r="D406" s="48"/>
      <c r="E406" s="57" t="s">
        <v>20</v>
      </c>
      <c r="F406" s="50">
        <f>SUM(E403:E405)</f>
        <v>0</v>
      </c>
      <c r="G406" s="50"/>
    </row>
    <row r="407" spans="1:7" x14ac:dyDescent="0.35">
      <c r="A407" s="47"/>
      <c r="B407" s="48"/>
      <c r="C407" s="49"/>
      <c r="D407" s="48"/>
      <c r="E407" s="48"/>
      <c r="F407" s="50"/>
      <c r="G407" s="50"/>
    </row>
    <row r="408" spans="1:7" x14ac:dyDescent="0.35">
      <c r="A408" s="97" t="s">
        <v>21</v>
      </c>
      <c r="B408" s="97"/>
      <c r="C408" s="58"/>
      <c r="D408" s="59"/>
      <c r="E408" s="59"/>
      <c r="F408" s="50"/>
      <c r="G408" s="60"/>
    </row>
    <row r="409" spans="1:7" x14ac:dyDescent="0.35">
      <c r="A409" s="51" t="s">
        <v>15</v>
      </c>
      <c r="B409" s="45" t="s">
        <v>22</v>
      </c>
      <c r="C409" s="52" t="s">
        <v>24</v>
      </c>
      <c r="D409" s="45" t="s">
        <v>61</v>
      </c>
      <c r="E409" s="45" t="s">
        <v>60</v>
      </c>
      <c r="F409" s="50"/>
      <c r="G409" s="60"/>
    </row>
    <row r="410" spans="1:7" x14ac:dyDescent="0.35">
      <c r="A410" s="61" t="s">
        <v>84</v>
      </c>
      <c r="B410" s="45" t="s">
        <v>63</v>
      </c>
      <c r="C410" s="62">
        <v>1</v>
      </c>
      <c r="D410" s="63">
        <f>VLOOKUP(A410,'[1]LIST MATERIAL'!$A$1:$D$1037,4,)</f>
        <v>6659.6366666666663</v>
      </c>
      <c r="E410" s="54">
        <f>C410*D410</f>
        <v>6659.6366666666663</v>
      </c>
      <c r="F410" s="50"/>
      <c r="G410" s="64"/>
    </row>
    <row r="411" spans="1:7" x14ac:dyDescent="0.35">
      <c r="A411" s="61" t="s">
        <v>85</v>
      </c>
      <c r="B411" s="45" t="s">
        <v>65</v>
      </c>
      <c r="C411" s="62">
        <v>0.33</v>
      </c>
      <c r="D411" s="63">
        <f>VLOOKUP(A411,'[1]LIST MATERIAL'!$A$1:$D$1037,4,)</f>
        <v>2508.52</v>
      </c>
      <c r="E411" s="54">
        <f t="shared" ref="E411:E422" si="6">C411*D411</f>
        <v>827.8116</v>
      </c>
      <c r="F411" s="50"/>
      <c r="G411" s="64"/>
    </row>
    <row r="412" spans="1:7" x14ac:dyDescent="0.35">
      <c r="A412" s="61" t="s">
        <v>86</v>
      </c>
      <c r="B412" s="45" t="s">
        <v>65</v>
      </c>
      <c r="C412" s="62">
        <v>0.1</v>
      </c>
      <c r="D412" s="63">
        <f>VLOOKUP(A412,'[1]LIST MATERIAL'!$A$1:$D$1037,4,)</f>
        <v>2872.66</v>
      </c>
      <c r="E412" s="54">
        <f t="shared" si="6"/>
        <v>287.26600000000002</v>
      </c>
      <c r="F412" s="50"/>
      <c r="G412" s="64"/>
    </row>
    <row r="413" spans="1:7" x14ac:dyDescent="0.35">
      <c r="A413" s="61" t="s">
        <v>87</v>
      </c>
      <c r="B413" s="45" t="s">
        <v>65</v>
      </c>
      <c r="C413" s="62">
        <v>0.1</v>
      </c>
      <c r="D413" s="63">
        <f>VLOOKUP(A413,'[1]LIST MATERIAL'!$A$1:$D$1037,4,)</f>
        <v>5258.61</v>
      </c>
      <c r="E413" s="54">
        <f t="shared" si="6"/>
        <v>525.86099999999999</v>
      </c>
      <c r="F413" s="50"/>
      <c r="G413" s="64"/>
    </row>
    <row r="414" spans="1:7" x14ac:dyDescent="0.35">
      <c r="A414" s="61" t="s">
        <v>88</v>
      </c>
      <c r="B414" s="45" t="s">
        <v>65</v>
      </c>
      <c r="C414" s="62">
        <v>1</v>
      </c>
      <c r="D414" s="63">
        <f>VLOOKUP(A414,'[1]LIST MATERIAL'!$A$1:$D$1037,4,)</f>
        <v>467.66999999999996</v>
      </c>
      <c r="E414" s="54">
        <f t="shared" si="6"/>
        <v>467.66999999999996</v>
      </c>
      <c r="F414" s="50"/>
      <c r="G414" s="64"/>
    </row>
    <row r="415" spans="1:7" x14ac:dyDescent="0.35">
      <c r="A415" s="61" t="s">
        <v>69</v>
      </c>
      <c r="B415" s="45" t="s">
        <v>70</v>
      </c>
      <c r="C415" s="62">
        <v>2</v>
      </c>
      <c r="D415" s="63">
        <f>VLOOKUP(A415,'[1]LIST MATERIAL'!$A$1:$D$1037,4,)</f>
        <v>95.199999999999989</v>
      </c>
      <c r="E415" s="54">
        <f t="shared" si="6"/>
        <v>190.39999999999998</v>
      </c>
      <c r="F415" s="50"/>
      <c r="G415" s="64"/>
    </row>
    <row r="416" spans="1:7" x14ac:dyDescent="0.35">
      <c r="A416" s="65" t="s">
        <v>89</v>
      </c>
      <c r="B416" s="66" t="s">
        <v>63</v>
      </c>
      <c r="C416" s="67">
        <v>0</v>
      </c>
      <c r="D416" s="63">
        <f>VLOOKUP(A416,'[1]LIST MATERIAL'!$A$1:$D$1037,4,)</f>
        <v>7100.73</v>
      </c>
      <c r="E416" s="54">
        <f t="shared" si="6"/>
        <v>0</v>
      </c>
      <c r="F416" s="50"/>
      <c r="G416" s="64"/>
    </row>
    <row r="417" spans="1:7" x14ac:dyDescent="0.35">
      <c r="A417" s="65" t="s">
        <v>72</v>
      </c>
      <c r="B417" s="66" t="s">
        <v>63</v>
      </c>
      <c r="C417" s="67">
        <v>0</v>
      </c>
      <c r="D417" s="63">
        <f>VLOOKUP(A417,'[1]LIST MATERIAL'!$A$1:$D$1037,4,)</f>
        <v>2011.1</v>
      </c>
      <c r="E417" s="54">
        <f t="shared" si="6"/>
        <v>0</v>
      </c>
      <c r="F417" s="50"/>
      <c r="G417" s="64"/>
    </row>
    <row r="418" spans="1:7" x14ac:dyDescent="0.35">
      <c r="A418" s="61" t="s">
        <v>90</v>
      </c>
      <c r="B418" s="45" t="s">
        <v>65</v>
      </c>
      <c r="C418" s="62">
        <v>0</v>
      </c>
      <c r="D418" s="63">
        <f>VLOOKUP(A418,'[1]LIST MATERIAL'!$A$1:$D$1037,4,)</f>
        <v>1055.53</v>
      </c>
      <c r="E418" s="54">
        <f t="shared" si="6"/>
        <v>0</v>
      </c>
      <c r="F418" s="50"/>
      <c r="G418" s="64"/>
    </row>
    <row r="419" spans="1:7" x14ac:dyDescent="0.35">
      <c r="A419" s="61" t="s">
        <v>74</v>
      </c>
      <c r="B419" s="45" t="s">
        <v>65</v>
      </c>
      <c r="C419" s="62">
        <v>0</v>
      </c>
      <c r="D419" s="63">
        <f>VLOOKUP(A419,'[1]LIST MATERIAL'!$A$1:$D$1037,4,)</f>
        <v>261.8</v>
      </c>
      <c r="E419" s="54">
        <f t="shared" si="6"/>
        <v>0</v>
      </c>
      <c r="F419" s="50"/>
      <c r="G419" s="64"/>
    </row>
    <row r="420" spans="1:7" x14ac:dyDescent="0.35">
      <c r="A420" s="61" t="s">
        <v>75</v>
      </c>
      <c r="B420" s="45" t="s">
        <v>65</v>
      </c>
      <c r="C420" s="62">
        <v>0</v>
      </c>
      <c r="D420" s="63">
        <f>VLOOKUP(A420,'[1]LIST MATERIAL'!$A$1:$D$1037,4,)</f>
        <v>5644.17</v>
      </c>
      <c r="E420" s="54">
        <f t="shared" si="6"/>
        <v>0</v>
      </c>
      <c r="F420" s="50"/>
      <c r="G420" s="64"/>
    </row>
    <row r="421" spans="1:7" x14ac:dyDescent="0.35">
      <c r="A421" s="61" t="s">
        <v>76</v>
      </c>
      <c r="B421" s="45" t="s">
        <v>70</v>
      </c>
      <c r="C421" s="62">
        <v>0</v>
      </c>
      <c r="D421" s="63">
        <f>VLOOKUP(A421,'[1]LIST MATERIAL'!$A$1:$D$1037,4,)</f>
        <v>1904</v>
      </c>
      <c r="E421" s="54">
        <f t="shared" si="6"/>
        <v>0</v>
      </c>
      <c r="F421" s="68"/>
      <c r="G421" s="50"/>
    </row>
    <row r="422" spans="1:7" x14ac:dyDescent="0.35">
      <c r="A422" s="51"/>
      <c r="B422" s="45"/>
      <c r="C422" s="62"/>
      <c r="D422" s="69"/>
      <c r="E422" s="54">
        <f t="shared" si="6"/>
        <v>0</v>
      </c>
      <c r="F422" s="50"/>
      <c r="G422" s="50"/>
    </row>
    <row r="423" spans="1:7" x14ac:dyDescent="0.35">
      <c r="A423" s="70"/>
      <c r="B423" s="59"/>
      <c r="C423" s="71"/>
      <c r="D423" s="72"/>
      <c r="E423" s="57" t="s">
        <v>20</v>
      </c>
      <c r="F423" s="50">
        <f>SUM(E410:E422)</f>
        <v>8958.6452666666664</v>
      </c>
      <c r="G423" s="50"/>
    </row>
    <row r="424" spans="1:7" x14ac:dyDescent="0.35">
      <c r="A424" s="70"/>
      <c r="B424" s="59"/>
      <c r="C424" s="71"/>
      <c r="D424" s="72"/>
      <c r="E424" s="48"/>
      <c r="F424" s="50"/>
      <c r="G424" s="50"/>
    </row>
    <row r="425" spans="1:7" x14ac:dyDescent="0.35">
      <c r="A425" s="73" t="s">
        <v>25</v>
      </c>
      <c r="B425" s="59"/>
      <c r="C425" s="58"/>
      <c r="D425" s="59"/>
      <c r="E425" s="59"/>
      <c r="F425" s="74"/>
      <c r="G425" s="50"/>
    </row>
    <row r="426" spans="1:7" x14ac:dyDescent="0.35">
      <c r="A426" s="51" t="s">
        <v>26</v>
      </c>
      <c r="B426" s="45" t="s">
        <v>27</v>
      </c>
      <c r="C426" s="52" t="s">
        <v>28</v>
      </c>
      <c r="D426" s="45" t="s">
        <v>29</v>
      </c>
      <c r="E426" s="45" t="s">
        <v>30</v>
      </c>
      <c r="F426" s="45" t="s">
        <v>60</v>
      </c>
      <c r="G426" s="50"/>
    </row>
    <row r="427" spans="1:7" x14ac:dyDescent="0.35">
      <c r="A427" s="51"/>
      <c r="B427" s="45"/>
      <c r="C427" s="52"/>
      <c r="D427" s="45"/>
      <c r="E427" s="45">
        <f>$E$1</f>
        <v>0</v>
      </c>
      <c r="F427" s="54">
        <f>E427*F423</f>
        <v>0</v>
      </c>
      <c r="G427" s="50"/>
    </row>
    <row r="428" spans="1:7" x14ac:dyDescent="0.35">
      <c r="A428" s="51"/>
      <c r="B428" s="45"/>
      <c r="C428" s="52"/>
      <c r="D428" s="45"/>
      <c r="E428" s="45"/>
      <c r="F428" s="75"/>
      <c r="G428" s="50"/>
    </row>
    <row r="429" spans="1:7" x14ac:dyDescent="0.35">
      <c r="A429" s="51"/>
      <c r="B429" s="45"/>
      <c r="C429" s="52"/>
      <c r="D429" s="45"/>
      <c r="E429" s="45"/>
      <c r="F429" s="75"/>
      <c r="G429" s="50"/>
    </row>
    <row r="430" spans="1:7" x14ac:dyDescent="0.35">
      <c r="A430" s="56"/>
      <c r="B430" s="48"/>
      <c r="C430" s="49"/>
      <c r="D430" s="48"/>
      <c r="E430" s="48"/>
      <c r="F430" s="50" t="s">
        <v>20</v>
      </c>
      <c r="G430" s="50">
        <f>SUM(F427:F429)</f>
        <v>0</v>
      </c>
    </row>
    <row r="431" spans="1:7" x14ac:dyDescent="0.35">
      <c r="A431" s="47"/>
      <c r="B431" s="48"/>
      <c r="C431" s="49"/>
      <c r="D431" s="48"/>
      <c r="E431" s="48"/>
      <c r="F431" s="50"/>
      <c r="G431" s="50"/>
    </row>
    <row r="432" spans="1:7" x14ac:dyDescent="0.35">
      <c r="A432" s="73" t="s">
        <v>31</v>
      </c>
      <c r="B432" s="59"/>
      <c r="C432" s="58"/>
      <c r="D432" s="59"/>
      <c r="E432" s="59"/>
      <c r="F432" s="74"/>
      <c r="G432" s="50"/>
    </row>
    <row r="433" spans="1:7" ht="25.5" x14ac:dyDescent="0.35">
      <c r="A433" s="51" t="s">
        <v>32</v>
      </c>
      <c r="B433" s="45" t="s">
        <v>77</v>
      </c>
      <c r="C433" s="52" t="s">
        <v>78</v>
      </c>
      <c r="D433" s="45" t="s">
        <v>79</v>
      </c>
      <c r="E433" s="45" t="s">
        <v>18</v>
      </c>
      <c r="F433" s="45" t="s">
        <v>80</v>
      </c>
      <c r="G433" s="50"/>
    </row>
    <row r="434" spans="1:7" x14ac:dyDescent="0.35">
      <c r="A434" s="51"/>
      <c r="B434" s="45"/>
      <c r="C434" s="52"/>
      <c r="D434" s="45"/>
      <c r="E434" s="45"/>
      <c r="F434" s="75">
        <v>1200</v>
      </c>
      <c r="G434" s="50"/>
    </row>
    <row r="435" spans="1:7" x14ac:dyDescent="0.35">
      <c r="A435" s="51"/>
      <c r="B435" s="45"/>
      <c r="C435" s="52"/>
      <c r="D435" s="45"/>
      <c r="E435" s="45"/>
      <c r="F435" s="75"/>
      <c r="G435" s="50"/>
    </row>
    <row r="436" spans="1:7" x14ac:dyDescent="0.35">
      <c r="A436" s="51"/>
      <c r="B436" s="45"/>
      <c r="C436" s="52"/>
      <c r="D436" s="45"/>
      <c r="E436" s="45"/>
      <c r="F436" s="75"/>
      <c r="G436" s="50"/>
    </row>
    <row r="437" spans="1:7" x14ac:dyDescent="0.35">
      <c r="A437" s="56"/>
      <c r="B437" s="48"/>
      <c r="C437" s="49"/>
      <c r="D437" s="48"/>
      <c r="E437" s="48"/>
      <c r="F437" s="50" t="s">
        <v>20</v>
      </c>
      <c r="G437" s="50">
        <f>SUM(F434:F436)</f>
        <v>1200</v>
      </c>
    </row>
    <row r="438" spans="1:7" x14ac:dyDescent="0.35">
      <c r="A438" s="76"/>
      <c r="B438" s="68"/>
      <c r="C438" s="77"/>
      <c r="D438" s="68"/>
      <c r="E438" s="68"/>
      <c r="F438" s="68"/>
      <c r="G438" s="60"/>
    </row>
    <row r="439" spans="1:7" x14ac:dyDescent="0.35">
      <c r="A439" s="98" t="s">
        <v>81</v>
      </c>
      <c r="B439" s="98"/>
      <c r="C439" s="98"/>
      <c r="D439" s="98"/>
      <c r="E439" s="98"/>
      <c r="F439" s="78"/>
      <c r="G439" s="79">
        <f>F406+F423+G430+G437</f>
        <v>10158.645266666666</v>
      </c>
    </row>
    <row r="442" spans="1:7" x14ac:dyDescent="0.35">
      <c r="A442" s="99" t="s">
        <v>57</v>
      </c>
      <c r="B442" s="99"/>
      <c r="C442" s="99"/>
      <c r="D442" s="99"/>
      <c r="E442" s="99"/>
      <c r="F442" s="99"/>
      <c r="G442" s="99"/>
    </row>
    <row r="443" spans="1:7" x14ac:dyDescent="0.35">
      <c r="A443" s="45"/>
      <c r="B443" s="100">
        <v>6.9</v>
      </c>
      <c r="C443" s="100"/>
      <c r="D443" s="46" t="s">
        <v>58</v>
      </c>
      <c r="E443" s="101">
        <v>467</v>
      </c>
      <c r="F443" s="102"/>
      <c r="G443" s="102"/>
    </row>
    <row r="444" spans="1:7" x14ac:dyDescent="0.35">
      <c r="A444" s="90" t="s">
        <v>91</v>
      </c>
      <c r="B444" s="91"/>
      <c r="C444" s="91"/>
      <c r="D444" s="91"/>
      <c r="E444" s="91"/>
      <c r="F444" s="91"/>
      <c r="G444" s="92"/>
    </row>
    <row r="445" spans="1:7" x14ac:dyDescent="0.35">
      <c r="A445" s="93"/>
      <c r="B445" s="94"/>
      <c r="C445" s="94"/>
      <c r="D445" s="94"/>
      <c r="E445" s="94"/>
      <c r="F445" s="94"/>
      <c r="G445" s="95"/>
    </row>
    <row r="446" spans="1:7" x14ac:dyDescent="0.35">
      <c r="A446" s="47"/>
      <c r="B446" s="48"/>
      <c r="C446" s="49"/>
      <c r="D446" s="48"/>
      <c r="E446" s="48"/>
      <c r="F446" s="50"/>
      <c r="G446" s="50"/>
    </row>
    <row r="447" spans="1:7" x14ac:dyDescent="0.35">
      <c r="A447" s="96" t="s">
        <v>14</v>
      </c>
      <c r="B447" s="96"/>
      <c r="C447" s="96"/>
      <c r="D447" s="96"/>
      <c r="E447" s="96"/>
      <c r="F447" s="50"/>
      <c r="G447" s="50"/>
    </row>
    <row r="448" spans="1:7" x14ac:dyDescent="0.35">
      <c r="A448" s="51" t="s">
        <v>15</v>
      </c>
      <c r="B448" s="45" t="s">
        <v>16</v>
      </c>
      <c r="C448" s="52" t="s">
        <v>17</v>
      </c>
      <c r="D448" s="45" t="s">
        <v>18</v>
      </c>
      <c r="E448" s="45" t="s">
        <v>60</v>
      </c>
      <c r="F448" s="50"/>
      <c r="G448" s="50"/>
    </row>
    <row r="449" spans="1:7" x14ac:dyDescent="0.35">
      <c r="A449" s="53"/>
      <c r="B449" s="45"/>
      <c r="C449" s="52"/>
      <c r="D449" s="45">
        <f>$C$1</f>
        <v>0</v>
      </c>
      <c r="E449" s="54">
        <f>D449*F469</f>
        <v>0</v>
      </c>
      <c r="F449" s="50"/>
      <c r="G449" s="50"/>
    </row>
    <row r="450" spans="1:7" x14ac:dyDescent="0.35">
      <c r="A450" s="53"/>
      <c r="B450" s="45"/>
      <c r="C450" s="52"/>
      <c r="D450" s="45"/>
      <c r="E450" s="45"/>
      <c r="F450" s="50"/>
      <c r="G450" s="50"/>
    </row>
    <row r="451" spans="1:7" x14ac:dyDescent="0.35">
      <c r="A451" s="55"/>
      <c r="B451" s="45"/>
      <c r="C451" s="52"/>
      <c r="D451" s="45"/>
      <c r="E451" s="45"/>
      <c r="F451" s="50"/>
      <c r="G451" s="50"/>
    </row>
    <row r="452" spans="1:7" x14ac:dyDescent="0.35">
      <c r="A452" s="56"/>
      <c r="B452" s="48"/>
      <c r="C452" s="49"/>
      <c r="D452" s="48"/>
      <c r="E452" s="57" t="s">
        <v>20</v>
      </c>
      <c r="F452" s="50">
        <f>SUM(E449:E451)</f>
        <v>0</v>
      </c>
      <c r="G452" s="50"/>
    </row>
    <row r="453" spans="1:7" x14ac:dyDescent="0.35">
      <c r="A453" s="47"/>
      <c r="B453" s="48"/>
      <c r="C453" s="49"/>
      <c r="D453" s="48"/>
      <c r="E453" s="48"/>
      <c r="F453" s="50"/>
      <c r="G453" s="50"/>
    </row>
    <row r="454" spans="1:7" x14ac:dyDescent="0.35">
      <c r="A454" s="97" t="s">
        <v>21</v>
      </c>
      <c r="B454" s="97"/>
      <c r="C454" s="58"/>
      <c r="D454" s="59"/>
      <c r="E454" s="59"/>
      <c r="F454" s="50"/>
      <c r="G454" s="60"/>
    </row>
    <row r="455" spans="1:7" x14ac:dyDescent="0.35">
      <c r="A455" s="51" t="s">
        <v>15</v>
      </c>
      <c r="B455" s="45" t="s">
        <v>22</v>
      </c>
      <c r="C455" s="52" t="s">
        <v>24</v>
      </c>
      <c r="D455" s="45" t="s">
        <v>61</v>
      </c>
      <c r="E455" s="45" t="s">
        <v>60</v>
      </c>
      <c r="F455" s="50"/>
      <c r="G455" s="60"/>
    </row>
    <row r="456" spans="1:7" x14ac:dyDescent="0.35">
      <c r="A456" s="61" t="s">
        <v>92</v>
      </c>
      <c r="B456" s="45" t="s">
        <v>63</v>
      </c>
      <c r="C456" s="62">
        <v>1</v>
      </c>
      <c r="D456" s="54">
        <f>VLOOKUP(A456,'[1]LIST MATERIAL'!$A$1:$D$1006,4,)</f>
        <v>7878.5933333333332</v>
      </c>
      <c r="E456" s="54">
        <f>C456*D456</f>
        <v>7878.5933333333332</v>
      </c>
      <c r="F456" s="50"/>
      <c r="G456" s="64"/>
    </row>
    <row r="457" spans="1:7" x14ac:dyDescent="0.35">
      <c r="A457" s="61" t="s">
        <v>93</v>
      </c>
      <c r="B457" s="45" t="s">
        <v>65</v>
      </c>
      <c r="C457" s="62">
        <v>0.33</v>
      </c>
      <c r="D457" s="54">
        <f>VLOOKUP(A457,'[1]LIST MATERIAL'!$A$1:$D$1006,4,)</f>
        <v>3289.16</v>
      </c>
      <c r="E457" s="54">
        <f t="shared" ref="E457:E468" si="7">C457*D457</f>
        <v>1085.4228000000001</v>
      </c>
      <c r="F457" s="50"/>
      <c r="G457" s="64"/>
    </row>
    <row r="458" spans="1:7" x14ac:dyDescent="0.35">
      <c r="A458" s="61" t="s">
        <v>94</v>
      </c>
      <c r="B458" s="45" t="s">
        <v>65</v>
      </c>
      <c r="C458" s="62">
        <v>0.1</v>
      </c>
      <c r="D458" s="54">
        <f>VLOOKUP(A458,'[1]LIST MATERIAL'!$A$1:$D$1006,4,)</f>
        <v>3035.69</v>
      </c>
      <c r="E458" s="54">
        <f t="shared" si="7"/>
        <v>303.56900000000002</v>
      </c>
      <c r="F458" s="50"/>
      <c r="G458" s="64"/>
    </row>
    <row r="459" spans="1:7" x14ac:dyDescent="0.35">
      <c r="A459" s="61" t="s">
        <v>95</v>
      </c>
      <c r="B459" s="45" t="s">
        <v>65</v>
      </c>
      <c r="C459" s="62">
        <v>0.1</v>
      </c>
      <c r="D459" s="54">
        <f>VLOOKUP(A459,'[1]LIST MATERIAL'!$A$1:$D$1006,4,)</f>
        <v>6365.3099999999995</v>
      </c>
      <c r="E459" s="54">
        <f t="shared" si="7"/>
        <v>636.53099999999995</v>
      </c>
      <c r="F459" s="50"/>
      <c r="G459" s="64"/>
    </row>
    <row r="460" spans="1:7" x14ac:dyDescent="0.35">
      <c r="A460" s="61" t="s">
        <v>96</v>
      </c>
      <c r="B460" s="45" t="s">
        <v>65</v>
      </c>
      <c r="C460" s="62">
        <v>1</v>
      </c>
      <c r="D460" s="54">
        <f>VLOOKUP(A460,'[1]LIST MATERIAL'!$A$1:$D$1006,4,)</f>
        <v>624.75</v>
      </c>
      <c r="E460" s="54">
        <f t="shared" si="7"/>
        <v>624.75</v>
      </c>
      <c r="F460" s="50"/>
      <c r="G460" s="64"/>
    </row>
    <row r="461" spans="1:7" x14ac:dyDescent="0.35">
      <c r="A461" s="61" t="s">
        <v>69</v>
      </c>
      <c r="B461" s="45" t="s">
        <v>70</v>
      </c>
      <c r="C461" s="62">
        <v>2</v>
      </c>
      <c r="D461" s="54">
        <f>VLOOKUP(A461,'[1]LIST MATERIAL'!$A$1:$D$1006,4,)</f>
        <v>95.199999999999989</v>
      </c>
      <c r="E461" s="54">
        <f t="shared" si="7"/>
        <v>190.39999999999998</v>
      </c>
      <c r="F461" s="50"/>
      <c r="G461" s="64"/>
    </row>
    <row r="462" spans="1:7" x14ac:dyDescent="0.35">
      <c r="A462" s="65" t="s">
        <v>97</v>
      </c>
      <c r="B462" s="66" t="s">
        <v>63</v>
      </c>
      <c r="C462" s="67">
        <v>0</v>
      </c>
      <c r="D462" s="54">
        <f>VLOOKUP(A462,'[1]LIST MATERIAL'!$A$1:$D$1006,4,)</f>
        <v>11012.26</v>
      </c>
      <c r="E462" s="54">
        <f t="shared" si="7"/>
        <v>0</v>
      </c>
      <c r="F462" s="50"/>
      <c r="G462" s="64"/>
    </row>
    <row r="463" spans="1:7" x14ac:dyDescent="0.35">
      <c r="A463" s="65" t="s">
        <v>71</v>
      </c>
      <c r="B463" s="66" t="s">
        <v>63</v>
      </c>
      <c r="C463" s="67">
        <v>0</v>
      </c>
      <c r="D463" s="54">
        <f>VLOOKUP(A463,'[1]LIST MATERIAL'!$A$1:$D$1006,4,)</f>
        <v>2980.95</v>
      </c>
      <c r="E463" s="54">
        <f t="shared" si="7"/>
        <v>0</v>
      </c>
      <c r="F463" s="50"/>
      <c r="G463" s="64"/>
    </row>
    <row r="464" spans="1:7" x14ac:dyDescent="0.35">
      <c r="A464" s="61" t="s">
        <v>98</v>
      </c>
      <c r="B464" s="45" t="s">
        <v>65</v>
      </c>
      <c r="C464" s="62">
        <v>0</v>
      </c>
      <c r="D464" s="54">
        <f>VLOOKUP(A464,'[1]LIST MATERIAL'!$A$1:$D$1006,4,)</f>
        <v>1643.3899999999999</v>
      </c>
      <c r="E464" s="54">
        <f t="shared" si="7"/>
        <v>0</v>
      </c>
      <c r="F464" s="50"/>
      <c r="G464" s="64"/>
    </row>
    <row r="465" spans="1:7" x14ac:dyDescent="0.35">
      <c r="A465" s="61" t="s">
        <v>73</v>
      </c>
      <c r="B465" s="45" t="s">
        <v>65</v>
      </c>
      <c r="C465" s="62">
        <v>0</v>
      </c>
      <c r="D465" s="54">
        <f>VLOOKUP(A465,'[1]LIST MATERIAL'!$A$1:$D$1006,4,)</f>
        <v>847.28</v>
      </c>
      <c r="E465" s="54">
        <f t="shared" si="7"/>
        <v>0</v>
      </c>
      <c r="F465" s="50"/>
      <c r="G465" s="64"/>
    </row>
    <row r="466" spans="1:7" x14ac:dyDescent="0.35">
      <c r="A466" s="61" t="s">
        <v>75</v>
      </c>
      <c r="B466" s="45" t="s">
        <v>65</v>
      </c>
      <c r="C466" s="62">
        <v>0</v>
      </c>
      <c r="D466" s="54">
        <f>VLOOKUP(A466,'[1]LIST MATERIAL'!$A$1:$D$1006,4,)</f>
        <v>5644.17</v>
      </c>
      <c r="E466" s="54">
        <f t="shared" si="7"/>
        <v>0</v>
      </c>
      <c r="F466" s="50"/>
      <c r="G466" s="64"/>
    </row>
    <row r="467" spans="1:7" x14ac:dyDescent="0.35">
      <c r="A467" s="61" t="s">
        <v>76</v>
      </c>
      <c r="B467" s="45" t="s">
        <v>70</v>
      </c>
      <c r="C467" s="62">
        <v>0</v>
      </c>
      <c r="D467" s="54">
        <f>VLOOKUP(A467,'[1]LIST MATERIAL'!$A$1:$D$1006,4,)</f>
        <v>1904</v>
      </c>
      <c r="E467" s="54">
        <f t="shared" si="7"/>
        <v>0</v>
      </c>
      <c r="F467" s="68"/>
      <c r="G467" s="50"/>
    </row>
    <row r="468" spans="1:7" x14ac:dyDescent="0.35">
      <c r="A468" s="51"/>
      <c r="B468" s="45"/>
      <c r="C468" s="62"/>
      <c r="D468" s="69"/>
      <c r="E468" s="54">
        <f t="shared" si="7"/>
        <v>0</v>
      </c>
      <c r="F468" s="50"/>
      <c r="G468" s="50"/>
    </row>
    <row r="469" spans="1:7" x14ac:dyDescent="0.35">
      <c r="A469" s="70"/>
      <c r="B469" s="59"/>
      <c r="C469" s="71"/>
      <c r="D469" s="72"/>
      <c r="E469" s="57" t="s">
        <v>20</v>
      </c>
      <c r="F469" s="50">
        <f>SUM(E456:E468)</f>
        <v>10719.266133333333</v>
      </c>
      <c r="G469" s="50"/>
    </row>
    <row r="470" spans="1:7" x14ac:dyDescent="0.35">
      <c r="A470" s="70"/>
      <c r="B470" s="59"/>
      <c r="C470" s="71"/>
      <c r="D470" s="72"/>
      <c r="E470" s="48"/>
      <c r="F470" s="50"/>
      <c r="G470" s="50"/>
    </row>
    <row r="471" spans="1:7" x14ac:dyDescent="0.35">
      <c r="A471" s="73" t="s">
        <v>25</v>
      </c>
      <c r="B471" s="59"/>
      <c r="C471" s="58"/>
      <c r="D471" s="59"/>
      <c r="E471" s="59"/>
      <c r="F471" s="74"/>
      <c r="G471" s="50"/>
    </row>
    <row r="472" spans="1:7" x14ac:dyDescent="0.35">
      <c r="A472" s="51" t="s">
        <v>26</v>
      </c>
      <c r="B472" s="45" t="s">
        <v>27</v>
      </c>
      <c r="C472" s="52" t="s">
        <v>28</v>
      </c>
      <c r="D472" s="45" t="s">
        <v>29</v>
      </c>
      <c r="E472" s="45" t="s">
        <v>30</v>
      </c>
      <c r="F472" s="45" t="s">
        <v>60</v>
      </c>
      <c r="G472" s="50"/>
    </row>
    <row r="473" spans="1:7" x14ac:dyDescent="0.35">
      <c r="A473" s="51"/>
      <c r="B473" s="45"/>
      <c r="C473" s="52"/>
      <c r="D473" s="45"/>
      <c r="E473" s="45">
        <f>$E$1</f>
        <v>0</v>
      </c>
      <c r="F473" s="54">
        <f>E473*F469</f>
        <v>0</v>
      </c>
      <c r="G473" s="50"/>
    </row>
    <row r="474" spans="1:7" x14ac:dyDescent="0.35">
      <c r="A474" s="51"/>
      <c r="B474" s="45"/>
      <c r="C474" s="52"/>
      <c r="D474" s="45"/>
      <c r="E474" s="45"/>
      <c r="F474" s="75"/>
      <c r="G474" s="50"/>
    </row>
    <row r="475" spans="1:7" x14ac:dyDescent="0.35">
      <c r="A475" s="51"/>
      <c r="B475" s="45"/>
      <c r="C475" s="52"/>
      <c r="D475" s="45"/>
      <c r="E475" s="45"/>
      <c r="F475" s="75"/>
      <c r="G475" s="50"/>
    </row>
    <row r="476" spans="1:7" x14ac:dyDescent="0.35">
      <c r="A476" s="56"/>
      <c r="B476" s="48"/>
      <c r="C476" s="49"/>
      <c r="D476" s="48"/>
      <c r="E476" s="48"/>
      <c r="F476" s="50" t="s">
        <v>20</v>
      </c>
      <c r="G476" s="50">
        <f>SUM(F473:F475)</f>
        <v>0</v>
      </c>
    </row>
    <row r="477" spans="1:7" x14ac:dyDescent="0.35">
      <c r="A477" s="47"/>
      <c r="B477" s="48"/>
      <c r="C477" s="49"/>
      <c r="D477" s="48"/>
      <c r="E477" s="48"/>
      <c r="F477" s="50"/>
      <c r="G477" s="50"/>
    </row>
    <row r="478" spans="1:7" x14ac:dyDescent="0.35">
      <c r="A478" s="73" t="s">
        <v>31</v>
      </c>
      <c r="B478" s="59"/>
      <c r="C478" s="58"/>
      <c r="D478" s="59"/>
      <c r="E478" s="59"/>
      <c r="F478" s="74"/>
      <c r="G478" s="50"/>
    </row>
    <row r="479" spans="1:7" ht="25.5" x14ac:dyDescent="0.35">
      <c r="A479" s="51" t="s">
        <v>32</v>
      </c>
      <c r="B479" s="45" t="s">
        <v>77</v>
      </c>
      <c r="C479" s="52" t="s">
        <v>78</v>
      </c>
      <c r="D479" s="45" t="s">
        <v>79</v>
      </c>
      <c r="E479" s="45" t="s">
        <v>18</v>
      </c>
      <c r="F479" s="45" t="s">
        <v>80</v>
      </c>
      <c r="G479" s="50"/>
    </row>
    <row r="480" spans="1:7" x14ac:dyDescent="0.35">
      <c r="A480" s="51"/>
      <c r="B480" s="45"/>
      <c r="C480" s="52"/>
      <c r="D480" s="45"/>
      <c r="E480" s="45"/>
      <c r="F480" s="75">
        <v>1400</v>
      </c>
      <c r="G480" s="50"/>
    </row>
    <row r="481" spans="1:7" x14ac:dyDescent="0.35">
      <c r="A481" s="51"/>
      <c r="B481" s="45"/>
      <c r="C481" s="52"/>
      <c r="D481" s="45"/>
      <c r="E481" s="45"/>
      <c r="F481" s="75"/>
      <c r="G481" s="50"/>
    </row>
    <row r="482" spans="1:7" x14ac:dyDescent="0.35">
      <c r="A482" s="51"/>
      <c r="B482" s="45"/>
      <c r="C482" s="52"/>
      <c r="D482" s="45"/>
      <c r="E482" s="45"/>
      <c r="F482" s="75"/>
      <c r="G482" s="50"/>
    </row>
    <row r="483" spans="1:7" x14ac:dyDescent="0.35">
      <c r="A483" s="56"/>
      <c r="B483" s="48"/>
      <c r="C483" s="49"/>
      <c r="D483" s="48"/>
      <c r="E483" s="48"/>
      <c r="F483" s="50" t="s">
        <v>20</v>
      </c>
      <c r="G483" s="50">
        <f>SUM(F480:F482)</f>
        <v>1400</v>
      </c>
    </row>
    <row r="484" spans="1:7" x14ac:dyDescent="0.35">
      <c r="A484" s="76"/>
      <c r="B484" s="68"/>
      <c r="C484" s="77"/>
      <c r="D484" s="68"/>
      <c r="E484" s="68"/>
      <c r="F484" s="68"/>
      <c r="G484" s="60"/>
    </row>
    <row r="485" spans="1:7" x14ac:dyDescent="0.35">
      <c r="A485" s="98" t="s">
        <v>81</v>
      </c>
      <c r="B485" s="98"/>
      <c r="C485" s="98"/>
      <c r="D485" s="98"/>
      <c r="E485" s="98"/>
      <c r="F485" s="78"/>
      <c r="G485" s="79">
        <f>F452+F469+G476+G483</f>
        <v>12119.266133333333</v>
      </c>
    </row>
  </sheetData>
  <mergeCells count="71">
    <mergeCell ref="A226:B226"/>
    <mergeCell ref="A172:G172"/>
    <mergeCell ref="A173:A175"/>
    <mergeCell ref="C173:G173"/>
    <mergeCell ref="E174:F174"/>
    <mergeCell ref="B175:G175"/>
    <mergeCell ref="A184:B184"/>
    <mergeCell ref="A214:G214"/>
    <mergeCell ref="A215:A217"/>
    <mergeCell ref="C215:G215"/>
    <mergeCell ref="E216:F216"/>
    <mergeCell ref="B217:G217"/>
    <mergeCell ref="A142:B142"/>
    <mergeCell ref="A87:G87"/>
    <mergeCell ref="A88:A90"/>
    <mergeCell ref="C88:G88"/>
    <mergeCell ref="E89:F89"/>
    <mergeCell ref="B90:G90"/>
    <mergeCell ref="A99:B99"/>
    <mergeCell ref="A130:G130"/>
    <mergeCell ref="A131:A133"/>
    <mergeCell ref="C131:G131"/>
    <mergeCell ref="E132:F132"/>
    <mergeCell ref="B133:G133"/>
    <mergeCell ref="A57:B57"/>
    <mergeCell ref="A2:G2"/>
    <mergeCell ref="A3:A5"/>
    <mergeCell ref="C3:G3"/>
    <mergeCell ref="E4:F4"/>
    <mergeCell ref="B5:G5"/>
    <mergeCell ref="A14:B14"/>
    <mergeCell ref="A45:G45"/>
    <mergeCell ref="A46:A48"/>
    <mergeCell ref="C46:G46"/>
    <mergeCell ref="E47:F47"/>
    <mergeCell ref="B48:G48"/>
    <mergeCell ref="A257:G257"/>
    <mergeCell ref="A258:G258"/>
    <mergeCell ref="B259:C259"/>
    <mergeCell ref="E259:G259"/>
    <mergeCell ref="A260:G261"/>
    <mergeCell ref="A263:E263"/>
    <mergeCell ref="A270:B270"/>
    <mergeCell ref="A301:E301"/>
    <mergeCell ref="B305:C305"/>
    <mergeCell ref="E305:G305"/>
    <mergeCell ref="A306:G307"/>
    <mergeCell ref="A309:E309"/>
    <mergeCell ref="A316:B316"/>
    <mergeCell ref="A347:E347"/>
    <mergeCell ref="A350:G350"/>
    <mergeCell ref="B351:C351"/>
    <mergeCell ref="E351:G351"/>
    <mergeCell ref="A352:G353"/>
    <mergeCell ref="A355:E355"/>
    <mergeCell ref="A362:B362"/>
    <mergeCell ref="A393:E393"/>
    <mergeCell ref="A396:G396"/>
    <mergeCell ref="B397:C397"/>
    <mergeCell ref="E397:G397"/>
    <mergeCell ref="A398:G399"/>
    <mergeCell ref="A444:G445"/>
    <mergeCell ref="A447:E447"/>
    <mergeCell ref="A454:B454"/>
    <mergeCell ref="A485:E485"/>
    <mergeCell ref="A401:E401"/>
    <mergeCell ref="A408:B408"/>
    <mergeCell ref="A439:E439"/>
    <mergeCell ref="A442:G442"/>
    <mergeCell ref="B443:C443"/>
    <mergeCell ref="E443:G4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21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21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2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CANTIDADES</vt:lpstr>
      <vt:lpstr>APU</vt:lpstr>
      <vt:lpstr>Hoja3</vt:lpstr>
      <vt:lpstr>Hoja4</vt:lpstr>
      <vt:lpstr>Hoja5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14-v203la</dc:creator>
  <cp:lastModifiedBy>Pavilion 14-v203la</cp:lastModifiedBy>
  <dcterms:created xsi:type="dcterms:W3CDTF">2018-01-27T14:45:35Z</dcterms:created>
  <dcterms:modified xsi:type="dcterms:W3CDTF">2018-02-22T18:27:15Z</dcterms:modified>
</cp:coreProperties>
</file>